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<sst xmlns="http://schemas.openxmlformats.org/spreadsheetml/2006/main" count="9804" uniqueCount="1264">
  <si>
    <t>Meal Name</t>
  </si>
  <si>
    <t>Ingredient</t>
  </si>
  <si>
    <t>Instruction</t>
  </si>
  <si>
    <t>Яблочный пирог с франжипаном</t>
  </si>
  <si>
    <t>активное печенье</t>
  </si>
  <si>
    <t>Разогрейте духовку до 200°С/180°С, конвекция/газ 6.
Положите печенье в большой закрывающийся пакет для заморозки и раскатайте скалкой в ​​мелкую крошку. Растопите сливочное масло в небольшую кастрюлю, затем добавьте крошку печенья и перемешайте, пока оно не покроется маслом. Выложите тесто в форму для тарта и тыльной стороной ложки надавите на дно и нижнюю часть формы, чтобы получился ровный слой. Охладите в холодильнике, пока готовите начинку.
Взбейте масло и сахар до получения легкой и воздушной массы. Вы можете сделать это на кухонном комбайне, если он у вас есть. Обработать 2-3 минуты. Смешайте яйца, затем добавьте молотый миндаль и миндальный экстракт и хорошо перемешайте с введенной массой.
Яблоки очистите от кожуры и накройте закругленными ломтиками. Сделайте это в последнюю минуту, чтобы яблоко не потемнело. Разложите ломтики на поверхности бисквитной основы. Сверху равномерно распределите начинку франжипана. Выровняйте поверхность и посыпьте лепестками миндаля.
Выпекать 20-25 минут до золотисто-коричневого цвета и застыть.
Вынуть из духовки и оставаться остывать на 15 минут. Удалите форму стенки. Самый простой способ сделать это — положить банку на банку с фасолью и аккуратно надавить на края банки.
Переложите тарт с прикрепленной оловянной на сервировочную тарелку. Подавайте тепло со сливками, крем-фреш или мороженым.</t>
  </si>
  <si>
    <t>масло</t>
  </si>
  <si>
    <t>Яблоки Брэмли</t>
  </si>
  <si>
    <t>масло сливочное, размягченное</t>
  </si>
  <si>
    <t>сахарная пудра</t>
  </si>
  <si>
    <t>яйца из курочки свободно выгуле, взбитые</t>
  </si>
  <si>
    <t>молотый миндаль</t>
  </si>
  <si>
    <t>экстракт миндаля</t>
  </si>
  <si>
    <t>хлопья миндаля</t>
  </si>
  <si>
    <t>Яблочно-черничный крамбль</t>
  </si>
  <si>
    <t>Пшеничной муки</t>
  </si>
  <si>
    <t>Нагрейте духовку до 190C/170C конвекция/газ. 5. Высыпьте муку и сахар в большую миску. Добавьте сливочное масло, затем кончиками пальцев перетрите его с мукой, чтобы получилась легкая текстура панировочных сухарей. Не переусердствуйте, иначе крошка станет виноватой. Равномерно распределите смесь по противню и запекайте 15 минут или пока она не подрумянится.
Тем временем яблоки для компота очистите, удалите сердцевину и нарежьте кубиками толщиной 2 см. Положите масло и сахар в кастрюлю среднего размера и растопите на среднем огне. Готовьте 3 минуты, пока смесь не превратится в легкую кара. Добавьте яблоки и готовьте 3 минуты. Добавьте ежевику и корицу и готовьте еще 3 минуты. Накройте крышку, выключите огонь, затем оставьте на 2–3 минуты, чтобы продолжить приготовление в теплых сковородах.
Для подачи выложите приготовленные фрукты в жаростойкую форму для запеканки, сверху выложите смесь для крошек, затем разогрейте в духовке в течение 5–10 минут. Подавайте с ванильным мороженым.</t>
  </si>
  <si>
    <t>Кастеровый сахар</t>
  </si>
  <si>
    <t>Масло</t>
  </si>
  <si>
    <t>Яблоки Бреберн</t>
  </si>
  <si>
    <t>Демерара Сахар</t>
  </si>
  <si>
    <t>Ежевика</t>
  </si>
  <si>
    <t>Корица</t>
  </si>
  <si>
    <t>Мороженое</t>
  </si>
  <si>
    <t>Апам балик</t>
  </si>
  <si>
    <t>Молоко</t>
  </si>
  <si>
    <t>Перемешайте молоко, масло и яйцо. Просейте в смесь муку, разрыхлитель и соль. Хорошо перемешать, пока все ингредиенты не смешиваются равномерно.
Выложите немного теста на сковороду. Распределите тесто густой массой по стенкам формы. Закройте кастрюлю на 30–60 секунд, пока не появятся маленькие пузырьки воздуха.
Добавьте на блин сливочное масло, кукурузные сливки, измельченный арахис и сахар. Сложите блин пополам, как только нижняя поверхность подрумянится.
Нарезаем ломтиками, а лучше всего есть тепло.</t>
  </si>
  <si>
    <t>Яйца</t>
  </si>
  <si>
    <t>Мука</t>
  </si>
  <si>
    <t>Порошок для выпечки</t>
  </si>
  <si>
    <t>Соль</t>
  </si>
  <si>
    <t>Несоленое масло</t>
  </si>
  <si>
    <t>Сахар</t>
  </si>
  <si>
    <t>Арахисовое масло</t>
  </si>
  <si>
    <t>Аям Перчик</t>
  </si>
  <si>
    <t>Куриные бедрышки</t>
  </si>
  <si>
    <t>В блендер входят детали для пасты из специальных материалов и передаются для получения исходных масс.
На среднем огне вылейте пасту из специй в сковороду или кастрюлю и жарьте 10 минут до проявления аромата. Добавляйте воду или масло по 1 столовой ложке каждый раз, если макароны становятся слишком сухими. Не сожгите пасту. При необходимости немного уменьшите огонь.
Добавьте гвоздику, кардамон, мякоть тамаринда, кокосовое молоко, воду, сахар и соль. Увеличьте огонь и добавьте смесь в белок. Убавьте огонь до среднего и варите 10 минут. Время от времени помешивайте. Оно немного уменьшится. Это маринад/сус, поэтому форму и при необходимости отрегулируйте приправу. Не волнуйтесь, если оно будет немного горьким. При запекании оно уйдет.
Когда маринад/сус остынет, залейте им курицу и маринуйте от ночи до двух дней.
Разогрейте духовку до 425 F.
Достаньте курицу из маринада. Нанесите маринад на смазанный маслом (или алюминиевый) противень. Положите курицу на поверхность соуса (убедитесь, что курица покрыта соусом, соус не виден, иначе он подгорит) и намажьте курицу оставшимися маринадом. Запекайте 35–45 минут или до тех пор, пока температура самой толстой части курицы не достигнет 175 F.
Дайте курице отдохнуть 5 минут. Смажьте курицу небольшим количеством масла. Подайте курицу с соусом с отварным рисом (или кокосовым рисом).</t>
  </si>
  <si>
    <t>Шало</t>
  </si>
  <si>
    <t>Имбирь</t>
  </si>
  <si>
    <t>Зубчик чеснока</t>
  </si>
  <si>
    <t>Кайенский перец</t>
  </si>
  <si>
    <t>Куркума</t>
  </si>
  <si>
    <t>Тмин</t>
  </si>
  <si>
    <t>Кориандр</t>
  </si>
  <si>
    <t>Фенхель</t>
  </si>
  <si>
    <t>Тамариндовая паста</t>
  </si>
  <si>
    <t>Кокосовое молоко</t>
  </si>
  <si>
    <t>Вода</t>
  </si>
  <si>
    <t>Бэйквелл тарт</t>
  </si>
  <si>
    <t>пшеничной муки</t>
  </si>
  <si>
    <t>Для приготовления теста насыпьте муку в миску и кончиками пальцев втирайте масло, пока смесь не напоминает мелкие панировочные сухари. Добавьте воды, замесите мягкое тесто.
Раскатайте тесто на слегка посыпанной мукой рабочей поверхности и выстелите форму диаметром 20 см/8 дюймов. Оставлять в холодильнике застывать на 30 минут.
Разогрейте духовку до 200C/400F/Газ 6 (вентилятор 180C).
Застелить форму для запекания фольгой и заполнить фасолью. Выпекайте вслепую около 15 минут, затем снимите фасоль и фольгу и готовьте еще пять минут, чтобы основа высохла.
Для подачи обильно смажьте основу флана малиновым джемом.
Растопите сливочное масло на сковороде, снимите с огня и добавьте сахар. Добавьте молотый миндаль, яйцо и миндальный экстракт. Вылейте в форму для флана и посыпьте хлопьями миндаля.
Выпекать около 35 минут. Если миндаль подрумян движется слишком быстро, накройте пирог фольгой, чтобы он не подгорел.</t>
  </si>
  <si>
    <t>охлаждающее сливочное масло</t>
  </si>
  <si>
    <t>холодная вода</t>
  </si>
  <si>
    <t>малиновое варенье</t>
  </si>
  <si>
    <t>яйцо из курочки на свободном выгуле, взбитое</t>
  </si>
  <si>
    <t>Хлебно-масляный пудинг</t>
  </si>
  <si>
    <t>Смажьте форму для пирога размером 1 литр сливочного масла.
Срезаем с хлеба корочки. Смажьте каждый ломтик одной сливочным маслом, затем разрежьте стороны на треугольники.
На дно формы выложите слой хлеба, намазанной маслом, наклоните вверх, затем выложите слой изюма. Высыпьте небольшое количество корицы, затем повторите кусочки хлеба и изюма, посыпая корицу, пока не израсходуете весь хлеб. Сделайте слой хлеба, затем отложите в сторону.
Аккуратно нагрейте молоко и сливки в кастрюле на слабом огне до точки белка. Не позволяйте ему закипеть.
Разбейте яйца в миске, добавьте три четверти сахара и слегка взбейте до бледности.
Добавьте теплую смесь молока и сливок и хорошо перемешайте, затем процедите заварной крем в миску.
Залейте заварным кремом подготовленные коржи для хлеба, посыпьте мускатным орехом и оставшимися сахаром и оставьте на 30 минут.
Разогрейте духовку до 180C/355F/Газ 4.
Поставьте форму в духовку и запекайте 30–40 минут, пока заварной крем не застынет, а верх не станет золотисто-коричневым.</t>
  </si>
  <si>
    <t>хлеб</t>
  </si>
  <si>
    <t>султанши</t>
  </si>
  <si>
    <t>корица</t>
  </si>
  <si>
    <t>молоко</t>
  </si>
  <si>
    <t>прозрачный крем</t>
  </si>
  <si>
    <t>яйца</t>
  </si>
  <si>
    <t>сахар</t>
  </si>
  <si>
    <t>мускатный орех</t>
  </si>
  <si>
    <t>Говядина Веллингтон</t>
  </si>
  <si>
    <t>грибы</t>
  </si>
  <si>
    <t>Поместите грибы в кухонный комбайн, добавьте немного приправ и измельчите до состояния грубой пасты. Выложите пасту в кастрюлю и готовьте на сильном огне около 10 минут, часто помешивая, чтобы выпарить дозу грибов. Выкладывать на тарелку остывать.
Разогрейте сковороду и добавьте немного оливкового масла. Приправьте говядину и обжарьте на раскаленной сковороде по 30 секунд с каждой стороны. (Не готовьте его на этом этапе, просто раскрасьте). Достаньте говядину из кастрюли и дайте остыть, затем смажьте ее горчицей.
Положите листовую пленку на наружную поверхность и разложите на ней ломтики пармской ветчины рядами, слегка перекрывающими друг друга. Мастихином разложите грибную пасту на ветчине, а затем положите в середину обжаренное говяжье файл. Закрепите пищевую пленку с края, аккуратно оберните пармскую ветчину и грибы вокруг груди, придав ей плотную бочкообразную форму. Для надежности закрутите концы пищевой пленки. Охладите 15–20 минут, чтобы говядина застыла и сохранила форму.
Раскатайте тесто на посыпанной мукой поверхности в большой конверт толщиной с монету в 1 фунт. Снимите с груди пищевую пленку и положите ее в центр. Смажьте тесто вокруг яичного желтка. Заверните концы, оберните тесто вокруг говядины, отрежьте еще больше. Верни так, чтобы шов оказался внизу, и положи на противень. Смажьте все тесто яйцом и поставьте в холодильник примерно на 15 минут, чтобы тесто отдохнуло.
Нагрейте духовку до 200C, 400F, газ 6.
Слегка над перемешайте тесто с интервалом в 1 см и снова смажьте взбитым яичным желтком. Выпекайте 20 минут, затем уменьшите температуру духовки до 180С, 350F, газ 4 и готовьте еще 15 минут. Дайте постоять 10–15 минут, прежде чем нарезать и подавать с гарниром по вашему выбору. При подаче говядина должна оставаться розовой в центре.</t>
  </si>
  <si>
    <t>Английская горчица</t>
  </si>
  <si>
    <t>Оливковое масло</t>
  </si>
  <si>
    <t>Филе говядины</t>
  </si>
  <si>
    <t>Пармская ветчина</t>
  </si>
  <si>
    <t>Слоеное тесто</t>
  </si>
  <si>
    <t>Яичные желтки</t>
  </si>
  <si>
    <t>Байнган Бхарта</t>
  </si>
  <si>
    <t>баклажаны</t>
  </si>
  <si>
    <t>Продвигайте бейнган (баклажан или баклажан) в воде. Промокните кухонную салфетку. Нанесите немного масла на всю поверхность и
оставьте для запекания на открытом огне. Вы также можете приготовить бейнган на гриле или запечь в духовке. Но тогда ты не получаешь
дымный аромат бейнгана. Держите баклажаны переворачиваемыми через 2–3 минуты на огне, чтобы они равномерно распределились.
приготовленный. Вы также можете добавить в бейнган несколько зубчиков чеснока, а затем зажарить его.
2. Запекайте баклажаны до полной поддержки и мягкости. Ножом проверить надежность. Нож должен скользить
легко в баклажанах без какого-либо сопротивления. Достаньте бейнган и опустите миску с водой, пока она не остынет.
вниз.
3. Вы также можете использовать технику дхунгар, при условии, что бейнгану имеет аромат древесного угля и дыма. Это необязательный шаг.
Для этого метода используйте натуральный уголь. Подожгите небольшой кусочек древесного угля на огне, пока он не станет горячим и красным.
4. Ножом сделайте небольшие надрезы. Положите раскаленные угли в ту же тарелку, где жарились
баклажаны основные. Добавьте несколько капель масла на уголь. Уголь начнет дымить.
5. Как только из углей начнется выброс дыма, плотно закройте всю тарелку большой миской. Разрешить
угольный дым, чтобы он стоял в течение 1–2 минут. Чем больше вы это сделаете, тем более дымной будет Бейнган Бхарта.
быть. Я просто держу минуту. Альтернативно, вы также можете использовать этот метод дхунгара, только если байнган бхарта будет готов.
приготовленный, как мы готовим Дал Тадку.
6. Очистите жареные и копченые баклажаны из кожи.
7. Сваренные баклажаны мелко нарезаем, а можно даже размять.
8. В кадае или сковороде нагрейте масло. Затем добавьте мелко нарезанный лук и чеснок.
9. Обжарьте лук до прозрачности. Не подрумянивайте их.
10. Добавьте нарезанный зеленый перец чили и обжаривайте минуту.
11. Добавьте нарезанные помидоры и хорошо перемешайте.
12. Бхуно (обжаривайте) помидоры, пока масло не начнет отделяться от смеси.
13. Теперь добавьте красный перец чили. Перевключайте и хорошо перевключайте.
14. Добавьте нарезанный приготовленный бейнган.
15. Переключите и хорошо перемешайте нарезанный бейнган с луково-томатной смесью масала.
16. Посолить. Переключите и обжарьте еще 4–5 минут.
17. На последних страницах листьев кориандры с бейнган бхартой или украсьте их. Подайте Байнган Бхарту с
пхулкас, роти или чапати. Он хорошо сочетается даже с хлебом, поджаренным или приготовленным на гриле хлебом, а также с простым рисом или рисом джира.</t>
  </si>
  <si>
    <t>Лук</t>
  </si>
  <si>
    <t>Помидоры</t>
  </si>
  <si>
    <t>Чеснок</t>
  </si>
  <si>
    <t>Зеленый перец чили</t>
  </si>
  <si>
    <t>Красный порошок чили</t>
  </si>
  <si>
    <t>Листья кориандра</t>
  </si>
  <si>
    <t>соль</t>
  </si>
  <si>
    <t>Жареная говяжья грудинка</t>
  </si>
  <si>
    <t>Говяжья грудинка</t>
  </si>
  <si>
    <t>1 Подготовьте грудинку к приготовлению: на одной стороне грудинки должен остаться желаемый слой жира. Если есть большие куски жира, вырежьте их и выбросьте. Большие куски жира не могут размягчиться полностью.
Острым ножом отрежьте жир параллельными линиями на расстоянии примерно 3/4 дюйма друг от друга. Нарезайте жир, а не говядину. Повторите действия в противоположном направлении, чтобы получился узор штриховки.
Грудинку хорошо посолите и оставьте при температуре нагрева на 30 минут.
2. Обжарьте грудинку. Вам понадобится жаростойкая кастрюля с толстым дном и крышкой или жаровней, ширина которой достаточна, чтобы переместить жареную грудинку с небольшим пространством для лука.
Обсушите грудинку, положите ее жирной стороной вниз в кастрюлю и поставьте на средний огонь. Готовьте 5–8 минут, слегка шипя, пока жирная сторона не подрумянится. (Если вам кажется, что горячее готовится слишком быстро, убавьте огонь до среднего. Вам нужно устойчивое шипение и не сильное поджаривание.)
Переверните грудинку и готовьте еще несколько минут, чтобы подрумянилась другая сторона.
3 Обжарьте лук и чеснок. Когда грудка подрумянится, выньте ее из кастрюли и отложите в сторону. В кастрюле следует оставить пару столовых ложек вытопленного жира, если нет, то на столах немного оливкового масла.
Добавьте нарезанный лук и увеличьте огонь до сильного. Добавьте небольшое количество соли. Обжаривайте, часто помешивая, пока лук не подрумянится, 5–8 минут. добавьте чеснок и готовьте еще 1-2 минуты.
4 Верните грудинку в кастрюлю, добавьте зелень, бульон, добавьте белки, накройте крышку и готовьте в духовке: Разогрейте духовку до 300°F. С помощью кухонного шпагата свяжите лавровый лист, розмарин и тимьян.
Переместите лук и чеснок в кастрюли и положите всю грудинку. Добавьте говяжий бульон и нарезанные травы. Сделайте фонд до золотой плитки.
Накройте кастрюлю, поставьте ее в духовку, разогретую до 300°F, и готовьте 3 часа. Осторожно переворачивайте грудинку каждый час, чтобы она стояла на месте.
5 Добавьте морковь, продолжайте готовить: Через 3 часа страницы морковь. Накройте крышку кастрюли и готовьте еще 1 час, иначе морковь не будет готова, а грудинка не станет мягкой.
6 Переложите грудинку на разделительную доску, накройте ее фольгой. Когда грудинка станет нежной, достаньте кастрюлю из духовки и переложите грудинку на разделочную доску. Накройте его фольгой. Вытащите и выбросьте травы.
7. Приготовьте соус (по желанию). На этом этапе у вас есть два направления. Вы можете подавать как есть или приготовить соус из капель и лука. Если вы используете «как есть», пропустите этот шаг.
Для приготовления соуса выньте морковь и половину лука, отложите сбоку и накройте фольгой. Вылейте ингредиенты в кастрюлю ингредиентов в блендер и пюрируйте до получения исходной массы. Если хотите, добавьте в смесь 1 столовую ложку горчицы. Положите в какой-нибудь кастрюлю и подержите в тепле.
8. Разрежьте мясной перекрёсток: обратите внимание на горячие линии мышечных волокон. Это «зерно» мяса. Нарежьте мясо опорно этой линией или попереком волокон (такая нарезка делает мясо еще мягче) на ломтики толщиной от 1/4 до 1/2 дюйма.
Подайте с луком, морковью и соусом. Подайте с пюре, жареным или отварным картофелем, яичной лапшой или полентой.</t>
  </si>
  <si>
    <t>Тимьян</t>
  </si>
  <si>
    <t>Розмари</t>
  </si>
  <si>
    <t>Лавровый лист</t>
  </si>
  <si>
    <t>говяжий авторитет</t>
  </si>
  <si>
    <t>Морковь</t>
  </si>
  <si>
    <t>Горчица</t>
  </si>
  <si>
    <t>Картофель</t>
  </si>
  <si>
    <t>Воскресное жаркое из говядины</t>
  </si>
  <si>
    <t>Говядина</t>
  </si>
  <si>
    <t>Отварите брокколи и морковь в кастрюле с кипящей водой до подачи.
Запекайте говядину и картофель в духовке в течение 45 минут. Возможно, последствия от картофеля регулярно проверяют, чтобы он не пережарился.
Как приготовить йоркширский пудинг:
Нагрейте духовку до 230°C/вентиляция 210°C/газ 8. Равномерно сбрызните немного подсолнечного масла в 2 формы для йоркширского пудинга с 4 отверстиями или форму для кексов с антипригарным покрытием на 12 отверстий и поставьте в духовку, чтобы она прогрелась.
Для приготовления теста насыпьте в миску 140 г муки и добавьте четыре яйца до получения массы. Добавьте 200 мл молока и продолжайте взбивать, пока смесь не станет полностью без комков. Приправить солью и перцем. Вылейте тесто в кувшин, затем достаньте горячую форму из духовки. Аккуратно и равномерно вылейте тесто в отверстия. Поставьте форму обратно в духовку и оставьте в какое-то время на 20–25 минут, пока пудинги не поднимутся и не подрумянятся. Подайте немедленно.
Разложите по тарелкам и добавьте соус по желанию.</t>
  </si>
  <si>
    <t>Брокколи</t>
  </si>
  <si>
    <t>подсолнечное масло</t>
  </si>
  <si>
    <t>Тушеная говядина с перцем чили</t>
  </si>
  <si>
    <t>Разогрейте духовку до 120C/225F/газовой отметки 1.
Достаньте мясо из холодильника, чтобы оно охладилось. Измельчите лук и чеснок в кухонном комбайне, чтобы они не были мелко нарезаны. В большом кастрюле нагрейте 2 столовые ложки оливкового масла и обжарьте мясо со всех сторон до золотистого цвета.
Положите в сторону и добавьте еще немного масла, чтобы чоризо подрумянились. Выньте и кусочки лука и чеснока, специи, зелени и перца чили, затем приготовьте до мягкости в масле чоризо. Приправьте солью и перцем, уксусом, помидорами, кетчупом и сахаром.
Положите все мясо обратно в кастрюлю с 400 мл воды (или красного вина, если хотите), добавьте белок и подготовьте под крышкой на слабом огне.
Через 2 часа проверьте мясо и разделы фасоль. Готовьте еще час, а перед подачей разрежьте мясо вилками.</t>
  </si>
  <si>
    <t>Разогрейте духовку до 120C/225F/газовой отметки 1.
Достаньте мясо из холодильника, чтобы оно охладилось. Измельчите лук и чеснок в кухонном комбайне, пока они не будут мелко нарезаны. В большой кастрюле нагрейте 2 столовые ложки оливкового масла и обжарьте мясо со всех сторон до золотистого цвета.
Отложите в сторону и добавьте еще немного масла, чтобы чоризо подрумянились. Выньте и добавьте лук и чеснок, специи, зелень и перец чили, затем готовьте до мягкости в масле чоризо. Приправьте солью и перцем, добавьте уксус, помидоры, кетчуп и сахар.
Положите все мясо обратно в кастрюлю с 400 мл воды (или красного вина, если хотите), доведите до кипения и готовьте под крышкой на слабом огне.
Через 2 часа проверьте мясо и добавьте фасоль. Готовьте еще час, а перед подачей разрежьте мясо вилками.</t>
  </si>
  <si>
    <t>Чоризо</t>
  </si>
  <si>
    <t>Все специи</t>
  </si>
  <si>
    <t>Гвоздика</t>
  </si>
  <si>
    <t>Палочка корицы</t>
  </si>
  <si>
    <t>Орегано</t>
  </si>
  <si>
    <t>Анчо Чили</t>
  </si>
  <si>
    <t>Бальзамический уксус</t>
  </si>
  <si>
    <t>Сливовые помидоры</t>
  </si>
  <si>
    <t>Кетчуп</t>
  </si>
  <si>
    <t>Темно-коричневый сахар</t>
  </si>
  <si>
    <t>Борлотти Фасоль</t>
  </si>
  <si>
    <t>Бефстроганов</t>
  </si>
  <si>
    <t>Нагрейте оливковое масло в сковороде с антипригарным покрытием, затем добавьте нарезанный лук и готовьте на среднем огне до полного размягчения, примерно 15 минут, добавляя немного воды, если он вообще начнет прилипать. Раздавите чеснок и готовьте еще 2–3 минуты, затем добавьте сливочное масло. Как только масло немного вспенится, добавьте грибы и готовьте около 5 минут, пока они полностью не станут мягкими. Все хорошо приправьте, затем выложите на тарелку.
Высыпьте муку в миску с большой щепоткой соли и перца, затем обваляйте стейк в приправленной муке. Выложите кусочки стейка на сковороду, сбрызните ее небольшим количеством масла, если сковорода выглядит особенно сухой, и жарьте 3–4 минуты, пока они не приобретут красивый цвет. Выложите лук и грибы обратно в сковороду. Взбейте сливки, горчицу и говяжий бульон, затем вылейте в кастрюлю. Варить на среднем огне около 5 минут. Посыпьте петрушкой, затем подавайте с паппарделле или рисом.</t>
  </si>
  <si>
    <t>Грибы</t>
  </si>
  <si>
    <t>Сметана</t>
  </si>
  <si>
    <t>Говяжий бульон</t>
  </si>
  <si>
    <t>Петрушка</t>
  </si>
  <si>
    <t>Суп из брокколи и стилтона</t>
  </si>
  <si>
    <t>Рапсовое масло</t>
  </si>
  <si>
    <t>Нагрейте рапсовое масло в большой кастрюле, а затем добавьте лук. Готовьте на среднем огне до мягкости. Добавьте немного воды, если лук начнет прихватываться.
Добавьте сельдерей, лук-порей, картофель и кусочек сливочного масла. Перемешайте до растворения, затем накройте крышкой. Дать пропотеть 5 минут. Снимите крышку.
Влейте бульон и добавьте кусочки стебля брокколи. Готовьте 10–15 минут, пока все овощи не станут мягкими.
Добавьте остальную брокколи и готовьте еще 5 минут. Аккуратно переложите в блендер и взбейте до однородной массы. Перемешайте стилтон, оставив несколько комочков. Приправьте черным перцем и подавайте.</t>
  </si>
  <si>
    <t>Сельдерей</t>
  </si>
  <si>
    <t>лук-порей</t>
  </si>
  <si>
    <t>Овощного бульона</t>
  </si>
  <si>
    <t>Стилтон Сыр</t>
  </si>
  <si>
    <t>Тушеное мясо с фасолью и колбасой</t>
  </si>
  <si>
    <t>Колбасные изделия</t>
  </si>
  <si>
    <t>В большой кастрюле обжарьте сосиски до коричневого цвета – около 10 минут.
Добавьте томатный соус, хорошо перемешайте, затем добавьте фасоль, патоку или сахар и горчицу. Доведите до кипения, накройте крышкой и варите 30 минут. Прекрасно подается с хрустящим хлебом или рисом.</t>
  </si>
  <si>
    <t>Томатный соус</t>
  </si>
  <si>
    <t>Сливочная фасоль</t>
  </si>
  <si>
    <t>Черная патока</t>
  </si>
  <si>
    <t>Банановые блины</t>
  </si>
  <si>
    <t>Банан</t>
  </si>
  <si>
    <t>В миске разомните банан вилкой до состояния густого пюре. Добавьте яйца, разрыхлитель и ваниль.
Нагрейте большую сковороду с антипригарным покрытием или форму для блинов на среднем огне и смажьте половиной масла. Используя половину теста, выложите на сковороду два блина, обжаривайте по 1–2 минуты с каждой стороны, затем переложите на тарелку. Повторите процедуру с оставшимся маслом и тестом. Посыпьте блины орехами пекан и малиной.</t>
  </si>
  <si>
    <t>Экстракт ванили</t>
  </si>
  <si>
    <t>Орехи пекан</t>
  </si>
  <si>
    <t>Малина</t>
  </si>
  <si>
    <t>Тушеные клецки с говядиной</t>
  </si>
  <si>
    <t>Разогрейте духовку до 180C/350F/Газ 4.
Для тушеной говядины нагрейте растительное и сливочное масло в жаропрочной запеканке и обжарьте говядину до румяной корочки со всех сторон.
Посыпьте мукой и готовьте еще 2-3 минуты.
Добавьте чеснок и все овощи и жарьте 1-2 минуты.
Добавьте вино, бульон и травы, затем добавьте вустерширский соус и бальзамический уксус по вкусу. Приправьте солью и свежемолотым черным перцем.
Накройте крышкой, поставьте в духовку и готовьте около двух часов или пока мясо не станет мягким.
Для пельменей просейте в миску муку, разрыхлитель и соль.
Добавьте сало и столько воды, чтобы получилось густое тесто.
Руками, посыпанными мукой, скатайте тесто ложками в небольшие шарики.
Через два часа снимите с тушеной крышки крышку и выложите сверху тушеные шарики. Накройте крышкой, верните в духовку и готовьте еще 20 минут или пока пельмени не набухнут и не станут мягкими. (Если вы предпочитаете пельмени с золотистой верхушкой, не накрывайте крышку, когда вернетесь в духовку.)
При подаче положите по ложке картофельного пюре на каждую из четырех сервировочных тарелок, а сверху выложите тушеное мясо и клецки. Посыпьте рубленой петрушкой.</t>
  </si>
  <si>
    <t>швед</t>
  </si>
  <si>
    <t>Красное вино</t>
  </si>
  <si>
    <t>сало</t>
  </si>
  <si>
    <t>Пирог с говядиной и горчицей</t>
  </si>
  <si>
    <t>Разогрейте духовку до 150C/300F/газ 2.
Смешайте говядину и муку в миске с небольшим количеством соли и черного перца.
Нагрейте большую запеканку до горячего состояния, добавьте половину рапсового масла и достаточное количество говядины, чтобы покрыть дно запеканки.
Обжарьте до румяной корочки с каждой стороны, затем выньте и отложите в сторону. Повторите то же самое с оставшимся маслом и говядиной.
Верните говядину в кастрюлю, добавьте вино и готовьте, пока объем жидкости не уменьшится вдвое, затем добавьте бульон, лук, морковь, тимьян и горчицу, хорошо приправьте солью и перцем.
Накройте крышкой и поставьте в духовку на два часа.
Достаньте из духовки, проверьте приправу и дайте остыть. Удалите тимьян.
Когда говядина остынет и вы будете готовы собирать пирог, разогрейте духовку до 200C/400F/Газ 6.
Переложите говядину в форму для пирога, смажьте края взбитыми яичными желтками и выложите сверху тесто. Смажьте верх теста еще большим количеством взбитого яйца.
Обрежьте тесто так, чтобы остатков было ровно столько, чтобы защипнуть края, затем поместите в духовку и запекайте в течение 30 минут или пока тесто не станет золотисто-коричневым и не пропечется.
Что касается зеленой фасоли, доведите до кипения кастрюлю с подсоленной водой, добавьте фасоль и варите 4–5 минут или пока она не станет мягкой.
Слейте воду и перемешайте с маслом, затем приправьте черным перцем.
При подаче положите на каждую тарелку по большой ложке пирога, а рядом с ним положите немного зеленой фасоли.</t>
  </si>
  <si>
    <t>Зеленая фасоль</t>
  </si>
  <si>
    <t>Перец</t>
  </si>
  <si>
    <t>Пирог с говядиной и устрицами</t>
  </si>
  <si>
    <t>Приправьте кубики говядины солью и черным перцем. На сковороде разогрейте столовую ложку масла и обжарьте мясо на сильном огне. Сделайте это в три приема, чтобы не переполнять сковороду, и перекладывайте мясо в большую огнеупорную форму для запекания, как только оно полностью подрумянится. Добавьте еще масла, если сковорода кажется сухой.
В ту же сковороду добавьте еще столовую ложку масла и готовьте лук-шалот 4–5 минут, затем добавьте чеснок и жарьте 30 секунд. Добавьте бекон и обжарьте, пока он слегка не подрумянится. Переложите смесь лука и бекона в форму для запекания и добавьте зелень.
Разогрейте духовку до 180C/350F/Газ 4.
Вылейте стаут ​​в сковороду и доведите до кипения, помешивая, чтобы убрать со дна сковороды прилипшие подрумяненные кусочки. Вылейте стаут ​​на говядину в форме для запекания и добавьте бульон. Накройте запеканку и поставьте ее в духовку на 1,5–2 часа или пока говядина не станет мягкой и соус не выпарится.
Снимите с поверхности жир, попробуйте и при необходимости добавьте соль и перец, затем добавьте пасту из кукурузной муки. Поставьте форму с запеканкой на плиту – не забывайте, что она будет горячей – и варите 1–2 минуты, помешивая, до загустения. Оставьте остывать.
Увеличьте температуру духовки до 200C/400F/газ 6. Для приготовления теста положите муку и соль в очень большую миску. Натрите сливочное масло и вмешайте его в муку в три приема. Постепенно добавьте 325 мл/11 жидких унций холодной воды (возможно, вам не понадобится вся вода) и перемешайте ножом с круглым лезвием, пока смесь не станет однородной. Слегка замесите тесто в шар на слегка посыпанной мукой поверхности и отложите 250 г для крышки пирога.
Раскатайте оставшуюся часть теста примерно на 2 см больше формы, которую вы используете. Выложите форму тестом, затем выложите начинку, заправляя туда же устриц. Края теста смажьте взбитым яйцом.
Раскатайте оставшееся тесто так, чтобы оно было немного больше размера вашего блюда, и аккуратно приподнимите начинку, плотно прижимая края, чтобы запечатать, затем обрежьте острым ножом. Смажьте взбитым яйцом для глазури. Положите форму на противень и запекайте 25–30 минут или пока тесто не станет золотисто-коричневым, а начинка не начнет пузыриться.</t>
  </si>
  <si>
    <t>Шалот</t>
  </si>
  <si>
    <t>Бекон</t>
  </si>
  <si>
    <t>Стаут</t>
  </si>
  <si>
    <t>Кукурузная мука</t>
  </si>
  <si>
    <t>Устрицы</t>
  </si>
  <si>
    <t>Ежевика дурак</t>
  </si>
  <si>
    <t>Фундук</t>
  </si>
  <si>
    <t>Для печенья разогрейте духовку до 200C/180C (конвекция)/газ 6 и застелите два больших противня пергаментом для выпечки. Разложите орехи по противню и запекайте в духовке 6–8 минут или до золотисто-коричневого цвета. Внимательно следите за ними, чтобы у них не было шанса сгореть. Достаньте из духовки, переложите на доску и дайте остыть.
Положите масло и сахар в большую миску и взбейте деревянной ложкой до получения светлой кремовой массы. Остывшие орехи крупно порубите и добавьте к сливочному маслу и сахару вместе с цедрой лимона, мукой и разрыхлителем. Хорошо перемешайте, пока смесь не соберется в комок – возможно, вам придется использовать руки.
Разделите бисквитное тесто на 24 равных кусочка и скатайте небольшие шарики. Выложите шарики на подготовленные противни на большом расстоянии друг от друга, чтобы они могли растекаться.
Прижмите печенье, чтобы оно стало плоским, до толщины примерно 1 см/½ дюйма. Выпекайте печенье по одному противню в течение 12 минут или до бледно-золотисто-коричневого цвета. Оставьте остывать на противнях. Когда вы достанете их из духовки, они будут очень мягкими, но после остывания станут хрустящими.
Храните в герметичной банке и съешьте в течение пяти дней.
Для дурака промойте ежевику в дуршлаге, чтобы смыть пыль и грязь. Положите ежевику в кастрюлю с антипригарным покрытием и посыпьте сахарной пудрой.
Добавьте лимонный сок и осторожно нагревайте в течение двух минут или пока ежевика не начнет размягчаться и выделять сок. Удалите и оставьте 12 ягод ежевики для украшения, а остальные продолжайте готовить.
Тушите ежевику очень осторожно в течение 15 минут, регулярно помешивая, пока она не станет очень мягкой и тягучей. Снимите с огня и протрите ягоды и сок через сито над миской, используя дно половника, чтобы извлечь как можно больше пюре. Дайте пюре остыть и выбросьте семена. В итоге у вас должно получиться около 325 мл/11 жидких унций пюре.
Поместите сливки и йогурт в большую миску и взбивайте электрическим венчиком до образования мягких пиков, когда венчик вынимают из миски — кислотность фруктов еще больше загустит сливки, поэтому не заходите слишком далеко.
Когда пюре полностью остынет, отрегулируйте сладость по вкусу, при необходимости добавив еще сахара. Вылейте его в миску со взбитыми сливками и йогуртом и перемешайте один или два раза до однородного состояния.
Разложите ежевику по отдельным широким стеклянным тарелкам или в одну большую миску. Он должен выглядеть мраморным, поэтому не переусердствуйте. Разложите сверху несколько крошечных листьев мяты и украсьте оставленной ежевикой. По желанию посыпьте небольшим количеством сахара и подавайте с ореховым печеньем.</t>
  </si>
  <si>
    <t>Лимон</t>
  </si>
  <si>
    <t>Лимонный сок</t>
  </si>
  <si>
    <t>Двойной крем</t>
  </si>
  <si>
    <t>Йогурт</t>
  </si>
  <si>
    <t>Мятный</t>
  </si>
  <si>
    <t>Торт Баттенберг</t>
  </si>
  <si>
    <t>Нагрейте духовку до 180C/160C конвекция/газ 4 и застелите дно и стенки квадратной формы диаметром 20 см пергаментом для выпечки (проще всего наложить на дно 2 полоски длиной 20 см). Чтобы сделать миндальный бисквит, положите в большую миску масло, сахар, муку, молотый миндаль, разрыхлитель, яйца, ваниль и миндальный экстракт. Взбивайте электрическим венчиком, пока смесь не станет однородной. Выложите в форму, разложив по углам, и запекайте 25–30 минут — если проткнуть шпажкой, она должна выйти чистой. Охладите в форме в течение 10 минут, затем переложите на решетку, чтобы завершить охлаждение, пока будете готовить второй бисквит.
Для розовой губки выровняйте форму, как указано выше. Смешайте все ингредиенты, как указано выше, но не добавляйте миндальный экстракт. Добавьте немного розового пищевого красителя. Затем выложите все это в форму и запекайте, как раньше. Прохладный.
Чтобы собрать джем, нагрейте его в небольшой кастрюле до жидкого состояния, затем процедите. Едва обрежьте два противоположных края миндального бисквита, затем хорошо обрежьте третий край. Грубо измерьте высоту губки, затем отрежьте от хорошо обрезанного края линейку, чтобы вырезать 4 ломтика, каждый из которых имеет ту же ширину, что и высота губки. Выбросьте или откусите остатки губки. Повторите то же самое с розовым тортом.
Возьмите 2 ломтика миндаля и 2 розовых ломтика и обрежьте их так, чтобы они были одинаковой длины. Раскатайте один блок марципана на слегка посыпанной сахарной пудрой поверхности шириной чуть более 20 см, затем продолжайте раскатывать его вдоль, пока марципан не станет толщиной примерно 0,5 см. Смажьте абрикосовым джемом, затем положите рядом розовый и миндальный ломтики на одном конце марципана, смазывая промежутки джемом, чтобы приклеить губки, и оставляя на конце 4 см прозрачного марципана. Смажьте бисквиты еще джемом, затем сложите оставшиеся 2 ломтика сверху, чередуя цвета, чтобы получился эффект шахматной доски. Обрезаем марципан по длине коржей.
Осторожно поднимите марципан и разровняйте торт руками, но оставьте небольшую марципановую складку вдоль нижнего края, прежде чем приклеивать его к первой стороне. Обрежьте противоположную сторону, чтобы она соответствовала размеру сгиба, затем зажмите края пальцами (или, проще говоря, нажмите зубцами вилки). Если хотите, отметьте 10 ломтиков зубцами вилки.
Соберите второй Баттенберг и храните в герметичной коробке или хорошо завернутой в пищевую пленку до 3 дней. Можно заморозить на срок до месяца.</t>
  </si>
  <si>
    <t>Самоподнимающаяся Мука</t>
  </si>
  <si>
    <t>Миндаль</t>
  </si>
  <si>
    <t>Экстракт миндаля</t>
  </si>
  <si>
    <t>Розовый пищевой краситель</t>
  </si>
  <si>
    <t>Абрикос</t>
  </si>
  <si>
    <t>Марципан</t>
  </si>
  <si>
    <t>Сахарная пудра</t>
  </si>
  <si>
    <t>Говядина по-бургундски</t>
  </si>
  <si>
    <t>Гусиный жир</t>
  </si>
  <si>
    <t>Нагрейте большую кастрюлю и добавьте 1 столовую ложку гусиного жира. Приправьте говядину и обжарьте до золотистого цвета, около 3-5 минут, затем переверните и обжарьте другую сторону, пока мясо не подрумянится полностью, при необходимости добавляя еще жира. Сделайте это в 2-3 приема, перекладывая мясо на дуршлаг, установленный над миской, когда оно подрумянится.
На той же сковороде обжарьте бекон, лук-шалот или жемчужный лук, грибы, чеснок и букет гарни, пока они не подрумянятся. Добавьте томатное пюре и готовьте несколько минут, помешивая. Это обогащает бургиньон и делает его отличной основой для тушеного мяса. Затем верните говядину и вытекший сок в кастрюлю и перемешайте.
Залейте вином и примерно 100 мл воды, чтобы мясо всплыло из жидкости, но не было полностью покрыто. Доведите до кипения и с помощью ложки соскребите со дна кастрюли карамелизированный сок – это придаст рагу больше аромата.
Нагрейте духовку до 150°C/конвекция 130°C/газ. 2. Сделайте картуш: оторвите квадрат фольги, немного большего размера, чем запеканка, разложите его на противне так, чтобы он покрывал верхнюю часть тушеного мяса, и обрежьте лишнюю фольгу. Затем варить 3 часа. Если соус выглядит водянистым, выньте говядину и овощи шумовкой и отложите в сторону. Готовьте соус на сильном огне несколько минут, пока он немного не загустеет, затем верните говядину и овощи в кастрюлю.
Чтобы приготовить пюре из сельдерея, очистите сельдерей и нарежьте его кубиками. Нагрейте оливковое масло в большой сковороде. Выложите сельдерей и жарьте 5 минут, пока он не станет золотистым. Хорошо приправьте солью и перцем. Добавьте розмарин, тимьян, лавровый лист и стручки кардамона, затем залейте 200 мл воды — достаточно, чтобы почти покрыть сельдерей. Убавьте огонь до минимума, частично накройте кастрюлю крышкой и оставьте вариться на 25-30 минут.
Через 25–30 минут сельдерей должен стать мягким, а большая часть воды испариться. Слейте оставшуюся воду, затем удалите веточки трав, лавровый лист и стручки кардамона. Слегка раздавите толкушкой для картофеля, затем добавьте немного оливкового масла и приправьте по вкусу. Разложите говядину по-бургундски в сервировочные тарелки и положите сверху большую ложку пюре из сельдерея. По желанию украсьте одним из лавровых листьев.</t>
  </si>
  <si>
    <t>Говяжья голень</t>
  </si>
  <si>
    <t>Каштановый гриб</t>
  </si>
  <si>
    <t>Букет гарни</t>
  </si>
  <si>
    <t>Томатное пюре</t>
  </si>
  <si>
    <t>Кардамон</t>
  </si>
  <si>
    <t>Бри, завернутый в прошутто и бриошь</t>
  </si>
  <si>
    <t>Смешайте муку, 1 ч. л. соли, сахар, дрожжи, молоко и яйца в миксере с помощью насадки для теста в течение 5 минут, пока тесто не станет однородным. Добавьте сливочное масло и перемешивайте еще 4 минуты на средней скорости. Очистите миску для теста и снова перемешайте в течение 1 минуты. Поместите тесто в контейнер, накройте пищевой пленкой и оставьте в холодильнике минимум на 6 часов перед использованием.
Заверните бри в прошутто и отложите в сторону. Выложите тесто на слегка посыпанную мукой поверхность. Раскатайте в круг диаметром 25 см. Поместите завернутый бри в середину круга и аккуратно загните края. Выложите заготовку на противень, застеленный пергаментом для выпечки, и смажьте взбитым яйцом. Охладить в холодильнике 30 минут, затем снова смазать взбитым яйцом и поставить в холодильник еще на 30 минут. Оставьте подниматься на 1 час при комнатной температуре. Нагрейте духовку до 200C/180C конвекция/газ 6, затем выпекайте 22 минуты. Подавайте теплым.</t>
  </si>
  <si>
    <t>Дрожжи</t>
  </si>
  <si>
    <t>Бри</t>
  </si>
  <si>
    <t>Прошутто</t>
  </si>
  <si>
    <t>Картофель Буланжер</t>
  </si>
  <si>
    <t>Разогрейте духовку до 200°C/конвекция 180°C/газ 6. Обжарьте лук и веточки тимьяна в масле до тех пор, пока они не станут мягкими и не приобретут легкий цвет (около 5 минут).
На дно формы для запекания объемом 1,5 литра, смазанной маслом, выложите слой картофеля. Посыпьте несколькими луками (см. рисунок выше) и продолжайте выкладывать слоями, закончив слоем картофеля. Залейте бульоном и запекайте 50–60 минут, пока картофель не будет готов, а верх не станет золотистым и хрустящим.</t>
  </si>
  <si>
    <t>Бивертейлз</t>
  </si>
  <si>
    <t>В чашу миксера добавьте теплую воду, большую щепотку сахара и дрожжи. Дать постоять до образования пены.
В ту же миску добавьте 1/2 стакана сахара, теплое молоко, растопленное масло, яйца и соль и перемешайте до однородной массы.
Поместите насадку для теста в миксер, добавьте муку при включенной машине, пока не образуется гладкое, но слегка липкое тесто.
Поместите тесто в миску, накройте полиэтиленовой пленкой и дайте расстояться в течение полутора часов.
Разрежьте тесто на 12 частей и раскатайте в длинные овалы толщиной около 1/4 дюйма, напоминающие бобровый хвост.
В большой глубокой кастрюле нагрейте масло до 350 градусов. Аккуратно поместите тесто из бобрового хвоста в горячее масло и обжаривайте по 30–45 секунд с каждой стороны до золотистого цвета.
Выложите на бумажные полотенца и украсьте по желанию. Добавьте сахар с корицей, белый сахар с добавлением лимона или щедрую порцию Нутеллы и горсть поджаренного миндаля. Наслаждаться!</t>
  </si>
  <si>
    <t>Коричневая тушеная курица</t>
  </si>
  <si>
    <t>Курица</t>
  </si>
  <si>
    <t>Выжмите лайм на курицу и хорошо натрите. Слейте лишний сок лайма.
Смешайте помидоры, зеленый лук, лук, чеснок, перец, тимьян, перец и соевый соус в большой миске с кусочками курицы. Накройте крышкой и маринуйте минимум один час.
Нагрейте масло в голландской кастрюле или большой кастрюле. Стряхивайте приправы, вынимая каждый кусочек курицы из маринада. Оставьте маринад для соуса.
Слегка обжарьте курицу по несколько кусочков в очень горячем масле. Положите подрумяненные кусочки курицы на тарелку, пока вы подрумяните оставшиеся кусочки.
Слейте лишнее масло и верните курицу на сковороду. Залейте маринадом курицу и добавьте морковь. Перемешайте и готовьте на среднем огне 10 минут.
Смешайте муку и кокосовое молоко и добавьте в рагу, постоянно помешивая. Уменьшите огонь до минимума и готовьте еще 20 минут или до готовности.</t>
  </si>
  <si>
    <t>Помидор</t>
  </si>
  <si>
    <t>Красный перец</t>
  </si>
  <si>
    <t>Лайм</t>
  </si>
  <si>
    <t>душистый перец</t>
  </si>
  <si>
    <t>Соевый соус</t>
  </si>
  <si>
    <t>Кукурузный крахмал</t>
  </si>
  <si>
    <t>Растительное масло</t>
  </si>
  <si>
    <t>Говядина Ло Мейн</t>
  </si>
  <si>
    <t>ШАГ 1 – МАРИНОВАНИЕ ГОВЯДИНЫ
В миску добавьте говядину, соль, 1 щепотку белого перца, 1 чайную ложку кунжутного масла, 1/2 яйца, кукурузный крахмал, 1 столовую ложку масла и перемешайте.
ШАГ 2 – ВАРИАНИЕ ЛАПШИ
В кастрюле емкостью 6 литров добавьте лапшу в кипящую воду, пока лапша не погрузится в воду, и варите на сильном огне 10 секунд. После того, как лапша закипит, процедите и остудите холодной водой.
ШАГ 3 – ЖАРКА
Добавьте 2 столовые ложки масла, говядину и готовьте на сильном огне, пока говядина не станет средней готовности.
Отложите приготовленную говядину в сторону
В воке добавьте 2 столовые ложки масла, лук, измельченный чеснок, измельченный имбирь, ростки фасоли, грибы, стручки гороха и 1,5 стакана воды или пока овощи не будут погружены в воду.
Добавьте лапшу в вок
Для приготовления соуса добавьте устричный соус, 1 щепотку белого перца, 1 чайную ложку кунжутного масла, сахар и 1 чайную ложку соевого соуса.
Затем добавьте говядину в вок и обжарьте.</t>
  </si>
  <si>
    <t>Кунжутное масло</t>
  </si>
  <si>
    <t>Яйцо</t>
  </si>
  <si>
    <t>Крахмал</t>
  </si>
  <si>
    <t>Лапша</t>
  </si>
  <si>
    <t>Измельченный чеснок</t>
  </si>
  <si>
    <t>Ростки фасоли</t>
  </si>
  <si>
    <t>Устричный соус</t>
  </si>
  <si>
    <t>Запеченный лосось с фенхелем и помидорами</t>
  </si>
  <si>
    <t>Нагрейте духовку до 180°C/конвекция 160°C/газ 4. Обрежьте листья фенхеля и отложите в сторону. Разрежьте луковицы фенхеля пополам, затем каждую половину разрежьте на 3 дольки. Варить в кипящей подсоленной воде 10 минут, затем хорошо процедить. Крупно нарежьте листья фенхеля, затем смешайте с петрушкой и цедрой лимона.
Разложите осушенный фенхель на неглубокой жаропрочной форме, затем добавьте помидоры. Сбрызните оливковым маслом, затем запекайте 10 минут. Разложите лосося среди овощей, сбрызните лимонным соком, затем запекайте еще 15 минут, пока рыба не будет готова. Посыпьте петрушкой и подавайте.</t>
  </si>
  <si>
    <t>Помидоры черри</t>
  </si>
  <si>
    <t>Лосось</t>
  </si>
  <si>
    <t>Маслины</t>
  </si>
  <si>
    <t>Будино Ди Рикотта</t>
  </si>
  <si>
    <t>Рикотта</t>
  </si>
  <si>
    <t>Разомните рикотту и хорошо взбейте с яичными желтками, добавьте муку, сахар, корицу, тертую цедру лимона и ром и хорошо перемешайте. Вы можете сделать это в кухонном комбайне. Яичные белки взбейте до устойчивых пиков, смешайте и вылейте в смазанную маслом и посыпанную мукой форму диаметром 25 см. Выпекайте в духовке при температуре 180°C/160°C, конвекция/газ 4, около 40 минут или пока тесто не затвердеет.
Подавайте горячим или холодным, посыпав сахарной пудрой.</t>
  </si>
  <si>
    <t>Лимоны</t>
  </si>
  <si>
    <t>Темный Ром</t>
  </si>
  <si>
    <t>Картофель на завтрак</t>
  </si>
  <si>
    <t>Прежде чем что-либо делать, заморозьте ломтики бекона таким образом, когда будете готовы к приготовлению, — его будет намного легче нарезать!
Картофель вымойте и нарежьте средним кубиком на квадратные кусочки. Чтобы предотвратить потемнение, поместите уже нарезанный картофель в миску с водой.
Тем временем нагрейте 1-2 столовые ложки масла в большой сковороде на средне-сильном огне. Наклоните сковороду, чтобы масло распределилось равномерно.
Когда масло нагреется, слейте воду с картофеля и добавьте в сковороду. Приправьте солью, перцем и приправой Old Bay по мере необходимости.
Готовьте 10 минут, часто помешивая картофель, до коричневого цвета. При необходимости добавьте еще столовую ложку масла.
Нарезаем бекон и добавляем к картофелю. Бекон начнет плавиться, а жир начнет готовить картофель. Подбросьте его немного! Бекон станет хрустящим через 5-6 минут.
Когда бекон будет готов, уменьшите огонь до среднего, добавьте измельченный чеснок и перемешайте. Приправьте еще раз. Добавьте сушеную или свежую петрушку. Контролируйте нагрев по мере необходимости.
Дайте чесноку вариться до появления аромата, около одной минуты.
Непосредственно перед подачей полейте кленовым сиропом и перемешайте. Дайте этому готовиться еще минуту, придавая картофелю карамелизированный эффект.
Подавайте в теплой миске с яйцом солнечной стороной вверх!</t>
  </si>
  <si>
    <t>Кленовый сироп</t>
  </si>
  <si>
    <t>Биттербален (голландские фрикадельки)</t>
  </si>
  <si>
    <t xml:space="preserve">Растопите сливочное масло на сковороде или сковороде. Когда она расплавится, понемногу добавляйте муку и замешивайте густую пасту. Медленно добавьте бульон, следя за тем, чтобы соус впитал жидкость. Варите пару минут на слабом огне, добавляя лук, петрушку и измельченное мясо. Смесь должна загустеть и превратиться в тяжелый, густой соус.
Вылейте смесь в неглубокую емкость, накройте крышкой и поставьте в холодильник на несколько часов или пока соус не затвердеет.
Возьмите столовую ложку холодного густого соуса и быстро скатайте его в небольшой шарик. Слегка обваляйте в муке, затем в яйце и, наконец, в панировочных сухарях. Убедитесь, что яйцо покрывает всю поверхность биттербала. Когда закончите, поставьте закуски в холодильник, пока масло во фритюрнице нагреется до 190°C (375F). Обжаривайте по четыре биттера за раз до золотистого цвета.
Подавайте на тарелке с красивой зернистой или острой горчицей. 
</t>
  </si>
  <si>
    <t>Мускатный орех</t>
  </si>
  <si>
    <t>Панировочные сухари</t>
  </si>
  <si>
    <t>Барбекю из свинины Sloppy Joes</t>
  </si>
  <si>
    <t>1
Разогрейте духовку до 450 градусов. Вымойте и высушите все продукты. Нарежьте сладкий картофель дольками толщиной полдюйма. Выложите на противень, сбрызнув маслом, солью и перцем. Запекайте, пока не подрумянится и не станет мягким, 20-25 минут.
2
Тем временем разрежьте пополам и очистите лук. Нарежьте как можно тоньше, пока не получите ¼ стакана (½ стакана на 4 порции); мелко нарезаем оставшийся лук. Очистите и мелко нарежьте чеснок. Половина лайма; выжать сок в небольшую миску. Разрежьте булочки пополам. Добавьте 1 столовую ложку сливочного масла (2 столовые ложки на 4 штуки) в отдельную небольшую миску, которую можно использовать в микроволновой печи; микроволновая печь, пока не расплавится, 30 секунд. Смажьте срезы булочек кистью.
3
В миску с соком лайма добавьте нарезанный лук, ¼ чайной ложки сахара (½ чайной ложки на 4 порции) и щепотку соли. Перемешайте; отложите для быстрого маринования.
4
Нагрейте немного масла в большой кастрюле на средне-сильном огне. Добавьте нарезанный лук, приправьте солью и перцем. Готовьте, помешивая, до размягчения, 4-5 минут. Добавьте чеснок и готовьте до появления аромата еще 30 секунд. Добавьте свинину, приправьте солью и перцем. Готовьте, разламывая мясо на кусочки, пока оно не подрумянится и не станет полностью готовым, 4–6 минут.
5
Пока готовится свинина, в третьей небольшой миске смешайте соус барбекю, маринованную жидкость из лука, 3 столовые ложки кетчупа (6 столовых ложек на 4 порции), ½ чайной ложки сахара (1 чайная ложка на 4 порции) и ¼ стакана воды (⅓ стакана на 4 порции). . Когда свинина будет готова, добавьте в сковороду смесь соуса барбекю. Готовьте, помешивая, пока соус не загустеет, 2–3 минуты. Попробуйте и приправьте солью и перцем.
6
Тем временем поджарьте булочки в духовке или тостере до золотистого цвета, 3–5 минут. Разложите поджаренные булочки по тарелкам и наполните их свининой, приготовленной на гриле, сколько захотите. Сверху положите маринованный лук и острый соус. Подавайте с дольками сладкого картофеля.</t>
  </si>
  <si>
    <t>Красный лук</t>
  </si>
  <si>
    <t>Хлеб</t>
  </si>
  <si>
    <t>Свинина</t>
  </si>
  <si>
    <t>Соус барбекю</t>
  </si>
  <si>
    <t>Острый соус</t>
  </si>
  <si>
    <t>Бань Ми из говядины с соусом Шрирача Майо, морковью и маринованным огурцом</t>
  </si>
  <si>
    <t>Рис</t>
  </si>
  <si>
    <t>Дополнительные ингредиенты: майонез, сирача.
1
Положите рис в мелкое сито и промойте, пока вода не станет прозрачной. Добавьте в небольшую кастрюлю 1 стакан воды (2 стакана на 4 порции) и щепотку соли. Доведите до кипения, затем накройте крышкой и уменьшите огонь до минимума. Варить, пока рис не станет мягким, 15 минут. Держите накрытым от огня в течение как минимум 10 минут или до подачи на стол.
2
Тем временем вымойте и высушите все продукты. Очистите и мелко нарежьте чеснок. Цедра и четверть лайма (на 4 порции: цедра 1 лайма и обе четвертинки). Разрежьте огурец вдоль пополам; тонко нарезать поперек полумесяцами. Лук разрезать пополам, очистить и нарезать средними кубиками. Очистите, очистите и натрите на терке морковь.
3
В средней миске смешайте огурец, сок половины лайма, ¼ чайной ложки сахара (½ чайной ложки на 4 порции) и щепотку соли. В небольшой миске смешайте майонез, щепотку чеснока, сок лайма и столько шрирачи, сколько захотите. Приправить солью и перцем.
4
Нагрейте немного масла в большой кастрюле на средне-сильном огне. Добавьте лук и готовьте, помешивая, до мягкости, 4–5 минут. Добавьте говядину, оставшийся чеснок и 2 ч. л. сахара (4 ч. л. на 4 порции). Готовьте, разбивая мясо на кусочки, пока говядина не подрумянится и не прожарится, 4–5 минут. Добавьте соевый соус. Выключите отопление; попробуйте и приправьте солью и перцем.
5
Разрыхлить рис вилкой; добавьте цедру лайма и 1 столовую ложку сливочного масла. Разложите рис по тарелкам. Сверху выложите говядину, тертую морковь и маринованный огурец. Сверху полейте соком лайма. Полить майонезом Шрирача.</t>
  </si>
  <si>
    <t>Огурец</t>
  </si>
  <si>
    <t>Говяжий фарш</t>
  </si>
  <si>
    <t>Биг Мак</t>
  </si>
  <si>
    <t>Фарш говяжий</t>
  </si>
  <si>
    <t>Для соуса Биг Мак смешайте все ингредиенты в миске, приправьте солью и охладите до готовности к использованию.
2. Чтобы приготовить котлеты, приправьте фарш солью и перцем и сформируйте 4 шарика, используя примерно по 1/3 стакана фарша каждый. Поместите каждый на квадрат бумаги для выпечки и разровняйте, чтобы сформировать четыре круга размером 15 см. Нагрейте масло в большой сковороде на сильном огне. Обжарьте говяжьи котлеты в 2 приема по 1-2 минуты с каждой стороны, пока они не подрумянятся и не прожарятся. Снимите с огня и сохраните в тепле. Повторите то же самое с оставшимися двумя котлетами.
3. Осторожно разрежьте каждую булочку для гамбургера на три части поперек, затем слегка поджарьте.
4. Чтобы собрать гамбургеры, намажьте нижнюю часть небольшим количеством соуса Биг Мак. Сверху выложите нарезанный лук, тертый салат, ломтик сыра, говяжью котлету и несколько ломтиков маринованных огурцов. Накройте средним слоем булочки, намажьте еще соусом Биг Мак, луком, салатом, солеными огурцами, говяжьей котлетой, а затем добавьте еще соуса. Для подачи накройте бургер крышкой.
5. Подождав полчаса, пока еда осядет, отправляйтесь на пробежку.</t>
  </si>
  <si>
    <t>Булочки для бургеров с кунжутом</t>
  </si>
  <si>
    <t>Салат айсберг</t>
  </si>
  <si>
    <t>Сыр</t>
  </si>
  <si>
    <t>Укроп соленья</t>
  </si>
  <si>
    <t>Майонез</t>
  </si>
  <si>
    <t>Белый винный уксус</t>
  </si>
  <si>
    <t>Луковая соль</t>
  </si>
  <si>
    <t>Чесночный порошок</t>
  </si>
  <si>
    <t>Паприка</t>
  </si>
  <si>
    <t>Бигос (Охотничье рагу)</t>
  </si>
  <si>
    <t>Разогрейте духовку до 350 градусов F (175 градусов C).
Нагрейте большую кастрюлю на среднем огне. Добавьте бекон и колбасу; готовьте и помешивайте, пока бекон не выделит жир, а колбаса не подрумянится. Шумовкой достаньте мясо и переложите в большую запеканку или жаровню.
Слегка обваляйте кубики свинины в муке и обжарьте их в каплях бекона на среднем или сильном огне до золотистого цвета. Шумовкой переложите свинину в запеканку. Добавьте чеснок, лук, морковь, свежие грибы, капусту и квашеную капусту. Уменьшите огонь до среднего; варите и помешивайте, пока морковь не станет мягкой, около 10 минут. Не позволяйте овощам подрумяниться.
Деглазируйте форму, влив красное вино и помешивая, чтобы разрыхлить все кусочки еды и муки, прилипшие ко дну. Приправьте лавровым листом, базиликом, майораном, паприкой, солью, перцем, тмином и кайенским перцем; варить 1 минуту.
Смешайте сушеные грибы, соус из острого перца, соус Вустершир, говяжий бульон, томатную пасту и помидоры. Нагревайте только до закипания. Вылейте овощи и всю жидкость в форму для запекания с мясом. Накройте крышкой.
Запекайте в разогретой духовке 2,5–3 часа, пока мясо не станет очень мягким.</t>
  </si>
  <si>
    <t>Кильбаса</t>
  </si>
  <si>
    <t>Капуста</t>
  </si>
  <si>
    <t>Квашеная капуста</t>
  </si>
  <si>
    <t>Бэзил</t>
  </si>
  <si>
    <t>Майоран</t>
  </si>
  <si>
    <t>Семечко тмина</t>
  </si>
  <si>
    <t>Нарезанные кубиками помидоры</t>
  </si>
  <si>
    <t>Вустершир соус</t>
  </si>
  <si>
    <t>Боксти Завтрак</t>
  </si>
  <si>
    <t>ШАГ 1
Прежде чем начать, установите духовку на самый низкий уровень, чтобы все было в тепле. Очистите картофель, натрите 2 из них на терке и отложите в сторону. Остальные 2 нарежьте крупными кусками, затем варите 10–15 минут или до готовности. Тем временем отожмите как можно больше жидкости из тертого картофеля с помощью чистого кухонного полотенца. Разомните отварной картофель, затем смешайте с тертым картофелем, зеленым луком и мукой.
ШАГ 2
Взбейте яичный белок в большой миске до мягких пиков. Добавьте пахту, затем добавьте бикарбонат соды. Выложите в картофельную смесь.
ШАГ 3
Нагрейте большую сковороду с антипригарным покрытием на среднем огне, затем добавьте 1 столовую ложку сливочного масла и немного масла. Выложите 3–4 ложки картофельной смеси в сковороду, затем осторожно готовьте по 3–5 минут с каждой стороны, пока она не станет золотистой и хрустящей. Пока готовите следующую порцию, держите тарелку в духовке в тепле, добавляя в сковороду еще сливочного и растительного масла, прежде чем готовить. Из смеси вы получите 16 коробочек размером с пышку. Можно приготовить накануне, выложить на кухонную бумагу, а затем разогреть в слабой духовке в течение 20 минут.
ШАГ 4
Нагрейте гриль до средней температуры и положите помидоры в кастрюлю с толстым дном. Добавьте хороший кусочек сливочного масла и немного масла, затем жарьте около 5 минут, пока он не станет мягким. Поджарьте бекон, затем выложите его на тарелку и держите в тепле. Сложите коробочку, бекон и яйцо стопкой и подавайте вместе с помидорами.</t>
  </si>
  <si>
    <t>Яичный белок</t>
  </si>
  <si>
    <t>бикарбонат соды</t>
  </si>
  <si>
    <t>Говядина Ренданг</t>
  </si>
  <si>
    <t>Нарежьте ингредиенты пряной пасты, а затем смешайте их в кухонном комбайне до получения однородной массы.
Нагрейте масло в сотейнике, добавьте пасту из специй, корицу, гвоздику, бадьян и кардамон и обжарьте, помешивая, до появления аромата. Добавьте говядину и толченый лемонграсс и перемешивайте 1 минуту. Добавьте кокосовое молоко, сок тамаринда, воду и варите на среднем огне, часто помешивая, пока мясо не будет почти готово. Добавьте листья каффир-лайма, керисик (поджаренный кокос), сахар или пальмовый сахар, хорошо перемешайте, чтобы мясо хорошо смешалось.
Уменьшите огонь до минимума, накройте крышкой и варите 1–1,5 часа или пока мясо не станет действительно мягким, а подливка не высохнет. Добавьте еще соли и сахара по вкусу. Подавайте сразу с отварным рисом и оставьте немного на ночь.</t>
  </si>
  <si>
    <t>Звездчатый анис</t>
  </si>
  <si>
    <t>Кокосовый крем</t>
  </si>
  <si>
    <t>Бурек</t>
  </si>
  <si>
    <t>Фило тесто</t>
  </si>
  <si>
    <t>Обжарьте на масле мелко нарезанный лук и фарш. Добавьте соль и перец. Смажьте маслом круглый противень и выложите в него слой теста. Накройте тонким слоем начинки и накройте еще одним слоем теста фило, которое должно быть хорошо смазано маслом. Выложите еще один слой начинки и накройте тестом. Когда у вас получится пять или шесть слоев, накройте их тестом фило, запекайте при температуре 200°C/392°F в течение получаса, разрежьте на четвертинки и подавайте.</t>
  </si>
  <si>
    <t>Мечадо из говядины</t>
  </si>
  <si>
    <t xml:space="preserve">0. Приготовьте маринад для говяжьей вырезки, смешав в большой миске соевый соус, уксус, имбирь, чеснок, кунжутное масло, оливковое масло, сахар, соль и молотый черный перец. Хорошо перемешать.
1. Добавьте нарезанную кубиками говяжью вырезку в миску с маринадом для говяжьей вырезки. Аккуратно перемешайте, чтобы покрыть говядину. Оставьте на 1 час.
2. Используя металлическую или бамбуковую шпажку, соберите шашлык из говядины, нанизав на него овощи и маринованную говяжью вырезку.
3. Разогрейте гриль и начните жарить шашлыки из говядины по 3 минуты с каждой стороны. В результате у вас получится говядина среднего размера, сочная и нежная внутри. Если хотите, чтобы говядина была хорошо прожаренной, добавьте больше времени, но она будет менее нежной.
4. Перекладываем на сервировочную тарелку. Подавайте с рисом с шафраном.
5. Делитесь и наслаждайтесь!
</t>
  </si>
  <si>
    <t>Черный перец</t>
  </si>
  <si>
    <t>Бистек</t>
  </si>
  <si>
    <t xml:space="preserve">0. Замаринуйте говядину в соевом соусе, лимоне (или каламанси) и молотом черном перце не менее 1 часа. Примечание: для достижения наилучшего результата маринуйте на ночь.
1. Нагрейте растительное масло на сковороде, затем обжарьте половину лука, пока его текстура не станет мягкой. Отложить
2. Слить маринад с говядины. Отложите это в сторону. Обжарьте говядину на той же сковороде, где жарился лук, по 1 минуте с каждой стороны. Снимите со сковороды. Отложить
3. При необходимости добавьте еще масла. Обжарьте чеснок и оставшийся сырой лук, пока лук не станет мягким.
4. Заливаем оставшимся маринадом и водой. Довести до кипения.
5. Добавьте говядину. Накройте сковороду крышкой и тушите, пока мясо не станет мягким. Примечание. При необходимости добавляйте воду.
6. Приправьте молотым черным перцем и солью по мере необходимости. Сверху выложите обжаренный лук.
7. Перекладываем на сервировочную тарелку. Подавайте горячим. Поделитесь и наслаждайтесь!
</t>
  </si>
  <si>
    <t>Кальдерета из говядины</t>
  </si>
  <si>
    <t xml:space="preserve">0. Нагрейте масло в кастрюле. Обжарить лук и чеснок, пока лук не станет мягким
1. Добавьте говядину. Обжаривайте, пока внешняя часть не станет светло-коричневой.
2. Добавьте соевый соус. Заливаем томатным соусом и водой. Дайте закипеть.
3. Добавьте кубик говядины Кнорра. Накройте скороварку. Варить 30 минут.
4. Обжарьте морковь и картофель, пока они не подрумянятся. Отложите в сторону.
5. Добавьте перец чили, печеночную пасту и арахисовое масло. Помешивать.
6. Добавьте сладкий перец, жареный картофель и морковь. Накройте кастрюлю. Продолжайте готовить еще 5–7 минут.
7. Приправьте солью и молотым черным перцем. Служить.
</t>
  </si>
  <si>
    <t>Зеленый перец</t>
  </si>
  <si>
    <t>Чили порошок</t>
  </si>
  <si>
    <t>Говядина Асадо</t>
  </si>
  <si>
    <t>0. Смешайте говядину, измельченный перец горошком, соевый соус, уксус, сушеный лавровый лист, лимон и томатный соус. Хорошо перемешать. Мариновать говядину не менее 30 минут.
1. Положите маринованную говядину в кастрюлю вместе с оставшимся маринадом. Добавьте воды. Дайте закипеть.
2. Добавьте кубик говядины Кнорра. Помешивать. Накройте кастрюлю крышкой и варите 40 минут на слабом огне.
3. Переверните говядину. Добавьте томатную пасту. Продолжайте готовить, пока говядина не станет мягкой. Отложите в сторону.
4. Нагрейте масло на сковороде. Обжарьте картофель, пока он не подрумянится. Переверните и продолжайте жарить противоположную сторону. Достаньте из формы и переложите на чистую тарелку. То же самое проделайте с морковью.
5. Сохраните 3 столовые ложки растительного масла со сковороды, на которой жарился картофель. Обжарьте лук и чеснок, пока лук не станет мягким.
6. Влейте соус от тушеной говядины. Дайте закипеть. Добавьте говядину. Готовьте 2 минуты.
7. Добавьте сливочное масло и дайте ему растаять. Продолжайте готовить, пока объем соуса не уменьшится вдвое.</t>
  </si>
  <si>
    <t>Концентрат говяжьего бульона</t>
  </si>
  <si>
    <t>Хлебный омлет</t>
  </si>
  <si>
    <t>Делайте и наслаждайтесь</t>
  </si>
  <si>
    <t>Свекольный суп (Борщ)</t>
  </si>
  <si>
    <t>Свекла</t>
  </si>
  <si>
    <t>Нарежьте свеклу, добавьте воду и бульонный кубик и варите 15 минут. Добавьте остальные ингредиенты и варите до мягкости. В конце добавьте фасоль и готовьте 5 минут. Подавайте в суповой кастрюле.</t>
  </si>
  <si>
    <t>Кубик куриного бульона</t>
  </si>
  <si>
    <t>Каннеллони бобы</t>
  </si>
  <si>
    <t>Укроп</t>
  </si>
  <si>
    <t>Блины Блинчики</t>
  </si>
  <si>
    <t>Гречиха</t>
  </si>
  <si>
    <t>В большой миске смешайте 1/2 стакана гречневой муки, 2/3 стакана универсальной муки, 1/2 чайной ложки соли и 1 чайную ложку дрожжей.
Сделайте углубление в центре и влейте 1 стакан теплого молока, взбивая, пока тесто не станет однородным.
Накройте миску и дайте тесту подняться, пока оно не увеличится вдвое, около 1 часа.
Обогатите тесто и дайте ему отдохнуть
Добавьте в тесто 2 столовые ложки растопленного сливочного масла и 1 яичный желток.
В отдельной миске взбейте 1 яичный белок до плотной, но не сухой массы.
Добавьте взбитый яичный белок в тесто.
Накройте миску и дайте тесту постоять 20 минут.
Обжарить блины
Нагрейте сливочное масло в большой сковороде с антипригарным покрытием на среднем огне.
Выкладывайте на сковороду порции теста размером в четверть, стараясь не переполнять ее. Готовьте около 1 минуты или до образования пузырьков.
Переверните и готовьте еще около 30 секунд.
Готовые блины выложите на тарелку и накройте чистым кухонным полотенцем, чтобы они оставались теплыми. Добавьте в сковороду еще сливочного масла и повторите процесс жарки с оставшимся тестом.</t>
  </si>
  <si>
    <t>Шоколадное пирожное</t>
  </si>
  <si>
    <t>Плоский шоколад</t>
  </si>
  <si>
    <t>Разогрейте духовку до 180°C/350°F/газовой отметки 4. Смажьте маслом и застелите дно круглой формы для торта диаметром 8 дюймов пергаментом для выпечки.
Разломите шоколад в жаропрочную миску, поместите в кастрюлю с кипящей водой и перемешивайте, пока он не растает. (или растопить в микроволновке 2-3 минуты, периодически помешивая)
Поместите масло и сахар в миску и взбивайте деревянной ложкой до получения легкой и воздушной массы. Постепенно введите яйца, добавляя немного муки, если смесь начнет сворачиваться. Смешайте оставшуюся муку с остывшим растопленным шоколадом и молоком. Перемешать до однородности.
Выложите смесь в форму для торта и выпекайте 50–55 минут или до тех пор, пока центр не затвердеет и шпажка не выйдет чистой. Остудить 10 минут, затем перевернуть и полностью остудить.</t>
  </si>
  <si>
    <t>Гранулированый сахар</t>
  </si>
  <si>
    <t>Куриная запеканка из энчилада</t>
  </si>
  <si>
    <t>соус энчилада</t>
  </si>
  <si>
    <t>Каждую куриную грудку разрежьте примерно на 3 части, чтобы она быстрее приготовилась, и положите ее в небольшую кастрюлю. Полейте соусом Энчилада и готовьте под крышкой на слабом или среднем огне, пока курица не будет готова, около 20 минут. Воды не нужно, курица приготовится в соусе Энчилада. Не забывайте время от времени помешивать, чтобы оно не прилипло ко дну.
Достаньте курицу из кастрюли и измельчите ее двумя вилками.
Разогрейте духовку до 375 градусов по Фаренгейту.
Начинаем выкладывать запеканку слоями. Начните с примерно ¼ стакана оставшегося соуса Энчилада на дне формы для запекания. Я использовала более длинную форму для запекания, чтобы можно было положить поперек 2 кукурузные лепешки. Положите на дно 2 лепешки, сверху выложите ⅓ курицы и ⅓ оставшегося соуса. Посыпьте ⅓ сыра и повторите, начиная с еще 2 лепешек, затем курицы, соуса и сыра. Повторите то же самое с последним слоем с оставшимися ингредиентами, лепешками, курицей, соусом и сыром.
Выпекайте 20–30 минут без крышки, пока пузырьки и сыр не расплавятся и не начнут подрумяниваться сверху.
Подавайте теплым.</t>
  </si>
  <si>
    <t>тертый сыр Монтерей Джек</t>
  </si>
  <si>
    <t>кукурузные тортильи</t>
  </si>
  <si>
    <t>куриная грудка</t>
  </si>
  <si>
    <t>Тарт со сливочным сыром</t>
  </si>
  <si>
    <t>Корочка: замесите тесто из 250 г муки (я люблю смешивать разную муку, например, обычную и цельнозерновую полбяную), 125 г сливочного масла, 1 яйца и щепотки соли, выложите в форму для тарта и поставьте в холодильник. Начинка: перемешать 300 г сливочного сыра и 100 мл молока до однородной массы, добавить 3 яйца, 100 г тертого сыра пармезан, приправить солью, перцем и мускатным орехом. Достаньте корж из холодильника и наколите дно вилкой. Выложите начинку и запекайте при температуре 175 градусов С около 25 минут. Через половину времени накройте пирог алюминиевой фольгой. Тем временем нарежьте около 350 г мини-помидоров. В небольшой кастрюле нагрейте 3 столовые ложки оливкового масла, 3 столовые ложки белого уксуса, 1 столовую ложку меда, соль и перец и хорошо перемешайте. Залейте ломтики помидоров и хорошо перемешайте. Ложкой выложите ломтики помидоров на пирог, стараясь не допускать попадания на него слишком большого количества жидкости. Украсьте листиками базилика и наслаждайтесь.</t>
  </si>
  <si>
    <t>Сыр пармезан</t>
  </si>
  <si>
    <t>Белый уксус</t>
  </si>
  <si>
    <t>Мед</t>
  </si>
  <si>
    <t>Рождественский пудинг</t>
  </si>
  <si>
    <t>соленое масло</t>
  </si>
  <si>
    <t>Разогрейте духовку до 180°C/конвекция 160°C/газовая отметка 4, смажьте маслом и застелите форму размером 25 x 20 см. Растопите масло, сахар, сироп и цедру апельсина в большой кастрюле на среднем огне. Цель состоит в том, чтобы растворить все ингредиенты так, чтобы они стали гладкими, но не потерять объем при кипячении, поэтому будьте осторожны, чтобы не перегреть.
Добавьте овсяные хлопья и хорошо перемешайте до равномерного покрытия. Перемешайте остатки рождественского пудинга и выложите в подготовленную форму. Ложкой разровняйте верх и запекайте 40 минут, пока края не начнут подрумяниваться. Пока форма еще теплая, разрежьте ее на 12 квадратов. Дайте полностью остыть, прежде чем разрезать по надрезам.
Хранится 5 дней в герметичной банке или в заморозке на срок до 1 месяца.</t>
  </si>
  <si>
    <t>темный мягкий коричневый сахар</t>
  </si>
  <si>
    <t>Золотой сироп</t>
  </si>
  <si>
    <t>апельсин</t>
  </si>
  <si>
    <t>овсяные хлопья</t>
  </si>
  <si>
    <t>Куриный Ханди</t>
  </si>
  <si>
    <t>Возьмите большую кастрюлю или вок, достаточно большую, чтобы приготовить всю курицу, и нагрейте в ней масло. Когда масло нагреется, добавьте нарезанный лук и обжарьте его до темно-золотистого цвета. Затем выложите их на тарелку и отложите в сторону.
В ту же кастрюлю добавьте измельченный чеснок и обжарьте минуту. Затем добавьте нарезанные помидоры и готовьте, пока помидоры не станут мягкими. Это займет около 5 минут.
Затем верните обжаренный лук в кастрюлю и перемешайте. Добавьте имбирную пасту и хорошо обжарьте.
Теперь добавьте семена тмина, половину семян кориандра и нарезанный зеленый перец чили. Быстро перемешайте их.
Далее идут специи – порошок куркумы и порошок красного перца чили. Хорошенько обжарьте специи пару минут.
Добавьте кусочки курицы в вок, приправьте солью по вкусу и готовьте курицу под крышкой на среднем или слабом огне до почти полной готовности. Это займет около 15 минут. Медленное обжаривание курицы усилит вкус, поэтому не ускоряйте этот шаг, ставя курицу на сильный огонь.
Когда масло отделится от специй, добавьте взбитый йогурт, поддерживая минимальный огонь, чтобы йогурт не раскололся. Посыпьте оставшимися семенами кориандра и добавьте половину сушеных листьев пажитника. Хорошо перемешать.
Наконец добавьте сливки и окончательно перемешайте, чтобы все хорошо перемешалось.
Посыпьте оставшимся касури мети и гарам масалой и подавайте куриный ханди горячим с нааном или роти. Наслаждаться!</t>
  </si>
  <si>
    <t>Имбирная паста</t>
  </si>
  <si>
    <t>Семена тмина</t>
  </si>
  <si>
    <t>Семена кориандра</t>
  </si>
  <si>
    <t>Крем</t>
  </si>
  <si>
    <t>пажитник</t>
  </si>
  <si>
    <t>гарам масала</t>
  </si>
  <si>
    <t>Курица Альфредо Примавера</t>
  </si>
  <si>
    <t xml:space="preserve">Нагрейте 1 столовую ложку сливочного и 2 столовые ложки оливкового масла в большой сковороде на средне-сильном огне. Приправьте обе стороны каждой куриной грудки приправленной солью и щепоткой перца. Добавьте курицу в сковороду и готовьте по 5–7 минут с каждой стороны или до готовности.  Пока курица готовится, доведите до кипения большую кастрюлю с водой. Приправьте кипящую воду несколькими щедрыми щепотками кошерной соли. Добавьте макароны и перемешайте. Готовьте, время от времени помешивая, до состояния аль денте, около 12 минут. Прежде чем сливать макароны, оставьте 1/2 стакана воды для макарон.  Достаньте курицу из кастрюли и переложите на разделочную доску; дайте ему отдохнуть. Уменьшите огонь до среднего и добавьте оставшуюся столовую ложку сливочного и оливкового масла в ту же сковороду, в которой готовили курицу. Добавьте в сковороду овощи (без чеснока) и хлопья красного перца и перемешайте, чтобы они покрылись маслом и сливочным маслом (воздержитесь от приправы солью, пока овощи не подрумянятся). Готовьте, часто помешивая, пока овощи не станут мягкими, около 5 минут. Добавьте в сковороду чеснок, щедрую щепотку соли и перца и готовьте 1 минуту.  Деглазируйте сковороду белым вином. Продолжайте готовить, пока вино не выпарится вдвое, около 3 минут. Добавьте молоко, жирные сливки и оставшуюся воду для макарон. Доведите смесь до слабого кипения, дайте покипеть и уварите в течение 2-3 минут. Выключите огонь и добавьте сыр Пармезан и приготовленные макароны. Добавить соль и перец по вкусу. При желании украсьте сыром пармезан и рубленой петрушкой. </t>
  </si>
  <si>
    <t>Давить</t>
  </si>
  <si>
    <t>лук</t>
  </si>
  <si>
    <t>чеснок</t>
  </si>
  <si>
    <t>хлопья красного перца</t>
  </si>
  <si>
    <t>белое вино</t>
  </si>
  <si>
    <t>жирные сливки</t>
  </si>
  <si>
    <t>сыр пармезан</t>
  </si>
  <si>
    <t>макароны с галстуком-бабочкой</t>
  </si>
  <si>
    <t>Куриный фахита с макаронами и сыром</t>
  </si>
  <si>
    <t>макароны</t>
  </si>
  <si>
    <t>Обжарьте лук, перец и чеснок на оливковом масле до прозрачности. Сделайте углубление в овощах и добавьте курицу. Добавьте приправы и соль. Дайте немного покраситься.
Добавьте сливки, бульон и макароны.
Готовьте на слабом огне 20 минут. Добавьте сыры, перемешайте.
Сверху выложите жареный перец и петрушку.</t>
  </si>
  <si>
    <t>куриный бульон</t>
  </si>
  <si>
    <t>приправа фахита</t>
  </si>
  <si>
    <t>оливковое масло</t>
  </si>
  <si>
    <t>красный перец</t>
  </si>
  <si>
    <t>сыр чеддар</t>
  </si>
  <si>
    <t>петрушка</t>
  </si>
  <si>
    <t>Тако с рыбой и пряностями по-каджунски</t>
  </si>
  <si>
    <t>каджунский</t>
  </si>
  <si>
    <t>Приготовление в маринаде из специй каджун и кайенского перца делает эту рыбу очень сочной и ароматной. Полейте сверху пикантной заправкой и подавайте в тортилье, чтобы приготовить быстрое, простое и восхитительно летнее основное блюдо.
На большой тарелке смешайте специи каджун и кайенский перец с небольшим количеством приправ и покройте ими рыбу со всей поверхности.
Нагрейте немного масла в сковороде, добавьте рыбу и обжарьте на среднем огне до золотистого цвета. Уменьшите огонь и продолжайте жарить до полной готовности рыбы, около 10 минут. Готовьте партиями, если в кастрюле недостаточно места.
Тем временем приготовьте заправку, смешав все ингредиенты с небольшим количеством приправ.
Смягчите лепешки, нагрев их в микроволновой печи в течение 5–10 секунд. Выложите горкой авокадо, салат и зеленый лук, добавьте ложку сальсы, сверху выложите большие рыбные хлопья и полейте заправкой.</t>
  </si>
  <si>
    <t>кайенский перец</t>
  </si>
  <si>
    <t>белая рыба</t>
  </si>
  <si>
    <t>растительное масло</t>
  </si>
  <si>
    <t>мучная лепешка</t>
  </si>
  <si>
    <t>авокадо</t>
  </si>
  <si>
    <t>маленький драгоценный салат</t>
  </si>
  <si>
    <t>зеленый лук</t>
  </si>
  <si>
    <t>сальса</t>
  </si>
  <si>
    <t>сметана</t>
  </si>
  <si>
    <t>лимон</t>
  </si>
  <si>
    <t>Тако с курицей в мультиварке</t>
  </si>
  <si>
    <t>Куриная грудка</t>
  </si>
  <si>
    <t>Положите сырые куриные грудки в мультиварку. Вылейте полную бутылку салатной заправки на курицу. Посыпьте сверху остальными ингредиентами и слегка перемешайте их ложкой.
Накройте мультиварку крышкой и готовьте на сильном огне 4 часа.
Выньте все куриные грудки из мультиварки и дайте остыть.
Нарежьте куриные грудки и переложите в стеклянную миску.
Вылейте большую часть жидкости на измельченную курицу.
ДЛЯ ТАКОС:
Приготовьте соус гуакамоле, смешав авокадо и зеленую сальсу. Вылейте смесь гуакамоле через сито до получения однородной массы и перелейте в бутылку. Отрежьте кончик крышки бутылочки для отжима, чтобы при необходимости сделать отверстие более широким.
Приготовьте сметанный соус, смешав сметану и молоко до получения более жидкого сметанного соуса. Перелейте в бутылку для отжима.
В стеклянной форме для запекания размером 9x13 наполните все тако 12+ слоем жареной фасоли, приготовленной курицы и тертого сыра.
Выпекайте при температуре 450°С в течение 10–15 минут, пока сыр не расплавится и не начнет пузыриться.
Достав из духовки, покройте все тако нарезанными виноградными помидорами, халапеньо и кинзой.
В завершение добавьте немного гуакамоле и сметаны.
Наслаждаться!</t>
  </si>
  <si>
    <t>Заправка для винегрета</t>
  </si>
  <si>
    <t>Копченая паприка</t>
  </si>
  <si>
    <t>Пережареные бобы</t>
  </si>
  <si>
    <t>Твердые оболочки тако</t>
  </si>
  <si>
    <t>Тертый мексиканский сыр</t>
  </si>
  <si>
    <t>Виноградные Помидоры</t>
  </si>
  <si>
    <t>Халапеньо</t>
  </si>
  <si>
    <t>Авокадо</t>
  </si>
  <si>
    <t>Зеленая сальса</t>
  </si>
  <si>
    <t>Куриный карааге</t>
  </si>
  <si>
    <t>Куриное бедрышко</t>
  </si>
  <si>
    <t>Добавьте в миску имбирь, чеснок, соевый соус, саке и сахар и перемешайте венчиком. Добавьте курицу, затем перемешайте, чтобы она покрылась равномерно. Накройте крышкой и поставьте в холодильник минимум на 1 час.
Добавьте 1 дюйм растительного масла в кастрюлю с толстым дном и нагревайте, пока масло не достигнет 360 градусов по Фаренгейту. Застелите решетку двумя листами бумажных полотенец и достаньте щипцы. Положите картофельный крахмал в миску
Добавьте горсть курицы в картофельный крахмал и перемешайте, чтобы равномерно покрыть каждый кусок.
Обжаривайте карааге партиями, пока внешняя поверхность не станет средне-коричневой и курица не будет полностью готова. Переложите жареную курицу на решетку, застеленную бумажным полотенцем. Если вы хотите, чтобы карааге дольше оставался хрустящим, можно обжарить курицу второй раз, пока после первого остывания она не станет более темного цвета. Подавайте с дольками лимона.</t>
  </si>
  <si>
    <t>Ради</t>
  </si>
  <si>
    <t>Картофельный крахмал</t>
  </si>
  <si>
    <t>Кок в вине</t>
  </si>
  <si>
    <t>Нагрейте 1 столовую ложку масла в большой кастрюле с толстым дном или огнеупорной посуде. Выложите бекон и обжарьте до хрустящей корочки. Достаньте и осушите на кухонной бумаге. Добавьте лук-шалот в сковороду и обжаривайте, часто помешивая или встряхивая сковороду, в течение 5-8 минут, пока он не подрумянится со всей поверхности. Достаньте и отложите вместе с беконом.
Промокните кусочки курицы насухо кухонной бумагой. Налейте оставшееся масло в сковороду, затем обжарьте половину кусочков курицы, регулярно переворачивая, в течение 5–8 минут, пока они не подрумянятся. Удалите, затем повторите с оставшейся курицей. Снимите и отложите в сторону.
Высыпьте чеснок и немного обжарьте, затем на среднем огне влейте бренди или коньяк, помешивая дно сковороды, чтобы удалить глазурь. Спирт должен зашипеть и начать испаряться, чтобы его осталось немного.
Верните куриные ножки и бедра в кастрюлю вместе с соком, затем влейте немного вина, снова помешивая дно кастрюли. Добавьте оставшееся вино, бульон и томатное пюре, добавьте букет гарни, приправьте перцем и щепоткой соли, затем верните на сковороду бекон и лук-шалот. Накройте крышкой, убавьте огонь до слабого кипения, добавьте куриные грудки и готовьте 50 минут-1 час.
Непосредственно перед подачей нагрейте масло для грибов в большой сковороде с антипригарным покрытием. Добавьте грибы и обжарьте на сильном огне несколько минут до золотистого цвета. Снимите и сохраните в тепле.
Достаньте курицу, лук-шалот и бекон из формы и переложите на подогретое сервировочное блюдо. Снимите букет гарни. Чтобы сделать загуститель, смешайте муку, оливковое и сливочное масло в небольшой миске обратной стороной чайной ложки. Доведите винную смесь до слабого кипения, затем постепенно добавляйте небольшими кусочками загуститель, взбивая каждый кусочек венчиком. Тушить 1-2 минуты. Разложите грибы по курице, затем полейте винным соусом. Украсьте рубленой петрушкой.</t>
  </si>
  <si>
    <t>Куриные ножки</t>
  </si>
  <si>
    <t>бренди</t>
  </si>
  <si>
    <t>Куриный бульон</t>
  </si>
  <si>
    <t>томатное пюре</t>
  </si>
  <si>
    <t>тимьян</t>
  </si>
  <si>
    <t>лавровый лист</t>
  </si>
  <si>
    <t>каштановый гриб</t>
  </si>
  <si>
    <t>Лингвини с креветками чили</t>
  </si>
  <si>
    <t>Лингвини Паста</t>
  </si>
  <si>
    <t>Смешайте ингредиенты для заправки в небольшой миске и приправьте солью и перцем. Отложите в сторону.
Приготовьте макароны согласно инструкции на упаковке. Добавьте сахарный горошек примерно на последнюю минуту приготовления.
Тем временем нагрейте масло в воке или большой сковороде, добавьте чеснок и перец чили и готовьте на довольно слабом огне около 30 секунд, не позволяя чесноку подрумяниться. Выложите креветки и готовьте на сильном огне, часто помешивая, около 3 минут, пока они не станут розовыми.
Добавьте помидоры и готовьте, время от времени помешивая, в течение 3 минут, пока они не начнут размягчаться. Хорошо слейте воду с пасты и сахара, затем добавьте в смесь креветок. Порвите листья базилика, перемешайте, приправьте солью и перцем.
Подавайте с листьями салата, сбрызнутыми лаймовым соусом, и теплым хрустящим хлебом.</t>
  </si>
  <si>
    <t>Сахарный горошек</t>
  </si>
  <si>
    <t>Красный чили</t>
  </si>
  <si>
    <t>Королевские креветки</t>
  </si>
  <si>
    <t>Листья базилика</t>
  </si>
  <si>
    <t>Латук</t>
  </si>
  <si>
    <t>Фромаж Фрайс</t>
  </si>
  <si>
    <t>Суп из моллюсков</t>
  </si>
  <si>
    <t>Моллюски</t>
  </si>
  <si>
    <t>Промойте моллюсков в нескольких сменах холодной воды и хорошо слейте воду. Положите моллюсков в большую кастрюлю с 500 мл воды. Накройте крышкой, доведите до кипения и варите 2 минуты, пока моллюски не откроются. Откиньте содержимое кастрюли на дуршлаг над миской, чтобы собрать бульон из моллюсков. Когда моллюски остынут, выньте их из панцирей, оставив при желании несколько пустых ракушек для презентации. Процедите бульон из моллюсков в кувшин, оставляя песок на дне миски. У вас должно получиться около 800 мл бульона.
Нагрейте сливочное масло в той же сковороде и обжаривайте бекон 3–4 минуты, пока он не начнет подрумяниваться. Добавьте лук, тимьян и залив и осторожно готовьте все 10 минут, пока лук не станет мягким и золотистым. Посыпьте мукой и перемешайте, чтобы получилась песчаная паста, готовьте еще 2 минуты, затем постепенно добавьте бульон из моллюсков, затем молоко и сливки.
Добавьте картофель, доведите все до кипения и дайте слегка закипеть в течение 10 минут или до готовности картофеля. Используйте вилку, чтобы раздавить несколько кусочков картофеля о стенки кастрюли, чтобы он загустел – однако вам все равно нужно много определенных кусочков. Добавьте мясо моллюска и несколько раковин моллюсков, если вы пошли по этому пути, и варите минуту, чтобы разогреть. Приправьте большим количеством черного перца и небольшим количеством соли, если необходимо, затем добавьте петрушку непосредственно перед тем, как разложить ее по тарелкам или выдолбленным хрустящим булочкам.</t>
  </si>
  <si>
    <t>Сливочный томатный суп</t>
  </si>
  <si>
    <t>Положите масло, лук, сельдерей, морковь, картофель и лавровый лист в большую кастрюлю или в две кастрюли. Осторожно обжарьте, пока лук не станет мягким – около 10–15 минут. Наполните чайник и вскипятите его.
Добавьте томатное пюре, сахар, уксус, нарезанные помидоры и пассату, затем добавьте бульонные кубики. Добавьте 1 литр кипятка и доведите до кипения. Накройте крышкой и варите 15 минут, пока картофель не станет мягким, затем удалите лавровый лист. Пюрируйте погружным блендером (или порциями переложите в блендер) до получения однородной массы. Приправьте по вкусу и при необходимости добавьте еще щепотку сахара. Теперь суп можно охладить и хранить в холодильнике на срок до 2 дней или заморозить на срок до 3 месяцев.
Перед подачей разогрейте суп, добавив молоко, старайтесь не дать ему закипеть. Подавайте в небольших тарелках с сырными сосисками.</t>
  </si>
  <si>
    <t>нарезанные помидоры</t>
  </si>
  <si>
    <t>Пассата</t>
  </si>
  <si>
    <t>Овощной бульонный кубик</t>
  </si>
  <si>
    <t>Цельное молоко</t>
  </si>
  <si>
    <t>Тушеное мясо с курицей и грибами</t>
  </si>
  <si>
    <t>Нагрейте духовку до 200C/180C конвекция/газ. 6. Положите сливочное масло в кастрюлю среднего размера и поставьте на средний огонь. Добавьте лук и оставьте готовиться на 5 минут, периодически помешивая. Добавьте грибы в кастрюлю с луком.
Когда лук и грибы будут почти готовы, добавьте муку – получится густая паста, называемая ру. Если вы используете бульонный кубик, покрошите его сейчас в соус и хорошо перемешайте. Поставьте заправку на слабый огонь и постоянно помешивайте в течение 2 минут — это подготовит муку и устранит мучной привкус соуса.
Снимите соус с огня. Медленно добавьте свежий бульон, если вы используете, или влейте 500 мл воды, если вы использовали бульонный кубик, все время помешивая. Когда вся жидкость будет добавлена, приправьте перцем, щепоткой мускатного ореха и горчичным порошком. Поставьте кастрюлю обратно на средний огонь и медленно доведите ее до кипения, все время помешивая. Как только соус загустеет, поставьте его на очень слабый огонь. Добавьте в соус приготовленную курицу и овощи и хорошо перемешайте. Смажьте жаростойкую форму для пирога среднего размера небольшим количеством сливочного масла и выложите начинку из курицы и грибов.
Аккуратно выложите картофель поверх начинки для горячего, слегка перекрывая его, почти как верх пирога.
Смажьте картофель небольшим количеством растопленного масла и запекайте в духовке около 35 минут. Горшок готов, когда картофель сварится и станет золотисто-коричневым.</t>
  </si>
  <si>
    <t>Горчичный порошок</t>
  </si>
  <si>
    <t>Сладкая кукуруза</t>
  </si>
  <si>
    <t>Куриный кускус</t>
  </si>
  <si>
    <t>Нагрейте оливковое масло в большой сковороде и обжарьте лук 1–2 минуты, пока он не станет мягким. Добавьте курицу и жарьте 7–10 минут, пока она не будет полностью готова, а лук не станет золотистым. Натрите имбирь, добавьте хариссу, чтобы она покрыла все, и готовьте еще 1 минуту.
Добавьте абрикосы, нут и кускус, затем залейте бульоном и один раз перемешайте. Накройте крышкой или плотно накройте сковороду фольгой и оставьте примерно на 5 минут, пока кускус не впитает весь бульон и не станет мягким. Взбейте кускус вилкой и посыпьте кориандром и подавайте. Подавайте с дополнительной хариссой, если хотите.</t>
  </si>
  <si>
    <t>Харисса Спайс</t>
  </si>
  <si>
    <t>Курага</t>
  </si>
  <si>
    <t>Нут</t>
  </si>
  <si>
    <t>Кускус</t>
  </si>
  <si>
    <t>Шоколадный мусс из авокадо</t>
  </si>
  <si>
    <t>1. Смешайте все ингредиенты мусса в кухонном комбайне до получения однородной массы. Сначала добавьте какао-порошок и по мере смешивания держите все ингредиенты под рукой, чтобы слегка корректировать пропорции, поскольку размеры авокадо и бананов сильно различаются. Идеальное соотношение, позволяющее избежать слишком большого вкуса блюда, — это использовать оба в равных количествах.
2. Попробуйте и добавьте несколько капель стевии, если чувствуете, что вам нужно больше сладости.
3. Наполните муссом формочки или рюмки, посыпьте какао-порошком или крупкой и подавайте.
Совет. Если у вас нет под рукой замороженного банана, можно использовать обычный, а затем охладить мусс перед подачей на охлаждающий десерт.</t>
  </si>
  <si>
    <t>Какао</t>
  </si>
  <si>
    <t>Ваниль</t>
  </si>
  <si>
    <t>Морская соль</t>
  </si>
  <si>
    <t>Чок-чип-пирог с пеканом</t>
  </si>
  <si>
    <t>Сначала приготовьте тесто. Поместите ингредиенты в кухонный комбайн с 1/4 чайной ложки соли. Взбивайте до тех пор, пока смесь не будет напоминать панировочные сухари. Пока лезвие вращается, налейте в воронку 2–3 ч. л. холодной воды — смесь должна начать слипаться. Выложите на рабочую поверхность и соедините, ненадолго скатав в шар. Сформируйте диск, заверните в пищевую пленку и поставьте в холодильник минимум на 20 минут. Нагрейте духовку до 200C/180C конвекция/газ 6.
Достаньте тесто из холодильника и оставьте при комнатной температуре на 5 минут, чтобы оно стало мягким. Посыпьте рабочую поверхность мукой, затем разверните тесто и раскатайте круг толщиной с монету в 1 фунт. Тестом выстелить глубокую форму с круглыми рифлеными краями диаметром 23 см (у меня глубина была около 3 см). Прижмите тесто к углам и бокам, следя за тем, чтобы не было зазоров. Оставьте тесто на 1 см выступающим (некоторые обрезки теста оставьте на потом). Застелите пергаментом для выпечки (сначала скомкайте его, чтобы сделать более податливым) и наполните фасолью. Выпекайте вслепую в течение 15–20 минут, пока стороны не застынут, затем снимите пергамент и фасоль и верните в духовку на 5 минут до золотистого цвета. Обрежьте тесто так, чтобы оно было на одном уровне с верхом формы – лучше всего для этого подойдет небольшой зубчатый нож. Если есть трещины, заделайте их обрезками теста.
Тем временем взвесьте масло, сироп и сахар в кастрюле и добавьте 1/4 чайной ложки соли. Нагревайте, пока масло не растает, а сахар не растворится, помешивая до получения однородной массы. Снимите с огня и остудите 10 мин. Уменьшите температуру духовки до 160C/140C с конвекцией/газом 3.
Яйца взбейте в миске. Добавьте смесь сиропа, ваниль и орехи пекан и хорошо перемешайте до однородной массы. Вылейте половину смеси в форму для тарта, разбросайте половину шоколадной стружки, затем покройте оставшейся начинкой и шоколадной крошкой. Выпекать на средней полке 50-55 минут до застывания. Достаньте из духовки и дайте остыть, затем охладите не менее 2 часов перед подачей на стол.</t>
  </si>
  <si>
    <t>Сливочный сыр</t>
  </si>
  <si>
    <t>Светло-коричневый мягкий сахар</t>
  </si>
  <si>
    <t>Темно-коричневый мягкий сахар</t>
  </si>
  <si>
    <t>Чипсы из темного шоколада</t>
  </si>
  <si>
    <t>Шоколадно-малиновые брауни</t>
  </si>
  <si>
    <t>Темный шоколад</t>
  </si>
  <si>
    <t>Разогрейте духовку до 180C/160C с конвекцией/газом. 4. Застелите форму для выпечки размером 20 x 30 см пергаментом для выпечки. Положите шоколад, масло и сахар в кастрюлю и аккуратно растопите, периодически помешивая деревянной ложкой. Снимите с огня.
Добавьте яйца по одному в растопленную шоколадную смесь. Просейте муку и какао и перемешайте. Добавьте половину малины, соскоблите на противень, затем разбросайте по оставшейся малине. Выпекайте на среднем уровне 30 минут или, если вы предпочитаете более твердую текстуру, еще 5 минут. Остудить, прежде чем разрезать на квадраты. Хранить в герметичном контейнере до 3 дней.</t>
  </si>
  <si>
    <t>Молочный шоколад</t>
  </si>
  <si>
    <t>Соленое масло</t>
  </si>
  <si>
    <t>Фахитас из нута</t>
  </si>
  <si>
    <t>Нагрейте духовку до 200C/180C конвекция/газ 6 и застелите противень фольгой. Слейте воду с нута, обсушите его и выложите на подготовленный противень. Добавьте масло и перец, перемешайте, затем запекайте 20–25 минут, пока они не подрумянятся и не станут хрустящими, встряхивая в середине приготовления.
Тем временем положите помидоры и лук в небольшую миску с уксусом и оставьте мариноваться. Положите авокадо в другую миску и разомните вилкой, оставляя кусочки покрупнее. Добавьте сок лайма и хорошо приправьте. Смешайте сметану с хариссой и отставьте до подачи.
Нагрейте сковороду-гриль почти до дымления. Добавляйте лепешки по одной, обугливая каждую сторону до тех пор, пока они не станут горячими с линиями сковородки. 
Положите все на стол и приготовьте фахитас: смажьте лепешку небольшим количеством крема из хариссы, сверху выложите жареный нут, гуакамоле, маринованную сальсу и кориандр, если хотите. Подавайте с дольками лайма для выдавливания.</t>
  </si>
  <si>
    <t>Красный винный уксус</t>
  </si>
  <si>
    <t>Кукурузные тортильи</t>
  </si>
  <si>
    <t>Пирог с куриной ветчиной и луком-пореем</t>
  </si>
  <si>
    <t>Нагрейте куриный бульон в кастрюле с крышкой. Добавьте куриную грудку и доведите до слабого кипения. Накройте крышкой и варите 10 минут. Достаньте куриные грудки из воды щипцами и выложите на тарелку. Вылейте кулинарный ликер в большой кувшин.
Растопите 25 г сливочного масла в большой кастрюле с толстым дном на слабом огне. Добавьте лук-порей и осторожно обжаривайте в течение двух минут, периодически помешивая, пока он не станет мягким. Добавьте чеснок и готовьте еще минуту. Добавьте оставшееся масло и добавьте муку, как только масло растает. Готовьте 30 секунд, постоянно помешивая.
Медленно, понемногу, вливайте молоко в кастрюлю, хорошо помешивая между каждым добавлением. Постепенно добавьте 250 мл/10 жидких унций отложенного бульона и вино, если используете, помешивая, пока соус не станет однородным и слегка не загустеет. Доведите до слабого кипения и варите 3 минуты.
Приправьте смесь по вкусу солью и свежемолотым черным перцем. Снимите с огня и добавьте сливки. Перелейте в большую миску и накройте поверхность соуса пищевой пленкой, чтобы предотвратить образование корочки. Отложите, чтобы остыть.
Разогрейте духовку до 200C/400F/газ. 6. Поставьте противень в духовку, чтобы она нагрелась.
Для теста поместите муку и масло в кухонный комбайн и перемешайте на режиме «Пульс», пока смесь не станет напоминать мелкие панировочные сухари. При работающем моторе добавьте взбитое яйцо и воду и перемешайте, пока смесь не превратится в шар. Отрежьте 250 г теста для крышки.
Раскатайте оставшееся тесто на слегка посыпанной мукой поверхности, часто переворачивая тесто, пока оно не станет толщиной примерно на 5 мм/¼ дюйма и не станет на 4 см/1½ дюйма больше, чем форма для пирога. Поднимите тесто над скалкой и аккуратно поместите его в форму для пирога. Плотно прижмите тесто по бокам, следя за тем, чтобы в нем не было пузырьков воздуха. Оставьте излишки теста свисающими по бокам.
Куриную грудку нарежьте кусочками толщиной 3 см/1 ¼ дюйма. Перемешайте курицу, ветчину и лук-порей с остывшим соусом. Выложите куриную начинку в форму для пирога. Смажьте края формы взбитым яйцом. Раскатайте оставшееся тесто для крышки.
Накройте пирог крышкой из теста и плотно сожмите края, чтобы они запечатались. Обрежьте лишнее тесто.
Кончиком ножа сделайте небольшое отверстие в центре пирога. Верх пирога смажьте взбитым яйцом. Выпекайте на предварительно разогретом противне в центре духовки в течение 35–40 минут или пока пирог не станет золотисто-коричневым по всей поверхности, а начинка не станет достаточно горячей.</t>
  </si>
  <si>
    <t>Белое вино</t>
  </si>
  <si>
    <t>ветчина</t>
  </si>
  <si>
    <t>Яйцо от кур на свободном выгуле, взбитое</t>
  </si>
  <si>
    <t>Холодная вода</t>
  </si>
  <si>
    <t>Куриный Парментье</t>
  </si>
  <si>
    <t>Для начинки отварите картофель в подсоленной воде до готовности. Слейте воду и пропустите через мясорубку или тщательно разомните. Перемешайте сливочное масло, сливки и яичные желтки. Приправьте и отложите.
Для начинки растопите сливочное масло в большой кастрюле. Добавьте лук-шалот, морковь и сельдерей и осторожно обжарьте до мягкости, затем добавьте чеснок. Влейте вино и готовьте 1 минуту. Добавьте томатное пюре, нарезанные помидоры и бульон и варите 10–15 минут, пока не загустеет. Добавьте измельченную курицу, оливки и петрушку. Приправить по вкусу солью и перцем.
Разогрейте духовку до 180C/160C Конвекция/Газ 4.
Выложите начинку в жаропрочную форму размером 20x30 см и сверху выложите картофельное пюре. Натереть на терке Грюйер. Запекайте 30–35 минут, пока картофель не станет достаточно горячим, а картофель не станет золотисто-коричневым.</t>
  </si>
  <si>
    <t>Консервированные Помидоры</t>
  </si>
  <si>
    <t>сыр Грюйер</t>
  </si>
  <si>
    <t>Морковный пирог</t>
  </si>
  <si>
    <t>Для морковного пирога разогрейте духовку до 160C/325F/газ 3. Смажьте маслом и застелите разъемную форму диаметром 26 см/10 дюймов.
Смешайте все ингредиенты для морковного пирога, кроме моркови и грецких орехов, в миске до однородной массы. Добавьте морковь и грецкие орехи.
Выложите смесь в форму для торта и выпекайте 1 час 15 минут или пока шпажка, воткнутая в середину, не будет выходить чистой. Достаньте пирог из духовки и дайте ему остыть на 10 минут, затем осторожно достаньте пирог из формы и положите на решетку для остывания до полного остывания.
Тем временем для глазури взбейте сливочный сыр, сахарную пудру и масло в миске до пышной массы. Мастихином распределите глазурь по верху торта.</t>
  </si>
  <si>
    <t>Грецкие орехи</t>
  </si>
  <si>
    <t>Челси Бунс</t>
  </si>
  <si>
    <t>Белая мука</t>
  </si>
  <si>
    <t>Просейте муку и соль в большую миску. Сделайте углубление посередине и добавьте дрожжи.
Тем временем нагрейте молоко и масло в кастрюле, пока масло не растает и смесь не станет теплой.
Добавьте молочную смесь и яйцо к мучной смеси и перемешайте, пока содержимое миски не превратится в мягкое тесто. (Возможно, вам придется добавить еще немного муки.)
Выложите тесто на обильно посыпанную мукой рабочую поверхность. Месите пять минут, при необходимости добавляя еще муки, пока тесто не станет гладким, эластичным и не перестанет быть липким.
Слегка смажьте миску небольшим количеством растительного масла. Поместите тесто в миску и переворачивайте, пока оно не будет покрыто маслом. Накройте миску пищевой пленкой и поставьте в теплое место на один час или пока тесто не увеличится вдвое.
Слегка смажьте противень маслом.
Для начинки обомните тесто до первоначального размера и выложите на слегка посыпанную мукой рабочую поверхность. Раскатайте тесто в прямоугольник толщиной 0,5 см. Смажьте все растопленным сливочным маслом, затем посыпьте коричневым сахаром, корицей и сухофруктами.
Сверните тесто в плотный цилиндр, нарежьте десять ломтиков толщиной 4 см/1½ дюйма и положите их на слегка смазанный маслом противень, оставляя небольшое пространство между каждым ломтиком. Накройте кухонным полотенцем и оставьте подниматься на 30 минут.
Разогрейте духовку до 190C/375F/газ 5.
Выпекайте булочки в духовке 20–25 минут или пока они не поднимутся и не станут золотисто-коричневыми.
Тем временем для глазури нагрейте молоко и сахар в кастрюле до кипения. Уменьшите огонь и варите 2-3 минуты.
Достаньте булочки из духовки и смажьте их глазурью, затем поставьте остывать на решетку.</t>
  </si>
  <si>
    <t>Коричневый сахар</t>
  </si>
  <si>
    <t>Сухофрукт</t>
  </si>
  <si>
    <t>Шоколадное суфле</t>
  </si>
  <si>
    <t>Одни сливки</t>
  </si>
  <si>
    <t>Нагрейте духовку до 220C/конвекция 200C/газ 7 и поставьте противень на верхнюю полку. Для соуса нагрейте сливки и сахар до кипения. Снимите с огня, добавьте шоколад и масло, пока они не растают, затем держите в тепле.
Смажьте 6 формочек объемом 150 мл растопленным сливочным маслом, посыпьте 2 столовыми ложками сахарной пудры, затем высыпьте излишки. Растопите шоколад и сливки в миске над кастрюлей с кипящей водой, остудите, затем смешайте с яичными желтками. Взбейте яичные белки, пока они не сохранят форму, затем добавьте сахар по 1 столовой ложке за раз, снова взбивая до той же консистенции. Добавьте ложку шоколада, затем аккуратно добавьте остальное.
Быстро наполните формочки, протрите края и проведите большим пальцем по краям. Уменьшите температуру духовки до 200C/конвекция 180C/газ 6, поместите формочки на противень, затем выпекайте 8–10 минут, пока они не поднимутся, слегка покачиваясь. Не открывайте дверцу духовки слишком рано, иначе они могут разрушиться.
Когда суфле будут готовы, посыпьте их сахарной пудрой, сделайте в верхней части небольшое отверстие и влейте немного горячего шоколадного соуса. Закройте крышки и сразу подавайте.</t>
  </si>
  <si>
    <t>Шинонские яблочные пироги</t>
  </si>
  <si>
    <t>Чтобы приготовить желе из красного вина, поместите красное вино, сахар для варенья, звездчатый анис, гвоздику, палочку корицы, душистый перец, разделенный стручок ванили и семена в кастрюлю среднего размера. Перемешайте, затем осторожно нагрейте, чтобы растворить сахар. Увеличьте огонь и варите 20 минут, пока жидкость не уварится и не станет сиропообразной. Перелейте варенье в небольшую стерилизованную банку и дайте полностью остыть. Хранится в холодильнике до 1 месяца.
Достаньте тесто из холодильника и оставьте при комнатной температуре на 10 минут, затем разверните. Нагрейте гриль до высокой температуры и разогрейте духовку до 180C/160C с конвекцией/газом. 4. Вырежьте из теста 2 кружочка размером 13 см, используя тарелку в качестве направляющей, и поместите на противень с антипригарным покрытием. Посыпьте каждый кружок 1 столовой ложкой сахара и жарьте на гриле в течение 5 минут, чтобы он карамелизировался, внимательно следя, чтобы сахар не подгорел. Снимите с гриля. Можно сделать за несколько часов вперед и оставить в холодильнике накрытым.
Яблоки очистите, разрежьте на четвертинки и удалите сердцевину, нарежьте ломтиками толщиной 2 мм и выложите поверх теста. Посыпьте оставшимся сахаром и поставьте в духовку на 20–25 минут, пока тесто не пропечется и не станет золотистым, а яблоки не станут мягкими. Достаньте и дайте немного остыть. Нагрейте 3 столовые ложки желе из красного вина в небольшой кастрюле на слабом огне с 1 чайной ложкой воды, чтобы оно стало немного более жидким, затем смажьте им верх пирогов.
Переложите крем-фреш в миску, просейте сахарную пудру и кардамон и перемешайте. Осторожно переложите теплые тарталетки на сервировочные тарелки и подавайте с кардамоновым крем-фреш.</t>
  </si>
  <si>
    <t>Желе из красного вина</t>
  </si>
  <si>
    <t>Курица Маренго</t>
  </si>
  <si>
    <t>Нагрейте масло в большой огнеупорной кастрюле и обжаривайте грибы, пока они не начнут размягчаться. Добавьте куриные ножки и немного обжарьте с каждой стороны, чтобы они немного окрасились.
Влейте пассату, покрошите бульонный кубик и добавьте оливки. Приправьте черным перцем – соль не понадобится. Накройте крышкой и тушите 40 минут, пока курица не станет мягкой. Посыпьте петрушкой и подавайте с макаронами и салатом или пюре и зелеными овощами, если хотите.</t>
  </si>
  <si>
    <t>Канадские масляные пироги</t>
  </si>
  <si>
    <t>Песочное тесто</t>
  </si>
  <si>
    <t>Разогрейте духовку до 170°С/обычная 190°С/газ. 5. Раскатайте тесто на слегка посыпанной мукой поверхности, чтобы оно было немного тоньше, чем прямо из упаковки. Затем рифленым резаком диаметром 7,5 см вырежьте 18-20 кругов, перекатывая обрезки. Используйте кружочки, чтобы выстелить две глубокие формы для пирогов с 12 отверстиями (не формы для кексов). Если у вас есть только обычная форма для пирога с 12 отверстиями, вы сможете испечь еще несколько тарталеток чуть меньшего размера.
Взбейте яйца в большой миске и смешайте с остальными ингредиентами, кроме грецких орехов. Выложите эту смесь в кастрюлю и непрерывно помешивайте в течение 3-4 минут, пока масло не растает, смесь не начнет пузыриться и не начнет густеть. Он должен быть достаточно густым, чтобы покрыть тыльную сторону деревянной ложки. Не пережаривайте и постоянно помешивайте, так как смесь может легко пригореть. Снимите с огня и добавьте орехи.
Выложите начинку в незапеченные корзиночки так, чтобы она была на одном уровне с тестом. Выпекайте 15–18 минут, пока корж не застынет и не станет бледно-золотистым. Дайте форме остыть на несколько минут, прежде чем вынимать ее на решетку. Подавайте теплым или холодным.</t>
  </si>
  <si>
    <t>Мусковадо Сахар</t>
  </si>
  <si>
    <t>Изюм</t>
  </si>
  <si>
    <t>Куриный Баскез</t>
  </si>
  <si>
    <t>Разогрейте духовку до 180°C/отметки газа 4. Приготовьте куриные куски. Нагрейте сливочное масло и 3 столовые ложки оливкового масла в огнеупорной запеканке или большой сковороде. Обжарьте кусочки курицы порциями с обеих сторон, приправляя их солью и перцем. Не перегружайте сковороду — жарьте курицу небольшими порциями, по мере готовности убирая кусочки на кухонную бумагу.
Добавьте в запеканку еще немного оливкового масла и обжарьте лук на среднем огне в течение 10 минут, часто помешивая, пока он не станет мягким, но не подрумянится. Добавьте остальное масло, затем перец и готовьте еще 5 минут.
Добавьте чоризо, вяленые помидоры и чеснок и готовьте 2–3 минуты. Добавьте рис, помешивая, чтобы он был хорошо покрыт маслом. Добавьте томатную пасту, паприку, лавровый лист и нарезанный тимьян. Влейте бульон и вино. Когда жидкость начнет пузыриться, убавьте огонь до слабого кипения. Вдавите рис в жидкость, если он еще не погружен в воду, и положите сверху курицу. Добавьте дольки лимона и оливки вокруг курицы.
Накройте крышкой и готовьте в духовке 50 минут. Рис должен быть приготовлен, но при этом оставаться немного кусковатым, а из курицы должен выделяться прозрачный сок, если его проткнуть ножом в самой толстой части. Если нет, готовьте еще 5 минут и проверьте еще раз.</t>
  </si>
  <si>
    <t>Вяленые помидоры</t>
  </si>
  <si>
    <t>Рис басмати</t>
  </si>
  <si>
    <t>Белое сухое вино</t>
  </si>
  <si>
    <t>Каллалу в ямайском стиле</t>
  </si>
  <si>
    <t>капуста</t>
  </si>
  <si>
    <t>Срежьте с ветвей капусты листья и мягкие стебли, замочите их в миске с холодной водой примерно на 5–10 минут или до завершения приготовления.
Приступаем к нарезке лука, измельчению чеснока и нарезанию помидоров кубиками. Отложить
Достаньте капусту из воды и нарежьте ее кусочками.
Положите бекон в кастрюлю и готовьте до хрустящей корочки. Затем добавьте лук, чеснок, тимьян, перемешивайте около минуты или больше.
Добавьте помидоры; перец Шотландский, копченая паприка. Обжарьте еще примерно 2-3 минуты.
Наконец добавьте овощи, соль, хорошо перемешайте и готовьте на пару около 6-8 минут или пока листья не станут мягкими. При необходимости добавьте немного воды. Отрегулируйте приправы и выключите огонь.
Острым ножом отрежьте оба конца подорожника. Это облегчит снятие кожицы с плантанов. Прорежьте неглубокую линию вдоль длинного шва подорожника; очистите только на глубину кожуры. Удалите кожуру подорожника, потянув ее назад.
Нарежьте подорожник продольными ломтиками среднего размера и отложите в сторону.
Смажьте большую сковороду растительным маслом. Обильно обрызгайте верхушки бананов масляным спреем и посыпьте солью и свежемолотым перцем.
Дайте бананам «жариться» на среднем огне, встряхивая сковороду, чтобы они перераспределялись каждые несколько минут.
По мере того как бананы подрумянятся, продолжайте добавлять еще растительное масло, соль и перец (при необходимости), пока они не приобретут желаемый цвет и текстуру.
Достаньте и подавайте с капустой.</t>
  </si>
  <si>
    <t>Куриный отвар</t>
  </si>
  <si>
    <t>ШАГ 1 – МАРИНОВАНИЕ КУРИЦЫ
В миску добавьте курицу, соль, белый перец, имбирный сок и хорошо перемешайте.
Отложите курицу в сторону.
ШАГ 2 – ПРОМЫВАЙТЕ БЕЛЫЙ РИС
Промойте рис в металлической миске или кастрюле пару раз, а затем слейте воду.
ШАГ 2 — ВАРИВАЕМ БЕЛЫЙ РИС
Затем добавьте 8 стаканов воды и поставьте плиту на сильный огонь, пока она не закипит. Как только рисовая каша закипит, поставьте плиту на слабый огонь и помешивайте ее каждые 8–10 минут в течение примерно 20–25 минут.
Через 25 минут это необязательно, но вы можете добавить немного больше воды, чтобы приготовить рисовую кашу, чтобы она была менее густой или по вашему вкусу.
Далее добавляем в рисовую кашу замаринованную курицу и оставляем плиту на слабом огне еще на 10 минут.
Еще через 10 минут добавьте зеленый лук, нарезанный имбирь, 1 щепотку соли, 1 щепотку белого перца и перемешивайте 10 секунд.
Подавайте рисовую кашу в тарелке
По желанию: добавьте кориандр поверх рисовой каши.</t>
  </si>
  <si>
    <t>Имбирный кордиал</t>
  </si>
  <si>
    <t>Шоколадно-карамельный хрустящий</t>
  </si>
  <si>
    <t>Марс Бар</t>
  </si>
  <si>
    <t>Смажьте маслом и застелите пергаментной бумагой форму для выпечки размером 20 х 20 см.
Положите батончики марса и сливочное масло в жаропрочную миску и поставьте на кастрюлю с едва кипящей водой. Перемешивая венчиком, растопите смесь до однородности.
Вылейте рисовые криспи в миску и перемешайте, пока все ингредиенты не смешаются равномерно. Равномерно вдавите в подготовленную форму для выпечки и отложите в сторону.
Растопите молочный шоколад в микроволновой печи или на кастрюле с едва кипящей водой.
Выложите растопленный шоколад на смесь рисовых криспи и оставьте в прохладном месте. После приготовления разрежьте на квадраты и подавайте!</t>
  </si>
  <si>
    <t>Рисовые крисписы</t>
  </si>
  <si>
    <t xml:space="preserve">Чакчука </t>
  </si>
  <si>
    <t>В большой чугунной сковороде или сотейнике с крышкой нагрейте масло на среднем огне. Добавьте лук и обжаривайте 2–3 минуты, пока он не станет мягким. Добавьте перец и чеснок и жарьте еще 3–5 минут. Добавьте помидоры, тмин, паприку, соль и порошок чили. Хорошо перемешайте и доведите смесь до кипения. Уменьшите огонь до средне-слабого и продолжайте варить без крышки 10–15 минут, пока смесь не загустеет до желаемой консистенции. (На этом этапе попробуйте соус и отрегулируйте соль и специи по желанию.) Тыльной стороной ложки сделайте в смеси четыре кратера, достаточно большие, чтобы вместить яйцо. Разбейте по одному яйцу в каждый из кратеров. Накройте сковороду крышкой и тушите 5–7 минут, пока яйца не схватятся. Подавайте сразу с хрустящим хлебом или питой.</t>
  </si>
  <si>
    <t>Порошок чили</t>
  </si>
  <si>
    <t>Печенье Гориба из кешью</t>
  </si>
  <si>
    <t>Орехи кешью</t>
  </si>
  <si>
    <t>Разогрейте духовку до 180 C/газ. 4. Застелите противень пергаментной бумагой.
В миске смешайте кешью и сахарную пудру. Добавьте яичные желтки и воду из цветов апельсина и перемешайте до получения гладкой однородной пасты.
Возьмите комочки пасты кешью и сформируйте небольшие шарики. Обваляйте шарики в сахарной пудре и переложите на противень. В центр каждой грибии воткните миндаль.
Выпекайте, пока печенье не станет слегка золотистым, около 20 минут. Следите за ними, они быстро сгорают.</t>
  </si>
  <si>
    <t>Вода апельсинового цвета</t>
  </si>
  <si>
    <t>Корба</t>
  </si>
  <si>
    <t>Чечевица</t>
  </si>
  <si>
    <t>Очистите чечевицу от постороннего мусора, промойте ее 2–3 раза, слейте воду и отложите в сторону.  Справедливое предупреждение: это, вероятно, превратит вашу чечевицу в твердый кусок, который вам придется разбить позже.
В большой кастрюле на средне-сильном огне обжарьте оливковое масло и лук со щепоткой соли около 3 минут, затем добавьте морковь и готовьте еще 3 минуты.
Добавьте томатную пасту и перемешивайте около 1 минуты. Теперь как можно быстрее добавьте тмин, паприку, мяту, тимьян, черный и красный перец и перемешивайте в течение 10 секунд, чтобы специи расцвели. Поздравьте себя с тем, как чудесно пахнет теперь ваш дом.
Сразу добавьте чечевицу, воду, бульон и соль. Доведите суп до (легкого) кипения.
После закипания уменьшите огонь до среднего-слабого, накройте кастрюлю наполовину и варите 15–20 минут или пока чечевица не развалится и морковь не будет полностью готова.
После того, как суп приготовится и чечевица станет мягкой, измельчите его в блендере или просто используйте ручной блендер, чтобы добиться желаемой консистенции. Попробуйте на приправу и при необходимости добавьте еще соли.
Подавайте с измельченными крекерами, разорванным хлебом или чем-нибудь еще, чтобы придать блюду дополнительную толщину.  Вы также можете использовать традиционный загуститель (например, кукурузный крахмал или муку), но я предпочитаю добавлять крекеры для придания текстуры и солености.  Из него получаются отличные остатки, он хорошо хранится в холодильнике около недели.</t>
  </si>
  <si>
    <t>Хлопья красного перца</t>
  </si>
  <si>
    <t>Апельсин</t>
  </si>
  <si>
    <t>Очистите апельсины острым ножом, убедившись, что удалена вся сердцевина. Нарежьте как можно тоньше и разложите на тарелке. Посыпьте сахаром демерара, затем Гран Марнье и отставьте в сторону.
Покрошите рождественский пудинг на крупные куски и разложите по дну небольшой миски. Выложите апельсины на пудинг слоем и полейте соком.
Взбейте маскарпоне до однородной массы, затем добавьте заварной крем. Выложите смесь поверх апельсинов.
Слегка взбейте сливки и выложите на заварной крем. Посыпьте тертым миндалем и тертым шоколадом. Если хотите, вы можете сделать это заранее, охладить до подачи.</t>
  </si>
  <si>
    <t>Великий Marnier</t>
  </si>
  <si>
    <t>Заварной крем</t>
  </si>
  <si>
    <t>Маскарпоне</t>
  </si>
  <si>
    <t>Хлопья миндаля</t>
  </si>
  <si>
    <t>Классический рождественский пудинг</t>
  </si>
  <si>
    <t>Подготовьте все для пудинга. Крупно порубите миндаль. Вареные яблоки очистите, удалите сердцевину и нарежьте. Наточите нож и нарежьте цукаты. (Вы можете измельчить миндаль и яблоки в кухонном комбайне, но кожуру нужно делать вручную.) Натрите на терке три четверти мускатного ореха (звучит много, но это правильно).
Смешайте в большой миске миндаль, яблоки, цукаты, мускатный орех, изюм, муку, панировочные сухари, легкий сахар мусковадо, яйца и 2 столовые ложки бренди или коньяка. 
Держа масло в обертке, натрите его четверть в миску, затем перемешайте все вместе. Повторяйте, пока все масло не будет натерто на терку, затем перемешивайте 3–4 минуты — смесь готова, когда она слегка оседает после каждого перемешивания. Попросите семью тоже пошевелиться и попросите всех загадать желание. 
Обильно смажьте маслом две миски емкостью 1,2 литра и положите на дно каждой кружок пергамента для выпечки. Добавьте смесь для пудинга. Накройте двойным слоем пергамента для выпечки, сложив его, чтобы обеспечить расширение, затем завяжите веревкой (при завязывании удерживайте бумагу на месте с помощью резинки). Обрежьте лишнюю бумагу. 
Теперь поставьте каждую миску на большой лист фольги и поднимите края сверху, затем положите сверху еще один лист фольги и опустите его вниз, чтобы получился двойной пакет (это сделает пудинги водонепроницаемыми). Обвяжите еще веревкой и сделайте ручку, чтобы можно было легко поднимать и вынимать кастрюлю. Посмотрите наше видео, чтобы узнать, как правильно завязать пудинг.
Отварите пудинги или запекайте на пару в течение 8 часов, при необходимости доливая воду. Достаньте из формочек и оставьте остывать на ночь. Когда остынет, выбросьте грязную упаковку и снова заверните в новый пергамент для выпечки, фольгу и веревку. Храните в сухом прохладном месте до Рождества. 
Чтобы приготовить масло для бренди, взбейте масло с апельсиновой цедрой и сахарной пудрой. Постепенно добавьте бренди или коньяк и нарезанный стебель имбиря. Положите в небольшую миску, красиво разрежьте верхушку и поставьте в холодильник застывать. Масло хранится в холодильнике неделю или его можно заморозить на срок до шести недель. 
На Рождество варите или готовьте на пару в течение 1 часа. Разверните и выверните. Нагрейте в небольшой кастрюле 3–4 столовые ложки бренди, залейте им пудинг и подожгите.</t>
  </si>
  <si>
    <t>Брэмли Яблоки</t>
  </si>
  <si>
    <t>Цукаты</t>
  </si>
  <si>
    <t>Рождественский пирог</t>
  </si>
  <si>
    <t>Нагрейте духовку до 160°C/конвекция 140°C/газ 3. Застелите дно и стенки круглой формы для выпечки диаметром 20 см и глубиной 7,5 см. Взбивайте масло и сахар ручным электрическим миксером в течение 1–2 минут до кремового и бледного цвета, соскребая по краям чаши в середине процесса. Вмешайте ложку муки, затем поочередно, по четверти, вмешайте взбитое яйцо и остальную муку, каждый раз хорошо взбивая деревянной ложкой. Добавьте миндаль.
Добавьте херес (смесь будет выглядеть свернувшейся), затем добавьте цедру, вишню, изюм, вишню, орехи, цедру лимона, специи, розовую воду и ваниль. Взбейте, чтобы перемешать, затем добавьте разрыхлитель.
Выложите смесь ложкой в ​​форму и разровняйте верх, сделав небольшой провал в центре. Выпекайте 30 минут, затем уменьшите температуру до 150°C/конвекция 130°C/газ 2 и запекайте еще 2–2¼ часа, пока воткнутая в середину шпажка не выйдет чистой. Дайте остыть в форме, затем выньте из формы и снимите подкладочную бумагу. Когда полностью остынет, хорошо заверните в пищевую пленку и фольгу и храните до момента украшения. Торт хранится несколько месяцев.</t>
  </si>
  <si>
    <t>Молотый миндаль</t>
  </si>
  <si>
    <t>Шерри</t>
  </si>
  <si>
    <t>Глясс Вишня</t>
  </si>
  <si>
    <t>Смородина</t>
  </si>
  <si>
    <t>Смесь специй</t>
  </si>
  <si>
    <t>Розовая вода</t>
  </si>
  <si>
    <t>Солонина и капуста</t>
  </si>
  <si>
    <t>1
Поместите солонину в большую кастрюлю или жаровню и залейте водой. Добавьте пакетик специй, который шел в комплекте с солониной. Накройте кастрюлю крышкой и доведите до кипения, затем убавьте огонь. Варите на медленном огне примерно 50 минут на фунт или до готовности.
2
Добавьте целый картофель, очищенную и нарезанную морковь и готовьте, пока овощи не станут почти мягкими. Добавьте капусту и готовьте еще 15 минут. Достаньте мясо и дайте постоять 15 минут.
3
Положите овощи в миску и накройте крышкой. Добавьте столько бульона (жидкости, оставленной в жаровне или большой кастрюле), сколько хотите. Нарезаем мясо поперек волокон.</t>
  </si>
  <si>
    <t>Маленький картофель</t>
  </si>
  <si>
    <t>Хрустящие колбаски и зелень</t>
  </si>
  <si>
    <t>Разогрейте духовку до 350°. Удалите стебли из одного пучка тосканской капусты и порвите листья на кусочки размером 1 дюйм (отлично подойдут также зелень горчицы, листовая капуста, шпинат и мангольд). Половину кочана зеленой капусты крупно нарежьте. Смешайте зелень в большой форме для запекания. и добавьте 4 зубчика тонко нарезанного чеснока. Добавлять на этом этапе немного нарезанного лука и грибов шиитаке необязательно, но настоятельно рекомендуется (перед добавлением к зелени я обжарю лук и грибы в чугунной форме для запекания прямо на плите). Смажьте зелень оливковым маслом и залейте все ½ стакана куриного бульона. Накройте форму фольгой и запекайте, пока зелень не завянет, около 15 минут. Снимите фольгу, приправьте солью и перцем. Продолжайте запекать, пока капуста не завянет. нежно, еще около 20-25 минут.
Тем временем нагрейте немного оливкового масла в большой сковороде на среднем огне. Наколите вилкой четыре сладкие итальянские колбаски и готовьте, пока они не подрумянятся со всех сторон и не будут полностью готовы, 10–12 минут. Когда зелень будет готова, нарежьте колбасу и бросьте ее в зелень, добавив немного вашего любимого уксуса (я люблю шерри или красное вино).</t>
  </si>
  <si>
    <t>Итальянские колбаски с фенхелем</t>
  </si>
  <si>
    <t>Грибы Шиитаке</t>
  </si>
  <si>
    <t>Греческий салат с курицей и киноа</t>
  </si>
  <si>
    <t>Лебеда</t>
  </si>
  <si>
    <t>Приготовьте киноа, следуя инструкциям на упаковке, затем промойте холодной водой и тщательно слейте воду.
Тем временем смешайте масло, перец чили и чеснок в пасту. Перемешайте куриное филе с 2 чайными ложками оливкового масла с небольшим количеством приправ. Выложите на горячую сковороду и готовьте по 3-4 минуты с каждой стороны или до готовности. Переложите на тарелку, полейте пряным сливочным маслом и дайте ему растаять.
Затем выложите в миску помидоры, оливки, лук, фету и мяту. Добавьте приготовленную киноа. Добавьте оставшееся оливковое масло, лимонный сок и цедру и хорошо приправьте. Подавайте сверху с куриным филе, сбрызнутым маслянистым куриным соком.</t>
  </si>
  <si>
    <t>Фета</t>
  </si>
  <si>
    <t>Чик-Фил-А Сэндвич</t>
  </si>
  <si>
    <t>Свободно заверните курицу в полиэтиленовую пленку и аккуратно отбейте плоской стороной размягчителя для мяса до толщины примерно 1/2 дюйма со всех сторон.
Разрезаем на две части, как можно ровнее.
Маринуйте в соке маринованных огурцов от 30 минут до одного часа (для острого бутерброда добавьте теперь чайную ложку соуса Табаско).
Яйцо взбейте с молоком в миске.
В другой миске смешайте муку, сахар и специи.
Обмакните кусочки курицы в яйцо с обеих сторон, затем обваляйте в муке с обеих сторон.
Нагрейте масло в сковороде (глубиной 1/2 дюйма) примерно до 345-350°С.
Обжаривайте каждую котлету по 2 минуты с каждой стороны или до золотистого цвета и готовности.
Намокните на бумаге и подавайте на поджаренных булочках с ломтиками маринованных огурцов.</t>
  </si>
  <si>
    <t>Огуречный сок</t>
  </si>
  <si>
    <t>Сельдерейная соль</t>
  </si>
  <si>
    <t>Запеченная свинина с сидром</t>
  </si>
  <si>
    <t>ШАГ 1
Нагрейте сливочное масло в кастрюле до шипения, затем обжарьте свинину по 2–3 минуты с каждой стороны, пока она не подрумянится. Снимите со сковороды.
ШАГ 2
Выложите бекон, морковь, картофель и брюкву на сковороду, затем осторожно обжарьте до легкого румянца. Добавьте капусту, положите сверху отбивные, добавьте лавровый лист, затем залейте сидром и бульоном. Накройте сковороду крышкой и оставьте все на медленном огне на 20 минут, пока свинина не будет готова, а овощи не станут мягкими.
ШАГ 3
Подавайте к столу прямо с блюда ложкой.</t>
  </si>
  <si>
    <t>Свиные отбивные</t>
  </si>
  <si>
    <t>Сидр</t>
  </si>
  <si>
    <t>Колбаски Чевапи</t>
  </si>
  <si>
    <t>Поместите фарш в миску. Нарезаем очень мелко лук и натираем зубчики чеснока. Добавьте в миску. Добавьте нарезанную петрушку, все виды паприки, пищевую соду, сушеные сухари, воду, Вегету, соль и перец.
Хорошо перемешайте ручным миксером с насадками для теста. Накройте миску пищевой пленкой/пищевой пленкой и оставьте на 1-2 часа в холодильнике.
Возьмите порции мясной смеси, примерно по 50–55 г/1,7–1,9 унции/¼ стакана, и сформируйте чевапи. Рулоны должны быть толщиной с большой палец и длиной около 7–10 см/3–4 дюймов. У меня было 18 сосисок. Рецепт можно легко повторить.
Жарьте чевапчичи на горячей сковороде-гриль или на гриле примерно 12–14 минут, переворачивая их несколько раз между перерывами, или пока они не подрумянятся и не прожарятся. Я проверил, разрезав одну посередине, а затем зажарив следующие партии на гриле в течение того же периода времени.
Подавайте горячим, как предложено выше. Чевапчичи можно разогреть в духовке при температуре 180 градусов по Цельсию/350 градусов по Фаренгейту в течение примерно 10 минут или пока они не прогреются. Проверьте один, если он недостаточно горячий, дайте сосискам еще несколько минут.</t>
  </si>
  <si>
    <t>Свиной фарш</t>
  </si>
  <si>
    <t>Пека из баранины по-хорватски</t>
  </si>
  <si>
    <t>Разогрейте духовку до 200°C с конвекцией/220°C/425°F/отметки газа 7.
Если вы не купили нарезанную кубиками баранину, нарежьте плечо или ногу ягненка на большие куски и отложите в сторону.
Кусочки рубленой баранины на красной разделочной доске
Сделать масляный маринад -
Смешайте в миске 80 мл оливкового масла с чесночным пюре, пюре из вяленых томатов, черным перцем и солью.
оливковое масло, пюре из вяленых томатов гиа, чесночное пюре гиа и черный перец смешаны в серебряной миске, чтобы получилась хорватская пека.
Добавьте картофель и овощи в большую кастрюлю с крышкой.
Нарезанные овощи, состоящие из нарезанного красного лука, кабачков, картофеля и красного перца в чугунной сковороде.
Поверх овощей выложите нарезанную кубиками баранину, залейте маринадом и вином.
Кусочки баранины, покрытые соусом из вяленых томатов, поверх нарезанного красного лука, баклажанов, кабачков и картофеля в чугунной сковороде.
Добавьте розмарин, тимьян и шалфей, стараясь, чтобы травы оставались сверху.
Таким образом, вы можете легко удалить стебли зелени после приготовления.
Кусочки баранины, покрытые вяленым томатно-масляным соусом и покрытые тимьяном, розмарином и шалфеем, поверх нарезанного красного лука, баклажанов, кабачков и картофеля в чугунной сковороде.
Накройте форму для запекания крышкой и готовьте 1 час 30 минут.
Если у вас нет крышки, очень хорошо накройте ее кухонной фольгой.
Чугунная посуда с крышкой в ​​духовке
Снимите крышку, удалите толстые стебли трав. Добавьте 2 столовые ложки оливкового масла.
Варить еще 20-30 мин.
Приготовленная баранина Пека по-хорватски на чугунной сковороде в духовке
Подавайте со свежим домашним хлебом, чтобы окунуть его в сок.</t>
  </si>
  <si>
    <t>Кабачки</t>
  </si>
  <si>
    <t>Плечо ягненка</t>
  </si>
  <si>
    <t>Чесночный соус</t>
  </si>
  <si>
    <t>Хорватское рагу из фасоли</t>
  </si>
  <si>
    <t>Нагрейте масло на сковороде. Добавьте нарезанные овощи и обжарьте до готовности. Возьмите кастрюлю, высыпьте в нее фасоль вместе с овощами, положите туда колбаски и варите еще 20 минут на слабом огне. Или поставьте его в духовку и запекайте при температуре 180°C/350°F в течение 30 минут. Это блюдо еще лучше разогреть на следующий день.</t>
  </si>
  <si>
    <t>Чивито Уругвай</t>
  </si>
  <si>
    <t>Мясо измельчаем так, чтобы оно было конечным, и выкладываем на сковородку, чтобы оно подрумянилось. Положите обжариваться яйца, бекон и ветчину.
Разрежьте хлеб пополам, положите говяжью грудинку, яичницу, бекон, ветчину, моцареллу, помидоры и салат. Накройте второй половиной хлеба и подавайте.</t>
  </si>
  <si>
    <t>Моцарелла</t>
  </si>
  <si>
    <t>Хрустящие баклажаны</t>
  </si>
  <si>
    <t>Баклажаны</t>
  </si>
  <si>
    <t xml:space="preserve">Нарежьте баклажаны ломтиками толщиной 1 см (0,4 дюйма). Поместите их в миску и посыпьте солью. дайте им постоять 30 минут, чтобы они отдали немного жидкости и горечи.
2. Через 30 минут ломтики баклажанов промойте от соли и обсушите кухонным полотенцем.
3. В большую миску/тарелку положите панировочные сухари и семена кунжута. В другой миске взбейте 2 яйца со щепоткой соли и перца.
4. Нагрейте масло в большой сковороде на сильном огне.
5. Обмакнуть ломтики баклажанов в яйцо, затем в крошку и выложить в горячее масло. Жарьте по 2–3 минуты с каждой стороны или до золотистого цвета. Обсушить на бумажном полотенце. 
</t>
  </si>
  <si>
    <t>Кунжутное семя</t>
  </si>
  <si>
    <t>Щи (Щи)</t>
  </si>
  <si>
    <t>Добавьте масло в большую жаровню или другую тяжелую кастрюлю и поставьте на средний огонь. Когда масло растает, добавьте лук и обжарьте до прозрачности.
Добавьте капусту, морковь и сельдерей. Обжаривайте, пока овощи не начнут размягчаться, часто помешивая, около 3 минут.
Добавьте лавровый лист и овощной бульон и доведите до кипения на сильном огне. Уменьшите огонь до минимума и варите под крышкой, пока овощи не станут хрустящими и мягкими, около 15 минут.
Добавьте картофель и снова доведите его до кипения на сильном огне. Уменьшите огонь до минимума и варите под крышкой, пока картофель не станет мягким, около 10 минут.
Добавьте помидоры (или консервированные помидоры без жидкости) и снова доведите суп до кипения на сильном огне. Уменьшите огонь до минимума и варите без крышки 5 минут. Приправить по вкусу солью и перцем.
выньте и выбросьте лавровый лист из кастрюли.
Подавайте со свежей сметаной и свежим укропом.</t>
  </si>
  <si>
    <t>Дал Фрай</t>
  </si>
  <si>
    <t>Тоор дал</t>
  </si>
  <si>
    <t>Промойте и замочите тоор дал прибл. 3 стакана воды, минимум на один час. После замачивания дал увеличится в объеме вдвое. Слейте воду.
Приготовьте дал в 2–1/2 стакана воды, добавьте соль и куркуму на среднем огне, пока он не станет мягким (приблизительно 30 минут), он должен быть похож на густой суп.
На сковороде разогрейте топленое масло. Добавьте семена тмина и семена горчицы. После того, как семена растрескаются, добавьте лавровый лист, зеленый перец чили, имбирь и порошок чили. Перемешивайте несколько секунд.
Добавьте помидоры, соль и сахар, перемешайте и готовьте, пока помидоры не станут мягкими и мягкими.
Добавьте кинзу и гарам масалу, готовьте около минуты.
Вылейте приправу на дал, хорошо перемешайте и готовьте еще минуту.
Подавайте с Нааном.</t>
  </si>
  <si>
    <t>гхи</t>
  </si>
  <si>
    <t>Нарезанные помидоры</t>
  </si>
  <si>
    <t>Семена горчицы</t>
  </si>
  <si>
    <t>Кинза</t>
  </si>
  <si>
    <t>Гарам масала</t>
  </si>
  <si>
    <t>Данди торт</t>
  </si>
  <si>
    <t>Положите миндаль в небольшую миску и залейте кипятком, чтобы он только покрылся. Оставьте на 5 минут, затем откиньте на сито и дайте высохнуть.
Разогрейте духовку до 180C/160C конвекция/газовая отметка 4. Застелите глубокую форму для торта диаметром 20 см на свободном основании пергаментом для выпечки.
Положите масло в большую миску и хорошо взбейте до мягкости. Добавьте сахар и взбивайте до легкой и пышной массы. Добавьте цедру апельсина и абрикосовый джем.
Просейте вместе муку и разрыхлитель. Добавьте яйца к сливочному маслу и сахару, понемногу, хорошо взбивая между каждым добавлением. Если смесь начнет сворачиваться, добавьте немного муки.
Добавьте оставшуюся муку и молотый миндаль и хорошо перемешайте. Добавьте молоко, затем добавьте сухофрукты и вишню и осторожно перемешайте.
Выложите смесь в подготовленную форму и разровняйте ее тыльной стороной ложки. Разложите весь миндаль рядом друг с другом аккуратными кругами на верху торта. Запекать в духовке 45 минут.
Уменьшите температуру духовки до 160C/140C конвекция/газовая отметка 3 и готовьте еще 60–80 минут. Проверьте пирог через 50 минут, вставив в него деревянную или металлическую шпажку. Когда все будет готово, на нем должно остаться всего несколько крошек. Проверяйте каждые 10 минут — важно не пережарить корж, чтобы центр был немного мягким.
После приготовления выньте пирог ненадолго из духовки, поместите молоко и сахар в небольшую кастрюлю и осторожно нагревайте, пока сахар не растворится. Смажьте верх торта и верните его в духовку на 2-3 минуты. Достаньте и дайте пирогу остыть в форме. Когда остынет, достаньте из формы, заверните в фольгу и храните не менее 2 дней, прежде чем разрезать.</t>
  </si>
  <si>
    <t>Абрикосовое варенье</t>
  </si>
  <si>
    <t>Утиное конфи</t>
  </si>
  <si>
    <t>Накануне приготовления блюда рассыпьте половину соли, половину чеснока и половину трав на дно небольшой неглубокой тарелки. Сверху положите утиные ножки кожей вверх, затем посыпьте оставшейся солью, чесноком и зеленью. Накройте утку и поставьте в холодильник на ночь. Это можно сделать за 2 дня вперед.
Налейте вино в кастрюлю, которая будет плотно прилегать к утиным ножкам в один слой. Смахните соль с утиных ножек и поместите их кожей вниз в вино. Накройте кастрюлю крышкой и поставьте на средний огонь. Как только вино начнет пузыриться, убавьте огонь до минимума и варите 2 часа, время от времени проверяя, чтобы жидкость едва кипела. (Если у вас есть рассеиватель тепла, было бы хорошо использовать его здесь.) Через 2 часа утиные ножки должны погрузиться в собственный жир, а мясо должно стать невероятно нежным, если его потрогать. Оставьте остывать.
Утиные ножки теперь готовы, и их можно есть сразу же — или вы можете перейти к следующему шагу, если хотите, чтобы они были хрустящими. Если вы готовите заранее, плотно упакуйте утиные ножки в пластиковый контейнер или банку и залейте жиром, а не жидкостью на дне кастрюли. Накройте крышкой и оставьте в холодильнике на срок до месяца или заморозьте на срок до 3 месяцев. Из оставшейся жидкости получится вкусный соус, который можно охладить или заморозить до тех пор, пока он не понадобится.
Чтобы разогреть и сделать утиные ножки хрустящими, разогрейте духовку до 220C/конвекция 200C/газ 7. Освободите ножки от жира и поместите их кожей вниз на жаростойкую сковороду. Запекайте 30–40 минут, перевернув в середине приготовления, пока они не станут коричневыми и хрустящими. Подавайте с разогретым соусом, хрустящим салатом и хрустящими золотистыми картошками.</t>
  </si>
  <si>
    <t>Утиные ножки</t>
  </si>
  <si>
    <t>Итон Месс</t>
  </si>
  <si>
    <t>клубника</t>
  </si>
  <si>
    <t>Половину клубники пюрируйте в блендере. Нарежьте оставшуюся клубнику, оставив четыре для украшения.
Взбейте двойные сливки до образования жестких пиков, затем добавьте клубничное пюре и измельченное безе. Добавьте нарезанную клубнику и имбирный ликер, если используете.
Разлейте равное количество смеси в четыре бокала для холодного вина. Подавайте, украсив оставшейся клубникой и веточкой мяты.</t>
  </si>
  <si>
    <t>двойной крем</t>
  </si>
  <si>
    <t>безе гнезда</t>
  </si>
  <si>
    <t>имбирный ликер</t>
  </si>
  <si>
    <t>Торты Экклс</t>
  </si>
  <si>
    <t>Чтобы приготовить тесто, нарежьте сливочное масло кубиками и положите его в морозилку, чтобы оно затвердело. Высыпьте в чашу кухонного комбайна муку с половиной сливочного масла и измельчите до текстуры панировочных сухарей. Влейте лимонный сок и 100 мл ледяной воды и замесите тесто. Добавьте оставшееся масло и взбейте несколько раз, пока тесто не станет густо пропитано маслом. Важно не переусердствовать, так как именно из-за капель масла выпечка становится слоеной.
На посыпанной мукой поверхности раскатайте тесто в аккуратный прямоугольник размером примерно 20 х 30 см. Сложите два конца теста посередине (см. фото 1), затем сложите пополам (фото 2). Снова раскатайте тесто и сложите таким же образом еще 3 раза, каждый раз между раскатыванием и складыванием оставляя тесто не менее 15 минут, затем оставьте его в холодильнике минимум на 30 минут перед использованием.
Для начинки растопите сливочное масло в большой кастрюле. Снимите с огня и добавьте все остальные ингредиенты до полного смешивания, затем отставьте в сторону.
Чтобы приготовить коржи, раскатайте тесто так, чтобы оно стало чуть толще монеты в 1 фунт, и вырежьте 8 кружочков диаметром около 12 см. При необходимости перекатайте обрезки. Поместите столовую ложку смеси с большой горкой в ​​середину каждого круга, смажьте края кругов водой, затем соберите тесто вокруг начинки и сожмите его вместе (фото 3). Переверните их так, чтобы гладкая вершина была вверху, и сформируйте из них гладкий круг. Раскатайте каждый кружок скалкой до овала, пока фрукты не начнут проглядывать, затем выложите на противень. В каждом корже Экклса разрежьте по 2 небольших надреза, обильно смажьте яичным белком и посыпьте сахаром (фото 4).
Нагрейте духовку до 220C/200C (конвекция/газ). 8. Выпекайте коржи «Экклс» 15–20 минут, пока они не станут золотисто-коричневыми и не станут липкими. Оставьте остывать на решетке и наслаждайтесь, пока он еще теплый или холодный, с чашкой чая. Если вы предпочитаете, торты «Экклс» также очень хорошо сочетаются с ломтиком твердого, острого британского сыра, такого как Ланкашир или чеддер.</t>
  </si>
  <si>
    <t>Смешанный пилинг</t>
  </si>
  <si>
    <t>Английский завтрак</t>
  </si>
  <si>
    <t>Нагрейте плоскую пластину для гриля на слабом огне, поверх двух колец/пламени, если оно подходит, и слегка смажьте легким оливковым маслом.
Сначала отварите сосиски. Выложите колбаски на горячую тарелку для гриля/самую холодную часть, если она есть, и дайте им медленно готовиться в течение 15–20 минут, время от времени переворачивая, до золотистого цвета. Через первые 10 минут увеличьте огонь до среднего, прежде чем начинать готовить остальные ингредиенты. Если вам не хватает места, полностью приготовьте сосиски и держите их горячими на тарелке в духовке.
Сделайте несколько небольших надрезов на жирном краю бекона. Положите бекон прямо на пластину для гриля и обжаривайте по 2–4 минуты с каждой стороны или до желаемой хрустящей корочки. Как и сосиски, приготовленный бекон можно хранить горячим на тарелке в духовке.
С грибов смахните грязь с помощью кондитерской кисти и обрежьте ножку на уровне верхушки гриба. Приправьте солью и перцем и сбрызните небольшим количеством оливкового масла. Положите стебельком вверх на пластину для гриля и готовьте 1–2 минуты, затем переверните и готовьте еще 3–4 минуты. Не перемещайте грибы слишком часто во время приготовления, так как при этом выделится натуральный сок, и они станут сырыми.
Что касается помидоров, разрежьте помидоры по центру или пополам вдоль, если используете сливовые помидоры, и небольшим острым ножом удалите зеленый «глазок». Приправьте солью и перцем и сбрызните небольшим количеством оливкового масла. Положите срезом вниз на пластину для гриля и готовьте, не двигая, 2 минуты. Аккуратно переверните и еще раз приправьте. Готовьте еще 2–3 минуты, пока они не станут мягкими, но сохранят форму.
Для кровяной колбасы разрежьте кровяную колбасу на 3-4 ломтика и снимите кожицу. Выложите на тарелку для гриля и готовьте по 1,5-2 минуты с каждой стороны до легкой хрустящей корочки.
«Правильный» жареный хлеб лучше всего готовить на отдельной сковороде. В идеале используйте хлеб двухдневной давности. Нагрейте сковороду до среднего огня и смажьте дно маслом. Добавьте хлеб и готовьте по 2–3 минуты с каждой стороны, пока он не станет хрустящим и золотистым. Если сковорода становится слишком сухой, добавьте еще немного масла. Для более насыщенного вкуса добавьте кусочек сливочного масла после того, как перевернете ломтик.
Для яичницы разбейте яйцо прямо в сковороду с жареным хлебом и оставьте на 30 секунд. Добавьте хороший кусочек сливочного масла и слегка сбрызните растопленное яйцо маслом. Готовьте до желаемой стадии, приправьте и аккуратно выньте ломтиком рыбы.
Как только все ингредиенты будут готовы, подавайте на теплых тарелках и сразу же наслаждайтесь, добавив томатного кетчупа или коричневого соуса.</t>
  </si>
  <si>
    <t>Кровяная колбаса</t>
  </si>
  <si>
    <t>Эскович Рыба</t>
  </si>
  <si>
    <t>Люциан</t>
  </si>
  <si>
    <t>Промыть рыбу; натрите лимоном или лаймом, приправьте солью и перцем или используйте свою любимую приправу. Я использовала креольскую приправу. Отложите в сторону или поставьте в духовку, чтобы она оставалась теплой, пока соус не будет готов.
В большой сковороде нагрейте масло на среднем огне, пока оно не станет горячим, добавьте рыбу, обжаривайте каждую сторону примерно 5-7 минут, пока она не станет полной и хрустящей с обеих сторон. Вынуть рыбу и отложить в сторону. Слейте масло и оставьте примерно 2-3 столовые ложки масла.
Добавьте лавровый лист, чеснок и имбирь, обжаривайте, помешивая, около минуты, следя, чтобы чеснок не подгорел.
Затем добавьте лук, сладкий перец, тимьян, скотч, сахар, все специи – продолжайте помешивать еще около 2-3 минут. Добавьте уксус, смешайте соль и перец по вкусу. Дайте ему покипеть еще около 2 минут. 
Выбросьте лавровый лист, добавьте тимьян и подавайте с рыбой вместе с этим соусом. Соус можно приготовить примерно за 2 дня.</t>
  </si>
  <si>
    <t>Желтый перец</t>
  </si>
  <si>
    <t>Скотч-капот</t>
  </si>
  <si>
    <t>Солодовый уксус</t>
  </si>
  <si>
    <t>Суп из яичных капель</t>
  </si>
  <si>
    <t>В воке добавьте куриный бульон и дождитесь, пока он закипит.
Далее добавляем соль, сахар, белый перец, кунжутное масло.
Когда куриный бульон закипит, добавьте овощи в вок.
Чтобы загустить соус, смешайте в миске 1 столовую ложку кукурузного крахмала и 2 столовые ложки воды и медленно добавляйте в суп, пока он не станет нужной густоты.
Затем добавьте 1 яйцо, слегка взбитое ножом или вилкой, медленно добавьте его в суп и перемешивайте в течение 8 секунд.
Подавайте суп в тарелке, добавив сверху зеленый лук.</t>
  </si>
  <si>
    <t>Горох</t>
  </si>
  <si>
    <t>Египетский Фаттех</t>
  </si>
  <si>
    <t>Приготовление хлеба на дно блюда: возьмите лаваш и нарежьте его небольшими кусочками. На сковороду добавьте примерно 1/4 пачки сливочного масла, добавьте кусочки хлеба и обжаривайте до золотистого цвета и хрустящей корочки. Выложите эти кусочки в стеклянную форму для запекания, желательно квадратную. Отложите в сторону.
Затем добавьте в ту же сковороду еще немного сливочного масла, соль, примерно 2 зубчика измельченного свежего чеснока и примерно чайную ложку тмина, немного перемешайте, пока не почувствуете аромат, затем добавьте в эту смесь кусочки жареного хлеба, перемешайте, чтобы они покрылись слоем. хлеба и положите обратно в стеклянную форму для выпечки. Отложите в сторону.
Приготовление мяса: налейте в кастрюлю немного сливочного масла, обжарьте мясо до коричневого цвета, добавьте 1 луковицу, нарезанную четвертями, соль и перец, 1 кубик куриного бульона и воду, чтобы она покрыла мясо. Доведите до кипения, убавьте огонь, накройте крышкой и варите до готовности, примерно 2 часа. После того как мясо остынет, достаньте куски мяса и положите в миску, отставьте в сторону. Отдельно зарезервируйте суп из мяса.
Для приготовления риса: положите немного сливочного масла в кастрюлю, добавьте шарейю (лапшу фидео), примерно горсть, продолжайте помешивать до золотисто-коричневого цвета, не слишком темного, но очень золотистого. Затем добавьте две чашки риса, немного перемешайте, пока часть риса не станет непрозрачно-белой. Добавьте 2-1/4 стакана воды и соль по вкусу. Доведите до кипения, накройте крышкой и убавьте огонь, варите до готовности. Проверьте мягкость риса примерно через 35 минут.
Теперь возьмите немного супа из мяса и добавьте его поверх кусочков хлеба в форме для запекания, чтобы он пропитался. Добавьте приготовленный рис поверх кусочков хлеба. Медленно выложите остатки супа на рис, глядя на стенки стеклянной тарелки, чтобы увидеть уровень супа. Уровень супа должен доходить до верха риса, не волнуйтесь, это не обязательно должно быть точно. Теперь вы готовы приготовить соус и обжарить мясо, чтобы положить его сверху.
Чтобы приготовить красный соус: в кастрюлю добавьте немного растительного или сливочного масла, измельченный помидор, половину чайной ложки томатной пасты, соль и перец, 2 зубчика свежего измельченного чеснока и тмин. Добавьте также примерно 3 столовые ложки уксуса, перемешивайте, пока не почувствуете аромат и не станет немного однородным. Оно должно получиться немного густым, не водянистым, но если слишком густое, можно добавить немного воды. Выложите деревянной ложкой поверх риса, чтобы он покрыл его.
Чтобы обжарить мясо: в сковороду добавьте немного сливочного или растительного масла, мясо, немного томатной пасты, примерно столовую ложку свежего измельченного чеснока, соль и перец, чайную ложку тмина. Готовьте, пока мясо не станет золотистым.
Выложите это на рис и подавайте. Наслаждаться!</t>
  </si>
  <si>
    <t>Лаваш</t>
  </si>
  <si>
    <t>Баклажаны Адобо</t>
  </si>
  <si>
    <t xml:space="preserve">1. Разрежьте 1 фунт небольших японских или итальянских баклажанов (около 3 штук) на четвертинки вдоль, затем разрежьте поперек на кусочки шириной 2 дюйма. Поместите в среднюю миску. Добавьте 1 столовую ложку сахара, 1 чайную ложку Diamond Crystal или ½ чайной ложки. кошерной соли Мортона и ½ чайной ложки свежемолотого черного перца. Перемешайте, чтобы баклажаны равномерно покрылись, и дайте постоять при комнатной температуре от 20 минут до 2 часов.
2. Очистите и тонко нарежьте 8 зубчиков чеснока. Добавьте 3 ст. растительного масла и половину чеснока в среднюю жаровню или другую тяжелую кастрюлю. Готовьте на среднем или сильном огне, постоянно помешивая деревянной ложкой, до светло-золотистого цвета и хрустящей корочки, около 5 минут. Шумовкой переложите чесночную стружку на тарелку; слегка приправить солью.
3. Поместите 4 унции. свиной фарш в той же кастрюле и разломайте деревянной ложкой на небольшие кусочки. Приправьте ¼ ч. л. Diamond Crystal или кошерную соль Morton и готовьте, не трогая, до тех пор, пока нижняя часть не подрумянится, около 5 минут. Шумовкой переложите на другую тарелку, оставив жир в кастрюле.
4. Положите баклажаны на чистое кухонное полотенце и промокните всю влагу, которую вытянула соль.
5. Работая партиями и при необходимости добавляя еще масла, готовьте баклажаны в той же кастрюле, пока они не подрумянятся, примерно по 3 минуты с каждой стороны. Перекладываем на тарелку со свининой.
6. Налейте в кастрюлю 1½ стакана воды и деревянной ложкой соскребите со дна подрумяненные кусочки. Добавьте оставшийся чеснок, 3 ст. кокосовый уксус или рисовый уксус без приправ, 2 ст. соевый соус, 2 лавровых листа, 1 ч. л. свежемолотого черного перца и оставшаяся 1 ст. сахар. Доведите до кипения, затем верните свинину и баклажаны в кастрюлю. Уменьшите огонь до средне-слабого, частично накройте крышкой и варите, пока баклажаны не станут мягкими и шелковистыми, а соус не выпарится вдвое, 20–25 минут. Попробуйте и приправьте еще солью и перцем, при необходимости добавьте еще немного сахара.
7. Посыпьте чесночными чипсами и подавайте с приготовленным белым рисом.
</t>
  </si>
  <si>
    <t>Рисовый уксус</t>
  </si>
  <si>
    <t>Рыбный пирог</t>
  </si>
  <si>
    <t>Мучный картофель</t>
  </si>
  <si>
    <t>01.Положите картофель в большую кастрюлю с холодной подсоленной водой и доведите до кипения. Уменьшите огонь, накройте крышкой и варите на медленном огне 15 минут до готовности. Слейте воду, затем верните кастрюлю на слабый огонь на 30 секунд, чтобы удалить лишнюю воду. Разотрите с 1 столовой ложкой оливкового масла, затем приправьте.
02. Тем временем налейте молоко в большую кастрюлю, добавьте рыбу и доведите до кипения. Снимите с огня, накройте крышкой и дайте постоять 3 минуты. Достаньте рыбу (оставив молоко) и промокните кухонной бумагой, затем аккуратно разложите ее в жаропрочную форму, удалив кожу и кости.
03. Нагрейте оставшееся масло на сковороде, добавьте муку и готовьте 30 секунд. Постепенно добавьте 200–250 мл оставшегося молока (остальное вылейте). Натереть мускатный орех, приправить, затем пузырить до загустения. Добавьте сливки.
04.Разогрейте духовку до 190°C/конвекция 170°C/газ 5. Натрите артишоки на терке и добавьте в блюдо с луком-пореем, креветками и зеленью. Добавьте цедру и сок лимона в соус, затем залейте. Аккуратно перемешайте деревянной ложкой.
05. Выложите пюре на рыбную смесь, затем вилкой сделайте пики, которые в процессе приготовления станут хрустящими и коричневыми. Посыпьте сыром и запекайте 35–40 минут, пока он не станет золотистым и не начнет пузыриться. Подавайте с увядшей зеленью.</t>
  </si>
  <si>
    <t>Полу-обезжиренное молоко</t>
  </si>
  <si>
    <t>Филе белой рыбы</t>
  </si>
  <si>
    <t>Иерусалимские артишоки</t>
  </si>
  <si>
    <t>Креветки</t>
  </si>
  <si>
    <t>Грюйер</t>
  </si>
  <si>
    <t>Французская чечевица с чесноком и тимьяном</t>
  </si>
  <si>
    <t>Поставьте большую кастрюлю на средний огонь и добавьте масло. Когда оно станет горячим, добавьте нарезанные овощи и тушите до мягкости, 5–10 минут.
Добавьте 6 стаканов воды, чечевицу, тимьян, лавровый лист и соль. Доведите до кипения, затем убавьте огонь до быстрого кипения.
Варите чечевицу, пока она не станет мягкой и не впитает большую часть воды, 20–25 минут. При необходимости слейте лишнюю воду после приготовления чечевицы. Подавайте сразу или дайте им остыть и разогрейте позже.
Для более насыщенного вкуса добавьте немного куриного бульона и уменьшите количество воды на такое же количество.</t>
  </si>
  <si>
    <t>Французская чечевица</t>
  </si>
  <si>
    <t>Феттучини Альфредо</t>
  </si>
  <si>
    <t>Свернувшийся крем</t>
  </si>
  <si>
    <t>В средней кастрюле перемешайте взбитые сливки, масло и кукурузную муку на слабом огне и доведите до слабого кипения. Выключите огонь и согрейтесь.
Тем временем положите сыр и мускатный орех в небольшую миску, добавьте хорошо молотый черный перец, затем все перемешайте (на этом этапе не добавляйте соль).
Положите макароны в другую кастрюлю с 2 чайными ложками соли, залейте небольшим количеством кипятка и варите, следуя инструкциям на упаковке (обычно 3–4 минуты). После приготовления зачерпните немного воды от варки в жаропрочный кувшин или кружку и слейте воду с макарон, но не слишком тщательно.
Добавьте макароны в сковороду со смесью топленых сливок, затем посыпьте сыром и аккуратно смешайте все вместе на слабом огне с помощью резиновой лопаточки. После смешивания добавьте 3 столовые ложки варочной воды. Поначалу макароны будут выглядеть влажными и неаккуратными: продолжайте помешивать, пока вода не впитается и соус не станет блестящим. Проверьте приправу, прежде чем перекладывать ее в нагретые миски. Посыпьте луком или петрушкой и сразу же подавайте.</t>
  </si>
  <si>
    <t>Феттучини</t>
  </si>
  <si>
    <t>Полный английский завтрак</t>
  </si>
  <si>
    <t>Запеченная фасоль</t>
  </si>
  <si>
    <t>Французский луковый суп</t>
  </si>
  <si>
    <t>Растопите сливочное масло с маслом в большой кастрюле с толстым дном. Добавьте лук и жарьте под крышкой 10 минут до мягкости. Посыпьте сахаром и варите еще 20 минут, часто помешивая, до карамелизации. Лук должен стать по-настоящему золотистым, ароматным и мягким, если его зажать между пальцами. Ближе к концу будьте осторожны, чтобы они не подгорели.
Добавьте чеснок на последние несколько минут приготовления лука, затем посыпьте мукой и хорошо перемешайте. Увеличьте огонь и продолжайте помешивать, постепенно добавляя вино, а затем горячий бульон. Накройте крышкой и тушите 15-20 мин.
Для подачи включите гриль и поджарьте хлеб. Разлейте суп в жаропрочные тарелки. Положите один-два ломтика тоста на тарелку с супом и сверху посыпьте сыром. Жарьте, пока не расплавится. Альтернативно, вы можете приготовить тосты под грилем, а затем подать их сверху.</t>
  </si>
  <si>
    <t>Фламиш</t>
  </si>
  <si>
    <t>Для теста просейте муку и соль в чашу кухонного комбайна, добавьте сливочное масло и сало, затем немного перемешайте, пока смесь не станет похожа на мелкие панировочные сухари. Перелейте смесь в миску, затем добавьте сыр и столько воды, чтобы смесь соединилась. Выложите тесто на слегка посыпанную мукой поверхность и немного помесите до получения однородной массы. Тонко раскатайте и выстелите рифленую форму размером 23х4 см со свободным дном. Наколите основу вилкой. Остудить 20 минут.
02. Растопите 75 г сливочного масла в кастрюле на слабом огне, затем добавьте лук-порей и соль. Накройте крышкой и варите около 10 минут, пока она не станет мягкой. Откройте кастрюлю, увеличьте огонь и готовьте 2 минуты, периодически помешивая, пока жидкость не испарится. Выложите на тарелку и дайте остыть.
03. Разогрейте духовку до 200°C/конвекция 180°C/газ. 6. Застелите форму для выпечки бумагой для выпечки, фасолью или рисом и выпекайте вслепую в течение 15–20 минут, пока края не станут бисквитного цвета. Удалите бумагу, фасоль/рис и верните форму в духовку на 7–10 минут, пока основа не станет хрустящей и слегка золотистой. Снимите и отложите в сторону. Уменьшите температуру духовки до 190°C/конвекция 170°C/газ 5.
04.Положите крем-фреш в миску с целым яйцом, яичными желтками и мускатным орехом. Слегка взбейте, затем приправьте. Добавьте лук-порей. Выложите смесь ложкой в ​​форму для пирога и выпекайте 35-40 минут, пока она не застынет и не станет слегка золотистой. Вынуть из духовки и оставить на 10 минут. Достаньте из формы и подавайте.</t>
  </si>
  <si>
    <t>Сало</t>
  </si>
  <si>
    <t>Сыр чеддар</t>
  </si>
  <si>
    <t>Французский омлет</t>
  </si>
  <si>
    <t>Приготовьте все. Нагрейте сковороду с антипригарным покрытием диаметром 20 см (по верху) на среднем огне. Разбейте яйца в миску и взбейте их вилкой, чтобы они разбились и перемешались, но не так полностью, как для яичницы-болтуньи. На среднем огне бросьте на сковороду один кусочек сливочного масла. Он должен пузыриться и шипеть, но не коричневеть. Приправьте яйца пармезаном, небольшим количеством соли и перца и вылейте на сковороду.
Дайте яйцам слегка пузыриться в течение нескольких секунд, затем возьмите деревянную вилку или лопатку и несколько раз аккуратно втяните смесь по краям сковороды, чтобы она собралась в складки в центре. Оставьте на несколько секунд, затем еще раз перемешайте, чтобы сырое яйцо слегка смешалось с приготовленным. Снова оставьте ненадолго, а когда оно частично приготовится, перемешайте немного быстрее, останавливаясь, пока не останется немного сваренного яйца. Поставьте кастрюлю на огонь и несколько раз встряхните ее вперед и назад, чтобы смесь осела. Он должен легко скользить по форме и выглядеть сверху мягким и влажным. Быстрый прилив тепла подрумянит нижнюю сторону.
Возьмитесь за ручку снизу. Наклоните сковороду от себя и дайте омлету упасть на край. С помощью вилки загните ближайшую к вам сторону на треть и продолжайте переворачивать ее, чтобы омлет выпал на тарелку, или сложите его пополам, если так проще. Для аккуратности накройте омлет куском кухонной бумаги и немного взбейте его пальцами. Натрите другой кусочек сливочного масла, чтобы получилась глазурь. Подавайте немедленно.</t>
  </si>
  <si>
    <t>пармезан</t>
  </si>
  <si>
    <t>Эстрагон</t>
  </si>
  <si>
    <t>Шнитт-лук</t>
  </si>
  <si>
    <t>Рыбное рагу с рулетом</t>
  </si>
  <si>
    <t>Скрутите с креветок головы, затем очистите ножки и панцирь, но хвосты оставьте целыми. Разложите каждую креветку. Обжарьте ракушки в 1 столовой ложке масла в течение 5 минут, пока кусочки не станут темно-розовыми и золотистыми. Добавьте вино, уварите на две трети, затем влейте бульон. Процедите в кувшин, выбросив скорлупу.
Остальное масло разогрейте в глубокой сковороде или кастрюле. Добавьте фенхель, лук и чеснок, приправьте, затем накройте крышкой и осторожно готовьте 10 минут, пока они не станут мягкими. Тем временем очистите картофель и нарежьте его кусочками толщиной 2 см. Положите в кастрюлю с холодной водой, доведите до кипения и варите 5 минут до почти полной готовности. Откиньте на дуршлаг.
С апельсина снимите полоску цедры. Положите в кастрюлю цедру, бадьян, залив и ½ ч. л. хариссы. Осторожно обжаривайте без крышки 5–10 минут, пока овощи не станут мягкими, сладкими и золотистыми.
Добавьте томатное пюре, готовьте 2 минуты, затем добавьте помидоры и бульон. Варите 10 минут, пока соус немного не загустеет. Приправьте по вкусу. Соус можно приготовить заранее, а затем разогреть позже в тот же день. Тем временем почистите мидии или моллюски и удалите бородки. Все открытые предметы следует резко постучать по столешнице — если они не закрываются через несколько секунд, выбросьте их.
При необходимости разогрейте соус, затем осторожно добавьте в рагу картофель, куски рыбы и креветки. Снова доведите до кипения, затем накройте крышкой и осторожно варите 3 минуты. Разложите мидии или моллюски по тушеному блюду, затем накройте крышкой и готовьте еще 2 минуты или пока ракушки широко не раскроются. Выбросьте все, что осталось закрытым. Кусочки рыбы должны легко отслаиваться, а креветки должны стать розовыми насквозь. Посыпьте листьями тимьяна.
Чтобы приготовить быстрый рулет, смешайте остальную хариссу с майонезом. Подавайте рагу в тарелках, посыпав сверху ложками руйя, который растворится в соусе и обогатит его. Приготовьте хороший хлеб, так как вам обязательно захочется вытереть сок.</t>
  </si>
  <si>
    <t>Рыбный бульон</t>
  </si>
  <si>
    <t>Белая рыба</t>
  </si>
  <si>
    <t>Фенхель Дофинуаз</t>
  </si>
  <si>
    <t>Разогрейте духовку до 180°C/160°C (конвекция/газ). 4. Положите картофель, фенхель и чеснок в среднюю сковороду с антипригарным покрытием. Влейте молоко и сливки, хорошо приправьте и тушите на медленном огне под крышкой 10 минут, помешивая в середине приготовления, пока картофель не станет мягким.
Разделите смесь между 2 небольшими (около 150 мл) формочками, смазанными маслом, и посыпьте пармезаном. Запекайте 40 минут, пока картофель не станет золотистым и нежным при протыкании ножом. Перед подачей отрежьте оставшиеся листья фенхеля.</t>
  </si>
  <si>
    <t>Выпечка на завтрак с фруктами и сливочным сыром</t>
  </si>
  <si>
    <t xml:space="preserve">Разогрейте духовку до 400°F (200°C) и застелите два противня пергаментной бумагой. В миске смешайте сливочный сыр, сахар и ваниль до однородной массы. Слегка посыпьте поверхность мукой и раскатайте сверху слоеное тесто, чтобы оно стало ровным. Каждый лист слоеного теста разрежьте на 9 равных квадратов. В правом верхнем и левом нижнем углу теста вырежьте буквы L примерно на расстоянии ½ дюйма (1 см) от края.
ПРИМЕЧАНИЕ. Эта L-образная форма должна доходить до конца и пересекать квадрат, однако обе L-образные формы не должны пересекаться на концах. Ваше тесто должно выглядеть как рамка для фотографий с двумя неповрежденными углами.
Возьмите верхний правый угол и загните его к внутреннему нижнему углу. Теперь у вас будет ромбовидная форма.
Поместите 1–2 чайные ложки сливочно-сырной начинки в середину, затем сверху положите ягоды.
Повторите то же самое с оставшимися квадратами теста и поместите их на застеленный пергаментом противень.
Выпекайте 15-20 минут или пока тесто не станет золотисто-коричневым и воздушным.
Наслаждаться!
</t>
  </si>
  <si>
    <t>Клубника</t>
  </si>
  <si>
    <t>Курица с луком по-французски, жареной морковью и картофельным пюре</t>
  </si>
  <si>
    <t>1
Разогрейте духовку до 425 градусов. Вымойте и высушите все продукты. Очистите, очистите и нарежьте морковь по диагонали на кусочки толщиной ¼ дюйма. Нарезаем картофель кубиками толщиной полсантиметра. Разрежьте пополам, очистите и тонко нарежьте лук.
2
Выложите морковь на противень, сбрызнув маслом, солью и перцем. Запекайте, пока не подрумянится и не станет мягким, 15-20 минут.
3
Тем временем поместите картофель в среднюю кастрюлю с достаточным количеством подсоленной воды, чтобы она покрыла его на 2 дюйма. Доведите до кипения и варите до готовности, 12-15 минут. Слейте воду и верните картофель в кастрюлю; накрыть, чтобы сохранить тепло.
4
Пока картофель готовится, нагрейте немного масла в большой кастрюле на средне-сильном огне. Добавьте лук и жарьте, время от времени помешивая, пока он не подрумянится и не станет мягким, 8–10 минут. Посыпьте 1 ч. л. сахара (2 ч. л. на 4 порции). Добавьте бульонный концентрат и 2 столовые ложки воды (¼ стакана на 4); Приправить солью и перцем. Варить до состояния джема, еще 2-3 минуты. Выключите отопление; переложить в небольшую миску. Промойте кастрюлю.
5
Обсушите курицу бумажными полотенцами; приправить все солью и перцем. Нагрейте немного масла в сковороде, используемой для лука, на средне-сильном огне. Добавьте курицу и готовьте, пока она не подрумянится и не будет полностью готова, по 5–6 минут с каждой стороны. В последние 1–2 минуты приготовления посыпьте сверху карамелизированным луком и сыром. Накройте сковороду крышкой, пока сыр не расплавится. (Если у вашей формы нет крышки, накройте ее противнем!)
6
Нагрейте кастрюлю с осушенным картофелем на медленном огне; разомните со сметаной, 2 столовыми ложками сливочного масла (4 столовые ложки на 4 порции), солью, перцем и небольшим количеством воды (или молока, для большей густоты) до получения однородной массы. Разложите курицу, жареную морковь и картофельное пюре по тарелкам.</t>
  </si>
  <si>
    <t>Фул Медамес</t>
  </si>
  <si>
    <t>Бобы</t>
  </si>
  <si>
    <t>Поскольку время приготовления варьируется в зависимости от качества и возраста фасоли, лучше приготовить ее заранее и разогреть, когда будете готовы к подаче. Отварите слитую фасоль в свежей порции несоленой воды в большой кастрюле с закрытой крышкой до готовности, добавляя воду, чтобы она была закрыта, и солите, когда фасоль станет мягкой. Они требуют 2–2 1/2 часа осторожного кипения. Когда фасоль станет мягкой, дайте жидкости выпариться. Обычно берут пару половников фасоли и разминают их с небольшим количеством кулинарной жидкости, а затем добавляют ее обратно в фасоль. Это для густоты соуса.
Подавайте фасоль в суповых тарелках, посыпав рубленой петрушкой и сопровождая арабским хлебом.
Раздайте всем ингредиенты для заправки, чтобы каждый мог себе помочь: бутылку оливкового масла первого отжима, разрезанные на четвертинки лимоны, соль и перец, небольшое блюдце с толченым чесноком, одно с хлопьями перца чили и одно с молотым тмином.
Фасоль едят осторожно раздавливая вилкой, чтобы она впитала заправку.
Дополнительные гарниры
Очистите сваренные вкрутую яйца (по 1 на человека) и нарежьте их в миске с фасолью.
Сверху положите на фасоль нарезанный салат из огурцов и помидоров и тонко нарезанный лук или зеленый лук. В противном случае раздайте хороший пучок зеленого лука, разрезанных на четвертинки помидоров и огурцов, нарезанных палочками.
Подавайте со сливочным соусом тахина (стр. 65) или салатом (стр. 67), с солеными огурцами и нарезанным луком, замоченным в уксусе на 30 минут.
Еще один способ подачи фул-медаме — залить его чесночно-томатным соусом (см. стр. 464).
В Сирии и Ливане едят фул-медаме с йогуртом или сыром фета, оливками и небольшими огурцами.
Вариации
Традиционный способ загустить соус — в начале варки бросить в воду горсть красной чечевицы (1/4 стакана).
В Ираке крупную коричневую фасоль используют вместо мелкой египетской в ​​блюде под названием бадкила, которое также продают на улице на завтрак.</t>
  </si>
  <si>
    <t>Фетер Мешалтет</t>
  </si>
  <si>
    <t>Смешайте муку и соль, затем влейте один стакан воды и начните месить.
Если вы чувствуете, что тесто все еще не собирается в комки или слишком сухое, постепенно добавляйте оставшуюся воду, пока не получите очень эластичное тесто, которое при растягивании не рвется.
Дайте тесту постоять всего 10 минут, затем разделите его на 6–8 шариков в зависимости от размера, который вы хотите для своих ног.
Разогрейте масло, которое вы используете, и перелейте в глубокую миску.
Погрузите шарики теста в теплое масло. Дайте ему отдохнуть от 15 до 20 минут.
Разогрейте духовку до 550F.
Растяните первый шарик руками на чистой столешнице. Растяните его как можно тоньше, цель — увидеть столешницу сквозь тесто.
Сложите тесто на себя, чтобы получился квадрат, промазанный между складками масляной смесью.
Отложите в сторону и начните делать следующий шар.
Растяните второй шар так же, как мы это сделали с первым шаром.
Предыдущий положите средним швом вниз. Сложите внешний слой, смазывая его масляной смесью по мере складывания. Отложите в сторону.
Продолжайте делать это для третьего и четвертого шаров. Теперь у нас есть один готовый, поместите его на 10-дюймовую форму для выпечки или пирога швом вниз и смажьте сверху большим количеством сливочного масла.
Повторите то же самое для оставшихся 4 шаров, чтобы сделать второй. Руками слегка прижмите сложенный фетр, чтобы распределить его по форме для запекания.
Поместите в разогретую духовку на 10 минут, когда фетер начнет пыхтеть, включите жаровню, чтобы верх подрумянился.
Когда все будет готово, добавьте сверху немного сливочного масла и накройте, чтобы оно не высохло.</t>
  </si>
  <si>
    <t>Рыба фофос</t>
  </si>
  <si>
    <t>Пикша</t>
  </si>
  <si>
    <t>ШАГ 1
Положите рыбу в кастрюлю с крышкой и залейте достаточным количеством воды, чтобы покрыть ее. Доведите до кипения и варите 10 минут на слабом огне под закрытой крышкой. Слейте воду и очистите рыбу.
ШАГ 2
Положите рыбу, картофель, зеленый перец чили, кориандр, тмин, черный перец, чеснок и имбирь в большую миску. Приправьте, добавьте рисовую муку, хорошо перемешайте и разбейте 1 яйцо. Перемешайте смесь и разделите на 15 частей, затем сформируйте небольшие бревна. Остальные яйца разбиваем в миску и слегка взбиваем. Положите панировочные сухари в другую миску. Окуните каждое фофо во взбитое яйцо, а затем в смесь панировочных сухарей. Остудить 20 минут.
ШАГ 3
Нагрейте 1 см масла в большой сковороде на среднем огне. Обжаривайте фофос партиями по 2 минуты с каждой стороны, осторожно переворачивая, чтобы получить ровный золотисто-коричневый цвет со всей поверхности. Слейте воду на кухонную бумагу и повторите то же самое с оставшимся фофосом.
ШАГ 4
Для лукового салата смешайте лук, кориандр, лимонный сок и щепотку соли. Подавайте с фофосом и чатни из манго.</t>
  </si>
  <si>
    <t>Свежие сардины</t>
  </si>
  <si>
    <t>Сардины</t>
  </si>
  <si>
    <t>Рыбу промойте под краном холодной воды. Обвалять в муке и обжарить на масле до хрустящей корочки. Выложите на кухонное полотенце, чтобы избавиться от лишнего масла, и подавайте в горячем или холодном виде с ломтиком лимона.</t>
  </si>
  <si>
    <t>Приготовьте макароны согласно инструкции на упаковке в большой кастрюле с кипящей водой и солью. Добавьте густые сливки и масло в большую сковороду на среднем огне, пока сливки не начнут пузыриться, а масло не растает. Добавьте пармезан и приправы (соль и черный перец). Дайте соусу немного загустеть, затем добавьте макароны и перемешайте, пока они не покроются соусом. Украсьте петрушкой и готово.</t>
  </si>
  <si>
    <t>Тяжелые сливки</t>
  </si>
  <si>
    <t>Рыбный суп (Уха)</t>
  </si>
  <si>
    <t>В средней кастрюле нагрейте оливковое масло на средне-сильном огне. Добавьте лук и жарьте, время от времени помешивая, пока лук не начнет карамелизироваться. Добавьте морковь и готовьте, пока морковь не станет мягкой, еще около 4 минут.
Добавьте бульон, воду, картофель, лавровый лист и черный перец горошком. Посолите и доведите до кипения. Уменьшите огонь, накройте крышкой и варите 10 минут. Добавьте пшено и варите еще 15 минут, пока пшено и картофель не будут готовы.
Аккуратно добавьте кубики рыбы. Перемешайте и доведите суп до кипения. Рыба приготовится очень быстро, поэтому старайтесь ее не пережарить. Они готовы, когда мякоть станет непрозрачной и легко отслаивается.
Перед подачей украсьте суп рубленым свежим укропом или петрушкой.</t>
  </si>
  <si>
    <t>Треска</t>
  </si>
  <si>
    <t>Гаридес Саганаки</t>
  </si>
  <si>
    <t>Сырые королевские креветки</t>
  </si>
  <si>
    <t>Поместите креветки в кастрюлю и залейте достаточным количеством воды, чтобы она покрыла их. Кипятить 5 минут. Слейте воду, оставив жидкость, и отставьте в сторону.
Нагрейте 2 столовые ложки масла в кастрюле. Добавьте лук; варить и размешивать до мягкости. Смешайте петрушку, вино, помидоры, чеснок и оставшееся оливковое масло. Варите, время от времени помешивая, около 30 минут или пока соус не загустеет.
Пока соус кипит, креветки должны достаточно остыть, чтобы их можно было брать с собой в руки. Сначала удалите ножки, защипнув их, а затем стяните панцири, оставив голову и хвост.
Когда соус загустеет, добавьте креветки. Если соус с креветками остыл, снова доведите до кипения и варите около 5 минут. Добавьте фету и снимите с огня. Дайте постоять, пока сыр не начнет плавиться. Подавайте теплым с кусочками хрустящего хлеба.
Хотя это совершенно нетрадиционно, вы можете добавить в этот рецепт несколько столовых ложек бульона или пассаты, чтобы приготовить восхитительный соус для пасты. Перемешайте с макаронами после добавления феты и подавайте.</t>
  </si>
  <si>
    <t>Нарезанный лук</t>
  </si>
  <si>
    <t>Свежепорезанная петрушка</t>
  </si>
  <si>
    <t>Нарезанный кубиками сыр Фета</t>
  </si>
  <si>
    <t>Жареный сэндвич с макаронами и сыром</t>
  </si>
  <si>
    <t>Макароны</t>
  </si>
  <si>
    <t>Приготовь макароны с сыром
1. Доведите до кипения среднюю кастрюлю с сильно подсоленной водой (по вкусу она должна напоминать морскую). Добавьте макароны и готовьте, время от времени помешивая, до состояния аль денте, 8–10 минут или согласно инструкции на упаковке. Паста должна быть нежной, но все же жевательной.
2. Пока макароны готовятся, в небольшой миске смешайте муку, горчичный порошок, чесночный порошок, соль, черный перец и кайенский перец.
3. Откиньте макароны на дуршлаг. Поставьте пустую форму для макарон (мытье ее не нужно) на слабый огонь и добавьте сливочное масло. Когда масло растает, добавьте мучную смесь и продолжайте готовить, часто помешивая, пока смесь не начнет коричневеть и не приобретет приятный ореховый аромат, около 1 минуты. Следите внимательно, чтобы дно кастрюли не пригорело.
4. Медленно взбейте молоко и сливки с мучной смесью, пока все хорошо не смешается. Готовьте, постоянно помешивая, пока соус не прогреется и не начнет густеть, около 2 минут. Снимите с огня. Постепенно добавляйте сыр, постоянно помешивая деревянной ложкой или силиконовой лопаткой, и продолжайте помешивать, пока сыр не расплавится в соусе. Затем добавьте осушенные приготовленные макароны.
5. Застелите противень с краями размером 9 на 13 дюймов (23 на 33 сантиметра) пергаментной бумагой или алюминиевой фольгой. Смажьте бумагу или фольгу антипригарным кулинарным спреем или смажьте ее сливочным маслом. Вылейте теплые макароны с сыром на подготовленный противень и равномерно распределите лопаткой. Смажьте еще один кусок пергаментной бумаги кулинарным спреем или сливочным маслом и положите его смазанной или намазанной маслом стороной вниз прямо на поверхность макарон с сыром. Охладите, пока он не остынет и не затвердеет, около 1 часа.
Приготовить жареный сыр
6. Нагрейте большую чугунную или антипригарную сковороду на средне-слабом огне.
7. В небольшой миске смешайте 4 столовые ложки (55 граммов) сливочного масла и чесночный порошок до однородной массы.
8. Достаньте макароны с сыром из холодильника и снимите верхний слой пергаментной бумаги. Аккуратно разрежьте на 8 равных частей. Из каждого кусочка получится 1 сэндвич с макаронами на гриле и сыром. (Вы можете спрятать каждую отдельную порцию в двойной слой закрывающихся пластиковых пакетов и хранить в холодильнике до 3 дней или заморозить на срок до 1 месяца.)
9. Намажьте 3/4 чайной ложки чесночного масла на одну сторону каждого ломтика хлеба. Положите половину ломтиков на чистую разделочную доску намазанной маслом стороной вниз. Сверху выложите по одному ломтику чеддера, затем по 1 кусочку макарон с сыром. (Перенесите с противня, проводя рукой или лопаткой под каждым кусочком макарон с сыром, а затем переворачивая его на сэндвич.) Положите по 1 ломтику Джека поверх каждого. Закончите выкладыванием оставшихся ломтиков хлеба намазанной маслом стороной вверх.
10. Используя широкую лопатку, поместите в форму столько сэндвичей, сколько поместится, не перегружая ее. Накройте крышкой и готовьте, пока нижняя часть не подрумянится, около 4 минут. Переверните и готовьте, пока вторые стороны не подрумянятся, сыр не расплавится, а макароны с сыром не прогреются, еще примерно 4 минуты.
11. Повторите то же самое с остальными ингредиентами. При желании разрежьте сэндвичи пополам и подавайте.</t>
  </si>
  <si>
    <t>Кошерная соль</t>
  </si>
  <si>
    <t>Монтерей Джек Чиз</t>
  </si>
  <si>
    <t>чесночный порошок</t>
  </si>
  <si>
    <t>Колби Джек Чиз</t>
  </si>
  <si>
    <t>Курица генерала Цо</t>
  </si>
  <si>
    <t>НАПРАВЛЕНИЯ:
ШАГ 1 – СОУС
В миску добавьте 2 стакана воды, 2 столовые ложки соевого соуса, 2 столовые ложки белого уксуса, кулинарное вино шерри, 1/4 чайной ложки белого перца, измельченный имбирь, измельченный чеснок, острый перец, кетчуп, соус хойсин и сахар.
Хорошо перемешайте и отложите в сторону.
ШАГ 2 – МАРИНОВАНИЕ КУРИЦЫ
В миску добавьте курицу, 1 щепотку соли, 1 щепотку белого перца, 2 яичных белка и 3 столовые ложки кукурузного крахмала.
ШАГ 3 – ЖАРИМ КУРИЦУ ВО фритюре
Обжарьте курицу во фритюре при температуре 350 градусов в течение 3–4 минут или пока она не станет золотисто-коричневой, затем ослабьте курицу, чтобы она не слипалась.
Отложите курицу в сторону.
ШАГ 4 – ЖАРКА
Добавьте соус в вок, затем брокколи и подождите, пока он закипит.
Чтобы загустить соус, смешайте в миске 2 столовые ложки кукурузного крахмала и 4 столовые ложки воды и медленно добавляйте их в жаркое, пока оно не станет нужной густоты.
Затем добавьте курицу, обжарьте, помешивая, минуту и ​​подавайте на тарелке.</t>
  </si>
  <si>
    <t>Утиный соус</t>
  </si>
  <si>
    <t>Кочуджанг</t>
  </si>
  <si>
    <t>Гигантес Плаки</t>
  </si>
  <si>
    <t>Фасоль замочить на ночь в большом количестве воды. Слейте воду, промойте, затем поместите в кастрюлю, залитую водой. Доведите до кипения, уменьшите огонь и варите около 50 минут, пока он не станет слегка мягким, но не мягким. Слейте воду, затем отложите в сторону.
Нагрейте духовку до 180C/160C конвекция/газ. 4. Нагрейте оливковое масло в большой сковороде, выложите туда лук и чеснок, затем готовьте на среднем огне 10 минут, пока оно не станет мягким, но не подрумянится. Добавьте томатное пюре, готовьте еще минуту, добавьте остальные ингредиенты, затем варите 2–3 минуты. Щедро приправьте, затем добавьте фасоль. Выложите фасоль в большую жаропрочную форму, затем запекайте примерно 1 час, не накрывая крышкой и не перемешивая, пока фасоль не станет мягкой. Фасоль впитает в себя все невероятные ароматы, и соус загустеет. Дайте остыть, затем посыпьте петрушкой и сбрызните еще немного оливковым маслом и подавайте.</t>
  </si>
  <si>
    <t>Сушеный орегано</t>
  </si>
  <si>
    <t>Нарезанной петрушки</t>
  </si>
  <si>
    <t>Голомбки (голубцы)</t>
  </si>
  <si>
    <t>Доведите до кипения большую кастрюлю слегка подсоленной воды. Поместите кочан капусты в воду, накройте кастрюлю крышкой и варите, пока листья капусты не станут настолько мягкими, что их можно будет снять с кочана, 3 минуты. Выньте капусту из кастрюли и дайте ей постоять, пока листья не остынут достаточно, чтобы их можно было брать с собой, около 10 минут.
Удалите 18 целых листьев с кочана капусты, вырезав толстые и жесткие центральные ребра. Целые листья отложите в сторону. Оставшуюся часть кочана нарезаем и выкладываем на дно формы для запекания.
Растопите сливочное масло в большой сковороде на средне-сильном огне. Обжарьте и перемешайте лук в горячем масле до мягкости, 5–10 минут. Прохладный.
Смешайте в большой миске лук, говядину, свинину, рис, чеснок, 1 чайную ложку соли и 1/4 чайной ложки перца.
Разогрейте духовку до 350 градусов F (175 градусов C).
Поместите около 1/2 стакана говяжьей смеси на капустный лист. Оберните капусту вокруг говяжьей смеси, заправляя ее по бокам, чтобы получился конверт вокруг мяса. Повторите то же самое с оставшимися листьями и мясной смесью. Выложите голубцы слоем поверх нарезанной капусты в форму для запекания; приправить булочки солью и черным перцем.
Взбейте томатный суп, томатный сок и кетчуп в миске. Вылейте смесь томатного супа на голубцы и накройте блюдо алюминиевой фольгой.
Запекайте в разогретой духовке, пока капуста не станет мягкой, а мясо не будет готово, около 1 часа.</t>
  </si>
  <si>
    <t>Жареные португальские сардины</t>
  </si>
  <si>
    <t>ШАГ 1
Поместите все ингредиенты, кроме сардин, в миску и перемешайте с небольшим количеством приправ. Вылейте в форму для запекания, добавьте сардины и хорошо перемешайте. Накройте крышкой и охладите в течение нескольких часов.
ШАГ 2
Нагрейте сковороду для барбекю или сковороду-гриль до горячего состояния. Готовьте сардины по 4–5 минут с каждой стороны или пока они не карамелизируются и не обуглятся. Выложите на сервировочную тарелку, сбрызните маслом, посыпьте еще немного паприкой и выдавите на дольки лимона.</t>
  </si>
  <si>
    <t>Баклажаны гриль с кокосовым молоком</t>
  </si>
  <si>
    <t xml:space="preserve">.  Подготовьте баклажаны к грилю, проткнув их вилкой со всех сторон.  Это сделано для того, чтобы он не лопнул во время приготовления на гриле, поскольку естественная вода в нем нагревается.
2. Обжарьте баклажаны на гриле, часто переворачивая их, чтобы обеспечить равномерное приготовление.  Жарьте на гриле до тех пор, пока кожица не станет темно-коричневой или даже черной, а баклажаны не станут мягкими на ощупь.
3. Замочите жареные баклажаны в миске с водой, чтобы они остыли.  Очистите баклажан от кожицы.  Поместите баклажаны целиком в неглубокую тарелку (моя мама режет баклажаны небольшими кусочками).
 4. В небольшой миске смешайте кокосовое молоко или сливки, лимонный порошок, соль и острый перец.  Перемешивайте до растворения лимонного порошка и соли.  Попробуйте, затем отрегулируйте количество лимонного порошка, соли и острого перца по своему вкусу.  Вылейте смесь на баклажаны.  Посыпьте баклажаны и кокосовое молоко зеленым луком.  Аккуратно перемешайте. 
</t>
  </si>
  <si>
    <t>Медовый лосось терияки</t>
  </si>
  <si>
    <t>Смешайте все ингредиенты медовой глазури Терияки. Взбейте, чтобы хорошо перемешать. Смешайте лосося и глазурь.
Нагрейте сковороду на средне-слабом огне. Добавьте масло, обжарьте лосось с обеих сторон, пока он не будет полностью готов внутри и глазурь не загустеет.
Украсьте кунжутом и сразу подавайте.</t>
  </si>
  <si>
    <t>Горячая шоколадная помадка</t>
  </si>
  <si>
    <t>Шоколадная крошка</t>
  </si>
  <si>
    <t>Застелите форму для выпечки размером 8 дюймов вощеной бумагой или фольгой и смажьте ее антипригарным спреем.
В миске, пригодной для использования в микроволновой печи, смешайте кусочки темного шоколада, жирные сливки и половину сгущенного молока с сахаром. Разогревайте смесь темного шоколада в микроволновой печи интервалами по 20 секунд, помешивая между каждым интервалом, пока шоколад не растает.
Добавьте ванильный экстракт в смесь темного шоколада и хорошо перемешайте до получения однородной массы.
Переложите смесь темного шоколада в подготовленную форму и распределите ровным слоем.
В отдельной миске смешайте кусочки белого шоколада с оставшейся половиной сгущенного молока с сахаром. Разогревайте смесь белого шоколада в микроволновой печи интервалами по 20 секунд, помешивая между каждым интервалом, пока шоколад не растает.
Равномерно распределите смесь белого шоколада поверх слоя темного шоколада.
Покройте шоколадные слои кусочками мальвы или миниатюрным зефиром и аккуратно прижмите их.
Охладите в течение 4 часов или до застывания.
Удалите помадку и вощеную бумагу из формы. Осторожно очистите всю вощеную бумагу от помадки.
Нарежьте помадку небольшими кусочками и подавайте.</t>
  </si>
  <si>
    <t>Сгущенное молоко</t>
  </si>
  <si>
    <t>Чипсы из белого шоколада</t>
  </si>
  <si>
    <t>Миниатюрный Зефир</t>
  </si>
  <si>
    <t>Горячий и кислый суп</t>
  </si>
  <si>
    <t>ШАГ 1 – ПРИГОТОВЛЕНИЕ СУПА
В воке добавьте куриный бульон и дождитесь, пока он закипит.
Затем добавьте соль, сахар, кунжутное масло, белый перец, соус из острого перца, уксус и соевый соус и перемешивайте несколько секунд.
Добавьте в вок тофу, шампиньоны, черные древесные ушные грибы.
Чтобы загустить соус, смешайте в миске 1 столовую ложку кукурузного крахмала и 2 столовые ложки воды и медленно добавляйте в суп, пока он не станет нужной густоты.
Затем добавьте 1 яйцо, слегка взбитое ножом или вилкой, добавьте в суп и перемешивайте 8 секунд.
Подавайте суп в тарелке, сверху добавьте свинину-барбекю и нарезанный зеленый лук.</t>
  </si>
  <si>
    <t>Деревянные ушные грибы</t>
  </si>
  <si>
    <t>Тофу</t>
  </si>
  <si>
    <t>Уксус</t>
  </si>
  <si>
    <t>Мандази домашнего приготовления</t>
  </si>
  <si>
    <t>Это рецепт, который просили многие люди, и я постарался сделать его максимально простым и надеюсь, что он вам подойдет. Убедитесь, что вы используете правильную муку, которая, по сути, содержит разрыхлители. Регулируйте количество сахара по своему вкусу и попробуйте использовать разные вкусы, чтобы разнообразить их, когда они у вас есть.
Вы можете использовать кокосовое молоко вместо обычного молока, вы также можете добавить сушеный кокос в сухую муку или другие специи, такие как порошкообразная гвоздика или корица.
Чтобы мандазис выглядел «здоровым», не раскатывайте тесто перед жаркой слишком тонко и используйте процедуру, указанную выше.
1. Смешайте муку, корицу и сахар в подходящей миске.
2. В отдельной миске взбейте яйцо с молоком.
3. Сделайте углубление в центре муки, добавьте смесь молока и яиц и медленно замесите тесто.
4. Месите тесто 3–4 минуты или пока оно не перестанет прилипать к стенкам миски и поверхность не станет гладкой.
5. Накройте тесто влажной тканью и дайте отдохнуть 15 минут.
6. Раскатайте тесто на слегка посыпанной мукой поверхности в кусок толщиной 1 см.
7. Острым маленьким ножом нарежьте тесто на кусочки нужного размера и отложите в сторону для жарки во фритюре.
8. Нагрейте масло в подходящей кастрюле и аккуратно обмакните кусочки мандази, пока они не станут светло-коричневыми с одной стороны, затем переверните, чтобы обжарить вторую сторону.
9. Подавайте их теплыми или холодными.</t>
  </si>
  <si>
    <t>Медово-бальзамическая курица с хрустящей брокколи и картофелем</t>
  </si>
  <si>
    <t xml:space="preserve">2 порции
1. Разогрейте духовку до 425 градусов. Вымойте и высушите все продукты. Нарежьте картофель дольками толщиной 1/2 дюйма. Перемешайте одну сторону противня с небольшим количеством масла, соли и перца. (Для 4 порций разложите картофель по всему листу.) Запекайте на верхней решетке 5 минут (затем добавим брокколи). 
2. Тем временем при необходимости нарежьте соцветия брокколи небольшими кусочками. Очистите и мелко нарежьте чеснок. В небольшой миске, которую можно использовать в микроволновой печи, смешайте 1 столовую ложку оливкового масла (2 столовые ложки на 4 порции) и половину чеснока. Поставьте в микроволновую печь, пока чеснок не зашипит, 30 секунд. 
3. Когда картофель прожарится 5 минут, достаньте противень из духовки и добавьте брокколи на пустую сторону; осторожно перемешайте с чесночным маслом, солью и перцем. (На 4 порции добавьте брокколи на второй лист.) Продолжайте запекать, пока картофель и брокколи не подрумянятся и не станут хрустящими, еще 15–20 минут. 
4. Пока овощи жарятся, обсушите курицу бумажными полотенцами; приправить все солью и перцем. Нагрейте немного масла в большой кастрюле на средне-сильном огне. Добавьте курицу и готовьте, пока она не подрумянится и не будет полностью готова, по 5–6 минут с каждой стороны. (Если курица подрумянивается слишком быстро, уменьшите огонь до среднего.) Выключите огонь; отложите курицу отдохнуть. Промойте кастрюлю. 
5. Нагрейте сковороду для курицы на средне-сильном огне. Добавьте немного масла и оставшийся чеснок; варить до появления аромата, 30 секунд. Добавьте уксус, мед, бульонный концентрат и 1/4 стакана воды (1/3 стакана на 4 порции). Варить до загустения и блеска, 2-3 минуты. Снимите с огня и добавьте 1 столовую ложку сливочного масла (2 столовые ложки на 4). Приправить солью и перцем. 
6. Верните курицу в кастрюлю и переверните, чтобы она покрылась глазурью. Разложите курицу, брокколи и картофель по тарелкам. Выложите оставшуюся глазурь на курицу и подавайте. </t>
  </si>
  <si>
    <t>Медово-йогуртовый чизкейк</t>
  </si>
  <si>
    <t>Пищеварительное печенье</t>
  </si>
  <si>
    <t>Нагрейте духовку до 160C/140C с конвекцией/газом. 3. Раздавите печенье и большую часть миндаля в пластиковом пищевом пакете скалкой. Смешайте со сливочным маслом, затем выдавите на дно глубокой овальной формы диаметром 23 см (или чего-то подобного по размеру — подойдет форма для запекания, форма для выпечки или форма для торта). Выпекать 10 минут до хрустящей корочки.
Перемешайте или разомните йогурт и маскарпоне, затем добавьте яйца по одному. Добавьте цедру лимона и апельсина, затем добавьте большую часть меда, оставив около 3 ст. Выкладываем на основу печенья, неплотно накрываем фольгой и готовим 1 час. Снимите фольгу и готовьте еще 15 минут, пока она не станет слегка золотистой, а верх не станет твердым, с малейшим покачиванием в середине. Оставьте остывать. Можно хранить в холодильнике до 2 дней.
При подаче посыпьте миндалем, сбрызните оставшимся медом и раздайте к нему свежие фрукты.</t>
  </si>
  <si>
    <t>Греческий йогурт</t>
  </si>
  <si>
    <t>Фруктовый микс</t>
  </si>
  <si>
    <t>Колканнон из ветчины</t>
  </si>
  <si>
    <t>ШАГ 1
Очистите и нарежьте картофель ровными кусочками среднего размера. Положите в большую кастрюлю, наполненную холодной подсоленной водой, доведите до кипения и варите 10–15 минут, пока нож не станет легко входить в картофель.
ШАГ 2
Тем временем растопите сливочное масло в большой кастрюле на среднем огне. Добавьте чеснок, капусту, зеленый лук и немного приправ. Время от времени помешивайте, пока капуста не завянет, но все еще сохранит небольшой вкус, затем отложите в сторону.
ШАГ 3
Слейте воду с картофеля, дайте ему обсохнуть на пару минут, затем в той же кастрюле разомните его со сливками, горчицей и приправами. Добавьте капусту и рульку. Держите в тепле на слабом огне.
ШАГ 4
Разогрейте сковороду, на которой готовилась капуста (предварительно мыть ее не нужно), добавьте немного масла, разбейте яйца и обжарьте по своему вкусу. При подаче разложите колканнон по тарелкам и положите в каждую жареное яйцо.</t>
  </si>
  <si>
    <t>ирландское рагу</t>
  </si>
  <si>
    <t>цельнозерновой</t>
  </si>
  <si>
    <t>Нагрейте духовку до 180C/350F/отметки газа 4. Слейте воду и промойте замоченную пшеницу, положите ее в среднюю кастрюлю с большим количеством воды, доведите до кипения и варите в течение часа до готовности. Слейте воду и отложите в сторону.
Приправьте баранину чайной ложкой соли и черным перцем. Положите одну столовую ложку масла в большую глубокую сковороду с крышкой; поставьте на средне-сильный огонь. Добавьте немного баранины (не перегружайте сковороду) и обжаривайте в течение четырех минут со всех сторон. Переложите в миску и повторите то же самое с оставшейся бараниной, добавляя масло по мере необходимости.
Уменьшите огонь до среднего и добавьте в сковороду столовую ложку масла. Добавьте лук-шалот и жарьте четыре минуты до карамелизации. Выложите их в миску с бараниной и повторите то же самое с оставшимися овощами, пока они не станут красивыми и коричневыми, добавляя по мере необходимости еще масла.
Как только все овощи обжарятся и вынуты из сковороды, добавьте вино вместе с сахаром, зеленью, чайной ложкой соли и молотым черным перцем. Варить на сильном огне около трёх минут.
Верните баранину, овощи и цельнозерновую пшеницу обратно в кастрюлю и добавьте бульон. Накройте крышкой и варите пять минут, затем отправьте в духовку на полтора часа.
Достаньте рагу из духовки и проверьте жидкость; если много, снимите крышку и прокипятите несколько минут.</t>
  </si>
  <si>
    <t>отбивные из корейки ягненка</t>
  </si>
  <si>
    <t>лук-шалот</t>
  </si>
  <si>
    <t>морковь</t>
  </si>
  <si>
    <t>репа</t>
  </si>
  <si>
    <t>сельдерей</t>
  </si>
  <si>
    <t>Шарлотта картофель</t>
  </si>
  <si>
    <t>свежий тимьян</t>
  </si>
  <si>
    <t>орегано</t>
  </si>
  <si>
    <t>Джем Роли-Поли</t>
  </si>
  <si>
    <t>Поставьте глубокую форму для запекания на нижнюю полку духовки и убедитесь, что прямо над ней есть еще одна полка. Вытащите форму для запекания на полку, налейте на две трети кипяток из чайника, затем осторожно вставьте ее обратно. Нагрейте духовку до 180C/160C, вентиляция/газ 4. Оторвите большой лист фольги и жиронепроницаемой бумаги (около 30 х 40 см). Положите пергамент поверх фольги и смажьте ее маслом.
Положите масло, муку и семена ванили в кухонный комбайн; пульсируйте, пока масло не исчезнет. Переложите в миску для смешивания. Перемешайте жир, влейте молоко и работайте столовым ножом, пока не получится липкое тесто. Возможно, вам понадобится еще немного молока, в зависимости от муки.
Выложите тесто на посыпанную мукой поверхность, быстро разровняйте, затем раскатайте в квадрат примерно 25 х 25 см. Распределите джем по всей поверхности, оставив зазор по одному краю, затем сверните рулетом с противоположного края. Зажмите свободный от варенья край теста в месте его соединения и также грубо зажмите концы. Аккуратно поднимите на смазанную маслом бумагу швом вниз (для этого вам может пригодиться плоский противень), свободно приподнимите бумагу и фольгу вокруг нее, затем сожмите вместе по краям и концам, чтобы запечатать. Во время приготовления рулет немного вздутся, поэтому не заворачивайте его плотно. Поднимите сверток прямо на решетку над формой и готовьте 1 час.
Дайте пудингу постоять 5 минут, прежде чем разворачивать его, затем осторожно откройте фольгу и бумагу и нарежьте толстыми ломтиками для подачи.</t>
  </si>
  <si>
    <t>Малиновое варенье</t>
  </si>
  <si>
    <t>Вяленая курица с рисом и горошком</t>
  </si>
  <si>
    <t>Чтобы приготовить маринад для джерка, смешайте все ингредиенты в кухонном комбайне с 1 чайной ложкой соли и измельчите до состояния пюре. Если у вас возникли проблемы с измельчением, просто выключайте блендер, помешивайте смесь и пробуйте еще раз. Со временем она начнет смешиваться — не поддавайтесь искушению добавить воды, так как вам нужна густая паста.
Попробуйте смесь для джерка на приправу – на вкус она должна быть довольно соленой, но не неприятной, сморщенной. Теперь вы можете добавить больше перца чили, если он вам недостаточно острый. Если вкус слишком соленый и кислый, попробуйте добавить еще немного коричневого сахара, пока смесь не станет сбалансированной по вкусу.
Сделайте несколько надрезов на куриных бедрах и полейте мясо маринадом, втирая его во все щели. Накройте крышкой и оставьте мариноваться на ночь в холодильнике.
Если вы хотите приготовить курицу на гриле, разожгите угли примерно за 1 час до того, как вы будете готовы готовить. Настоящее вяленое мясо готовят не на гриле, как мы думаем о гриле, а на гриле с копчением. Чтобы получить более аутентичный вкус джерка, добавьте в барбекю немного щепы и готовьте курицу на медленном непрямом огне в течение 30 минут. Чтобы приготовить в духовке, нагрейте ее до 180C/160C с конвекцией/газом. 4. Положите кусочки курицы в форму для запекания вместе с половинками лайма и готовьте 45 минут, пока они не станут мягкими и не будут полностью готовы.
Пока курица готовится, подготовьте рис и горошек. Промойте рис в большом количестве холодной воды, затем пересыпьте его в большую кастрюлю со всеми остальными ингредиентами, кроме фасоли. Посолите, добавьте 300 мл холодной воды и поставьте на сильный огонь. Как только рис начнет закипать, убавьте огонь до среднего, накройте крышкой и варите 10 минут.
Добавьте фасоль к рису, затем накройте крышкой. Выключите огонь на 5 минут, пока вся жидкость не впитается. Выдавите на курицу жареный лайм и подавайте с рисом, горошком и небольшим количеством острого соуса, если вам нравится поострее.</t>
  </si>
  <si>
    <t>Фасоль</t>
  </si>
  <si>
    <t>Ямайские котлеты из говядины</t>
  </si>
  <si>
    <t>Приготовьте тесто для печенья
В большую миску добавьте муку, 1 чайную ложку соли и куркуму и тщательно перемешайте.
Втирайте шортенинг в муку до тех пор, пока небольшие кусочки шортенинга не будут полностью покрыты мукой.
Влейте 1/2 стакана ледяной воды и замесите тесто руками. Продолжайте добавлять ледяную воду по 2–3 столовые ложки за раз, пока смесь не превратится в тесто.
На этом этапе вы можете разрезать тесто на 2 больших куска, завернуть в пленку и поставить в холодильник на 30 минут перед использованием.
Альтернативно, разрежьте тесто на 10–12 равных частей, выложите на блюдо или противень, надежно накройте полиэтиленовой пленкой и дайте остыть в течение 30 минут, пока будете готовить начинку.
Сделать начинку
Добавьте говяжий фарш в большую миску. Посыпьте душистым перцем и черным перцем. Смешайте и отложите в сторону.
Нагрейте масло в сковороде до горячего состояния.
Добавьте лук и обжарьте до прозрачности. Добавьте острый перец, чеснок и тимьян и продолжайте обжаривать еще минуту. Добавьте 1/4 чайной ложки соли.
Добавьте приправленный говяжий фарш и перемешайте, разбивая комочки, и готовьте, пока мясо не перестанет быть розовым.
Добавьте кетчуп и еще соли по вкусу.
Залейте 2 стаканами воды и перемешайте. Доведите смесь до кипения, затем уменьшите огонь и варите, пока большая часть жидкости не испарится, а оставшаяся жидкость не превратится в густой соус.
Выложите зеленый лук. Снимите с огня и дайте полностью остыть.
Соберите пирожки
Взбейте яйцо и воду, чтобы получилась жидкость для мытья яиц. Отложите в сторону.
Теперь можно приготовить тесто двумя способами.
Первый метод: посыпьте мукой рабочую поверхность и скалку. Если вы разрезали его на 2 больших куска, то возьмите один из больших кусков и раскатайте его в очень большой круг. Возьмите миску с широким краем (около 5 дюймов) и вырежьте три круга.
Выложите примерно 3 столовые ложки начинки на 1/2 каждого круга. Опустите палец в воду и смочите края теста. Сложите вторую половину и прижмите, чтобы запечатать. 
Возьмите вилку и защипните края. Отрежьте лишнее, чтобы все выглядело аккуратно и однородно. Выложите на противень, застеленный пергаментом, и продолжайте работу, пока не раскатаете все тесто и не наполните котлеты.
Второй метод: если вы предварительно разрезали тесто на отдельные кусочки, работайте с одним куском теста за раз. Раскатайте его на посыпанной мукой поверхности в круг диаметром 5 дюймов или немного больше. Не волнуйтесь, если края не идеальны.
Поместите 3 столовые ложки начинки с горкой на одну сторону круга. Опустите палец в воду и смочите края теста. Сложите вторую половину и прижмите, чтобы запечатать.
Возьмите вилку и защипните края. Отрежьте лишнее, чтобы все выглядело аккуратно и однородно. Выложите на противень, застеленный пергаментом, и продолжайте работу, пока не раскатаете все тесто и не наполните котлеты.
Жарка и подача котлет
Сформировав котлеты, поставьте противни в холодильник, а духовку разогрейте до 350 F.
Непосредственно перед тем, как поставить формы с котлетами в духовку, смажьте котлеты яичной смесью.
Выпекайте котлеты 30 минут или до золотистого цвета.
Остудить на решетке.
Подавайте теплым.</t>
  </si>
  <si>
    <t>Карри порошок</t>
  </si>
  <si>
    <t>Японский рис гохан</t>
  </si>
  <si>
    <t>Суши Рис</t>
  </si>
  <si>
    <t>ШАГ 1
Промывка и замачивание риса — ключ к достижению идеальной текстуры. Отсыпьте рис в миску, залейте холодной водой, затем пальцами помассируйте рисовые зерна – вода помутнеет. Слейте воду и еще раз промойте пресной водой. Повторите еще пять раз, пока вода не станет прозрачной.
ШАГ 2
Промытый рис переложите в кастрюлю с 400 мл воды или 200 мл даси и 200 мл воды, доведите до кипения, затем убавьте огонь до слабого кипения, накройте плотно закрывающейся крышкой с отверстием для выхода пара и варите 15 минут. Снимите с огня и оставьте еще на 15 минут, затем добавьте мирин. Снимите крышку и хорошенько перемешайте. Подавайте с любыми или всеми дополнительными начинками.</t>
  </si>
  <si>
    <t>Мирин</t>
  </si>
  <si>
    <t>Японский Кацудон</t>
  </si>
  <si>
    <t>ШАГ 1
Нагрейте масло на сковороде, обжарьте нарезанный лук до золотистого цвета, затем добавьте тонкацу (рецепт см. здесь), поместив его в середину сковороды. Смешайте даси, сою, мирин и сахар и выложите три четверти этой смеси на тонкацу. Потушите пару минут, чтобы соус немного загустел и тонкацу снова нагрелся.
ШАГ 2
Выложите взбитые яйца вокруг тонкацу и готовьте 2–3 минуты, пока яйцо не будет полностью готово, но все еще останется немного жидким. Разделите рис на две миски, затем сверху выложите половину яйца и смеси тонкацу, посыпьте луком и сразу же подавайте, сбрызнув еще немного сои, если хотите еще больше вкуса умами.</t>
  </si>
  <si>
    <t>Капсалон</t>
  </si>
  <si>
    <t>Картофель фри</t>
  </si>
  <si>
    <t>Мясо нарезаем полосками. Нагрейте масло на сковороде и обжарьте полоски 6 минут до готовности.
Запекайте картофель фри до золотистого цвета во фритюрнице. По готовности переложите в форму для запекания. Убедитесь, что картофель фри распределен по всему блюду.
Накройте картофель новым слоем мяса и равномерно распределите.
Поверх мяса добавьте слой сыра. Также можно использовать тертый сыр. Когда все будет готово, поставьте в духовку на несколько минут, пока сыр не расплавится.
Нарежьте салат, помидоры и огурцы небольшими кусочками и перемешайте. для основного салата. Дополнительно можно добавить оливки, перец халапеньо и красный союз.
Выкладываем салат на блюдо и подаем с чесночным и острым соусом.</t>
  </si>
  <si>
    <t>Донер Мясо</t>
  </si>
  <si>
    <t>сыр Гауда</t>
  </si>
  <si>
    <t>Жареная курица по Кентукки</t>
  </si>
  <si>
    <t>Разогрейте фритюрницу до 350°F. Тщательно перемешайте все ингредиенты смеси специй.
Смешайте смесь специй с мукой, коричневым сахаром и солью.
Окуните кусочки курицы в яичный белок, чтобы он слегка покрыл их, затем переложите в мучную смесь. Переверните несколько раз и убедитесь, что мучная смесь действительно прилипла к курице. Повторите то же самое со всеми кусочками курицы.
Оставьте кусочки курицы на 5 минут, чтобы корочка немного подсохла.
Обжарьте курицу порциями. Грудкам и крыльям потребуется 12–14 минут, а ножкам и бедрам — еще несколько минут. Кусочки курицы готовы, когда термометр для мяса, вставленный в самую толстую часть, показывает температуру 165°F.
Когда курица выйдет из фритюрницы, дайте ей стечь на нескольких бумажных полотенцах. Подавайте горячим.</t>
  </si>
  <si>
    <t>паприка</t>
  </si>
  <si>
    <t>луковая соль</t>
  </si>
  <si>
    <t>порошок чили</t>
  </si>
  <si>
    <t>черный перец</t>
  </si>
  <si>
    <t>сельдерейная соль</t>
  </si>
  <si>
    <t>мудрец</t>
  </si>
  <si>
    <t>майоран</t>
  </si>
  <si>
    <t>Катсу Куриное карри</t>
  </si>
  <si>
    <t>Приготовление: 15 минут › Приготовление: 30 минут › Время готовности: 45 минут 
Для соуса карри: нагрейте масло в средней кастрюле с антипригарным покрытием, добавьте лук и чеснок и готовьте до размягчения. Добавьте морковь и варите на слабом огне 10–12 минут.
Добавьте муку и порошок карри; варить 1 минуту. Постепенно добавляйте бульон до однородного состояния; добавьте мед, соевый соус и лавровый лист. Медленно доведите до кипения.
Убавьте огонь и варите 20 минут или пока соус не загустеет, но останется жидкой консистенции. Добавьте гарам масалу. Вылейте соус карри через сито; вернитесь в кастрюлю и держите на слабом огне до подачи.
Для курицы: приправьте обе стороны куриных грудок солью и перцем. Поместите муку, яйцо и панировочные сухари в отдельные миски и разложите в ряд. Обваляйте куриные грудки в муке, затем обмакните их в яйцо, затем обваляйте в панировочных сухарях, стараясь покрыть обе стороны.
Нагрейте масло в большой сковороде на средне-сильном огне. Положите курицу в горячее масло и жарьте до золотистого цвета, примерно по 3–4 минуты с каждой стороны. После приготовления выложите на кухонную бумагу, чтобы впитать лишнее масло.
Полейте курицу соусом карри, подавайте с белым рисом и наслаждайтесь!</t>
  </si>
  <si>
    <t>яйцо</t>
  </si>
  <si>
    <t>панировочные сухари</t>
  </si>
  <si>
    <t>карри порошок</t>
  </si>
  <si>
    <t>мед</t>
  </si>
  <si>
    <t>соевый соус</t>
  </si>
  <si>
    <t>Пирог с лаймовой начинкой</t>
  </si>
  <si>
    <t>Нагрейте духовку до 160°C/конвекция 140°C/газ 3. Взбейте печенье в крошку в кухонном комбайне (или положите в прочный полиэтиленовый пакет и раскатайте скалкой). Смешайте с растопленным сливочным маслом и выдавите на дно и по бокам формы для тарта диаметром 22 см со свободным дном. Запекать в духовке 10 минут. Вынуть и остудить.
Положите яичные желтки в большую миску и взбивайте в течение минуты электрическим венчиком. Добавьте сгущенное молоко и взбивайте 3 минуты, затем добавьте цедру и сок и снова взбивайте 3 минуты. Вылейте начинку в остывшую основу и поставьте обратно в духовку на 15 минут. Остудить, затем оставить в холодильнике минимум на 3 часа или на ночь, если хотите.
Когда будете готовы к подаче, аккуратно достаньте пирог из формы и положите на сервировочную тарелку. Для украшения слегка взбейте сливки и сахарную пудру. Выложите или выдавите крем на верх пирога и добавьте цедру лайма.</t>
  </si>
  <si>
    <t>Карри из фасоли</t>
  </si>
  <si>
    <t>Нагрейте масло в большой сковороде на медленном или среднем огне. Добавьте лук и щепотку соли и готовьте на медленном огне, время от времени помешивая, пока он не станет мягким и не начнет менять цвет. Добавьте чеснок, имбирь и стебли кориандра и готовьте еще 2 минуты, пока не появится аромат.
Добавьте в сковороду специи и готовьте еще 1 минуту, к этому моменту все должно пахнуть ароматно. Опустите нарезанные помидоры и фасоль в воду, затем доведите до кипения.
Убавьте огонь и варите 15 минут, пока карри не станет красивым и густым. Приправьте по вкусу, затем подавайте с рисом басмати и листьями кориандра.</t>
  </si>
  <si>
    <t>Кеджери</t>
  </si>
  <si>
    <t>Копченая пикша</t>
  </si>
  <si>
    <t>Для риса нагрейте масло в большой кастрюле с крышкой, добавьте лук, затем осторожно обжаривайте 5 минут, пока он не станет мягким, но не изменит цвет. Добавьте специи, посолите и продолжайте жарить, пока смесь не станет коричневой и ароматной; около 3 минут.
Добавьте рис и хорошо перемешайте. Добавьте 600 мл воды, перемешайте и доведите до кипения. Уменьшите огонь до кипения, затем накройте крышкой на 10 минут. Снимите с огня и оставьте под крышкой еще на 10–15 минут. Рис будет отлично приготовлен, если не поднять крышку до окончания варки.
Тем временем положите пикшу и лавровый лист на сковороду, залейте молоком и варите 10 минут, пока мякоть не станет хлопьями. Достаньте из молока, снимите кожицу, затем нарежьте мякоть кусочками размером с большой палец. Положите яйца в кастрюлю, залейте водой, доведите до кипения, затем убавьте огонь. Оставьте на 4,5–5 минут, опустите в холодную воду, затем очистите и нарежьте яйца на четвертинки. Аккуратно смешайте в сковороде рыбу, яйца, петрушку, кориандр и рис. Подавайте горячим, посыпав еще несколькими травами.</t>
  </si>
  <si>
    <t>Курица Кунг Пао</t>
  </si>
  <si>
    <t>Смешайте саке или рисовое вино, соевый соус, кунжутное масло и кукурузную муку, растворенную в воде. Разделите смесь пополам.
В стеклянной посуде или миске смешайте половину смеси саке с кусочками курицы и перемешайте. Накройте блюдо и поставьте в холодильник примерно на 30 минут.
В средней сковороде смешайте оставшуюся смесь саке, перец чили, уксус и сахар. Смешайте и добавьте зеленый лук, чеснок, водяные каштаны и арахис. Медленно нагрейте соус на среднем огне до появления аромата.
Тем временем выньте курицу из маринада и обжарьте на большой сковороде, пока не потечет прозрачный сок. Когда соус станет ароматным, добавьте обжаренную курицу и варите вместе, пока соус не загустеет.</t>
  </si>
  <si>
    <t>Водяной орех</t>
  </si>
  <si>
    <t>Арахис</t>
  </si>
  <si>
    <t>Креветки Кунг По</t>
  </si>
  <si>
    <t>Смешайте кукурузную муку и 1 столовую ложку соевого соуса, добавьте креветки и оставьте на 10 минут. Смешайте уксус, оставшийся соевый соус, томатное пюре, сахар и 2 столовые ложки воды, чтобы получился соус.
Когда вы будете готовы готовить, нагрейте большую сковороду или вок, пока она не станет очень горячей, затем добавьте 1 столовую ложку масла. Обжаривайте креветки, пока они местами не станут золотистыми и не раскроются, а затем высыпьте их из сковороды.
Нагрейте оставшееся масло и добавьте арахис, перец чили и водяные каштаны. Обжаривайте, помешивая, 2 минуты или пока арахис не начнет менять цвет, затем добавьте имбирь и чеснок и жарьте еще 1 минуту. Добавьте креветки и соус и варите 2 минуты, пока они слегка не загустеют. Подавайте с рисом.</t>
  </si>
  <si>
    <t>Подсолнечное масло</t>
  </si>
  <si>
    <t>Перец чили</t>
  </si>
  <si>
    <t>Кафтеджи</t>
  </si>
  <si>
    <t>Картофель очистите и нарежьте кубиками по 5 см.
В большую сковороду налейте 1–2 см оливкового масла и сильно нагрейте. Жарьте картофель до золотистого цвета в течение 20 минут, время от времени переворачивая. Выложите на кухонную бумагу, чтобы она стекала.
Разрежьте перец пополам и удалите семена. Смажьте их небольшим количеством оливкового масла и положите на противень срезом вниз. Поместите их под гриль. Жарьте, пока кожица не станет темной и пузырчатой. Пока перец еще горячий, положите его в пластиковый пакет для сэндвичей и запечатайте его. Через 15 минут достаньте их и снимите кожицу.
Тем временем нагрейте еще оливковое масло в другой сковороде. Лук очистите и нарежьте тонкими кольцами. Жарьте 15 минут до золотистого цвета, часто переворачивая. В конце добавьте Рас-эль-Ханут.
Нарежьте тыкву кубиками по 5 см и обжарьте на той же сковороде, где был картофель, 10–15 минут, пока она не станет мягкой и слегка не подрумянится. Выложите на кухонную бумагу.
Вылейте из сковороды оставшееся оливковое масло, выложите в сковороду все приготовленные овощи и перемешайте. Взбейте яйца и вылейте их к овощам. Накройте кастрюлю крышкой, чтобы яйца сварились. Выложите содержимое сковороды на большую разделочную доску, добавьте соль, перец, нарежьте и перемешайте большим ножом.</t>
  </si>
  <si>
    <t>Рас-эль-Ханут</t>
  </si>
  <si>
    <t>Тыква</t>
  </si>
  <si>
    <t>Келея Заара</t>
  </si>
  <si>
    <t xml:space="preserve">Нагрейте растительное масло в большой сковороде на средне-сильном огне. Добавьте баранину и готовьте, пока она не подрумянится со всех сторон, около 5 минут. Приправить шафраном, солью и перцем по вкусу; добавьте все луковицу, кроме 4 столовых ложек, и влейте воду. Доведите до кипения, затем накройте крышкой, уменьшите огонь до средне-слабого и варите, пока баранина не станет мягкой, около 15 минут.
Откройте кастрюлю, добавьте сливочное масло и дайте соусу настояться в течение 5–10 минут до желаемой консистенции. Приправьте по вкусу солью и перцем, затем перелейте в сервировочное блюдо. Посыпаем оставшимся нарезанным луком и петрушкой. При подаче украсьте дольками лимона.
</t>
  </si>
  <si>
    <t>Ягненок</t>
  </si>
  <si>
    <t>Шафран</t>
  </si>
  <si>
    <t>Кумпир</t>
  </si>
  <si>
    <t>Если вы заказываете кумпир в Турции, сначала стандартная начинка: много сливочного масла, растертого в картофеле, а затем сыр. Есть еще ряд других начинок, на которые вы можете просто указать, сколько душе угодно – кукуруза, оливки, салями, салат из капусты, русский салат, ассорти – и вы уходите с перенафаршированной картошкой, потому что вас всегда волновал выбор. в продаже.
Натереть на терке (примерно – можно сколько угодно) 150 г сыра.
Мелко нарезаем одну луковицу и один сладкий красный перец.
Поместите эти ингредиенты в большую миску, хорошо посыпав солью и перцем, хлопьями чили (по желанию).</t>
  </si>
  <si>
    <t>Красные хлопья чили</t>
  </si>
  <si>
    <t>Криспи Крем Донат</t>
  </si>
  <si>
    <t>Растворите дрожжи в теплой воде в миске емкостью 2 1/2 литра. Добавьте молоко, сахар, соль, яйца, шортенинг и 2 стакана муки. Взбивайте на слабом огне в течение 30 секунд, постоянно соскребая миску. Взбивайте на средней скорости в течение 2 минут, периодически очищая миску. Вмешайте оставшуюся муку до получения однородной массы. Накройте крышкой и дайте подняться вдвое, 50-60 минут. (Тесто готово, если при прикосновении остается углубление.) Выложите тесто на посыпанную мукой поверхность; Слегка раскатайте, чтобы покрыть мукой. Аккуратно раскатайте тесто толщиной 1/2 дюйма присыпанной мукой скалкой. Вырезаем посыпанным мукой формочкой для пончиков. Накройте крышкой и дайте подняться вдвое, 30-40 минут.
Нагрейте растительное масло во фритюрнице до 350°. Переложите пончики в горячее масло широкой лопаткой. Переворачивайте пончики, когда они всплывут на поверхность. Жарьте до золотистого цвета, примерно по 1 минуте с каждой стороны. Аккуратно удалите из масла (не колите поверхность); осушать. Окуните пончики в сливочную глазурь, поставленную на решетку.
Глазурь: 
Нагрейте сливочное масло, пока оно не растает. Снимите с огня. Перемешайте сахарную пудру и ваниль до однородной массы. Добавляйте воду по 1 столовой ложке за раз до получения желаемой консистенции.</t>
  </si>
  <si>
    <t>Сокращение</t>
  </si>
  <si>
    <t>Кипящая вода</t>
  </si>
  <si>
    <t>Кошари</t>
  </si>
  <si>
    <t>Коричневая чечевица</t>
  </si>
  <si>
    <t>Сварить чечевицу. Доведите чечевицу и 4 стакана воды до кипения в средней кастрюле или кастрюле на сильном огне. Уменьшите огонь до минимума и варите, пока чечевица не станет мягкой (15–17 минут). Слейте воду и приправьте небольшим количеством соли. (Примечание: когда чечевица готова, она не должна быть полностью приготовлена. Она должна быть приготовлена ​​только частично, но при этом иметь небольшой прикус, так как ей нужно закончить приготовление вместе с рисом).
Теперь о рисе. Слейте с риса воду, в которой он замачивался. Смешайте приготовленную на пару чечевицу и рис в кастрюле на среднем огне с 1 столовой ложкой растительного масла, солью, перцем и кориандром. Готовьте 3 минуты, регулярно помешивая. Добавьте теплую воду, чтобы покрыть смесь риса и чечевицы примерно на 1 1/2 дюйма (вероятно, вам понадобится около 3 стаканов воды). Довести до кипения; вода должна немного увариться. Теперь накройте крышкой и варите, пока вся жидкость не впитается и рис и чечевица не будут хорошо приготовлены (около 20 минут).  Держите накрытым и нетронутым в течение 5 минут или около того.
Теперь приготовьте макароны. Пока рис и чечевица готовятся, приготовьте макароны в соответствии с инструкциями на упаковке, добавив макароны по локоть в кипящую воду с небольшим количеством соли и небольшим количеством масла. Варите, пока макароны не станут аль денте. Осушать.
Перед подачей накройте нут и немного подогрейте его в микроволновой печи.
Приготовьте хрустящую луковую начинку. 
Посыпьте луковые кольца солью, затем обваляйте их в муке. Стряхните лишнюю муку.
В большой сковороде нагрейте растительное масло на среднем или сильном огне, обжарьте луковые кольца, часто помешивая, пока они не станут красивого карамелизованного коричневого цвета. Лук должен быть хрустящим, но не подгоревшим (минут 15-20).</t>
  </si>
  <si>
    <t>Помидоры ягненка и сладкие специи</t>
  </si>
  <si>
    <t>Используйте здесь маринованные виноградные листья, консервированные в рассоле. Маленькие нежные листья лучше, чем большие щетинистые, но, если под рукой есть только большие листья, обрежьте их примерно до размеров 12 на 12 см, чтобы вокруг начинки не было слишком много слоев листьев. И удалите все стебли. Слейте воду с консервированных листьев, погрузите их в кипящую воду на 10 минут, а затем дайте высохнуть на кухонном полотенце перед использованием. 
Рис басмати с маслом и кедровыми орешками станет идеальным дополнением. Кускус тоже отличный. Обслуживает четырех человек.
Сначала делаем начинку. Все ингредиенты, кроме помидоров, сложите в миску. Помидоры разрежьте пополам, натрите на крупной терке и выбросьте кожицу. Добавьте половину чайной ложки соли, немного черного перца и перемешайте. Оставьте на стороне или в холодильнике на срок до суток. Перед использованием аккуратно сожмите руками и слейте выделившийся сок.
Чтобы приготовить соус, нагрейте масло в средней кастрюле. Добавьте имбирь и чеснок, готовьте минуту или две, стараясь не поджечь их, затем добавьте помидоры, лимонный сок и сахар. Посолите, варите 20 минут.
Пока соус кипит, подготовьте виноградные листья. Используйте любые рваные или сломанные листья, чтобы выстелить дно широкой и тяжелой кастрюли. Обрежьте с фенхеля все листья, разрежьте его вертикально на ломтики толщиной 0,5 см и разложите по дну формы, чтобы полностью покрыть.
Положите подготовленный виноградный лист (см. введение) на рабочую поверхность жилками вверх. Выложите две чайные ложки начинки у основания листа полоской длиной 2 см и шириной 1 см. Загните боковые стороны листа поверх начинки, затем плотно сверните снизу вверх в форме сигары. Поместите в форму швом вниз и повторите то же самое с остальными листьями, плотно расположив их рядом друг с другом линиями или кругами (при необходимости в два слоя).
Вылейте соус на листья (и, если необходимо, добавьте воды, чтобы она покрыла). Поставьте сверху тарелку, чтобы придавить листья, затем накройте крышкой. Доведите до кипения, убавьте огонь и варите на слабом огне 70 минут. Большая часть жидкости должна испариться. Снимите с огня и дайте немного остыть – их лучше всего подавать теплыми. При подаче подавайте к столу в сковороде – выглядит великолепно. Подавайте несколько виноградных листьев и ломтики фенхеля с теплым рисом. Вылейте сверху сок тушения и украсьте кориандром.</t>
  </si>
  <si>
    <t>имбирь</t>
  </si>
  <si>
    <t>помидоры</t>
  </si>
  <si>
    <t>лимонный сок</t>
  </si>
  <si>
    <t>Виноградные листья</t>
  </si>
  <si>
    <t>луковица фенхеля</t>
  </si>
  <si>
    <t>бараний фарш</t>
  </si>
  <si>
    <t>картофель</t>
  </si>
  <si>
    <t>рис басмати</t>
  </si>
  <si>
    <t>нарезанной петрушки</t>
  </si>
  <si>
    <t>кориандр</t>
  </si>
  <si>
    <t>гвоздика</t>
  </si>
  <si>
    <t>Баранина Бирьяни</t>
  </si>
  <si>
    <t>Измельчите кешью, семена мака и семена тмина в гладкую пасту, используя как можно меньше воды. Отложите в сторону. 
Обжарьте нарезанный лук, пока он горячий. Не перегружайте масло. Когда лук станет светло-коричневым, выньте его из масла и обсушите на бумажном полотенце. Жареный лук станет хрустящим, когда стечет. Также обжарьте кешью до золотистого цвета. Отложите в сторону.
Рис промыть и замочить в воде на двадцать минут.
Тем временем возьмите большую широкую сковороду, налейте масло на средний огонь, добавьте нарезанный лук, добавьте смешанную пасту, добавьте зеленый перец чили, имбирно-чесночную пасту и чеснок и обжарьте минуту.
Затем добавьте помидоры и хорошо обжарьте их, пока они не будут готовы и не станут мягкими.
Затем добавьте красный перец чили, порошок бирьяни, мяту, листья кориандра и хорошо обжарьте.
Добавьте йогурт и хорошо перемешайте. Я всегда убираю сковороду с огня, когда добавляю йогурт, чтобы он не свернулся.
Теперь, вернув сковороду обратно на плиту, добавьте промытую баранину, соль и ½ стакана воды и хорошо перемешайте. Варите 1 час и готовьте под крышкой на среднем огне или поставьте в скороварку на 6 свистков. Если вода не слита полностью, нагрейте ее, оставив открытой.
Возьмите еще одну большую кастрюлю, добавьте в нее три чашки риса, которые вы используете, и вскипятите. Когда он закипит, добавьте рис, соль и зиру и хорошо перемешайте. Ровно через 7 минут или когда рис будет готов на 80%. Выключите и слейте воду с риса.
Теперь начинается наложение слоев. Барашку погладьте и разровняйте. Сверху добавьте осушенный горячий рис. Украсьте жареным луком, топленым маслом, мятой, листьями кориандра и растворенным в молоке шафраном.
Накройте форму и запекайте в духовке при температуре 350°F в течение 15 минут или до готовности, но не до мягкости. Или готовьте на плите на среднем огне 12 минут и на самом слабом огне 5 минут. И выключить. Перемешайте и подавайте горячим!
Примечания
1. Если вы готовите в духовке, обязательно готовьте в большой форме, пригодной для духовки, плотно накройте ее крышкой, а затем оставьте в духовке на последнем этапе.
2. Если у вас ее нет, можно пропустить бирьяни масалу и добавить только гарам масалу (1 ч. л. и красный перец чили – 3 ч. л. вместо 1 ч. л.).
3. Если в итоге блюдо получается острым, выжмите немного лимона, это уменьшит остроту и усилит вкус.</t>
  </si>
  <si>
    <t>Кхус Кхус</t>
  </si>
  <si>
    <t>Имбирно-чесночная паста</t>
  </si>
  <si>
    <t>Полножирный йогурт</t>
  </si>
  <si>
    <t>Бирьяни масала</t>
  </si>
  <si>
    <t>Лэмб Роган Джош</t>
  </si>
  <si>
    <t xml:space="preserve">
Положите лук в кухонный комбайн и взбейте, пока он не станет очень мелко нарезанным. Нагрейте масло в большой сковороде с толстым дном, затем обжарьте лук под крышкой, время от времени помешивая, пока он не станет действительно золотистым и мягким. Добавьте чеснок и имбирь, затем жарьте еще 5 минут.
Выложите в сковороду пасту карри, все специи и лавровый лист вместе с томатным пюре. Хорошо перемешайте и держите на огне около 30 секунд, затем добавьте мясо и 300 мл воды. Перемешайте, убавьте огонь, затем добавьте йогурт.
Накройте сковороду крышкой и тушите на медленном огне 40–60 минут, пока мясо не станет мягким, а соус не станет густым. Подавайте, посыпав кориандром, простым рисом басмати или плова.</t>
  </si>
  <si>
    <t>Мадрасская паста</t>
  </si>
  <si>
    <t>палочка корицы</t>
  </si>
  <si>
    <t>греческий йогурт</t>
  </si>
  <si>
    <t>Лакса с королевскими креветками</t>
  </si>
  <si>
    <t>Нагрейте масло в средней кастрюле и добавьте перец чили. Готовьте 1 минуту, затем добавьте пасту карри, перемешайте и готовьте еще 1 минуту. Растворите бульонный кубик в большом кувшине в 700 мл кипящей воды, затем вылейте в кастрюлю и перемешайте. Добавьте кокосовое молоко и доведите до кипения.
Добавьте рыбный соус и немного приправ. Добавьте лапшу и готовьте еще 3–4 минуты, пока она не станет мягкой. Выжмите сок лайма, добавьте креветки и готовьте, пока они не станут теплыми, около 2–3 минут. Посыпьте сверху немного кориандра.
Подавайте в тарелках, положив сверху оставшийся кориандр и дольки лайма для придавливания.</t>
  </si>
  <si>
    <t>красный перец чили</t>
  </si>
  <si>
    <t>Тайская красная паста карри</t>
  </si>
  <si>
    <t>кубик овощного бульона</t>
  </si>
  <si>
    <t>кокосовое молоко</t>
  </si>
  <si>
    <t>рыбный соус</t>
  </si>
  <si>
    <t>рисовая лапша</t>
  </si>
  <si>
    <t>лайм</t>
  </si>
  <si>
    <t>Тажин из баранины</t>
  </si>
  <si>
    <t>Нагрейте оливковое масло в кастрюле с толстым дном и добавьте лук и морковь. Варить 3-4 минуты до размягчения.
Добавьте нарезанную кубиками баранину и обжарьте ее со всех сторон. Добавьте чеснок и все специи и готовьте еще несколько минут или пока не высвободятся ароматы.
Добавьте мед и абрикосы, покрошите в бульонный кубик и залейте примерно 500 мл кипятка или столько, чтобы покрыть мясо. Хорошо перемешайте и доведите до кипения. Уменьшите огонь, накройте крышкой и варите 1 час.
Снимите крышку и готовьте еще 30 минут, затем добавьте тыкву. Готовьте еще 20–30 минут, пока тыква не станет мягкой, а баранина – нежной. Подавайте вместе с рисом или кускусом, посыпав петрушкой и кедровыми орешками, если используете.</t>
  </si>
  <si>
    <t>Нога ягненка</t>
  </si>
  <si>
    <t>Мускатная тыква</t>
  </si>
  <si>
    <t>лазанья</t>
  </si>
  <si>
    <t>Нагрейте масло в большой кастрюле. Нарежьте бекон на мелкие кусочки кухонными ножницами или нарежьте его острым ножом на разделочной доске. Добавьте бекон в сковороду и готовьте еще несколько минут, пока он не станет золотистым. Добавьте лук, сельдерей и морковь и готовьте на среднем огне 5 минут, периодически помешивая, пока они не станут мягкими.
Добавьте чеснок и готовьте 1 минуту, затем добавьте фарш и готовьте, помешивая и разбивая его деревянной ложкой, около 6 минут, пока он не подрумянится.
Добавьте томатное пюре и готовьте 1 минуту, хорошо перемешивая с говядиной и овощами. Добавьте нарезанные помидоры. Наполните каждую банку наполовину водой, чтобы смыть оставшиеся в банке помидоры, и добавьте в кастрюлю. Добавьте мед и приправьте по вкусу. Тушить 20 минут.
Нагрейте духовку до 200C/180C конвекция/газ. 6. Чтобы собрать лазанью, налейте немного соуса рагу на дно формы для запекания или формы для запекания, распределив соус по всему дну. Положите 2 листа лазаньи поверх соуса внахлест, чтобы он поместился, затем повторите то же самое с большим количеством соуса и еще одним слоем макарон. Повторите то же самое с еще двумя слоями соуса и макаронами, завершив слоем макарон.
Положите крем-фреш в миску и смешайте с 2 столовыми ложками воды, чтобы он размягчился и получился гладкий, текучий соус. Вылейте эту смесь поверх макарон, затем сверху выложите моцареллу. Посыпьте сверху пармезаном и запекайте 25–30 минут, пока он не станет золотистым и не начнет пузыриться. Подавайте, посыпав базиликом, если хотите.</t>
  </si>
  <si>
    <t>Листы лазаньи</t>
  </si>
  <si>
    <t>Шарики Моцареллы</t>
  </si>
  <si>
    <t>Пирог с бараниной и картофелем</t>
  </si>
  <si>
    <t>Посыпьте мясо мукой, чтобы оно слегка покрылось.
Нагрейте достаточное количество растительного масла в большой кастрюле, чтобы заполнить дно, и обжарьте лук и мясо, пока они не подрумянятся. Приправить солью и перцем.
Добавьте морковь, бульон и еще приправ по вкусу.
Доведите до кипения, накройте крышкой и уменьшите огонь до минимума. Тушить не менее часа или пока мясо не станет мягким. Не торопитесь с приготовлением мяса: чем дольше вы его готовите, тем вкуснее будет.
Разогрейте духовку до 180C/350F/Газ 4.
Добавьте к баранине осушенные кубики картофеля.
Переложите смесь в форму для пирога или запеканку и накройте песочным тестом. Сделайте три надреза в верхней части теста, чтобы выходил пар во время приготовления.
Смажьте взбитым яйцом и выпекайте около 40 минут, пока тесто не станет золотисто-коричневым.
Служить.</t>
  </si>
  <si>
    <t>Ланкаширское тушеное мясо с овощами</t>
  </si>
  <si>
    <t>Нагрейте духовку до 160°C/конвекция 140°C/газ 3. Нагрейте немного капель или сливочного масла в большой неглубокой форме для запекания, обжарьте баранину порциями, переложите на тарелку, затем повторите то же самое с почками.
На сковороде с еще небольшим количеством капель обжарьте лук и морковь до золотистого цвета. Посыпьте мукой, дайте покипеть пару минут, встряхните вустерширский соус, влейте бульон и доведите до кипения. Добавьте мясо и лавровый лист, затем выключите огонь. Разложите нарезанный картофель поверх мяса, затем сбрызните еще небольшим количеством капель. Накройте крышкой и поставьте в духовку примерно на 1,5 часа, пока картофель не приготовится.
Снимите крышку, смажьте картофель еще небольшим количеством капель, затем включите духовку, чтобы картофель подрумянился, или готовьте на гриле в течение 5–8 минут, пока он не подрумянится.</t>
  </si>
  <si>
    <t>Баранья почка</t>
  </si>
  <si>
    <t>Суп Леблеби</t>
  </si>
  <si>
    <t>Нагрейте масло в большой кастрюле. Добавьте лук и готовьте до прозрачности.
Слейте воду с замоченного нута и добавьте его в кастрюлю вместе с овощным бульоном. Доведите до кипения, затем уменьшите огонь и накройте крышкой. Тушить 30 минут.
Тем временем поджарьте тмин на небольшой несмазанной сковороде, затем растолките его в ступке. Добавьте чеснок и соль и разотрите до состояния мелкой пасты.
Добавьте пасту и хариссу в суп и варите, пока нут не станет мягким, около 30 минут.
Приправьте по вкусу солью, перцем и лимонным соком и подавайте горячим.</t>
  </si>
  <si>
    <t>Лазанья Сэндвичи</t>
  </si>
  <si>
    <t>1. В небольшой миске смешайте первые четыре ингредиента; намазать на четыре ломтика хлеба. Слой с беконом, помидорами и сыром; сверху положите оставшийся хлеб.
2. В большой сковороде или сковороде растопите 2 столовые ложки сливочного масла. Поджарьте сэндвичи, пока они не подрумянятся с обеих сторон и пока сыр не расплавится, при необходимости добавьте сливочное масло.
Пищевая ценность
1 бутерброд: 445 калорий, 24 г жиров (12 г насыщенных жиров), 66 мг холестерина, 1094 мг натрия, 35 г углеводов (3 г сахара, 2 г клетчатки), 21 г белка.</t>
  </si>
  <si>
    <t>Сувлаки из баранины и лимона</t>
  </si>
  <si>
    <t>Растолките чеснок с морской солью в ступке (или используйте небольшой кухонный комбайн), пока чеснок не превратится в пасту. Взбейте вместе масло, лимонный сок, цедру, укроп и чеснок. Добавьте баранину и хорошо перемешайте. Накройте крышкой и маринуйте минимум 2 часа или оставьте на ночь в холодильнике. Если вы собираетесь использовать бамбуковые шампуры, замочите их в холодной воде.
Если вы приготовили баранину накануне, достаньте ее из холодильника за 30 минут до приготовления. Нанизываем мясо на замоченные или металлические шампуры. Нагрейте гриль до максимума или приготовьте горячую сковороду или барбекю. Обжаривайте шашлычки по 2-3 минуты с каждой стороны, поливая оставшимся маринадом. Ненадолго нагрейте питту или лепешки, затем начините сувлаки. Если хотите, добавьте греческий салат (см. «Хорошо сочетается» справа) и цацики (ниже).</t>
  </si>
  <si>
    <t>Цацики из баранины Бургеры</t>
  </si>
  <si>
    <t>Булгур Пшеничный</t>
  </si>
  <si>
    <t>Переложите булгар в кастрюлю, залейте водой и варите 10 минут. Слейте воду через сито, отжимая лишнюю воду.
Чтобы приготовить цацики, выжмите и выбросьте сок огурца, затем добавьте его в йогурт с измельченной мятой и небольшим количеством соли.
Добавьте булгар в баранину со специями, чесноком (если используете) и приправами, затем сформируйте 4 гамбургера. Смажьте небольшим количеством масла и обжарьте или обжарьте на гриле примерно по 5 минут с каждой стороны до полной готовности. Подавайте в булочках (поджаренных, если хотите) с цацики, помидорами, луком и несколькими листьями мяты.</t>
  </si>
  <si>
    <t>Бараний фарш</t>
  </si>
  <si>
    <t>булочка</t>
  </si>
  <si>
    <t>Плов из баранины (Плов)</t>
  </si>
  <si>
    <t>Поместите изюм и чернослив в небольшую миску и залейте достаточным количеством воды, чтобы покрыть их. Добавьте лимонный сок и дайте настояться минимум 1 час. Осушать. Чернослив мелко нарезаем.
Тем временем в большой кастрюле нагрейте сливочное масло, добавьте лук и готовьте 5 минут. Добавьте нарезанную кубиками баранину, фарш из баранины и измельченные зубчики чеснока. Жарьте 5 минут, постоянно помешивая, до румяного цвета.
Налейте в кастрюлю 2/3 стакана (150 миллилитров) бульона. Доведите до кипения, затем убавьте огонь, накройте крышкой и варите 1 час или пока баранина не станет мягкой.
Добавьте оставшийся бульон и доведите до кипения. Добавьте промытый длиннозерный белый рис и большую щепотку шафрана. Перемешайте, затем накройте крышкой и тушите 15 минут или пока рис не станет мягким.
Добавьте осушенный изюм, осушенный нарезанный чернослив, соль и перец по вкусу. Прогрейте несколько минут, затем переложите на подогретое сервировочное блюдо и украсьте веточками плосколистной петрушки.</t>
  </si>
  <si>
    <t>чернослив</t>
  </si>
  <si>
    <t>Средиземноморский салат с макаронами</t>
  </si>
  <si>
    <t>шарики моцареллы</t>
  </si>
  <si>
    <t>Доведите до кипения большую кастрюлю с подсоленной водой.
Добавьте макароны, перемешайте один раз и готовьте около 10 минут или как указано на упаковке.
Тем временем помидоры моем и нарезаем четвертинками. Нарезаем маслины. Вымойте базилик.
Помидоры выложите в салатник и покрошите сверху листьями базилика. Добавьте столовую ложку оливкового масла и перемешайте.
Когда макароны будут готовы, откиньте их на дуршлаг и залейте холодной водой, чтобы они быстрее остыли.
Переложите макароны в салатницу с помидорами и базиликом.
Добавьте нарезанные оливки, осушенные шарики моцареллы и кусочки тунца. Хорошо перемешайте и дайте салату постоять минимум полчаса, чтобы вкусы смешались.
Непосредственно перед подачей посыпьте макароны щедрым молотым черным перцем и сбрызните оставшимся оливковым маслом.</t>
  </si>
  <si>
    <t>детские сливовые помидоры</t>
  </si>
  <si>
    <t>свежий базилик</t>
  </si>
  <si>
    <t>фарфалле</t>
  </si>
  <si>
    <t>оливковое масло первого отжима</t>
  </si>
  <si>
    <t>Оливки</t>
  </si>
  <si>
    <t>тунец</t>
  </si>
  <si>
    <t>перец</t>
  </si>
  <si>
    <t>Массаман карри из говядины</t>
  </si>
  <si>
    <t>Нагрейте духовку до 200C/180C конвекция/газ 6, затем поджарьте арахис на противне в течение 5 минут до золотистого цвета. Когда он станет достаточно прохладным, чтобы его можно было брать в руки, крупно нарежьте. Уменьшите температуру духовки до 180C/160C конвекция/газ 4.
Нагрейте 2 столовые ложки кокосовых сливок в большой кастрюле с крышкой. Добавьте пасту карри и жарьте 1 минуту, затем добавьте говядину и жарьте, пока она не будет хорошо покрыта и запечатана. Добавьте оставшуюся часть кокоса с половиной банки воды, картофель, лук, листья лайма, корицу, тамаринд, сахар, рыбный соус и большую часть арахиса. Доведите до кипения, затем накройте крышкой и готовьте в духовке 2 часа, пока говядина не станет мягкой.
Посыпьте нарезанным перцем чили и оставшимся арахисом, затем подавайте прямо из блюда с жасминовым рисом.</t>
  </si>
  <si>
    <t>Паста карри Массаман</t>
  </si>
  <si>
    <t>коричневый сахар</t>
  </si>
  <si>
    <t>Рыбный соус</t>
  </si>
  <si>
    <t>перец чили</t>
  </si>
  <si>
    <t>Жасминовый рис</t>
  </si>
  <si>
    <t>Ротоло с грибами и каштанами</t>
  </si>
  <si>
    <t>Замочите сушеные грибы в 350 мл кипятка и оставьте до тех пор, пока они не понадобятся. Взбейте ¾ каштанов в 150 мл воды до кремовой консистенции. Оставшиеся каштаны крупно нарезаем.
Нагрейте 2 столовые ложки оливкового масла в большой сковороде с антипригарным покрытием. Обжарьте лук-шалот со щепоткой соли до мягкости, затем добавьте чеснок, нарезанные каштаны и розмарин и жарьте еще 2 минуты. Добавьте лесные грибы, 2 столовые ложки масла и немного приправ. Готовьте 3 минуты, пока они не начнут размягчаться. Слейте воду и крупно нарежьте сушеные грибы (оставьте жидкость для замачивания), затем добавьте их вместе с соевым соусом и жарьте еще 2 минуты.
Взбейте вино, оставшуюся грибную жидкость и каштановый крем, чтобы получился соус. Приправьте, затем добавьте половину грибной смеси на сковороду и готовьте 1 минуту, пока соус не станет блестящим. Удалите и выбросьте веточки розмарина, затем отложите смесь в сторону.
Нагрейте духовку до 180C/160C с конвекцией/газом. 4. Доведите до кипения большую кастрюлю с подсоленной водой и приготовьте большую миску с ледяной водой. Опустите листы лазаньи в кипящую воду на 2 минуты или пока они не станут мягкими и немного приготовятся, затем сразу же опустите их в холодную воду. Пальцами аккуратно отделите листы и переложите на чистое кухонное полотенце. Намажьте хорошей ложкой соуса нижние две трети каждого листа, затем, скатывая от себя, сверните более короткие концы. Разрежьте каждый рулет пополам, затем положите рулеты с макаронами разрезанной стороной вверх в блюдо для пирога, которое вы с удовольствием подаете на стол. Если после того, как вы свернули все листы, у вас остался грибной соус, просто воткните его в некоторые открытые рулоны макарон.
Вылейте остаток соуса поверх макарон, затем запекайте 10 минут или до тех пор, пока макароны не перестанут сопротивляться при проверке шпажкой.
Тем временем положите в миску панировочные сухари, последние 2 столовые ложки оливкового масла, листья шалфея и немного приправ и перемешайте все вместе. Посыпьте ротоло крошками и шалфеем, затем запекайте еще 10 минут, пока верх не станет золотистым, а листья шалфея не станут хрустящими. Оставьте остывать на 10 минут, чтобы макароны впитали соус, затем, если хотите, сбрызните их небольшим количеством трюфельного масла, прежде чем подавать блюдо на стол.</t>
  </si>
  <si>
    <t>Каштаны</t>
  </si>
  <si>
    <t>Дикие грибы</t>
  </si>
  <si>
    <t>Мудрец</t>
  </si>
  <si>
    <t>Трюфельное масло</t>
  </si>
  <si>
    <t>Матар Панир</t>
  </si>
  <si>
    <t>Нагрейте масло в сковороде на сильном огне, пока оно не станет горячим. Добавьте панир, затем немного уменьшите огонь. Жарьте, пока он не начнет подрумяниваться по краям, затем переверните его и подрумяньте с каждой стороны — панир подрумянится быстрее, чем вы думаете, поэтому не уходите. Достаньте панир из формы и выложите на кухонную бумагу.
Положите в сковороду имбирь, тмин, куркуму, молотый кориандр и перец чили и обжаривайте все 1 мин. Добавьте помидоры, разминая их тыльной стороной ложки, и тушите все 5 минут, пока соус не приобретет ароматный запах. Добавьте немного воды, если он слишком густой. Хорошо приправьте. Добавьте горошек и тушите еще 2 минуты, затем добавьте панир и посыпьте гарам масалу. Разложите по двум тарелкам, сверху посыпьте листьями кориандра и подавайте с хлебом наан, роти или рисом.</t>
  </si>
  <si>
    <t>Панир</t>
  </si>
  <si>
    <t>Наан Хлеб</t>
  </si>
  <si>
    <t>Пирог с говяжьим фаршем</t>
  </si>
  <si>
    <t>Разогрейте духовку до 200C/400F/Газ 6.
Нагрейте масло в глубокой сковороде и обжарьте говяжий фарш 4-5 минут, разбивая его деревянной ложкой по мере подрумянивания.
Добавьте лук и готовьте 2–3 минуты, затем добавьте томатное пюре и готовьте еще 2–3 минуты. Добавьте муку и готовьте еще минуту, затем добавьте нарезанные грибы, стаут ​​или говяжий бульон и пару капель вустерширского соуса. Доведите до кипения, затем убавьте огонь, накройте кастрюлю крышкой и оставьте тушиться на 20 минут. Отложите в сторону и дайте остыть, затем переложите мясную смесь в форму для пирога объемом один литр.
Раскатайте тесто на посыпанной мукой рабочей поверхности, пока оно не станет немного больше формы для пирога. Аккуратно выложите тесто на форму, плотно прижимая к краям. Обрежьте, затем придайте краям рифленую форму.
Вырежьте из обрезков теста несколько листочков и украсьте верх пирога, приклеив их к тесту взбитым яичным желтком.
Сделайте в тесте три-четыре надреза, чтобы выходил пар, затем смажьте пирог остатком взбитого яичного желтка и запекайте в духовке 20-25 минут или до золотисто-коричневого цвета.
Для подачи нарежьте на дольки.</t>
  </si>
  <si>
    <t>Шотландский пирог McSinghs</t>
  </si>
  <si>
    <t>Нагрейте большую сковороду и поджарьте семена тмина в течение нескольких минут, затем отложите в сторону. Нагрейте масло в той же сковороде и обжарьте лук, чеснок, перец чили, перец и добрую щепотку соли около восьми минут, пока не останется влаги. Снимите с огня, добавьте поджаренные семена тмина, молотый мускатный орех (или мускатный орех) и молотый кориандр. Оставьте остывать.
В большой миске смешайте фарш из баранины, белый перец, свежий кориандр и охлажденную пряную луковую смесь до однородной массы. Поставьте, накрыв, в холодильник.
Разогрейте духовку до 200C/400F/Газ 6 и обильно смажьте жиром круглую форму для торта со свободным дном или разъемную форму диаметром 20 см/8 дюймов.
Для приготовления теста просейте муку и соль в большую миску и сделайте углубление в центре.
Поместите молоко, сало и 90 мл/3 жидких унции воды в кастрюлю и осторожно нагрейте. Когда сало растает, увеличьте огонь и доведите до кипения.
Вылейте кипящую жидкость в муку и перемешайте деревянной ложкой, пока она не станет достаточно прохладной, чтобы ее можно было взять с собой. Соберите в шар.
Присыпьте рабочую поверхность мукой и, работая быстро, замесите тесто – оно будет мягким и влажным. Отложите треть теста, а остальное раскатайте на хорошо присыпанной мукой поверхности. Выложите тесто в форму для пирога, прижимая его по бокам, пока оно не будет выступать над верхом формы.
Понемногу выкладывайте начинку в форму, застеленную тестом. Достигнув вершины, сформируйте небольшой пик. Раскатайте оставшееся тесто и покройте им пирог. Защипните края, чтобы запечатать, и обрежьте лишнее. Проделайте отверстие в верхней части пирога и вставьте небольшую трубку из алюминиевой фольги, чтобы выходил пар.
Смажьте верх пирога небольшим количеством взбитого яичного желтка и запекайте в разогретой духовке 30 минут (поставьте противень на полку внизу, чтобы не капали капли). Затем уменьшите температуру до 160C/325F/Газ 3 и готовьте еще 1¼ часа до золотисто-коричневого цвета. Дайте полностью остыть, а затем поставьте в холодильник на два часа или на ночь.
Проведите ножом по краю пирога, выньте из формы и подавайте с чатни, салатами или солеными огурцами.</t>
  </si>
  <si>
    <t>Торт Мадейра</t>
  </si>
  <si>
    <t>Предварительно разогрейте духовку до 180C/350F/газ. 4. Смажьте маслом круглую форму для торта диаметром 18 см/7 дюймов, выстелите дно пергаментной бумагой и смажьте бумагу.
Взбейте масло и сахар в миске до получения бледной и воздушной массы. Вбейте яйца по одному, хорошо взбивая смесь между каждым и добавляя столовую ложку муки с последним яйцом, чтобы смесь не свернулась.
Просейте муку и аккуратно добавьте столько молока, чтобы смесь медленно стекала с ложки. Добавьте цедру лимона.
Выложите смесь в подготовленную форму и слегка разровняйте верх. Выпекайте на среднем уровне духовки 30–40 минут или до тех пор, пока верх не станет золотисто-коричневым, а шпажка, вставленная в центр, не будет выходить чистой.
Достаньте из духовки и оставьте остывать в форме на 10 минут, затем переложите на решетку и дайте полностью остыть.
При подаче украсьте торт цукатами.</t>
  </si>
  <si>
    <t>Монреальское копченое мясо</t>
  </si>
  <si>
    <t>Чтобы приготовить лекарство, смешайте в небольшой миске соль, розовую соль, черный перец, кориандр, сахар, лавровый лист и гвоздику. Смажьте всю грудинку лекарством и поместите в очень большой закрывающийся пластиковый пакет. Поместите в самую холодную часть холодильника и настаивайте в течение 4 дней, переворачивая грудинку два раза в день.
Достаньте грудинку из пакета и промойте как можно больше отвердителя под холодной проточной водой. Поместите грудинку в большую емкость, залейте водой и оставьте на 2 часа, меняя воду каждые 30 минут. Вынуть из воды и обсушить бумажными полотенцами.
Для натирания смешайте в небольшой миске черный перец, кориандр, паприку, чесночный порошок, луковый порошок, траву укропа, горчицу, семена сельдерея и измельченный красный перец. Натираем всю грудинку.
Разожгите коптильню или гриль до температуры 225 градусов, добавляя куски дымящейся древесины, когда она нагреется. Когда древесина загорится и начнет дымиться, поместите туда грудинку жирной стороной вверх и коптите до тех пор, пока термометр мгновенного считывания не покажет 165 градусов при вставке в самую толстую часть грудинки, около 6 часов.
Переложите грудинку в большую жаровню с V-образной решеткой. Поставьте жаровню на две конфорки на плиту и налейте 1 дюйм воды. Доведите воду до кипения на сильном огне, уменьшите огонь до среднего, накройте противень алюминиевой фольгой и готовьте грудинку на пару, пока термометр мгновенного считывания не покажет 180 градусов при вставке в самую толстую часть мяса, 1–2 часа, добавляя еще горячей воды. по мере необходимости.
Переложите грудинку на разделочную доску и дайте немного остыть. Нарежьте и подавайте, желательно на ржаном с горчицей.</t>
  </si>
  <si>
    <t>Ма По Тофу</t>
  </si>
  <si>
    <t>Добавьте в говяжий фарш небольшую щепотку соли и кунжутное масло. Хорошо перемешайте и отложите в сторону.
Смешайте 1 столовую ложку кукурузного крахмала с 2,5 столовыми ложками воды в небольшой миске, чтобы получился водный крахмал.
Нарезаем тофу квадратными кубиками (около 2 см). Доведите большое количество воды до кипения, а затем добавьте щепотку соли. Положите тофу и готовьте 1 минуту. Выезжайте и слейте воду.
Возьмите вок и разогрейте около 2 столовых ложек масла, обжарьте фарш до хрустящей корочки. Выложите говядину и оставьте масло.
Обжаривайте доубаньцзян 1 минуту на медленном огне, затем добавьте чеснок, зеленый лук, имбирь и ферментированную черную фасоль и готовьте 30 секунд до появления аромата. Затем вмешайте перцовые хлопья.
Добавьте к приправам воду и доведите до кипения на сильном огне. Аккуратно переложите кубики тофу. Добавьте легкий соевый соус и говядину. После закипания убавьте огонь и варите 6–8 минут. Затем добавьте измельченную зелень чеснока.
Размешайте водный крахмал, а затем вылейте половину смеси в кипящую кастрюлю. Подождите около 30 секунд, а затем вылейте вторую половину. Вы можете слегка попробовать тофу и добавить щепотку соли, если он недостаточно соленый. Кстати, если вам кажется, что он слишком острый, добавьте немного сахара, чтобы смягчить вкус. Но будьте осторожны, так как бульон в этот момент очень горячий.
Переложите, когда почти все приправы прилипнут к кубикам тофу. Посыпьте порошком сычуаньского перца (по вкусу) и нарезанной зеленью чеснока, если используете.
Подавайте сразу с отварным рисом.</t>
  </si>
  <si>
    <t>Дубаньцзян</t>
  </si>
  <si>
    <t>Ферментированные черные бобы</t>
  </si>
  <si>
    <t>Сычуаньский перец</t>
  </si>
  <si>
    <t>Мбузи Чома (Жареная коза)</t>
  </si>
  <si>
    <t>Козье мясо</t>
  </si>
  <si>
    <t xml:space="preserve">1. Шаги для мяса: 
 Запекайте мясо на среднем огне 50 минут и солите его при переворачивании.
2. Шаги для Угали:
Доведите воду и соль до кипения в кастрюле с толстым дном. Медленно вмешайте кукурузную муку, позволяя ей выпадать сквозь пальцы.
3. Уменьшите огонь до средне-слабого и продолжайте регулярно помешивать, разбивая ложкой комочки, пока каша не начнет отставать от стенок кастрюли и не станет очень густой, около 10 минут.
4. Снимите с огня и дайте остыть.
5. Поместите угали в большую сервировочную миску. Смочите руки водой, сформируйте шар и подавайте.
6. Шаги для Качумбари: Смешайте в миске помидоры, лук, перец чили и листья кориандра.
7. Подавайте и наслаждайтесь!
</t>
  </si>
  <si>
    <t>Пироги</t>
  </si>
  <si>
    <t>Для приготовления теста разотрите 225 г нарезанного кубиками холодного сливочного масла с 350 г обычной муки, затем добавьте 100 г золотистого сахарного песка и щепотку соли.
Скатайте тесто в шар (не добавляйте жидкость) и немного вымесите. Тесто получится довольно твердым, как песочное. Тесто можно использовать сразу или охладить на потом.
Разогрейте духовку до 200C/газ 6/вентилятор 180C. Выровняйте 18 отверстий в двух формах для пирожков с 12 отверстиями, вдавливая в каждое отверстие небольшие шарики теста размером с грецкий орех.
Выложите в пирожки 280 г фарша.
Возьмите шарики теста немного меньшего размера, чем раньше, и раскатайте их между руками, чтобы получились круглые крышки, достаточно большие, чтобы покрыть пироги. 
Накройте пироги крышками, аккуратно прижав края друг к другу, чтобы запечатать их — не нужно запечатывать их молоком или яйцом, так как они прилипнут сами по себе. (Теперь пироги можно замораживать на срок до 1 месяца).
Взбейте 1 небольшое яйцо и смажьте верхушки пирожков. Выпекать 20 минут до золотистого цвета. Оставьте остывать в форме на 5 минут, затем переложите на решетку.
При подаче слегка посыпьте сахарной пудрой.</t>
  </si>
  <si>
    <t>фарш</t>
  </si>
  <si>
    <t>Мусака</t>
  </si>
  <si>
    <t>Нагрейте гриль до максимума. Обжарьте говядину в глубокой жаропрочной сковороде на сильном огне в течение 5 минут. Тем временем наколите баклажаны вилкой, затем поставьте в микроволновую печь на высокой мощности на 3–5 минут, пока они не станут мягкими. Смешайте йогурт, яйцо и пармезан, затем добавьте немного приправ.
Смешайте помидоры, пюре и картофель с говядиной с небольшим количеством приправ и прогрейте. Разровняйте поверхность говяжьей смеси тыльной стороной ложки, затем нарежьте приготовленные баклажаны и выложите сверху. Вылейте йогуртовую смесь на баклажаны, разровняйте, затем запекайте на гриле, пока начинка не застынет и не станет золотистой.</t>
  </si>
  <si>
    <t>Мулухия</t>
  </si>
  <si>
    <t>Обжарьте лук в 3-4 столовых ложках оливкового масла.
Добавьте кубики говядины или куриные котлеты, обжаривайте по 3-4 минуты с каждой стороны.
Добавьте 1 литр воды или столько, чтобы покрыть мясо.
Готовьте на среднем огне до готовности мяса (я обычно делаю это в скороварке и варю в течение 5 минут).
Добавьте замороженную мулухию и перемешивайте, пока она полностью не оттает, а затем не закипит.
В другую сковороду добавьте от 1/4 до 1/2 стакана оливкового масла и зубчики чеснока и готовьте на среднем огне, пока не почувствуете запах чеснока (не поджаривайте его, он станет горьким).
Добавьте к мулухье масло и чеснок, уменьшите огонь и варите 5–10 минут.
Добавьте соль по вкусу
Подавайте с щедрым количеством лимонного сока.
Вы можете подавать его с короткозерновым рисом или лавашем.</t>
  </si>
  <si>
    <t>Горчичный чемпион</t>
  </si>
  <si>
    <t>ШАГ 1
Варите картофель 15 минут или до готовности. Слейте воду, затем разомните.
ШАГ 2
Нагрейте молоко и половину сливочного масла в углу кастрюли, затем добавьте в пюре цельнозерновую горчицу.
ШАГ 3
Аккуратно обжарьте зеленый лук на оставшемся сливочном масле в течение 2 минут, пока он не станет мягким, но все еще ярким зеленым. Сложите в пюре и подавайте. Отлично сочетается с окороком или с рыбным пирогом.</t>
  </si>
  <si>
    <t>Марокканский морковный суп</t>
  </si>
  <si>
    <t>Шаг 1
Разогрейте духовку до 180°С.
Шаг 2
Смешайте в миске морковь, лук, чеснок, семена тмина, семена кориандра, соль и оливковое масло и хорошо перемешайте. Перекладываем на противень.
Шаг 3
Поставьте противень в разогретую духовку и запекайте 10–12 минут или пока морковь не станет мягкой. Снимите с огня и остудите.
Шаг 4
Измельчите смесь запеченной моркови с небольшим количеством воды, чтобы получилась гладкая паста, и процедите в миску.
Шаг 5
Нагрейте морковную смесь на сковороде с антипригарным покрытием. Добавьте два стакана воды и доведите до кипения. Добавьте порошок гарам масала и перемешайте. Добавьте соль и хорошо перемешайте.
Шаг 6
Снимите с огня, добавьте лимонный сок и хорошо перемешайте.
Шаг 7
Подавайте горячим.</t>
  </si>
  <si>
    <t>Ми горенг мамак</t>
  </si>
  <si>
    <t>Нагрейте масло в сковороде на среднем огне. Затем добавьте арахис, сушеный перец чили, сушеные креветки и дал. Обжарьте ароматические вещества до появления аромата. Снимите со сковороды и оставьте в стороне.
Смешайте жареные ингредиенты с тамариндовой пастой и водой до получения однородной массы. Затем обжарьте смешанные ингредиенты в нагретом на медленном огне масле. Продолжайте готовить, пока масло не отделится от пасты и не станет более темного оттенка.
Картофель очистите, нарежьте небольшими кусочками и отварите в кастрюле с водой до готовности. Когда все будет готово, выньте их из кастрюли и оставьте в стороне. Вылейте воду.
Нарежьте лук и жареный тофу, измельчите чеснок, нарежьте немного капусты и китайской цветущей капусты (чой сам). Приготовьте оладьи из креветок и нарежьте их. Отварите лапшу, чтобы она стала мягче, если она куплена сушеной. Также смешайте черный соевый соус с водой.
Чтобы обжарить одну порцию ми горенг мамак, разогрейте масло и добавьте в указанном порядке 1/4 следующих ингредиентов: чеснок, лук, пасту. Обжарить до появления аромата. По желанию добавьте креветки.
Добавьте 1/4 количества тофу, отварной картофель, капусту, цветную китайскую капусту и оладьи с креветками. Обжарьте еще 30 секунд.
Добавьте лапшу в вок. Добавьте 3 столовые ложки смеси темного соевого соуса. Равномерно перемешивайте в течение следующей 1 минуты. Затем переместите лапшу в сторону вока. Добавьте яйцо. Украсьте ломтиком лайма и кусочками зеленого перца чили. Чтобы приготовить еще одну тарелку лапши, повторите действия, начиная с шага 5.</t>
  </si>
  <si>
    <t>Китайская брокколи</t>
  </si>
  <si>
    <t>Грибной суп с гречкой</t>
  </si>
  <si>
    <t>Нарезаем лук и чеснок, нарезаем грибы и моем гречку. Разогрейте масло и слегка обжарьте лук. Добавьте грибы и чеснок и продолжайте обжаривать. Добавьте соль, овощную приправу, гречку и лавровый лист и залейте водой. Тушите на слабом огне и незадолго до полной готовности добавьте перец, сметану, смешанную с мукой, нарезанную петрушку и уксус по вкусу.</t>
  </si>
  <si>
    <t>Ореховый куриный карри</t>
  </si>
  <si>
    <t>Мелко нарежьте четверть перца чили, затем положите оставшуюся часть в кухонный комбайн вместе с имбирем, чесноком, стеблями кориандра и одной третью листьев. При необходимости взбейте до получения грубой пасты, добавив немного воды.
Нагрейте масло на сковороде, затем быстро обжарьте кусочки курицы в течение 1 минуты. Помешивайте пасту еще минуту, затем добавьте арахисовое масло, бульон и йогурт. Когда соус начнет слегка пузыриться, варите 10 минут, пока курица не будет полностью готова, а соус не загустеет. Добавьте большую часть оставшегося кориандра, затем посыпьте оставшуюся часть перцем чили, если используете. Ешьте с рисом или пюре из сладкого картофеля.</t>
  </si>
  <si>
    <t>Нью-йоркский чизкейк</t>
  </si>
  <si>
    <t>Расположите полку в центре духовки. Разогрейте духовку до 160°C/обычная 180°C/газ. 4. Застелите дно разъемной формы диаметром 23 см пергаментной бумагой. Для корочки растопите сливочное масло на средней сковороде. Добавьте крошку печенья и сахар, чтобы смесь равномерно увлажнилась. Выложите смесь на дно формы и запекайте 10 минут. Остудить на решетке, пока готовим начинку.
Для начинки увеличьте температуру духовки до 200C/обычно до 240C/газ 9. В настольном миксере с насадкой-лопаткой взбивайте мягкий сыр на средне-низкой скорости до образования кремовой массы, около 2 минут. Включив миксер на низкой мощности, постепенно добавляйте сахар, затем муку и щепотку соли, дважды соскабливая со стенок чаши и лопатки.
Замените насадку-лопатку на венчик. Продолжайте, добавляя ваниль, цедру и сок лимона. Взбейте яйца и желток по одному, очищая миску, и взбейте как минимум дважды. Перемешайте коробку сметаны объемом 284 мл до получения однородной массы, затем отмерьте 200 мл/7 жидких унций (чуть более 3/4 коробки). Продолжайте на низкой скорости, добавляя отмеренную сметану (остальную часть оставьте). Взбейте, чтобы смешалось, но не переусердствуйте. Тесто должно получиться гладким, легким и немного воздушным.
Смажьте стенки разъемной формы растопленным сливочным маслом и положите на противень. Выливаем начинку – если есть комочки, раздавите их ножом – верх должен быть максимально гладким. Выпекать 10 минут. Уменьшите температуру духовки до 90C/обычной 110C/газовой на 1/4 и выпекайте еще 25 минут. Если осторожно встряхнуть форму, начинка должна слегка покачиваться. Выключите духовку и откройте дверцу, чтобы чизкейк получился кремовым в центре, или оставьте закрытой, если вы предпочитаете более сухую текстуру. Дать остыть в духовке в течение 2 часов. По мере остывания чизкейк может слегка треснуть сверху.
Смешайте оставленную сметану с коробкой объемом 142 мл, сахаром и лимонным соком для начинки. Обмазываем чизкейк до краев. Свободно накройте фольгой и поставьте в холодильник минимум на 8 часов или на ночь.
Проведите ножом с круглым лезвием по бокам формы, чтобы ослабить застрявшие края. Разблокируйте боковую часть, сдвиньте чизкейк со дна формы на тарелку, затем вытащите пергаментную бумагу снизу.</t>
  </si>
  <si>
    <t>Нанаймо Бары</t>
  </si>
  <si>
    <t>Начнем с изготовления основы для бисквита. В миске, над кастрюлей с кипящей водой, растопите сливочное масло с сахаром и какао-порошком, время от времени помешивая, до получения однородной массы. Взбивайте яйцо в течение 2–3 минут, пока смесь не загустеет. Снимите с огня и добавьте крошку печенья, кокос и миндаль, если используете, затем вдавите в дно квадратной формы диаметром 20 см, застеленной бумагой. Остудить 10 минут.
Для среднего слоя сделайте заварную глазурь; взбейте вместе масло, сливки и порошок заварного крема до получения легкой и воздушной массы, затем постепенно добавляйте сахарную пудру до полного растворения. Выложите на нижний слой и поставьте в холодильник минимум на 10 минут, пока заварной крем не перестанет быть мягким.
Растопите шоколад и масло в микроволновой печи, затем распределите по охлажденным батончикам и поставьте обратно в холодильник. Оставьте до полного застывания шоколада (около 2 часов). Достаньте смесь из формы и разрежьте на квадраты для подачи.</t>
  </si>
  <si>
    <t>Сушеный кокос</t>
  </si>
  <si>
    <t>Заварной порошок</t>
  </si>
  <si>
    <t>Наси лемак</t>
  </si>
  <si>
    <t>В кастрюле среднего размера на среднем огне смешайте кокосовое молоко, воду, молотый имбирь, корень имбиря, соль, лавровый лист и рис. Накройте и доведите до кипения. Уменьшите огонь и варите 20–30 минут или до готовности.
 Шаг 2
Положите яйца в кастрюлю и залейте холодной водой. Доведите воду до кипения и сразу снимите с огня. Накройте крышкой и дайте яйцам постоять в горячей воде 10–12 минут. Яйца вынуть из горячей воды, остудить, очистить и разрезать пополам. Нарезаем огурец.
 Шаг 3
Тем временем в большой сковороде или воке нагрейте 1 стакан растительного масла на среднем или сильном огне. Добавьте арахис и недолго готовьте, пока он не подрумянится. Достаньте арахис шумовкой и выложите на бумажные полотенца, чтобы впитать лишний жир. Верните сковороду на плиту. Добавьте содержимое одного пакета анчоусов; готовьте недолго, переворачивая, до хрустящей корочки. Достаньте шумовкой и выложите на бумажные полотенца. Откажитесь от масла. Протрите сковороду.
 Шаг 4
Нагрейте 2 столовые ложки масла в сковороде. Добавьте лук, чеснок и лук-шалот; варить до появления аромата, около 1–2 минут. Добавьте пасту чили и готовьте 10 минут, периодически помешивая. Если паста чили слишком сухая, добавьте небольшое количество воды. Добавьте оставшиеся анчоусы; варить 5 минут. Добавьте соль, сахар и сок тамаринда; варите, пока соус не загустеет, около 5 минут.
 Шаг 5
Подавайте луково-чесночный соус поверх теплого риса, сверху выложите арахис, жареные анчоусы, огурцы и яйца.</t>
  </si>
  <si>
    <t>Филе анчоусов</t>
  </si>
  <si>
    <t>Оссо Буко алла Миланезе</t>
  </si>
  <si>
    <t>Телятина</t>
  </si>
  <si>
    <t>Нагрейте духовку до 300 градусов.
Выемка голяшек: насыпьте муку в неглубокую тарелку (подойдет тарелка для пирога). Приправьте телячьи голяшки со всех сторон солью и перцем. По одной обваляйте голяшки в муке, встряхивайте и похлопывайте их, чтобы удалить остатки муки. Выбросьте оставшуюся муку.
Поджаривание голяшек: поместите масло и 1 столовую ложку сливочного масла в широкую жаровню или тяжелую кастрюлю для тушения (6–7 литров) и нагрейте на среднем или сильном огне. Когда масло растает и начнет мерцать, опустите рульки в кастрюлю плоской стороной вниз; если хвостовики не подходят друг к другу, не касаясь друг друга, делайте это партиями. Обжарьте рульки, перевернув один раз щипцами, пока обе плоские стороны не станут хорошо карамелизированными, примерно по 5 минут на каждую сторону. Если масляно-масляная смесь начнет пригорать, немного уменьшите огонь. Переложите рульки на большое блюдо или поднос и отложите в сторону.
Ароматические вещества: слейте и выбросьте жир из кастрюли. Вытрите пригоревшие кусочки влажным бумажным полотенцем, стараясь не удалить вкусные карамелизованные кусочки. Добавьте в кастрюлю оставшиеся 2 столовые ложки масла и растопите его на среднем огне. Когда масло перестанет пениться, добавьте лук, морковь, сельдерей и фенхель. Приправьте солью и перцем, перемешайте и готовьте овощи, пока они не станут мягкими, но не подрумянятся, около 6 минут. Добавьте чеснок, цедру апельсина, майоран и лавровый лист и тушите еще минуту или две.
Жидкость для тушения: добавьте вино, увеличьте огонь до сильного и доведите до кипения. Кипятите, время от времени помешивая, чтобы вино выпарилось примерно наполовину, 5 минут. Добавьте бульон и помидоры с их соком и снова кипятите, чтобы объем жидкости уварился примерно до 1 стакана, около 10 минут.
Тушение: поместите голяшки в кастрюлю так, чтобы они лежали обнаженной костью вверх, и полейте соком, скопившимся за время их хранения. Накройте пергаментной бумагой и прижмите ее так, чтобы пергамент почти касался телятины, а края свисали над стенками кастрюли примерно на дюйм. Плотно закройте крышкой и поместите в нижнюю часть духовки, чтобы тушить при слабом кипении. Проверьте кастрюлю через первые 15 минут, и если жидкость кипит слишком сильно, уменьшите температуру духовки на 10 или 15 градусов. Продолжайте тушить, переворачивая рульки и поливая сверху небольшим количеством сока через первые 40 минут, пока мясо не станет полностью мягким и не отделится от кости, примерно 2 часа.
Гремолата: Пока рульки тушатся, смешайте в небольшой миске чеснок, петрушку и цедру лимона. Накройте полиэтиленовой пленкой и поставьте в прохладное место (или в холодильник, если на кухне очень тепло).
Послевкусие: Когда телятина станет нежной и отпадет от кости, снимите крышку и посыпьте половиной гремолаты. Верните телятину в духовку без крышки еще на 15 минут, чтобы она немного карамелизировалась.
Используя лопаточку или ложку с прорезями, осторожно достаньте рульки из жидкости для тушения, стараясь сохранить их целыми. Голяшки будут очень нежными и могут развалиться на куски, а костный мозг внутри костей будет шатким, так что это может быть немного сложно. Но если они развалятся, не волнуйтесь, вкус совершенно не пострадает. Разложите голяшки на сервировочном блюде или другой большой тарелке, не складывая друг на друга, и накройте фольгой, чтобы они оставались теплыми.
Завершение приготовления соуса: поставьте кастрюлю для тушения на плиту и оцените соус: если на поверхности плавает видимый слой жира, снимите его большой ложкой и выбросьте. Попробуйте соус на концентрацию вкуса. Если вкус немного слабый или пресный, доведите его до кипения на сильном огне и варите, чтобы уменьшить объем и усилить вкус, в течение 5–10 минут. Еще раз попробуйте на соль и перец. Если соусу хочется больше остроты, добавьте одну-две чайные ложки оставшейся гремолаты.
Разделение телячьих голяшек на порции: если голяшки достаточного размера, подавайте по одной на человека. Если голяшки гигантские или у вас скромный аппетит, раздвиньте большие голяшки, разделив их по естественным швам, и подавайте меньшее количество. Обязательно отдайте костный мозг тому, кто ценит их больше всего.
Сервировка: Разложите телячьи голяшки на теплых обеденных тарелках вместе с ризотто, если подаете. Непосредственно перед тем, как нести тарелки к столу, посыпьте оставшейся гремолатой, а затем полейте щедрым количеством соуса – контакт с горячей жидкостью ароматизирует гремолату и поднимет аппетит запахом чеснока и лимона.</t>
  </si>
  <si>
    <t>Апельсиновой цедры</t>
  </si>
  <si>
    <t>Лимонная цедра</t>
  </si>
  <si>
    <t>Бычий хвост с бобами</t>
  </si>
  <si>
    <t>Бычий хвост</t>
  </si>
  <si>
    <t>Перемешайте бычий хвост с луком, зеленым луком, чесноком, имбирем, перцем чили, соевым соусом, тимьяном, солью и перцем. Нагрейте растительное масло в большой сковороде на средне-сильном огне. Обжарьте бычий хвост на сковороде, пока он не подрумянится со всех сторон, около 10 минут. Поместите в скороварку и влейте 375 мл воды. Готовьте под давлением 25 минут, затем снимите с огня и снимите крышку в соответствии с указаниями производителя.
Добавьте фасоль и ягоды перца и доведите до кипения на среднем или сильном огне. Растворите кукурузную муку в 2 столовых ложках воды и добавьте к кипящему бычьему хвосту. Готовьте и помешивайте несколько минут, пока соус не загустеет, а фасоль не станет мягкой.</t>
  </si>
  <si>
    <t>Свежий тимьян</t>
  </si>
  <si>
    <t>Pad See Ew</t>
  </si>
  <si>
    <t>Смешайте соус в небольшой миске.
Чеснок измельчить в воке с маслом. Поставьте на сильный огонь, когда он станет горячим, добавьте курицу и стебли китайской брокколи, готовьте, пока курица не станет светло-золотистой.
Отодвиньте в сторону вока, разбейте туда яйцо и сделайте омлет. Не волнуйтесь, если он прилипнет ко дну вока — он обуглится и придаст блюду настоящий вкус.
Добавьте лапшу, листья китайской брокколи и соус. Аккуратно перемешайте, пока лапша не станет темной, а листья не завянут. Подавайте немедленно!</t>
  </si>
  <si>
    <t>темный соевый соус</t>
  </si>
  <si>
    <t>устричный соус</t>
  </si>
  <si>
    <t>белый уксус</t>
  </si>
  <si>
    <t>вода</t>
  </si>
  <si>
    <t>арахисовое масло</t>
  </si>
  <si>
    <t>Картофельный гратен с курицей</t>
  </si>
  <si>
    <t>Картофельный гратен за 15 минут с курицей и зеленью бекона: запеканка всегда кажется более трудоемкой и снисходительной, чем обычная отварная или жареная, но это не обязательно должно занимать 45 минут, это неплохо для разнообразия, и вы можете контролировать калорийность, выбрав крем-фреш от жирного до обезжиренного. (Очевидно, что жирный картофель всегда вкуснее!) На порцию 4: возьмите 800 г картофеля, мелко нарежьте и отварите на сковороде около 5-8 минут, пока он не станет твердым, а не мягким. Мелко нарежьте 3 луковицы и поместите в форму для запекания с 2 столовыми ложками оливкового масла и 100 мл куриного бульона. Готовьте, пока лук не станет мягким, затем слейте воду с картофеля и вылейте на лук. Приправьте и полейте сливками или крем-фреш, пока все не покроется, но не расплывется. Натрите пармезан сверху, а затем доведите его до золотистого цвета под грилем. подавайте с курицей и беконом, горошком и шпинатом.</t>
  </si>
  <si>
    <t>Шпинат</t>
  </si>
  <si>
    <t>Путин</t>
  </si>
  <si>
    <t>Нагрейте масло во фритюрнице или глубокой тяжелой сковороде до 365°F (185°C).
Разогрейте соус в кастрюле или микроволновой печи.
Положите картофель фри в горячее масло и готовьте до светло-коричневого цвета, около 5 минут.
Выложите на тарелку, застеленную бумажным полотенцем, чтобы стечь.
Выложите картофель фри на сервировочное блюдо и посыпьте сыром.
Вылейте соус на картофель фри и сыр и сразу же подавайте.</t>
  </si>
  <si>
    <t>Говяжий соус</t>
  </si>
  <si>
    <t>Сырки</t>
  </si>
  <si>
    <t>Пилчард путанеска</t>
  </si>
  <si>
    <t>Спагетти</t>
  </si>
  <si>
    <t>Приготовьте макароны, следуя инструкциям на упаковке. Нагрейте масло в сковороде с антипригарным покрытием и обжарьте лук, чеснок и перец чили в течение 3–4 минут, чтобы они стали мягкими. Добавьте томатное пюре и готовьте 1 минуту, затем добавьте сардины с соусом. Готовьте, разбивая рыбу деревянной ложкой, затем добавьте оливки и продолжайте готовить еще несколько минут.
Слейте воду с макарон и добавьте в кастрюлю 2-3 столовые ложки воды от варки. Все хорошо перемешайте, затем разложите по тарелкам и подавайте, посыпав пармезаном.</t>
  </si>
  <si>
    <t>Кассуле из свинины</t>
  </si>
  <si>
    <t>Нагрейте духовку до 140C/120C с конвекцией/газом. 1. Поставьте большую жаропрочную форму (с плотно закрывающейся крышкой) на сильный огонь. Добавьте жир и нарезанное кубиками мясо, готовьте несколько минут, чтобы края запечатались, и быстро перемешайте, чтобы оно приготовилось равномерно. Уменьшите огонь до минимума, добавьте нарезанный лук, целые зубчики чеснока, морковь и семена фенхеля и осторожно готовьте несколько минут, чтобы овощи стали мягче.
Залейте красным винным уксусом, соскребая со дна кастрюли кусочки мяса. Добавьте бульон, томатное пюре, половину розмарина и петрушки. Доведите до кипения и варите 10 минут, затем приправьте, накройте крышкой и поставьте в духовку на 2 часа, сняв крышку на последний час приготовления. Время от времени помешивайте и добавьте фасоль за 30 минут до готовности.
Достаньте противень из духовки и разогрейте гриль. Посыпьте сверху оставшимися травами и сухарями, сбрызните сверху небольшим количеством масла и верните в духовку на 5–10 минут, пока сухари не станут золотистыми. Подавайте с хрустящим хлебом и зелеными овощами.</t>
  </si>
  <si>
    <t>Семена укропа</t>
  </si>
  <si>
    <t>Фасоль Фасоль</t>
  </si>
  <si>
    <t>Блины</t>
  </si>
  <si>
    <t>Поместите муку, яйца, молоко, 1 столовую ложку масла и щепотку соли в миску или большой кувшин, затем перемешайте до получения гладкого теста. Оставьте на 30 минут, если у вас есть время, или начните готовить сразу.
Поставьте среднюю сковороду или блинную сковороду на средний огонь и тщательно протрите ее промасленной кухонной бумагой. Когда блины горячие, готовьте их по 1 минуте с каждой стороны до золотистого цвета, сохраняя их теплыми в духовке на слабом огне.
Подавайте с дольками лимона и сахаром или с вашей любимой начинкой. Когда остынут, вы можете выложить блины на пергамент для выпечки, затем завернуть в пищевую пленку и заморозить на срок до 2 месяцев.</t>
  </si>
  <si>
    <t>Черника</t>
  </si>
  <si>
    <t>Тыквенный пирог</t>
  </si>
  <si>
    <t>Поместите тыкву в большую кастрюлю, залейте водой и доведите до кипения. Накройте крышкой и варите 15 минут или до готовности. Слить воду из тыквы; дайте остыть.
Разогрейте духовку до 180C/160C с конвекцией/газом. 4. Раскатайте тесто на слегка посыпанной мукой поверхности и выложите им форму для пирога диаметром 22 см со свободным дном. Остудить 15 минут. Застелите тесто пергаментом для выпечки и фасолью, затем выпекайте 15 минут. Удалите фасоль и бумагу и готовьте еще 10 минут, пока основа не станет бледно-золотистой и бисквитной. Вынуть из духовки и дать немного остыть.
Увеличьте температуру духовки до 220C/200C с конвекцией/газом. 7. Протолкните остывшую тыкву через сито в большую миску. В отдельной миске смешайте сахар, соль, мускатный орех и половину корицы. Смешайте взбитые яйца, растопленное масло и молоко, затем добавьте к тыквенному пюре и перемешайте. Вылейте тесто в форму для тарта и готовьте 10 минут, затем уменьшите температуру до 180C/160C конвекция/газ 4. Продолжайте выпекать 35-40 минут, пока начинка не застынет.
Дать остыть, затем вынуть пирог из формы. Оставшуюся корицу смешайте с сахарной пудрой и посыпьте пирог. Подавать охлажденным.</t>
  </si>
  <si>
    <t>Чизкейк с арахисовым маслом</t>
  </si>
  <si>
    <t>Смажьте маслом и застелите круглую форму для торта диаметром 20 см со свободным дном пищевой пленкой, сделав ее как можно более гладкой. Растопить сливочное масло на сковороде. Измельчите печенье, раскатав его в мешке скалкой, затем перемешайте с маслом, пока оно не будет хорошо покрыто. Плотно прижмите смесь к дну формы и охладите.
Пока готовите начинку, замочите желатин в воде. Переложите рикотту в миску, затем добавьте арахисовое масло и сироп. Рикотта имеет слегка зернистую текстуру, поэтому, если хотите, взбейте ее до однородной консистенции с помощью блендера, чтобы получить более гладкую текстуру.
Достаньте замоченный желатин из воды и высушите. Положите его в кастрюлю с молоком и очень осторожно нагревайте, пока желатин не растворится. Вмешайте в арахисовую смесь, затем выложите на основу печенья. Охладите до застывания.
Для застывания оставить в форме и, как только она затвердеет, накрыть поверхность пищевой пленкой, затем обернуть форму пищевой пленкой и фольгой.
Для разморозки поставьте на ночь в холодильник.
При подаче аккуратно достаньте из формы. Взбейте сливки с сахаром, пока они не будут держать форму, затем выложите поверх чизкейка и посыпьте арахисовым битком.</t>
  </si>
  <si>
    <t>Арахисовое печенье</t>
  </si>
  <si>
    <t>Желатиновые листья</t>
  </si>
  <si>
    <t>Арахис хрупкий</t>
  </si>
  <si>
    <t>Персик и черника Грант</t>
  </si>
  <si>
    <t>Разогрейте духовку до 190C/170C конвекция/газ. 5. Смажьте маслом широкую неглубокую жаропрочную форму. Смешайте кукурузную муку с апельсиновой цедрой и соком и положите в большую кастрюлю с сахаром. Разрежьте персики пополам, удалите косточки и нарежьте ломтиками и добавьте в кастрюлю. Медленно доведите до кипения, осторожно помешивая, пока соус не станет блестящим и не загустеет, около 3-4 минут. Снимите с огня, добавьте чернику и выложите в готовое блюдо.
В миску просейте муку и добавьте 50 г сливочного масла. Втирайте масло в муку до тех пор, пока оно не станет напоминать мелкие панировочные сухари, затем добавьте половину сахара. Оставшийся сахар смешайте с корицей и отставьте в сторону.
Добавьте молоко к сухим ингредиентам и замесите мягкое тесто. Выложите на слегка посыпанную мукой поверхность и немного помесите. Раскатайте в продолговатый пласт размером примерно 16 х 24 см. Смажьте растопленным сливочным маслом и равномерно посыпьте острым сахаром. Сверните рулет с одной длинной стороны и разрежьте на 12 ломтиков. Разложите по верху блюда, оставив центр открытым.
Выпекайте 20–25 минут, пока начинка не станет хрустящей и золотистой. Подавайте теплым.</t>
  </si>
  <si>
    <t>Персики</t>
  </si>
  <si>
    <t>Паркин Торт</t>
  </si>
  <si>
    <t xml:space="preserve">Нагрейте духовку до 160C/140C с конвекцией/газом. 3. Смажьте маслом глубокую квадратную форму для торта диаметром 22 см/9 дюймов и застелите пергаментом для выпечки. Яйцо и молоко взбейте вилкой.
Аккуратно растопите сироп, патоку, сахар и масло в большой кастрюле, пока сахар не растворится. Снимите с огня. Смешайте овсянку, муку и имбирь и добавьте смесь сиропа, затем яйцо и молоко.
Вылейте смесь в форму и выпекайте 50 минут – 1 час, пока пирог не станет твердым и не станет немного хрустящим сверху. Охладите в форме, затем заверните в пергамент и фольгу и храните в течение 3–5 дней перед едой, если можете – чем дольше вы оставите, тем мягче и липкее станет продукт, вплоть до 2 недель.
</t>
  </si>
  <si>
    <t>Овсяная каша</t>
  </si>
  <si>
    <t>Молотый имбирь</t>
  </si>
  <si>
    <t>Грушевый Тарт Татен</t>
  </si>
  <si>
    <t>Груши</t>
  </si>
  <si>
    <t>У груш очистите сердцевину, затем очистите ее как можно аккуратнее и разрежьте пополам. Если хотите, их можно приготовить заранее и хранить в холодильнике без крышки, чтобы они высохли.
Высыпьте сахар, сливочное масло, бадьян, кардамон и корицу в жаропрочную сковороду шириной около 20 см и поставьте на сильный огонь до появления пузырьков. Встряхните сковороду и перемешайте масляный соус, пока он не отделится, а сахар не карамелизируется до цвета ириски.
Выложите груши в кастрюлю, затем готовьте в соусе 10–12 минут, время от времени помешивая, до полной карамелизации. Не беспокойтесь о том, что они подгорят – они не подгорят, но вам нужно максимально карамелизировать их. Добавьте бренди и дайте ему запылать, затем отложите груши в сторону.
Нагрейте духовку до 200°C/конвекция 180°C/газ 6. Раскатайте тесто до толщины монеты в 1 фунт. Используя тарелку, немного большую, чем верхняя часть формы, вырежьте круг, затем прижмите края круга теста, чтобы сделать их тоньше.
Когда груши немного остынут, разложите их на противне срезом вверх в форме цветка, так чтобы груши по краям были направлены внутрь. Положите палочку корицы сверху в центре, а стручки кардамона разбросайте вокруг.
Накройте тесто грушами, затем заправьте края по стенкам формы и под фруктами (см. руководство Гордона). Проткните тесто несколько раз, затем выпекайте 15 минут. Если на стенках кастрюли пузырится много сока, слейте его на этом этапе (см. руководство). Уменьшите температуру духовки до 180C/конвекция 160C/газ 4 и выпекайте еще 15 минут, пока тесто не станет золотистым. Оставьте пирог постоять 10 минут, затем осторожно переверните его на сервировочное блюдо.</t>
  </si>
  <si>
    <t>Провансальский омлетный торт</t>
  </si>
  <si>
    <t>Яйца разбиваем в две миски по пять в каждой. Слегка взбейте и приправьте солью и перцем. Нагрейте масло на сковороде, добавьте кабачки и зеленый лук, затем осторожно обжаривайте около 10 минут, пока они не станут мягкими. Охладите, затем добавьте в одну миску яйца с небольшим количеством соли и перца. Добавьте жареный перец в другую миску с яйцами вместе с чесноком, перцем чили, солью и перцем.
Нагрейте немного масла в сковороде диаметром 20-23 см (желательно с антипригарным покрытием). Вылейте яйца с кабачками в мерный кувшин, затем вылейте в кастрюлю примерно треть смеси, вращая ее так, чтобы она покрыла дно кастрюли. Готовьте, пока яйцо не застынет и не подрумянится снизу, затем накройте сковороду тарелкой и переверните на нее омлет. Вставьте его обратно в сковороду, чтобы обжарить другую сторону. Повторите то же самое с оставшейся смесью, чтобы приготовить еще два омлета, каждый раз добавляя на сковороду немного масла. Выложите омлеты на тарелку. Таким же образом приготовьте три омлета со смесью красного перца, затем сложите их на отдельную тарелку.
Теперь делаем начинку. Взбейте сыр, чтобы он стал мягче, затем добавьте молоко, чтобы получилась пастообразная консистенция. Добавьте травы, соль и перец. Застелите глубокую круглую форму для торта диаметром 20–23 см пищевой пленкой (используйте форму того же размера, что и сковорода). Выберите лучший омлет с красным перцем и положите в форму самой красивой стороной вниз. Намажьте тонким слоем сырной начинки, затем накройте омлетом из кабачков. Повторяйте, чередуя слои, пока все омлеты и начинка не окажутся в форме, заканчивая омлетом. Накройте омлет пищевой пленкой и поставьте в холодильник на 24 часа.
Для подачи переверните омлетный корж на сервировочную тарелку и снимите пищевую пленку. Сверху выложите рукколу и посыпьте сыром, небольшим количеством оливкового масла и небольшим количеством свежемолотого черного перца. Подавайте, нарезав на дольки.</t>
  </si>
  <si>
    <t>Ракета</t>
  </si>
  <si>
    <t>Биск из креветок и фенхеля</t>
  </si>
  <si>
    <t>Тигровые креветки</t>
  </si>
  <si>
    <t>Очистите креветки, затем обжарьте панцири в масле на большой сковороде около 5 минут. Добавьте лук, фенхель и морковь и готовьте около 10 минут, пока овощи не начнут размягчаться. Влейте вино и бренди, сильно кипятите около 1 минуты, чтобы выгнать алкоголь, затем добавьте помидоры, бульон и паприку. Накройте крышкой и тушите 30 мин. Тем временем нарезаем креветки.
Взбейте суп как можно мельче с помощью блендера или кухонного комбайна, затем процедите через сито в миску. Потратьте немного времени на то, чтобы тщательно протереть смесь через сито, так как это придаст супу бархатистую текстуру.
Выложите обратно в чистую кастрюлю, добавьте креветки и готовьте 10 минут, затем снова перемешайте до получения однородной массы. Вы можете приготовить и охладить его на день вперед или заморозить на 1 месяц. Разморозьте ночь в холодильнике. При подаче слегка разогрейте на сковороде со сливками. Для украшения приготовьте 8 креветок в небольшом количестве сливочного масла. Разложите по небольшим тарелкам, сверху выложите креветки и нарезанные листья фенхеля.</t>
  </si>
  <si>
    <t>Паштет китайский</t>
  </si>
  <si>
    <t>В большой кастрюле с подсоленной водой варите картофель, пока он не станет очень мягким. Осушать.
С помощью толкушки крупно раздавите картофель с минимум 30 мл (2 столовыми ложками) сливочного масла. С помощью электрического миксера взбейте пюре с молоком. Приправить солью и перцем. Отложите в сторону.
Установите решетку в среднее положение и разогрейте духовку до 190 °C (375 °F).
В большой сковороде обжарьте лук на оставшемся сливочном масле. Добавьте мясо и готовьте до золотистого цвета. Приправить солью и перцем. Снимите с огня.
Слегка прижмите мясо ко дну квадратной формы для запекания диаметром 20 см (8 дюймов). Накройте кукурузой и картофельным пюре. Посыпьте паприкой и петрушкой.
Выпекать около 30 минут. Завершите приготовление под жаровней. Дайте остыть в течение 10 минут.</t>
  </si>
  <si>
    <t>Кремовая кукуруза</t>
  </si>
  <si>
    <t>Пудинг хомер</t>
  </si>
  <si>
    <t>В большой миске с помощью электрического миксера смешайте масло и сахар, пока смесь не станет светлой.
Добавьте яйца и ваниль и перемешайте.
В другой миске смешайте муку и разрыхлитель.
Чередуйте смесь муки и молока с масляной смесью.
Вылейте в смазанную маслом форму размером 13 на 9 дюймов.
КЛЕНОВЫЙ СОУС.
В большой кастрюле доведите до кипения сироп, коричневый сахар, сливки и масло и постоянно помешивайте.
Уменьшите огонь и осторожно варите 2 минуты или пока соус немного не выпарится.
Аккуратно полейте соусом торт.
Выпекайте при температуре 325°F (160°C) около 35 минут или пока пирог не станет светло-коричневым, а зубочистка, вставленная в него, не будет выходить чистой.</t>
  </si>
  <si>
    <t>Печенье с арахисовым маслом</t>
  </si>
  <si>
    <t>Разогрейте духовку до 350 ºF (180 ºC).
В большой миске смешайте арахисовое масло, сахар и яйцо.
Зачерпните ложкой тесто и скатайте его в шар. Поместите шарики печенья на антипригарный противень.
Для дополнительного украшения и более равномерного приготовления расплющите шарики печенья, надавив на них вилкой, а затем снова надавите на нее под углом 90 градусов, чтобы получился узор крест-накрест.
Выпекайте 8-10 минут или пока нижняя часть печенья не станет золотисто-коричневой.
Снимите с противня и остудите.
Наслаждаться!</t>
  </si>
  <si>
    <t>Пицца Экспресс Маргарита</t>
  </si>
  <si>
    <t>1 Разогрейте духовку до 230°C.
2 Добавьте сахар и раскрошите свежие дрожжи в теплую воду.
3 Дайте смеси постоять 10–15 минут в теплом месте (лучше всего подойдет подоконник в солнечный день), пока на поверхности не появится пена.
4 Просейте муку и соль в большую миску, сделайте углубление посередине и влейте дрожжевую смесь и оливковое масло.
5. Слегка посыпьте руки мукой и медленно перемешайте ингредиенты, пока они не схватятся.
6 Обильно посыпьте поверхность мукой.
7 Выложите тесто и начните месить в течение 10 минут, пока оно не станет однородным, шелковистым и мягким.
8 Выложите в слегка смазанный маслом противень с антипригарным покрытием (мы используем круглый, но подойдет любая форма!)
9. Разложите пассату сверху, дойдя до края.
10 Сверху равномерно выложите моцареллу (или другой сыр), приправьте орегано и черным перцем, затем сбрызните небольшим количеством оливкового масла.
11 Готовьте в духовке 10–12 минут, пока сыр слегка не окрасится.
12 Когда все будет готово, положите сверху лист базилика и заправьте!</t>
  </si>
  <si>
    <t>Паштечики (польские пирожки)</t>
  </si>
  <si>
    <t>Просейте муку и соль в большую миску.
Ложкой просейте яичный желток через мелкое сито в муку.
Добавьте сырое яйцо и хорошо перемешайте.
Вбивайте сливочное масло по 1 столовой ложке за раз.
Выложите тесто на посыпанную мукой поверхность и месите до получения однородной и эластичной массы, затем заверните в вощеную бумагу и поставьте в холодильник до затвердевания (минимум 30 минут).
В тяжелой сковороде растопите 2 столовые ложки сливочного масла на среднем огне; обжарьте лук и брюкву, пока лук не станет мягким и прозрачным (5 минут).
Лук, брюкву и говядину дважды пропустите через мясорубку, если она у вас есть, а если нет, то просто нарежьте их как можно мельче.
Растопите оставшиеся 4 столовые ложки сливочного масла на среднем огне и добавьте мясную смесь.
Готовьте на слабом огне, время от времени помешивая, пока вся жидкость не выпарится и смесь не станет достаточно густой, чтобы держать форму.
Снимите с огня и дайте остыть, затем добавьте 1 яйцо, приправьте солью и перцем.
Разогрейте духовку до 350°F.
На слегка посыпанной мукой поверхности раскатайте тесто в прямоугольник размером 13х8 дюймов (толщиной 1/8 дюйма).
Выложите начинку по центру прямоугольника вдоль, оставляя примерно по дюйму пространства с каждого конца.
Слегка смажьте длинные стороны холодной водой, затем загните одну из длинных сторон поверх начинки, а другую - поверх нее.
Смажьте короткие концы холодной водой и заверните их сверху, закрывая начинку.
Положите тесто швом вниз на противень и равномерно смажьте верх оставшейся яичницей.
Выпекать в разогретой духовке до насыщенного золотистого цвета (30 минут).
Нарежьте тесто по диагонали на кусочки длиной 1,5 дюйма и подавайте в качестве закуски или к супу.</t>
  </si>
  <si>
    <t>Пироги (польские пельмени)</t>
  </si>
  <si>
    <t>Чтобы приготовить начинку из квашеной капусты, растопите сливочное масло на сковороде на среднем огне. Добавьте лук и готовьте до прозрачности, около 5 минут. Добавьте осушенную квашеную капусту и готовьте еще 5 минут. Приправьте по вкусу солью и перцем, затем переложите на тарелку, чтобы остыть.
Для начинки из картофельного пюре растопите сливочное масло на сковороде на среднем огне. Добавьте лук и готовьте до прозрачности, около 5 минут. Перемешайте с картофельным пюре, приправьте солью и белым перцем.
Для приготовления теста взбейте яйца и сметану до однородной массы. Просейте вместе муку, соль и разрыхлитель; перемешайте со сметанной смесью, пока тесто не станет однородным. Замесите тесто на слегка посыпанной мукой поверхности, пока оно не станет плотным и гладким. Разделите тесто пополам, затем раскатайте одну половину до толщины 1/8 дюйма. Используя формочку для печенья, разрежьте его на кружочки диаметром 3 дюйма.
Поместите небольшую ложку начинки из картофельного пюре в центр каждого круга. Смочите края водой, заверните и сожмите вилкой, чтобы запечатать. Повторите процедуру с оставшимся тестом и начинкой из квашеной капусты.
Доведите до кипения большую кастрюлю слегка подсоленной воды. Добавьте перги и готовьте 3–5 минут или пока вареники не всплывут наверх. Удалить шумовкой.</t>
  </si>
  <si>
    <t>Polskie Naleśniki (Польские блины)</t>
  </si>
  <si>
    <t>Добавьте муку, яйца, молоко, воду и соль в большую миску, затем перемешайте ручным миксером до получения однородного теста без комков.
На этом этапе добавьте сливочное или растительное масло. Альтернативно, вы можете использовать их для смазывания сковороды перед жаркой каждого блина.
Нагрейте сковороду с антипригарным покрытием на среднем огне, затем влейте тесто, вращая сковороду, чтобы оно растеклось.
Когда блин начнет немного отходить от боков, а верх перестанет быть влажным, переверните его и вскоре поджарьте и с другой стороны.
Перекладываем на тарелку. Оставшееся тесто готовьте, пока оно не израсходуется.
Подавайте теплым, с начинкой по вашему выбору.</t>
  </si>
  <si>
    <t>Пири-пири с курицей и салатом</t>
  </si>
  <si>
    <t>ШАГ 1
Смешайте все ингредиенты маринада в небольшом кухонном комбайне. Натрите маринадом курицу и оставьте на 1 час при комнатной температуре.
ШАГ 2
Нагрейте духовку до 190°С/конвекция 170°С/газ 5. Положите курицу на противень и готовьте 1 час 20 минут. Оставьте под рыхлой фольгой на 20 минут. Пока курица отдыхает, смешайте ингредиенты для салата и приправьте. Подавайте курицу с салатом, картофелем фри и приправами.</t>
  </si>
  <si>
    <t>Португальское прего с зеленым пири-пири</t>
  </si>
  <si>
    <t>ШАГ 1
Натрите стейки чесноком, затем положите их в пакет для сэндвичей и добавьте оливковое масло, хересный уксус и стебли петрушки. Перемешайте все вместе, затем скалкой несколько раз отбейте стейки. Оставьте на 1-2 часа.
ШАГ 2
Чтобы приготовить соус, поместите все ингредиенты в блендер с 1 столовой ложкой воды и взбейте до получения максимально однородной массы. Этого количества получится больше, чем вам понадобится для рецепта, но его можно хранить в герметичной банке в течение недели.
ШАГ 3
Нагрейте сковороду или сковороду до высокой температуры. Смахните со стейков стебли чеснока и петрушки и хорошо приправьте. Обжаривайте стейки по 2 минуты с каждой стороны, затем положите на тарелку. Выложите половинки чиабатты на тарелку поджаренной стороной вниз, чтобы они впитали сок.
ШАГ 4
Нарежьте стейки, затем начините роллы зеленым соусом и рукколой.</t>
  </si>
  <si>
    <t>Чиабатта</t>
  </si>
  <si>
    <t>Жареная на гриле свинина по-португальски (Febras assadas)</t>
  </si>
  <si>
    <t>ШАГ 1
Разрежьте вырезку на 5 частей одинакового размера, оставив хвостовой конец немного длиннее. Возьмите прозрачный полиэтиленовый пакет и поместите туда один из кусочков. С помощью скалки раскатайте его в эскалоп размером с боковую тарелку и повторите то же самое с остальными кусочками.
ШАГ 2
Положите в миску вино, паприку, немного соли, перца, сок ½ лимона и добавьте свинину. Оставьте мариноваться на 20-30 минут, пока шашлык не дойдёт до стадии, когда угли тлеют, но пламени нет.
ШАГ 3
Для приготовления чипсов наполните таз прохладной водой и нарежьте картофель на чипсы толщиной 3 см. Замочите их в воде на 5 минут, а затем смените воду. Оставьте еще на 5 минут. Слейте воду, а затем обсушите полотенцем или кухонной бумагой.
ШАГ 4
Нагрейте масло во фритюрнице или глубокой кастрюле с толстым дном и крышкой до 130С и опустите в масло чипсы (порциями). Бланшировать 8-10 минут. Достаньте из масла и хорошо слейте воду. Выложите на поднос для остывания. Разогрейте масло до 180°C (убедитесь, что оно горячее, иначе чипсы будут сырыми) и опустите в масло корзину с чипсами (опять же, делайте это партиями). Оставьте вариться на 2 минуты, а затем немного встряхните. Готовьте еще минуту или около того, пока они не станут хорошо окрашенными и хрустящими на ощупь. Хорошо процедите несколько минут, переложите в миску и посыпьте морской солью.
ШАГ 5
Свинина приготовится быстро, поэтому делайте это в 2 приема. Достаньте кусочки из маринада, натрите их маслом и бросьте на мангал (можно также использовать мангал). Готовьте по 1 минуте с каждой стороны — при этом они могут вспыхнуть. Этого времени действительно должно быть достаточно, поскольку они продолжат готовить. Снимите их с барбекю и сложите на тарелку. Повторите то же самое с оставшейся партией.
ШАГ 6
Подавайте, сложив тарелку с чипсами, положите свинину поверх каждой стопки и полейте соком из тарелки, чтобы чипсы впитали в себя аромат. Сверху положите ложку майонеза и дольку лимона.</t>
  </si>
  <si>
    <t>Португальское рыбное рагу (Caldeirada de peixe)</t>
  </si>
  <si>
    <t>ШАГ 1
Нагрейте немного масла в большой сковороде с глубокими стенками и обжарьте лук и перец на среднем огне, пока они не станут мягкими, но не подрумянятся. Мелко нарежьте стебли кориандра (листья оставьте на потом) и добавьте в сковороду с перцем чили и измельченным чесноком. Жарьте еще несколько минут. Добавьте вино, шафран и лавровый лист и дайте настояться, пока объем жидкости не уменьшится вдвое.
ШАГ 2
Добавьте картофель, помидоры и 300 мл воды и доведите до слабого кипения. Разломайте помидоры ложкой на краю кастрюли и варите 20–25 минут, пока картофель не станет мягким, а помидоры не разварятся.
ШАГ 3
Хорошо приправьте, затем аккуратно погрузите рыбу в соус и разложите на поверхности кальмаров, креветок, моллюсков и мидий. Накройте крышкой и готовьте 6–8 минут, пока раковины мидий и моллюсков не откроются, креветки не будут готовы, а рыба не станет слоеной. Поджарьте хлеб, слегка натрите его половинкой зубчика чеснока и сбрызните оливковым маслом. Подавайте рагу, посыпав нарезанными листьями кориандра и обмакивая тосты.</t>
  </si>
  <si>
    <t>Кальмар</t>
  </si>
  <si>
    <t>Багет</t>
  </si>
  <si>
    <t>Португальские пирожные с заварным кремом</t>
  </si>
  <si>
    <t xml:space="preserve">ШАГ 1
Раскатайте тесто
Смешайте муку и сахарную пудру и посыпьте ею рабочую поверхность. Раскатайте тесто в прямоугольник размером 45х30 см. Сверните вдоль, чтобы получилась длинная колбаска.
ШАГ 2
Режем тесто на кругляшки
Разрежьте тесто на 24 круга толщиной около 1-2 см.
ШАГ 3
Каждую часть теста раскатываем
Слегка покатайте каждое колесо скалкой, чтобы оно поместилось в 2 формы для кексов с антипригарным покрытием на 12 отверстий.
ШАГ 4
Выложить тесто в форму
Вдавите кружочки теста в формы и сформуйте их, чтобы получились тонкие корпуса. Охладите до необходимости.
ШАГ 5
Приготовьте настоянный сироп
Нагрейте духовку до 220C/конвекция 200C/газ 7. Приготовьте сахарный сироп, доведя до кипения сахар, 200 мл воды, цедру лимона и палочку корицы. Уварите до образования сиропа, дайте остыть, затем удалите корицу и лимон. Взбейте яйца, яичные желтки и кукурузную муку до однородной массы в другой большой кастрюле.
ШАГ 6
Приготовление заварного крема
Нагрейте молоко и семена стручка ванили в отдельной кастрюле до кипения. Постепенно влейте горячее молоко к яйцам и кукурузной муке, затем варите на слабом огне, постоянно помешивая.
ШАГ 7
Добавляем сироп в заварной крем
Добавьте к заварному крему остывший сахарный сироп и взбивайте до тех пор, пока он слегка не загустеет.
ШАГ 8
Разливаем заварной крем по формочкам
Вылейте заварной крем через сито. Разлейте тесто по формочкам и выпекайте 15 минут, пока тесто не станет золотистым, а заварной крем не потемнеет.
ШАГ 9
остудить и посыпать сахарной пудрой
Полностью остудить в формах, затем просеять сахарную пудру и молотую корицу и подавать.
 </t>
  </si>
  <si>
    <t>Картофельный салат (салат Оливье)</t>
  </si>
  <si>
    <t>Картофель и морковь нарезаем небольшими одинаковыми кубиками.
Поместите их в большую кастрюлю и залейте водой.
Добавьте соль и уксус. Доведите до кипения на среднем огне, затем уменьшите огонь до среднего и продолжайте варить, пока картофель не будет готов, около 15 минут. Слейте воду с картофеля и дайте ему остыть до комнатной температуры.
Тем временем нарезаем колбасу и соленые огурцы небольшими кубиками, а зеленый лук шинкуем.
Сваренные вкрутую яйца также нарезаем небольшими кубиками.
Если вы используете свежий укроп, его тоже измельчите.
В большой миске смешайте картофель, морковь, колбасу, соленые огурцы, горошек и зеленый лук.
Добавьте майонез и укроп и перемешайте до однородной массы.
Соль и перец для вкуса. Накройте полиэтиленовой пленкой и поставьте в холодильник минимум на 1 час перед подачей.</t>
  </si>
  <si>
    <t>Ригатони с колбасным соусом из фенхеля</t>
  </si>
  <si>
    <t>Нагрейте столовую ложку масла в большой кастрюле с крышкой. Добавьте кусочки колбасы и обжаривайте на среднем огне 10 минут, регулярно помешивая, до золотисто-коричневого цвета. Переложите колбаски на тарелку, затем добавьте лук и фенхель на горячую сковороду и жарьте 15 минут, время от времени помешивая, до мягкости и карамелизации; если сковорода немного пересохнет, добавьте примерно чайную ложку масла. Добавьте паприку, чеснок и половину семян фенхеля, обжаривайте еще две минуты, затем влейте вино и варите 30 секунд, чтобы уменьшить вдвое. Добавьте помидоры, сахар, 100 мл воды, обжаренную колбасу и половину чайной ложки соли, накройте крышкой и тушите 30 минут; снимите крышку через 10 минут и варите, пока соус не станет густым и насыщенным. Снимите с огня, добавьте оливки и оставшиеся семена фенхеля и отложите до подачи.
Доведите до кипения большую кастрюлю с подсоленной водой, добавьте макароны и варите 12–14 минут (или согласно инструкции на упаковке) до состояния аль денте. Тем временем разогрейте соус. Слейте воду с макарон, верните их в кастрюлю, добавьте столовую ложку масла, затем разложите по мискам. 
Поместите все ингредиенты песто, кроме базилика, в небольшую чашу кухонного комбайна. Добавьте столовую ложку воды и взбейте до получения грубой пасты. Добавьте базилик, затем взбивайте до однородного состояния (текстура песто будет намного лучше, если базилик не перемешать).
Выложите на рагу ложку и добавьте ложку песто. В завершение посыпьте нарезанными листьями фенхеля, если они у вас есть, и сразу подавайте.</t>
  </si>
  <si>
    <t>дымная паприка</t>
  </si>
  <si>
    <t>семена укропа</t>
  </si>
  <si>
    <t>красное вино</t>
  </si>
  <si>
    <t>черные оливки без косточек</t>
  </si>
  <si>
    <t>ригатони</t>
  </si>
  <si>
    <t>пекорино</t>
  </si>
  <si>
    <t>филе анчоуса</t>
  </si>
  <si>
    <t>листья базилика</t>
  </si>
  <si>
    <t>Фадж Рокки Роуд</t>
  </si>
  <si>
    <t>Застелите форму для выпечки размером 8 дюймов вощеной бумагой или фольгой и смажьте ее антипригарным спреем.
Вылейте ½ стакана миниатюрного зефира на дно застеленной бумагой формы для выпечки.
В миске, пригодной для использования в микроволновой печи, смешайте шоколадную стружку и арахисовое масло. Разогревайте шоколадную смесь в микроволновой печи интервалами по 20 секунд, помешивая между каждым интервалом, пока шоколад не растает.
Добавьте ванильный экстракт и хорошо перемешайте до однородной массы.
Оставьте 2 столовые ложки нарезанного миндаля или арахиса и отложите в сторону.
Добавьте 1 ½ стакана миниатюрного зефира и оставшиеся измельченные орехи в шоколадную смесь.
Переложите шоколадную смесь в подготовленную форму и распределите ровным слоем. Сразу же положите сверху оставшиеся измельченные орехи и кусочки мальвы или дополнительный миниатюрный зефир, если вы его используете.
Охладите в течение 4 часов или до застывания.
Удалите помадку и вощеную бумагу из формы. Осторожно очистите всю вощеную бумагу от помадки.
Нарежьте помадку небольшими кусочками и подавайте.</t>
  </si>
  <si>
    <t>Речедо Масала Рыба</t>
  </si>
  <si>
    <t>Скумбрия</t>
  </si>
  <si>
    <t>Замочите все специи, имбирь, чеснок, мякоть тамаринда и кашмирский перец чили, кроме масла, в уксусе.
Добавьте сахар и соль.
Также добавьте порошок куркумы.
Все тщательно перемешать и мариновать 35-40 минут.
Измельчите смесь до мягкости и гладкости. При необходимости добавьте еще уксуса, но убедитесь, что паста должна быть густой, поэтому добавьте уксус соответственно. Если паста масала жидкая, она не прилипнет к рыбе.
Промойте рыбный разрез от центра и сделайте надрез сверху. Для ясности вы можете увидеть рыбу ниже.
Теперь набейте пасту в центр и в разрез. Обмазываем этой пастой всю рыбу. Мариновать рыбу 30 минут.
Налейте масло в неглубокую сковороду. Когда масло станет достаточно горячим, обжарьте фаршированные скумбрии.
Обжариваем до золотистого цвета с обеих сторон
Подавайте скумбрию речеадо горячей с салатом, дольками лайма, рисом и карри.
Примечания
1. Убедитесь, что паста масала густая, иначе результат будет неудовлетворительным.
2. Если вы не можете найти кашмирский перец чили, используйте перец бедги или порошок красного кашмирского перца чили.
3. Вы можете использовать белый или кокосовый уксус.
4. Оставшуюся пасту можно хранить в холодильнике для дальнейшего использования.
5. Корицы можно избегать, так как это сильная специя, которую обычно используют для мяса или курицы.</t>
  </si>
  <si>
    <t>Красный перец чили</t>
  </si>
  <si>
    <t>Тамариндовый шарик</t>
  </si>
  <si>
    <t>Риболлита</t>
  </si>
  <si>
    <t>Положите 2 столовые ложки масла в большую кастрюлю и поставьте на средний огонь. Когда станет жарко, добавьте лук, морковь, сельдерей и чеснок; посыпьте солью и перцем и готовьте, время от времени помешивая, пока овощи не станут мягкими, 5–10 минут.
Нагрейте духовку до 500 градусов. Слейте воду с фасоли; если они консервированные, их тоже промойте. Добавьте их в кастрюлю вместе с помидорами, их соком и бульоном, розмарином и тимьяном. Доведите до кипения, затем уменьшите огонь, чтобы суп постоянно пузырился; накройте крышкой и готовьте, помешивая один или два раза, чтобы помидоры развалились, пока вкусы не смешаются, 15–20 минут.
Вытащите и выбросьте стебли розмарина и тимьяна, если хотите, и добавьте капусту. Попробуйте и отрегулируйте приправу. Положите ломтики хлеба поверх тушеного мяса так, чтобы они закрывали верх и как можно меньше перекрывали друг друга. Сверху разложите ломтики красного лука, сбрызните оставшимися 3 столовыми ложками масла и посыпьте пармезаном.
Поставьте кастрюлю в духовку и запекайте, пока хлеб, лук и сыр не подрумянятся и не станут хрустящими, 10–15 минут. (Если ваша кастрюля помещается под жаровню, вы также можете подрумянить верх там.) Разложите суп и хлеб по 4 тарелкам и подавайте.</t>
  </si>
  <si>
    <t>Консервированные помидоры</t>
  </si>
  <si>
    <t>Хлеб из цельной зерна</t>
  </si>
  <si>
    <t>Жареные баклажаны с тахини, кедровыми орешками и чечевицей</t>
  </si>
  <si>
    <t xml:space="preserve">
Для чечевицы: установите решетку духовки в центральное положение и разогрейте духовку до 450 ° F, чтобы подготовиться к запеканию баклажанов. Тем временем нагрейте 2 столовые ложки оливкового масла в средней кастрюле на среднем огне, пока оно не начнет мерцать. Добавьте морковь, сельдерей и лук и готовьте, помешивая, пока они не станут мягкими, но не подрумянятся, около 4 минут. Добавьте чеснок и готовьте, помешивая, до появления аромата, около 30 секунд. Добавьте чечевицу, лавровый лист, бульон или воду и щепотку соли. Доведите до кипения, накройте частично приоткрытой крышкой и варите, пока чечевица не станет мягкой, около 30 минут. (Долейте воды, если чечевица в какой-то момент не полностью погружена в воду.) Снимите крышку, добавьте уксус и уварите, пока чечевица не станет влажной, но не жидкой. Приправьте по вкусу солью и перцем, накройте крышкой и держите в тепле до подачи.
2.
Для баклажанов: пока варится чечевица, разрежьте каждый баклажан пополам. Сделайте надрезы на мякоти кончиком ножа для очистки овощей в виде перекрестной штриховки с интервалом в 1 дюйм. Переложите на застеленный фольгой противень срезом вверх и смажьте каждую половинку баклажана 1 столовой ложкой масла, давая каждому мазку полностью впитаться, прежде чем смазывать еще. Приправить солью и перцем. Сверху каждого положите веточку розмарина. Переложите в духовку и запекайте до полной готовности и обугливания, 25–35 минут. Достаньте из духовки и выбросьте розмарин.
3.
Для подачи: нагрейте 2 столовые ложки оливкового масла и кедровые орехи в средней сковороде, поставленной на средний огонь. Готовьте, часто перемешивая орехи, до золотисто-коричневого цвета и аромата, около 4 минут. Переложите в миску, чтобы остановить приготовление. Добавьте половину петрушки и розмарина к чечевице и переложите на сервировочное блюдо. Сверху выложите половинки баклажанов. Нанесите несколько столовых ложек соуса тахини на каждую половинку баклажана и посыпьте кедровыми орешками. Посыпьте оставшейся петрушкой и розмарином, сбрызните оливковым маслом и подавайте.</t>
  </si>
  <si>
    <t>Яблочный уксус</t>
  </si>
  <si>
    <t>кедровые орехи</t>
  </si>
  <si>
    <t>Рок Торты</t>
  </si>
  <si>
    <t>Разогрейте духовку до 180C/350F/Газ 4 и застелите противень пергаментом для выпечки.
Смешайте в миске муку, сахар и разрыхлитель и втирайте нарезанное кубиками сливочное масло, пока смесь не станет похожа на панировочные сухари, затем добавьте сухофрукты.
В чистой миске взбейте яйцо и молоко вместе с ванильным экстрактом.
Добавьте яичную смесь к сухим ингредиентам и перемешайте ложкой, пока смесь не превратится в густое комковое тесто. Добавьте еще чайную ложку молока, если оно вам действительно нужно, чтобы смесь слиплась.
Поместите ложки смеси размером с мяч для гольфа на подготовленный противень. Оставьте между ними пространство, так как во время выпекания они расплющятся и растянутся в два раза.
Выпекать 15-20 минут, до золотисто-коричневого цвета. Достаньте из духовки, дайте остыть пару минут, затем переложите на решетку, чтобы остыли.</t>
  </si>
  <si>
    <t>Рататуй</t>
  </si>
  <si>
    <t>Разрежьте баклажаны вдоль пополам. Положите их на доску срезом вниз, снова разрежьте вдоль пополам, а затем поперек на кусочки толщиной 1,5 см. Отрежьте у кабачков концы, а затем поперек на ломтики толщиной 1,5 см. Очистите перец от плодоножки до низа. Держите вертикально, обрежьте стебель, затем разрежьте на 3 части. Срежьте мембрану, затем нарежьте небольшими кусочками.
Надрежьте небольшой крестик у основания каждого помидора, затем положите их в жаропрочную миску. Помидоры залить кипятком, оставить на 20 секунд, затем вынуть. Слейте воду, замените помидоры и залейте холодной водой. Дайте остыть, затем снимите кожицу. Помидоры разрежьте на четвертинки, соскребите ложкой семена, затем крупно нарежьте мякоть.
Поставьте сотейник на средний огонь и, когда он станет горячим, налейте 2 столовые ложки оливкового масла. Обжарьте баклажаны по 5 минут с каждой стороны, пока кусочки не станут мягкими. Отложите их в сторону и обжарьте кабачки в еще одной столовой ложке масла в течение 5 минут до золотистого цвета с обеих сторон. Повторите то же самое с перцами. Не переваривайте овощи на этом этапе, так как на следующем этапе им еще предстоит провариться.
Порвите листья базилика и отложите в сторону. Обжарьте лук на сковороде 5 минут. Добавьте чеснок и жарьте еще мин. Добавьте уксус и сахар, затем добавьте помидоры и половину базилика. Верните овощи в кастрюлю, посолите и поперчите и готовьте 5 минут. Подавайте с базиликом.</t>
  </si>
  <si>
    <t>Раппи-пирог</t>
  </si>
  <si>
    <t>Разогрейте духовку до 400 градусов F (200 градусов C). Смажьте маслом форму для выпечки размером 10x14x2 дюйма.
Нагрейте маргарин в сковороде на среднем огне; добавьте лук. Готовьте и помешивайте, пока лук не станет мягким и прозрачным, около 5 минут. Уменьшите огонь до минимума и продолжайте готовить, помешивая, пока лук не станет очень мягким и темно-коричневым, еще примерно 40 минут.
Доведите куриный бульон до кипения в большой кастрюле; добавьте куриные грудки, уменьшите огонь и варите, пока курица не перестанет быть розовой в центре, около 20 минут. Снимите с огня. Выложите куриные грудки на тарелку с помощью шумовки; запасной бульон.
Выжать сок из картофеля с помощью электрической соковыжималки; поместите сухую картофельную мякоть в миску и слейте сок. Добавьте в картофель соль и перец; добавьте достаточно оставшегося бульона, чтобы смесь приобрела консистенцию овсянки. Оставшийся бульон отставьте в сторону.
Равномерно распределите половину картофельной смеси в подготовленную форму. Равномерно выложите приготовленную куриную грудку поверх картофеля; равномерно распределите карамелизированный лук по курице. Распределите оставшуюся картофельную смесь поверх лука и курицы, чтобы она покрыла их.
Выпекать в разогретой духовке до золотистого цвета, около 1 часа. Разогрейте куриный бульон; полить отдельные порции по желанию.</t>
  </si>
  <si>
    <t>Суп из красного горошка</t>
  </si>
  <si>
    <t>Вымойте и ополосните сушеную фасоль, затем залейте водой в глубокой миске. Помните, что по мере замачивания они расширятся как минимум в три раза по сравнению с первоначальным размером, поэтому добавьте в миску много воды. Замочите их на ночь или минимум на 2 часа, чтобы процесс приготовления прошел быстрее. Я вылил воду, в которой они были замочены, после того, как она выполнила свою работу.
Попросите мясника разрезать соленую косичку на кусочки толщиной 2 дюйма, так как ее будет очень сложно разрезать обычным кухонным ножом. Промойте, затем поставьте глубокую кастрюлю с водой и доведите до кипения. Варить 20 минут, затем слить + промыть и повторить (снова отварить в воде). Цель состоит в том, чтобы сделать кусочки свиных хвостов мягкими и удалить большую часть соли, в которой они были запечены.
Пора приступать к супу. Поместите все в кастрюлю (кроме муки и картофеля), затем залейте водой и поставьте на сильный огонь, чтобы довести до кипения. Когда оно закипит, снимите накипь/пену сверху и выбросьте. Уменьшите огонь до слабого кипения и варите 1 час 15 минут… в основном, пока фасоль не станет мягкой и не начнет разваливаться.
Пришло время добавить картофель (и ямс и т. д., если вы его добавляете), а также кокосовое молоко и продолжать готовить еще 15 минут.
Сейчас самое время приступить к приготовлению основного теста для пельменей. Смешайте муку и воду (при желании добавьте щепотку соли), пока не получите мягкое/гладкое тесто. дайте ему постоять 5 минут, затем поочередно пощипывайте по столовой ложке и катайте между руками, придавая форму сигареты.
Добавьте их в кастрюлю, хорошо перемешайте и продолжайте варить еще 15 минут при кипении.
Вы заметите, что я не добавляла в кастрюлю соль, так как оставшейся соли из соленых косичек будет достаточно, чтобы как следует приправить это блюдо. Однако вы можете попробовать и отрегулировать соответствующим образом. Давайте подведем итоги, касающиеся времени, чтобы вы не запутались. Варите основу супа 1 час 15 минут или до готовности, затем добавьте картофель и варите 15 минут, затем добавьте клецки и варите еще 15 минут. Имейте в виду, что после остывания этот суп немного загустеет.
Хотя это не традиционный рецепт какого-либо конкретного острова, версии этого супа (иногда называемые тушеным горошком) можно найти по всему Карибскому региону, Латинской Америке и Африке. Сытная тарелка этого супа наверняка вызовет у вас сонливость (некоторые могут назвать это этнической усталостью). Вы, конечно, можете заморозить остатки и разогреть их в другой день.</t>
  </si>
  <si>
    <t>Паэлья из жареного фенхеля и баклажанов</t>
  </si>
  <si>
    <t>Детские баклажаны</t>
  </si>
  <si>
    <t>1 Положите фенхель, баклажаны, перец и кабачки в форму для запекания. Добавьте немного оливкового масла, приправьте солью и перцем и перемешайте, чтобы овощи покрылись маслом. Запекайте в духовке 20 минут, перевернув пару раз, пока овощи не будут полностью готовы и не станут золотистыми.
2 Тем временем нагрейте сковороду для паэльи или большую сковороду на слабом или среднем огне и добавьте немного оливкового масла. Обжарьте лук 8–10 минут, пока он не станет мягким. Увеличьте огонь до среднего и добавьте рис, паприку и шафран. Готовьте около 1 минуты, чтобы рис начал поджариваться, затем добавьте белое вино. Уварите примерно наполовину, прежде чем размешать две трети бульона. Убавьте огонь и варите 10 минут без крышки, пару раз помешивая.
3 Добавьте горошек, добавьте немного приправ, затем аккуратно добавьте жареные овощи. Залейте оставшимся бульоном, разложите сверху дольки лимона и накройте крышкой или алюминиевой фольгой. Готовьте еще 10 минут.
4. Чтобы на дне сковороды получился классический слой поджаренного риса, увеличьте огонь до сильного, пока не услышите легкое потрескивание. Снимите с огня и дайте постоять 5 минут, затем посыпьте петрушкой и подавайте.</t>
  </si>
  <si>
    <t>Паэлья Райс</t>
  </si>
  <si>
    <t>Замороженного горошка</t>
  </si>
  <si>
    <t>Росул (польский куриный суп)</t>
  </si>
  <si>
    <t>Добавьте курицу в большую жаровню или кастрюлю. 
Залить водой
Доведите до кипения и варите 2–2,5 часа, снимая примеси сверху, чтобы бульон получился прозрачным.
Если ваша кастрюля достаточно большая, добавьте овощи и специи на последний час приготовления.
Моя голландская духовка была недостаточно большой, чтобы вместить все, кастрюлю заполняли только курица и другие кости, поэтому я готовил мясо и кости в течение всего времени приготовления, затем вынимал их и готовил овощи и специи отдельно.
Процедить все из бульона.
Курицу отделить от костей, потянув мясо на большие куски.
Нарезаем морковь
Верните курицу и морковь в бульон.
Приготовьте лапшу в соответствии с инструкциями на упаковке, если вы ее используете.
Добавьте лапшу в миску, а затем залейте горячим супом.</t>
  </si>
  <si>
    <t>Рогалики (польское печенье с круассанами)</t>
  </si>
  <si>
    <t>В средней миске смешайте яичные желтки, сыр Филадельфия и разрыхлитель с помощью ручного миксера. Осторожно начните добавлять муку. Когда смесь не будет хорошо перемешиваться и станет похожа на щепу, уберите миксер и замесите тесто руками.
Сверните рулет, накройте фольгой и заморозьте на 15 минут. В это время разогрейте духовку до 375.
Достаньте тесто и разделите его на две части. Сверните и вырежьте 3-дюймовые треугольники.
Сделайте столько, сколько сможете, и в центр каждого положите маленькую ложку джема. Раскатайте их в форме круассана.
Выложите круассаны на смазанный маслом противень и запекайте 10–12 минут или до золотистого цвета.
Повторите то же самое с остальным тестом.
Когда вытащите их, отложите в сторону и посыпьте сверху сахарной пудрой.
Получается примерно 3 партии по 20 печенек в каждой.
Всего насчитываем около 60 печенек.</t>
  </si>
  <si>
    <t>Варенье</t>
  </si>
  <si>
    <t>Роти Джон</t>
  </si>
  <si>
    <t>Смешайте все ингредиенты в миске.
Разогрейте сковороду или сковороду с небольшим количеством растительного масла.
Вылейте смесь на сковороду и положите сверху кусок открытого багета.
Прижмите хлеб лопаткой и запекайте на гриле в течение 2 минут.
Переверните хлеб, чтобы он стал немного хрустящим.
Вынуть из формы и нарезать хлеб на небольшие порции.
Перед тем, как разрезать сэндвич, добавьте майонез и/или самбал (по желанию).</t>
  </si>
  <si>
    <t>Спагетти болоньезе</t>
  </si>
  <si>
    <t>Положите лук и масло в большую сковороду и обжарьте на достаточно сильном огне 3-4 минуты. Добавьте чеснок и фарш и жарьте, пока они оба не подрумянятся. Добавьте грибы и зелень и готовьте еще пару минут.
Добавьте помидоры, говяжий бульон, томатный кетчуп или пюре, вустерширский соус и приправы. Доведите до кипения, затем убавьте огонь, накройте крышкой и варите, периодически помешивая, 30 минут.
Тем временем приготовьте спагетти в большой кастрюле с кипящей подсоленной водой, согласно инструкции на упаковке. Хорошо слейте воду, пропустите через него горячую воду, положите обратно в кастрюлю и добавьте немного оливкового масла, если хотите, затем добавьте мясной соус. Подавайте в горячих тарелках, разложив по ним сыр Пармезан, чтобы посыпать сверху.</t>
  </si>
  <si>
    <t>нежирный говяжий фарш</t>
  </si>
  <si>
    <t>сушеный орегано</t>
  </si>
  <si>
    <t>горячий говяжий бульон</t>
  </si>
  <si>
    <t>спагетти</t>
  </si>
  <si>
    <t>Пряная аррабьята пенне</t>
  </si>
  <si>
    <t>Пенне Ригате</t>
  </si>
  <si>
    <t>Доведите большую кастрюлю воды до кипения. Добавьте кошерную соль в кипящую воду, затем добавьте макароны. Готовьте согласно инструкции на упаковке, около 9 минут.
В большую сковороду на среднем или сильном огне добавьте оливковое масло и нагревайте, пока масло не начнет мерцать. Добавьте чеснок и готовьте, помешивая, до появления аромата, 1–2 минуты. Добавьте нарезанные помидоры, красные хлопья чили, итальянскую приправу, соль и перец по вкусу. Доведите до кипения и варите 5 минут. Снимите с огня и добавьте нарезанный базилик.
Слейте воду с макарон и добавьте их в соус. Украсьте хлопьями пармезана-реджано и базиликом и подавайте теплым.</t>
  </si>
  <si>
    <t>красные хлопья чили</t>
  </si>
  <si>
    <t>итальянской приправы</t>
  </si>
  <si>
    <t>Пармиджано-Реджано</t>
  </si>
  <si>
    <t>Дымный чечевичный перец чили с тыквой</t>
  </si>
  <si>
    <t>Начнем с обжаривания тыквы. Нарежьте его тонкими полумесяцами, сбрызните небольшим количеством масла и посыпьте морской солью. Я добавила свежий шалфей, который был у меня в холодильнике, но это необязательно. Запекайте тыкву при температуре 205 C (400 F) в течение 20–30 минут, перевернув в середине приготовления, пока она не станет мягкой и золотистой. Даем остыть и нарезаем кубиками.
Тем временем промойте чечевицу и залейте водой. Доведите их до кипения, затем убавьте огонь и дайте вариться (без крышки) 20–30 минут или до готовности. Слейте воду и отложите в сторону.
Пока чечевица варится, нагрейте 1 ст. масла на медленном огне в средней кастрюле. Добавьте лук и лук-порей и обжаривайте около 5 минут или пока они не начнут размягчаться. Затем добавьте чеснок вместе с тмином и кориандром и готовьте еще несколько минут. Добавьте оставшиеся специи – паприку, корицу, перец чили, какао, вустерширский соус, соль и орегано. Затем добавьте банку помидоров, воду или бульон и морковь. Дайте покипеть под крышкой в ​​течение 20 минут или пока овощи не станут мягкими, а смесь не загустеет. Вам нужно будет периодически проверять кастрюлю на наличие движения и при необходимости долить доверху жидкости.
Добавьте чечевицу и нарезанную жареную тыкву. Дайте вариться еще 10 минут, чтобы прогрелось.
Подавайте с нарезанным халапеньо, дольками лайма, кинзой, зеленым луком и сметаной из кешью.
ПРОСТАЯ СМЕТА ИЗ КЕШЬЮ
1 чашка сырых несоленых кешью
Щепотка морской соли
1 ч. л. Яблочный уксус
Вода
Доведите немного воды до кипения и замочите в ней кешью минимум на четыре часа. Альтернативно, вы можете использовать холодную воду и оставить кешью замачиваться на ночь, но я забывчивый/ленивый, поэтому часто использую метод варки, который намного быстрее.
После того, как кешью впитаются, слейте с них воду и добавьте в высокоскоростной блендер. Начните пюрировать, медленно добавляя примерно 1/2 стакана пресной воды до получения кремообразной консистенции. Возможно, вам придется добавить меньше или больше воды, чтобы достичь желаемой консистенции.
Добавьте щепотку морской соли и уксус (или лимонный сок).</t>
  </si>
  <si>
    <t>Кешью</t>
  </si>
  <si>
    <t>Липкий ирисный пудинг Ultimate</t>
  </si>
  <si>
    <t>финики маджхоль</t>
  </si>
  <si>
    <t>Финики порежьте косточками и мелко нарежьте, положите в миску и залейте кипятком. Оставьте примерно на 30 минут, пока он не остынет и хорошо не пропитается, затем немного разомните вилкой. Добавьте ванильный экстракт. Смажьте сливочным маслом и посыпьте мукой семь мини-форм для пудинга (каждая примерно по 200 мл/7 жидких унций) и поставьте их на противень. Нагрейте духовку до 180°C/конвекция 160°C/газ 4.
Пока финики замачиваются, приготовьте пудинги. Смешайте муку и соду и в отдельной миске взбейте яйца. Взбейте масло и сахар в большой миске в течение нескольких минут до получения слегка кремовой массы (смесь будет зернистой из-за сахара). Понемногу добавляйте яйца, хорошо взбивая между добавлениями. Добавьте черную патоку, затем большой металлической ложкой аккуратно добавьте одну треть муки, затем половину молока, стараясь не перевзбить. Повторяйте, пока не будет использована вся мука и молоко. Добавьте замоченные финики в тесто для пудинга. На этом этапе смесь может выглядеть немного свернувшейся и будет похожа на мягкое, густое тесто. Равномерно разложите его между формами и запекайте 20–25 минут, пока он не поднимется и не затвердеет.
Тем временем положите сахар и масло для соуса в среднюю кастрюлю с половиной сливок. Доведите до кипения на среднем огне, все время помешивая, пока сахар полностью не растворится. Добавьте черную патоку, слегка увеличьте огонь и дайте смеси пузыриться в течение 2–3 минут, пока она не приобретет насыщенный цвет ириски, время от времени помешивая, чтобы она не пригорела. Снимите кастрюлю с огня и вбейте оставшиеся сливки.
Достаньте пудинги из духовки. Оставьте в формах на несколько минут, затем хорошо отделите их от стенок с помощью небольшого мастихина, прежде чем вынимать. Вы можете подавать их сейчас, полив соусом, но они будут еще более липкими, если оставить их на день или два покрытыми соусом. Для этого разлейте примерно половину соуса в одну или две жаростойкие сервировочные блюда. Положите перевернутые пудинги на соус, затем полейте их остатком соуса. Накройте неплотным пологом фольги, чтобы соус не размазался (охлаждать не нужно).
Когда будете готовы к подаче, нагрейте духовку до 180°C/конвекция 160°C/газ 4. Прогревайте пудинги под крышкой в ​​течение 15–20 минут или пока соус не начнет пузыриться. Подавайте их отдельно или со сливками или заварным кремом.</t>
  </si>
  <si>
    <t>экстракт ванили</t>
  </si>
  <si>
    <t>самоподнимающаяся мука</t>
  </si>
  <si>
    <t>сахар демерара</t>
  </si>
  <si>
    <t>черная патока</t>
  </si>
  <si>
    <t>мороженое</t>
  </si>
  <si>
    <t>сахар мусковадо</t>
  </si>
  <si>
    <t>Острый североафриканский картофельный салат</t>
  </si>
  <si>
    <t>Сварить картофель: поместить картофель в кастрюлю с холодной водой и довести до кипения. Варите 20 минут или пока картофель не станет мягким. Вы знаете, что они готовы, когда вы можете воткнуть в них нож, и нож пройдет насквозь.
Смешайте приправу харисса, оливковое масло, соль, перец и лимонный сок в небольшой миске и взбейте до однородной массы.
Когда картофель будет готов, слейте воду и разрежьте картофель пополам.
Добавьте смесь хариссы и зеленый лук к картофелю и перемешайте.
В большую салатницу выложите рукколу/рукколу.
Сверху выложите картофельную смесь и перемешайте.
Добавьте фету, мяту и посыпьте кедровыми орешками.
Отрегулируйте соль и перец по вкусу.</t>
  </si>
  <si>
    <t>Баклажаны на плите с хариссой, нутом и йогуртом с тмином</t>
  </si>
  <si>
    <t>Нагрейте масло в 12-дюймовой сковороде на сильном огне, пока оно не начнет мерцать. Добавьте баклажаны и уменьшите огонь до среднего. Приправьте солью и перцем, поворачивая баклажаны, подрумянивая их со всех сторон. Продолжайте готовить, регулярно переворачивая, пока вилка, вставленная в баклажаны, не встретит сопротивления (возможно, вам придется поставить их толстым концом, чтобы закончить приготовление самых толстых частей), около 20 минут, уменьшив огонь и вливая в кастрюлю воду. по необходимости, если баклажанам грозит подгореть или сильно задымиться.
2.
Смешайте хариссу, нут и помидоры, затем добавьте к баклажанам. Готовьте, пока помидоры не покроются пузырями и не развалятся, еще около 5 минут. Приправьте солью и перцем и при необходимости добавьте воды, чтобы разбавить соус до пикантной консистенции. Тем временем смешайте йогурт и тмин в сервировочной миске. Приправить солью и перцем.
3.
Посыпьте смесь баклажанов петрушкой, сбрызните оливковым маслом первого холодного отжима и подавайте с йогуртом.</t>
  </si>
  <si>
    <t>Харисса</t>
  </si>
  <si>
    <t>Молотого тмина</t>
  </si>
  <si>
    <t>Ризотто с лососем и креветками</t>
  </si>
  <si>
    <t>В кастрюле с толстым дном растопите сливочное масло и осторожно обжарьте лук без цвета, пока он не станет мягким.
Добавьте рис и перемешайте, чтобы все зерна были покрыты маслом.
Добавьте вино и варите, осторожно помешивая, пока оно не впитается.
Постепенно добавляйте горячий бульон, помешивая, пока каждое добавление не впитается. Продолжайте помешивать, пока рис не станет мягким
Приправьте лимонным соком и цедрой, поперчите по вкусу. (вероятно, лосось будет достаточно соленым, чтобы не было необходимости добавлять соль) Аккуратно перемешайте, чтобы прогреть
Подавайте, посыпав пармезаном и сезонными овощами.
Обжарьте лосося на гриле и аккуратно выложите на ризотто с креветками и спаржей.</t>
  </si>
  <si>
    <t>рис</t>
  </si>
  <si>
    <t>овощного бульона</t>
  </si>
  <si>
    <t>лосось</t>
  </si>
  <si>
    <t>спаржа</t>
  </si>
  <si>
    <t>Чизкейк с соленой карамелью</t>
  </si>
  <si>
    <t>1) Взбейте печенье и крендели с солью в кухонном комбайне и смешайте печенье с растопленным маслом. Выложите на дно разъемной формы глубиной 8 дюймов/20 см и плотно прижмите. Оставьте в холодильнике, пока вы делаете все остальное!
2) Используя электрический миксер, я использую KitchenAid с насадкой-венчиком, взбиваю сливочный сыр, ваниль и сахарную пудру до получения однородной массы, затем добавляю карамель и снова взбиваю до получения однородной массы и отсутствия комков – это может занять пару минут. Я взбиваю на половинной скорости, чтобы не слишком быстро и не медленно!
3) Добавьте двойные сливки и солевые хлопья и продолжайте взбивать пару минут, пока они не станут очень густыми и похожими на мусс (я смешиваю на средней скорости, уровень 6/10). Теперь это может занять до 5 минут в зависимости от на миксере, но вам серьезно придется его придерживаться – после завершения смешивания он полностью выдержит себя (как это делает безе!) Если вы не перемешаете его достаточно хорошо, он не застынет достаточно хорошо, но не теряйте терпения и взбейте его очень быстро, потому что он расколется! Выкладываем на бисквитную основу и оставляем на ночь в холодильнике.
4) Аккуратно достаньте чизкейк из формы и украсьте чизкейк — я посыпала его оставшейся карамелью, затем немного ириски-попкорна и еще кренделей!</t>
  </si>
  <si>
    <t>Крендели с солью</t>
  </si>
  <si>
    <t>Карамель</t>
  </si>
  <si>
    <t>Карамельный соус</t>
  </si>
  <si>
    <t>Ириска Попкорн</t>
  </si>
  <si>
    <t>Фидеуа из морепродуктов</t>
  </si>
  <si>
    <t>Вскипятите чайник. Откидываем мидии на дуршлаг и заливаем холодной водой. Выбросьте все со сломанной скорлупой. Переберите ракушки, постукивая по каждой из них сбоку от раковины – они должны быть закрыты или должны медленно закрываться при постукивании – если они остаются открытыми, выбросьте их. Если на каких-либо панцирях остались ракушки или волокнистые бородки, снимите их столовым ножом и хорошо промойте ракушки. Храните в дуршлаге, накрытом холодной влажной тканью, пока не будете готовы к приготовлению. Очистите панцири креветок только с туловища, головы и хвосты оставьте нетронутыми. Надрежьте спинку и вытащите все песчаные внутренности. Охладите, пока не будете готовы готовить.
Положите шафран в небольшую чашку, залейте 50 мл горячей воды и оставьте на 10 минут. Если вы используете вермишель, положите ее в миску и раздавите руками на мелкие кусочки (около 1 см длиной).
Нагрейте масло в большой сковороде с бортиком не менее 3 см или в форме для паэльи диаметром 40 см. Добавьте лук и перемешивайте на сковороде в течение 5 минут, пока он не станет мягким. Добавьте чеснок и готовьте еще 1 минуту, затем добавьте вермишель и готовьте 5 минут, время от времени помешивая, пока вермишель не поджарится до коричневого цвета. Добавьте паприку.
Сохраняя огонь умеренным, добавьте морского черта, кальмаров и шафран с водой, хорошо приправив. Разложите ингредиенты ровным слоем, затем залейте горячим бульоном и разложите сверху помидоры. Доведите до кипения, затем накройте все блюдо плотно закрывающейся крышкой (или фольгой). Убавьте огонь до среднего и готовьте 6 минут.
Откройте крышку и перемешайте, чтобы впитался сухой верхний слой макарон. Вставьте мидии в макароны так, чтобы петли погрузились в дно формы и стояли прямо вверх. Разложите сверху креветки, плотно накройте крышкой и готовьте еще 6 минут или пока мидии не откроются, креветки не станут розовыми, а макароны не будут готовы. Оставьте вариться еще на 2–3 минуты, чтобы выпарилась большая часть оставшейся жидкости (оставьте немного на сковороде, чтобы макароны не слиплись). Дайте постоять 2–3 минуты, затем выжмите лимонный сок и разложите сверху дольки. Перед подачей посыпьте петрушкой.</t>
  </si>
  <si>
    <t>Вермишель</t>
  </si>
  <si>
    <t>морской черт</t>
  </si>
  <si>
    <t>Детский кальмар</t>
  </si>
  <si>
    <t>Каннеллони со шпинатом и рикоттой</t>
  </si>
  <si>
    <t>Сначала приготовьте томатный соус. Нагрейте масло в большой сковороде и обжарьте чеснок в течение 1 минуты. Добавьте сахар, уксус, помидоры и немного приправ и варите 20 минут, периодически помешивая, до загустения. Добавьте базилик и разложите соус по 2 или более неглубоким жаростойким блюдам (см. «Советы по замораживанию» ниже). Отложите в сторону. Приготовьте соус, взбив маскарпоне с молоком до однородной массы, приправьте и отставьте в сторону.
Положите шпинат в большой дуршлаг и залейте чайником кипятка, чтобы он завял (возможно, вам придется делать это партиями). Когда он станет достаточно прохладным, чтобы его можно было взять с собой, отожмите лишнюю воду. Крупно нарежьте шпинат и смешайте в большой миске со 100 г пармезана и рикотты. Хорошо приправьте солью, перцем и мускатным орехом.
Разогрейте духовку до 200C/180C конвекция/газ. 6. Используя кондитерский мешок или пластиковый пищевой пакет со срезанным углом, выдавите начинку в трубочки каннеллони. Положите трубочки рядом друг с другом поверх томатного соуса и полейте соусом маскарпоне. Сверху выложите пармезан и моцареллу. Теперь вы можете заморозить каннеллони в сыром виде или сначала приготовить их, а затем заморозить. Выпекать 30-35 минут до золотистого цвета и появления пузырьков. Достаньте из духовки и дайте постоять 5 минут перед подачей.</t>
  </si>
  <si>
    <t>Сквош-лингвини</t>
  </si>
  <si>
    <t>Нагрейте духовку до 200C/180C конвекция/газ. 6. Выложите тыкву и чеснок на противень и сбрызните оливковым маслом. Запекать 35-40 минут до мягкости. Время года.
Приготовьте макароны согласно инструкции на упаковке. Слейте воду, сохранив ее. С помощью блендера взбейте тыкву с 400 мл воды от варки. Нагрейте немного масла на сковороде, обжарьте шалфей до хрустящей корочки, затем выложите его на кухонную бумагу. Выложите макароны и соус в сковороду и прогрейте. Посыпьте шалфеем.</t>
  </si>
  <si>
    <t>Испанская Тортилья</t>
  </si>
  <si>
    <t>Поставьте большую сковороду с антипригарным покрытием на слабый огонь. Медленно обжарьте лук в растительном и сливочном масле, пока он не станет мягким, но не коричневым — это должно занять около 15 минут. Добавьте картофель, накройте сковороду крышкой и готовьте еще 15–20 минут, время от времени помешивая, чтобы он прожарился равномерно.
Когда картофель станет мягким, а лук блестящим, раздавите 2 зубчика чеснока и добавьте, а затем взбитые яйца.
Снова закройте кастрюлю крышкой и оставьте лепешку медленно готовиться. Через 20 минут края и основание должны стать золотистыми, верх застыть, но середина все еще немного шататься. Чтобы перевернуть его, поместите его на тарелку и положите сверху другую тарелку, переверните все и вставьте обратно в кастрюлю, чтобы закончить приготовление. После приготовления переложите на тарелку и подавайте тортилью теплой или холодной, посыпав рубленой петрушкой.
Для подачи возьмите ломтики разогретого багета, наколите их вилкой и натрите оставшимся чесноком, выложите сверху тертые помидоры, приправьте морской солью и небольшим количеством оливкового масла.</t>
  </si>
  <si>
    <t>Стейк и пирог с почками</t>
  </si>
  <si>
    <t>Разогрейте духовку до 220C/425F/Газ 7.
Нагрейте растительное масло в большой сковороде и обжарьте говядину со всех сторон. (Возможно, вам придется делать это партиями.) Отложите в сторону и поджарьте почки с обеих сторон на одной сковороде. Добавьте лук и готовьте 3-4 минуты.
Верните говядину в кастрюлю, посыпьте мукой и покройте мясо и лук.
Добавьте бульон в кастрюлю, хорошо перемешайте и доведите до кипения.
Убавьте огонь и тушите без крышки полтора часа. Если жидкость испаряется слишком сильно, добавьте еще бульона.
Снимите с огня. Добавьте соль, перец и вустерширский соус и дайте полностью остыть. Выложите приготовленную мясную смесь в форму для пирога.
Раскатайте тесто толщиной 5 мм и на 5 см больше формы, которую вы используете.
С помощью скалки поднимите тесто и положите его поверх формы для пирога. Обрежьте и обожмите края пальцами.
Смажьте поверхность взбитой яичной смесью и запекайте 30–40 минут, пока корж не станет золотисто-коричневым и не поднимется.
Подавайте со сливочным пюре и тушеными овощами, чтобы они впитали соус.</t>
  </si>
  <si>
    <t>Липкий ирисный пудинг</t>
  </si>
  <si>
    <t>Разогрейте духовку до 180C/160C (конвекция/газ). 4. Смажьте маслом широкую неглубокую жаростойкую форму объемом 1,7 литра/3 пинты.
Поместите масло, сахар, яйца, муку, разрыхлитель, соду и патоку в миску. Взбивайте ручным электрическим венчиком около 30 секунд или до однородного состояния. Постепенно влейте молоко и еще раз взбейте до однородной массы. Вылейте в подготовленное блюдо. Выпекайте 35–40 минут или пока тесто не поднимется и не станет упругим в центре.
Для приготовления соуса поместите все ингредиенты в кастрюлю и варите на слабом огне, пока сахар не растворится, а масло не растает. Доведите до кипения, помешивая в течение минуты.
При подаче полейте пудинг в форме для запекания половиной соуса. Подавайте со сливками или мороженым.</t>
  </si>
  <si>
    <t>Пятнистый Дик</t>
  </si>
  <si>
    <t>Положите муку и соль в миску. Добавьте сало, смородину, сахар, цедру лимона и апельсина.
Влейте 150 мл молока и замесите плотное, но влажное тесто, при необходимости добавляя еще молока.
Сформируйте толстый рулет длиной около 20 см. Выложите на большой прямоугольник пергамента для выпечки. Свободно заверните, чтобы пудинг поднялся, и завяжите концы веревкой, как рождественский крекер.
Поставьте пароварку в большую кастрюлю с кипящей водой, добавьте пудинг в пароварку, накройте крышкой и готовьте на пару в течение полутора часов. Время от времени доливайте кастрюлю водой.
Достаньте из пароварки и дайте немного остыть, прежде чем разворачивать. Подавайте, нарезав заварным кремом.</t>
  </si>
  <si>
    <t>Летний пудинг</t>
  </si>
  <si>
    <t>Выделите сок: вымойте фрукты и аккуратно высушите на кухонной бумаге, клубнику храните отдельно. Положите сахар и 3 столовые ложки воды в большую кастрюлю. Нагрейте, пока сахар не растворится, несколько раз перемешайте. Доведите до кипения 1 минуту, затем добавьте фрукты (не клубнику). Варить 3 минуты на слабом огне, помешивая 2-3 раза. Плоды станут мягкими, практически неповрежденными и окруженными темно-красным соком. Поставьте сито на миску и выложите фрукты и сок.
Застелите миску пищевой пленкой и приготовьте хлеб: застелите таз объемом 1,25 литра пищевой пленкой, так как это поможет вам получить пудинг. Наложите два куска пищевой пленки в центре чаши, так как это проще, чем пытаться приклеить один лист ко всем изгибам. Края должны выступать примерно на 15 см. Срезаем с хлеба корочки. Разрежьте 4 куска хлеба пополам, немного под углом, чтобы на каждый кусок получилось по 2 кривых прямоугольника. Разрежьте 2 ломтика на 4 треугольника каждый и оставьте последний кусок целым.
Сделайте пудинг: окуните весь кусок хлеба в сок на несколько секунд, чтобы он покрылся им. Вставьте это в дно бассейна. Теперь окунайте шаткие прямоугольные кусочки по одному и прижимайте их по бокам чаши так, чтобы они аккуратно совпадали друг с другом, поочередно располагая широкие и узкие концы вверх. Если вы не можете вместить в него последний кусок хлеба, не имеет значения, просто разрежьте его на треугольник, обмакните в сок и вставьте. Теперь ложкой выложите размягченные фрукты, добавляя клубнику тут и там по ходу дела.
Дайте вкусам смешаться, а затем подавайте: обмакните треугольники хлеба в сок и положите сверху – обрежьте выступающие части ножницами. Оставшийся сок сохраните на потом. Поднимите пищевую пленку и плотно заклейте. Сверху положите боковую тарелку и утяжелите банками. Охладите в течение 6 часов или на ночь. Для подачи разверните пищевую пленку, затем положите сверху сервировочную тарелку и переверните. подавайте с остатками сока, дополнительными ягодами и сливками.</t>
  </si>
  <si>
    <t>Красная смородина</t>
  </si>
  <si>
    <t>Летний Писту</t>
  </si>
  <si>
    <t>Нагрейте масло в большой сковороде и обжарьте лук-порей и кабачки в течение 5 минут, чтобы они стали мягкими. Влейте бульон, добавьте три четверти фасоли, зеленую фасоль, половину помидоров и варите 5–8 минут, пока овощи не станут мягкими.
Тем временем взбейте оставшуюся фасоль и помидоры, чеснок и базилик в кухонном комбайне (или в чаше блендера) до получения однородной массы, затем добавьте пармезан. Добавьте соус в суп, варите 1 минуту, затем разлейте половину по тарелкам или перелейте в флягу для упакованного ланча. Остальное охладить. Буду хранить пару дней.</t>
  </si>
  <si>
    <t>Гороховый суп</t>
  </si>
  <si>
    <t>Положите окорок в очень большую кастрюлю с 2 литрами воды и доведите до кипения. Снимите с огня и слейте воду – это поможет избавиться от части солености. Залейте 2 литрами холодной воды и снова доведите до кипения. Положите в кастрюлю все, кроме замороженного горошка, и доведите до кипения. Уменьшите огонь и варите 1,5–2,5 часа, доливая воду по мере необходимости до того же уровня, с которого она была в начале. Пока ветчина готовится и становится мягкой, при желании ее можно разделить пополам, чтобы она вся была погружена в жидкость. Когда ветчина станет достаточно мягкой, чтобы ее можно было рвать на куски, она готова.
Достаньте ветчину, снимите кожуру и выбросьте ее. Пока оно еще горячее (наденьте чистые резиновые перчатки), измельчите мясо. Достаньте залив из супа и добавьте замороженный горошек. Варить 1 минуту, затем перемешать до однородной консистенции. Добавьте немного воды, если она слишком густая, и верните ее в кастрюлю, чтобы она прогрелась, если она остыла или если вы делаете это заранее.
Когда вы будете готовы подавать, смешайте горячий суп с большей частью ветчины — слегка разогрейте, если приготовили заранее. Подавайте в тарелках, разбросав сверху оставшуюся ветчину, и ешьте с хрустящим хлебом и маслом.</t>
  </si>
  <si>
    <t>Сахарный пирог</t>
  </si>
  <si>
    <t>Разогрейте духовку до 350 градусов F (175 градусов C). Смажьте маслом форму для пирога диаметром 9 дюймов.
Поместите коричневый сахар и сливочное масло в миску и взбейте их электрическим миксером до получения кремообразной и очень хорошо смешанной массы, без комочков. Вбейте яйца по одному, добавляя первое яйцо перед добавлением следующего. Добавьте ванильный экстракт и соль; Понемногу вбивайте муку, а затем молоко, получая кремообразное тесто. Вылейте тесто в подготовленную форму для пирога.
Выпекать в разогретой духовке 35 минут; достаньте пирог и накройте края алюминиевой фольгой, чтобы не подгореть. Вернитесь в духовку и выпекайте, пока середина не застынет, а верх не образует корочку, еще около 15 минут. Дайте пирогу остыть до комнатной температуры, затем поставьте в холодильник минимум на 1 час перед подачей.</t>
  </si>
  <si>
    <t>Стейк Диана</t>
  </si>
  <si>
    <t>Нагрейте масло в 12-дюймовой сковороде на среднем или сильном огне. Приправьте стейки солью и перцем и добавьте в сковороду; готовьте, перевернув один раз, пока они не подрумянятся с обеих сторон и не будут доведены до желаемой степени прожарки, примерно 4–5 минут для средней прожарки. Переложите стейки на тарелку и отложите в сторону.
Верните сковороду на сильный огонь и добавьте бульон; варить, пока объем не уменьшится до 1/2 стакана, около 10 минут. Перелейте в миску и отставьте в сторону. Верните сковороду на огонь и добавьте сливочное масло; добавьте чеснок и лук-шалот и готовьте, помешивая, до мягкости, около 2 минут. Добавьте грибы и готовьте, помешивая, пока из них не выделится жидкость, она не испарится и грибы не начнут подрумяниваться, около 2 минут. Добавьте коньяк и поджгите спичкой, чтобы получилось флабе; варить, пока пламя не угаснет. Добавьте оставшийся бульон, сливки, дижонский, вустерширский и острый соус, а затем верните стейки на сковороду; готовьте, переворачивая соус, пока он не прогреется и соус не загустеет, около 4 минут. Переложите стейк на сервировочные тарелки и добавьте в соус петрушку и зеленый лук; полейте соусом стейки и подавайте на стол.</t>
  </si>
  <si>
    <t>Дижонская горчица</t>
  </si>
  <si>
    <t>Соус Табаско</t>
  </si>
  <si>
    <t>Соленая рыба и Аки</t>
  </si>
  <si>
    <t>Соленая треска</t>
  </si>
  <si>
    <t>Для соленой рыбы замочите соленую треску на ночь, пару раз меняя воду.
Слейте воду, затем положите треску в большую кастрюлю с пресной водой и доведите до кипения. Снова слейте воду, добавьте пресную воду и снова доведите до кипения.
Варите на медленном огне около пяти минут или до готовности, затем слейте воду и нарежьте рыбу крупными кусками. Выбросьте кожу и кости.
Для пельменей смешайте муку и жир со щепоткой соли и 250 мл воды, чтобы замесить тесто.
Заверните смесь в пищевую пленку и оставьте в холодильнике отдыхать.
Откройте банку аки, слейте воду и промойте, затем отставьте в сторону.
Нагрейте столовую ложку оливкового масла на сковороде и обжарьте лук, пока он не станет мягким, но не коричневым.
Добавьте специи, приправу, перечный соус и нарезанный перец и продолжайте жарить, пока перец не станет мягким.
Добавьте нарезанные помидоры, затем соленую треску и перемешайте. Наконец, очень осторожно добавьте аки и дайте настояться до подачи на стол.
Когда вы будете почти готовы к употреблению, нагрейте растительное масло примерно 1 см/½ дюйма на сковороде и нагревайте, пока оно не начнет дымиться.
Сформируйте из смеси для клецок шарики размером со сливу и обжарьте на мелком огне до золотисто-коричневого цвета. (ВНИМАНИЕ: горячее масло может быть опасным. Не оставляйте сковороду без присмотра.)
Выложите пельмени на кухонную бумагу и подавайте с соленой рыбой и аки.</t>
  </si>
  <si>
    <t>Аки</t>
  </si>
  <si>
    <t>Кисло-сладком свинины</t>
  </si>
  <si>
    <t>Подготовка
1. Разбейте яйцо в миску. Отделите яичный белок и желток.
Кисло-сладком свинины
2. Нарежьте свиную вырезку полосками.
3. Приготовьте маринад, используя щепотку соли, одну чайную ложку крахмала, две чайные ложки легкого соевого соуса и яичный белок.
4. Маринуйте свиные полоски около 20 минут.
5. Оставшийся крахмал положите в миску. Добавьте немного воды и уксуса, чтобы получился крахмалистый соус.
Кисло-сладком свинины
Инструкции по приготовлению
1. Налейте растительное масло в вок и нагрейте до 190°C (375°F). Добавьте маринованные полоски свинины и обжарьте их, пока они не станут коричневыми. Достаньте приготовленную свинину из вока и выложите на тарелку.
2. Оставьте в воке немного масла. Поместите томатный соус и белый сахар в вок и нагревайте, пока масло и соус полностью не смешаются.
3. Добавьте в вок немного воды и тщательно нагрейте кисло-сладкий соус, прежде чем добавлять в него кусочки свинины.
4. Влейте крахмалистый соус. Обжаривайте все ингредиенты, пока свинина и соус полностью не перемешаются.
5. Подавайте на тарелке, добавив для украшения немного кориандра.</t>
  </si>
  <si>
    <t>Сычуаньская говядина</t>
  </si>
  <si>
    <t>ШАГ 1 – МАРИНОВАНИЕ ГОВЯДИНЫ
В миску добавьте говядину, соль, кунжутное масло, белый перец, яичный белок, 2 столовые ложки кукурузного крахмала и 1 столовую ложку масла.
ШАГ 2 – ЖАРКА
Сначала обжарьте говядину, добавив 2 столовые ложки масла, пока говядина не станет золотисто-коричневой.
Отложите говядину в сторону
В воке добавьте 1 столовую ложку масла, измельченный имбирь, измельченный чеснок и обжаривайте, помешивая, несколько секунд.
Затем добавьте все овощи, затем добавьте кулинарное вино шерри и 1 стакан воды.
Для приготовления соуса добавьте устричный соус, соус из острого перца и сахар.
добавить приготовленную говядину и 1 ложку соевого соуса
Чтобы загустить соус, смешайте в миске 1 столовую ложку кукурузного крахмала и 2 столовые ложки воды и медленно добавляйте в жаркое, пока оно не станет нужной густоты.</t>
  </si>
  <si>
    <t>Приготовление вина</t>
  </si>
  <si>
    <t>Чау-чау с креветками</t>
  </si>
  <si>
    <t>Рисовая лапша</t>
  </si>
  <si>
    <t>ШАГ 1 — ЗАМАЧИВАЙТЕ РИСОВУЮ ЛАПШУ
Замочите рисовую лапшу на ночь, пока она не станет мягкой.
ШАГ 2 – ОТВАРИТЬ РИСОВУЮ ЛАПШУ
Отварите лапшу 10–15 минут, а затем промойте холодной водой, чтобы остановить процесс приготовления лапши.
ШАГ 3 – МАРИНОВАНИЕ КРЕВЕТОК
В миску добавьте креветки, яйцо, 1 щепотку белого перца, 1 чайную ложку кунжутного масла, 1 столовую ложку кукурузного крахмала и 1 столовую ложку масла.
Хорошо перемешайте
ШАГ 4 – ЖАРКА
В воке добавьте 2 столовые ложки масла, креветки и обжарьте их, помешивая, до золотисто-коричневого цвета.
Отложите креветки в сторону
Добавьте в тесто 1 столовую ложку масла, а затем добавьте измельченный чеснок, имбирь и все овощи.
Добавьте лапшу в вок
Затем добавьте кулинарное вино шерри, устричный соус, сахар, уксус, кунжутное масло, 1 щепотку белого перца и соевый соус.
Добавьте обратно креветки
Чтобы загустить соус, смешайте в миске 1 столовую ложку кукурузного крахмала и 2 столовые ложки воды и медленно добавляйте в жаркое, пока оно не станет нужной густоты.</t>
  </si>
  <si>
    <t>Салат с лососем и авокадо</t>
  </si>
  <si>
    <t>Приправьте лосося, затем натрите маслом. Смешайте ингредиенты заправки. Разрежьте авокадо пополам, удалите косточки, очистите и нарежьте ломтиками. Разрежьте огурец вдоль пополам и на четвертинки, затем нарежьте ломтиками. Разложите салат, авокадо и огурец по четырем тарелкам, затем полейте половиной заправки.
Нагрейте сковороду с антипригарным покрытием. Добавьте лосося и обжаривайте по 3–4 минуты с каждой стороны, пока он не станет хрустящим, но все еще влажным внутри. Поверх каждого салата выложите филе лосося и полейте оставшейся заправкой. Подавайте теплым.</t>
  </si>
  <si>
    <t>Яйца с лососем, яйца Бенедикт</t>
  </si>
  <si>
    <t>Сначала приготовьте голландский соус. Поместите лимонный сок и уксус в небольшую миску, добавьте яичные желтки и взбейте венчиком до легкой пены. Поставьте миску на кастрюлю с кипящей водой и взбивайте, пока смесь не загустеет. Постепенно добавляйте сливочное масло, постоянно взбивая, пока оно не загустеет — если кажется, что оно раскалывается, снимите с огня на несколько минут. Приправить и сохранить в тепле.
Чтобы сварить яйца-пашот, доведите до кипения большую кастрюлю воды и добавьте уксус. Уменьшите огонь, чтобы вода слегка кипела. Перемешайте воду, чтобы получился небольшой водоворот, затем по одному вводите яйца. Готовьте каждый около 4 минут, затем достаньте шумовкой.
Слегка поджарьте и смажьте кексы маслом, затем положите на каждую половину пару ломтиков лосося. Сверху выложите яйцо, полейте голландским соусом и украсьте нарезанным луком.</t>
  </si>
  <si>
    <t>Английские маффины</t>
  </si>
  <si>
    <t>Копченый лосось</t>
  </si>
  <si>
    <t>Шакшука</t>
  </si>
  <si>
    <t>Нагрейте масло в сковороде с крышкой, затем размягчите лук, перец чили, чеснок и стебли кориандра в течение 5 минут, пока они не станут мягкими. Добавьте помидоры и сахар, затем варите 8-10 минут до загустения. Можно заморозить на 1 месяц.
Тыльной стороной большой ложки окуните соус 4 раза, а затем разбейте в каждое яйцо. Накройте кастрюлю крышкой и готовьте на слабом огне 6–8 минут, пока яйца не будут готовы по вашему вкусу. Посыпьте листьями кориандра и подавайте с хрустящим хлебом.</t>
  </si>
  <si>
    <t>Кеджери из копченой пикши</t>
  </si>
  <si>
    <t>Растопите 50 г сливочного масла в большой кастрюле (диаметром около 20 см), добавьте 1 мелко нарезанную среднюю луковицу и готовьте на среднем огне 5 минут, пока она не станет мягкой, но не подрумянится.
Добавьте 3 разделенных стручка кардамона, ¼ чайной ложки куркумы, 1 небольшую палочку корицы и 2 лавровых листа, затем готовьте 1 минуту.
Добавьте 450 г риса басмати и перемешайте, пока он не будет полностью покрыт острым маслом.
Влейте 1 литр куриного или рыбного бульона, добавьте ½ чайной ложки соли и доведите до кипения, один раз перемешайте, чтобы удалить остатки риса со дна кастрюли. Накройте плотно закрывающейся крышкой, убавьте огонь до минимума и оставьте вариться на очень медленном огне в течение 12 минут.
Тем временем доведите до кипения немного воды в большой неглубокой кастрюле. Добавьте 750 г неокрашенного филе копченой пикши и тушите 4 минуты, пока рыба не будет готова. Выложите его на тарелку и оставьте, пока он не остынет достаточно, чтобы его можно было брать с собой.
Сварите вкрутую 3 яйца в течение 8 минут.
Рыбу очистите от шелухи, удалив кожу и кости. Слейте воду с яиц, слегка остудите, затем очистите и нарежьте. 
Откройте рис и удалите лавровый лист, палочку корицы и стручки кардамона, если хотите. Аккуратно вилкой добавьте рыбу и нарезанные яйца, снова накройте крышкой и верните на огонь на 2–3 минуты или пока рыба не прогреется.
Аккуратно добавьте почти все 3 столовые ложки нарезанной свежей петрушки, приправьте небольшим количеством соли и черного перца по вкусу. Подавайте, посыпав оставшейся петрушкой и украсив 1 лимоном, нарезанным дольками.</t>
  </si>
  <si>
    <t>Стэмппот</t>
  </si>
  <si>
    <t xml:space="preserve">
Картофель вымойте, очистите и нарежьте на кусочки одинакового размера, чтобы он равномерно готовился.
В большой суповой кастрюле отварите картофель и лавровый лист в подсоленной воде в течение 20 минут. Выбросьте лавровый лист.
Если вы не используете пакет с уже нарезанной кудрявой капустой, тщательно промойте пучки под прохладной проточной водой, чтобы избавиться от всей почвы — вам не нужна такая шероховатая текстура в готовом блюде. Обрежьте грубые стебли и выбросьте коричневые листья. Острым ножом нарежьте кудрявую капусту тонкими полосками.
Очистите и нарежьте лук-шалот.
В сковороде или сотейнике растопите 1 ст. сливочного масла и обжарьте лук-шалот в течение нескольких минут, затем добавьте кудрявую капусту и 2 ст. воды. Приправьте и готовьте около 10 минут или до готовности.
Подогрейте молоко на плите или в микроволновой печи.
Слейте воду, встряхните и высушите картофель кухонными полотенцами, а затем разомните его толкушкой или толкушкой для картофеля. Быстро добавьте теплое молоко и оставшееся сливочное масло. Приправьте по вкусу мускатным орехом, солью и перцем. 
Смешайте приготовленную кудрявую капусту с приготовленной смесью картофельного пюре.
Выложите сверху ломтики копченой колбасы и подавайте горячими с любимой горчицей или подливкой.
Подавайте и наслаждайтесь!</t>
  </si>
  <si>
    <t>Снерт (голландский гороховый суп)</t>
  </si>
  <si>
    <t>Соберите ингредиенты.
В большой суповой кастрюле доведите до кипения воду, горох, свиную грудинку или бекон, свиную отбивную и бульонный кубик. Уменьшите огонь до минимума, накройте крышкой и варите 45 минут, время от времени помешивая и снимая поднимающуюся наверх пену. 
Достаньте свиную отбивную, очистите от костей и нарежьте мясо тонкими ломтиками. Отложите в сторону.
Добавьте в суп сельдерей, морковь, картофель, лук, лук-порей и сельдерей. Снова доведите до кипения, убавьте огонь до минимума и варите без крышки еще 30 минут, добавляя еще немного воды, если ингредиенты начнут прилипать ко дну кастрюли.
Добавьте копченую колбасу за последние 15 минут приготовления. Когда овощи станут мягкими, достаньте бекон и копченую колбасу, нарежьте тонкими ломтиками и отложите в сторону.
Если вы предпочитаете однородную консистенцию, пюрируйте суп блендером. Приправить по вкусу солью и перцем. Добавьте мясо обратно в суп, отложив несколько ломтиков грачника в сторону.
Подавайте в подогретых тарелках или суповых тарелках, украсив ломтиками грачника и нарезанными листьями сельдерея.
Наслаждаться!</t>
  </si>
  <si>
    <t>Спагетти алла Карбонара</t>
  </si>
  <si>
    <t>ШАГ 1
Поставьте большую кастрюлю с водой до кипения.
ШАГ 2
Мелко нарежьте 100 г панчетты, предварительно удалив кожицу. Натрите на мелкой терке 50 г сыра пекорино и 50 г пармезана и смешайте их.
ШАГ 3
Взбейте 3 больших яйца в средней миске и приправьте небольшим количеством свеженатертого черного перца. Отложите все в сторону.
ШАГ 4
Добавьте 1 чайную ложку соли в кипящую воду, добавьте 350 г спагетти и, когда вода снова закипит, варите при постоянном кипении под крышкой в ​​течение 10 минут или до состояния «аль денте» (только что сваренных).
ШАГ 5
Раздавите 2 очищенных пухлых зубчика чеснока лезвием ножа, чтобы не повредить его.
ШАГ 6
Пока спагетти готовятся, обжарьте панчетту с чесноком. Бросьте 50 г несоленого сливочного масла в большую сковороду или вок и, как только масло растает, добавьте панчетту и чеснок.
ШАГ 7
Оставьте готовиться на среднем огне около 5 минут, часто помешивая, пока панчетта не станет золотистой и хрустящей. Чеснок уже приобрел свой аромат, поэтому выньте его шумовкой и выбросьте.
ШАГ 8
Держите огонь под панчеттой на низком уровне. Когда макароны будут готовы, достаньте их из воды вилкой или щипцами и положите на сковороду вместе с панчеттой. Не волнуйтесь, если в кастрюлю упадет немного воды (вы хотите, чтобы это произошло), и пока не выливайте воду от макарон.
ШАГ 9
Смешайте большую часть сыра с яйцами, оставив небольшую горсть, чтобы посыпать ею позже.
ШАГ 10
Снимите кастрюлю со спагетти и панчеттой с огня. Теперь быстро влейте яйца и сыр. Используя щипцы или длинную вилку, поднимите спагетти так, чтобы они легко смешались с яичной смесью, которая загустела, но не взбивалась и не покрывалась слоем покрытия.
ШАГ 11
Добавьте еще воды от варки макарон, чтобы они оставались пикантными (достаточно нескольких столовых ложек). Вы не хотите, чтобы оно было мокрым, просто влажным. При необходимости немного посолите.
ШАГ 12
Используйте вилку с длинными зубцами, чтобы перекрутить макароны на сервировочную тарелку или миску. Подавайте сразу, посыпав небольшим количеством оставшегося сыра и тертым черным перцем. Если перед подачей блюдо немного подсохнет, добавьте еще немного горячей воды для пасты, и глянцевая пикантность восстановится.</t>
  </si>
  <si>
    <t>Пекорино</t>
  </si>
  <si>
    <t>Мясные рулеты в соевой глазури с картофельным пюре васаби и жареной морковью</t>
  </si>
  <si>
    <t>1. Разогрейте духовку до 425 градусов. Вымойте и высушите все продукты. Нарежьте картофель кубиками толщиной 1/2 дюйма. Обрежьте, очистите и нарежьте морковь по диагонали на кусочки толщиной 1/2 дюйма. Обрежьте и тонко нарежьте зеленый лук, отделяя белки от зелени; мелко нарезать белки. Очистите и мелко нарежьте чеснок.
2. В средней миске замочите хлеб 2 столовыми ложками воды (4 столовых ложки на 4 порции); разбить руками до пастообразного состояния. Добавьте говядину, шрирачу, белок зеленого лука, половину чеснока, соль (мы использовали 3/4 чайной ложки кошерной соли; 11/2 чайной ложки на 4) и перец. Сформируйте две буханки высотой 1 дюйм (четыре буханки на 4 человека). Поместите на одну сторону противня. Перемешайте морковь на пустой стороне того же листа, сбрызнув ее маслом, солью и перцем. (На 4 человека разложите рулеты по всему листу и на второй лист добавьте морковь.) Выпекайте 20 минут (затем мы покроем рулеты глазурью).
3. Тем временем поместите картофель в кастрюлю среднего размера с достаточным количеством подсоленной воды, чтобы она покрыла его на 2 дюйма. Доведите до кипения и варите до очень
нежная, 12-15 минут. Оставьте 1/2 стакана жидкости для варки картофеля, затем слейте ее. Пока готовится картофель, в небольшой миске смешайте соевый соус, чесночный порошок, 1/4 стакана кетчупа (1/2 стакана на 4 порции) и 2 чайные ложки сахара (4 чайные ложки на 4 порции).
4. Когда рулеты и морковь запекутся 20 минут, выньте их из духовки. Выложите половину глазури из кетчупа на мясные рулеты (сохраните
остальное для подачи); верните в духовку, пока морковь не подрумянится и не станет мягкой, мясные рулеты не будут готовы, а глазурь не станет липкой, еще 4–5 минут.
5. Тем временем растопите 2 столовые ложки сливочного масла (4 столовые ложки на 4 порции) в кастрюле с картофелем на среднем огне. Добавьте оставшийся чеснок и обжарьте
до ароматного, 30 секунд. Добавьте картофель и 1/4 чайной ложки васаби. Разомните, добавляя по мере необходимости оставшуюся от варки картофеля жидкость до получения однородной массы. Приправить солью и перцем. (Если вы любите острое, добавьте еще васаби!)
6. Разложите по тарелкам рулеты, картофельное пюре и жареную морковь. Посыпьте зеленью зеленого лука и подавайте с оставшейся глазурью из кетчупа сбоку для макания.</t>
  </si>
  <si>
    <t>Свиные отбивные на сковороде с яблоками, жареным сладким картофелем и цуккини</t>
  </si>
  <si>
    <t xml:space="preserve">
Обслуживает 2
1. 
Установите решетки в верхнее и среднее положение и разогрейте духовку до 450 градусов. Вымойте и высушите все продукты. Нарежьте сладкий картофель кусочками размером 1/2 дюйма. Выложите на противень, сбрызнув маслом, солью и перцем. Запекайте на верхней решетке 12 минут (затем мы зажарим кабачки). 
2. 
Тем временем разрежьте яблоко пополам и сердцевине; тонко нарезать полумесяцами. Очистите и мелко нарежьте чеснок. Четверть лимона. Разрежьте кабачки вдоль пополам; разрезать поперек на полумесяцы толщиной 1/2 дюйма. Выложите на второй противень, сбрызнув маслом и щепоткой соли и перца. Отложите в сторону. 
3. 
Обсушите свинину бумажными полотенцами и приправьте солью и перцем. Нагрейте немного масла в большой кастрюле на средне-сильном огне. Добавьте свинину и готовьте, пока она не подрумянится и не будет полностью готова, по 4–5 минут с каждой стороны. Выключите отопление; переложить на тарелку. 
4. 
После того как сладкий картофель прожарится в течение 12 минут, перенесите противень с цуккини на среднюю решетку и продолжайте запекать, пока оба овоща не подрумянятся и не станут мягкими, еще 12–15 минут. 
5. 
Тем временем растопите 1 столовую ложку сливочного масла (2 столовые ложки на 4 порции) в сковороде, используемой для приготовления свинины, на средне-сильном огне. Добавьте яблоко, приправьте солью и перцем. Готовьте, соскабливая подрумяненные кусочки со дна сковороды, пока яблоко не станет слегка мягким, 2–3 минуты. Добавьте чеснок; варить до появления аромата, 30 секунд. Добавьте 1/2 стакана воды (3/4 стакана на 4), бульонный концентрат и 11/2 чайной ложки сахара (3 чайные ложки на 4). Готовьте, помешивая, пока соус не загустеет, а яблоко не станет очень мягким, 3–5 минут. Приправить солью и перцем. 
6. 
Снимите кастрюлю с яблоком с огня; добавьте 1 столовую ложку сливочного масла (2 столовые ложки на 4 порции) и немного лимонного сока. Разложите свинину, кабачки и сладкий картофель по тарелкам. Сверху полейте свинину глазированным яблочным соусом. Сверху кабачки сбрызнуть лимонным соком. </t>
  </si>
  <si>
    <t>Яблоки</t>
  </si>
  <si>
    <t>Цуккини</t>
  </si>
  <si>
    <t>Клубничный пирог с ревенем</t>
  </si>
  <si>
    <t>Корка для пирога: в кухонный комбайн поместите муку, соль и сахар и перемешайте до однородного состояния. Добавьте сливочное масло и перемешивайте, пока смесь не станет похожей на грубую.
еды (около 15 секунд). Медленной, равномерной струей налейте 1/4 стакана (60 мл) воды через подающую трубку до тех пор, пока тесто не станет держаться вместе при сдавливании. При необходимости добавьте еще воды. Не обрабатывайте более 30 секунд.
Выложите тесто на рабочую поверхность и соберите в шар. Разделите тесто пополам, расплющив каждую половину в диск, накройте полиэтиленовой пленкой и поставьте в холодильник примерно на один час перед использованием. Это охладит масло и ослабит клейковину в муке. 
После того, как тесто достаточно остынет, достаньте одну часть теста из холодильника и положите ее на слегка посыпанную мукой поверхность.  Раскатайте тесто в круг диаметром 12 дюймов (30 см). (Чтобы тесто не прилипло к столу и чтобы обеспечить однородную толщину, продолжайте поднимать и поворачивать тесто на четверть оборота во время раскатывания (всегда раскатывайте от центра теста наружу).) Сложите тесто пополам и аккуратно переложите. в форму для пирога диаметром 9 дюймов (23 см). Смахните лишнюю муку и обрежьте нависающее тесто до края 1/2 дюйма (1,5 см). Охладите тесто, накрыв полиэтиленовой пленкой, пока готовите начинку. 
Достаньте второй круг теста и раскатайте его в круг диаметром 13 дюймов (30 см). Используя кондитерский круг или нож для пиццы, нарежьте тесто на полоски шириной примерно 3/4 дюйма (2 см). Положите полоски теста на противень, застеленный пергаментной бумагой, накройте полиэтиленовой пленкой и поставьте в холодильник примерно на 10 минут. 
Приготовьте начинку из клубники и ревеня: поместите нарезанную клубнику и ревень в большую миску. В небольшой миске смешайте кукурузный крахмал, сахар и молотую корицу. 
Остывшую корочку пирога достаньте из холодильника. Посыпьте дно корочки теста примерно 2 столовыми ложками сахарной смеси. Добавьте оставшуюся сахарную смесь к клубнике и ревеню и осторожно перемешайте. Вылейте фруктовую смесь в подготовленную форму для пирога. Сбрызните фрукты примерно 1 чайной ложкой лимонного сока и посыпьте 2 столовыми ложками сливочного масла.
Достаньте решетчатое тесто из холодильника и, начиная с центра с самых длинных полосок и двигаясь к краям, поместите половину полосок на расстоянии примерно 1 дюйм (2,5 см) друг от друга поверх начинки. (Используйте самые короткие полоски теста по внешним краям.) Затем аккуратно загните примерно наполовину каждую вторую полоску теста. Возьмите еще одну полоску теста и положите ее перпендикулярно первым полоскам теста. Разверните нижние полоски теста, а затем загните назад те полоски, которые не были загнуты в первый раз. Положите еще одну полоску теста перпендикулярно начинке, а затем продолжите с оставшимися полосками. Обрезаем края полосок теста, оставляя выступ в 1 дюйм (2,5 см). Защипните края полосок теста, загнув их под нижнюю корочку теста, и защипните края теста. Смажьте решетчатое тесто молоком и посыпьте небольшим количеством сахара. Накройте крышкой и поставьте в холодильник, пока вы разогреваете духовку до 400 градусов F (205 градусов C), и поместите решетку в нижнюю треть духовки. Положите противень, застеленный алюминиевой фольгой, на решетку духовки (чтобы не пролилась жидкость).
Поместите форму для пирога на горячий противень и выпекайте пирог около 35 минут, а затем, если края пирога слишком подрумянятся, накройте кольцом фольги. Продолжайте выпекать пирог еще около 10 минут или пока корочка не станет золотисто-коричневого цвета и фруктовый сок не начнет пузыриться.
Достаньте пирог из духовки и поставьте на решетку остывать на несколько часов. Подавайте комнатной температуры с мягкими взбитыми сливками или ванильным мороженым. Остатки можно хранить в холодильнике около 3 дней. Перед подачей разогрейте. Этот пирог можно заморозить.
Получается один пирог размером 9 дюймов (23 см).</t>
  </si>
  <si>
    <t>Ревень</t>
  </si>
  <si>
    <t>Фаршированные помидоры из баранины</t>
  </si>
  <si>
    <t>Нагрейте духовку до 180°C/160°C с конвекцией/газом. 4. Срежьте с помидоров верхушки и оставьте. Чайной ложкой вычерпайте большую часть мякоти, стараясь не повредить кожицу. Мякоть мелко нарезаем, сохраняя сок. Посыпьте помидоры изнутри небольшим количеством сахара, чтобы убрать кислинку, затем выложите их на противень.
Нагрейте 2 столовые ложки оливкового масла в большой сковороде, добавьте лук и чеснок, затем осторожно готовьте около 10 минут, пока они не станут мягкими, но не изменят цвет. Добавьте баранину, корицу и томатное пюре, увеличьте огонь и жарьте, пока мясо не подрумянится. Добавьте томатную мякоть и сок, рис и бульон. Щедро приправьте. Доведите до кипения, затем варите 15 минут или пока рис не станет мягким и жидкость не впитается. Дайте немного остыть, затем добавьте травы.
Нафаршируйте помидоры до краев, закройте помидоры крышками, сбрызните еще 2 столовыми ложками оливкового масла, сбрызните противень 3 столовыми ложками воды, затем запекайте 35 минут. Подавайте с салатом и хрустящим хлебом, горячим или холодным.</t>
  </si>
  <si>
    <t>Sledz w Oleju (Польская селедка)</t>
  </si>
  <si>
    <t>сельдь</t>
  </si>
  <si>
    <t>Замачиваем сельдь в холодной воде минимум на 1 час. Если очень соленое, повторите, каждый раз меняя воду.
Тщательно слейте воду и нарежьте сельдь небольшими кусочками.
Поместите в банку, достаточно большую, чтобы вместить кусочки, и залейте маслом, душистым перцем, перцем горошком и лавровым листом. Закройте банку.
Перед едой поставьте в холодильник на 2–3 дня. Это будет храниться в холодильнике до 2 недель.
Подавайте с мелко нарезанным луком или ломтиками лука, лимоном и петрушкой или укропом.</t>
  </si>
  <si>
    <t>Шаурма</t>
  </si>
  <si>
    <t>Смешайте ингредиенты маринада в большом пакете (или миске) с застежкой-молнией.
Добавьте курицу и руками убедитесь, что каждый кусок покрыт ею. Если вы используете пакет с застежкой-молнией, мне удобно закрыть его, а затем помассировать пакет, чтобы распределить натирающую жидкость по всему кусочку курицы.
Мариновать на ночь или до 24 часов.
Соедините ингредиенты йогуртового соуса в миске и перемешайте. Накройте крышкой и поставьте в холодильник до востребования (в холодильнике оно прослужит 3 дня).
Нагрейте гриль/барбекю (или большую сковороду с толстым дном на плите) на среднем огне. Вам не нужно смазывать его маслом, потому что в маринаде есть масло, а в филе бедра есть жир. Но если вы беспокоитесь, смажьте маслом плиту/гриль. (См. примечания к выпечке)
Поместите курицу на гриль и готовьте первую сторону в течение 4–5 минут, пока она не подрумянится, затем переверните и готовьте другую сторону в течение 3–4 минут (вторая сторона занимает меньше времени).
Снимите курицу с гриля и неплотно накройте фольгой. Оставить отдохнуть на 5 минут.
СЛУЖИТЬ
Нарежьте курицу и выложите на блюдо вместе с лепешками, салатом и йогуртовым соусом.
Чтобы сделать обертку, возьмите кусок лепешки и смажьте его йогуртовым соусом. Сверху выложите немного салата, помидоров и куриной шаурмы. Сверните и наслаждайтесь!</t>
  </si>
  <si>
    <t>Эмпанадас с зеленым луком и креветками</t>
  </si>
  <si>
    <t>ШАГ 1
Чтобы замесить тесто, вотрите масло в муку, затем добавьте яичный белок и половину желтка (остальное оставьте), уксус, щепотку соли и достаточное количество холодной воды, чтобы получилось мягкое тесто. Замесите тесто на посыпанной мукой поверхности до получения однородной массы, затем заверните и оставьте на 30 минут.
ШАГ 2
Нагрейте духовку до 180°C/конвекция 160°C/газ 4. Обрежьте зеленые концы зеленого лука, а затем мелко нарежьте остальной лук. Нагрейте немного масла на сковороде и осторожно обжарьте их, пока они не станут мягкими, но не подрумянятся. Добавьте перец чили и чеснок, перемешайте, затем добавьте креветки и готовьте, пока они не станут непрозрачными. Хорошо приправьте. Выньте креветки и выдавливайте сок, пока они не загустеют, затем добавьте креветки обратно.
ШАГ 3
Разделите тесто для эмпанады на восемь шариков и раскатайте тонкие круги на посыпанной мукой поверхности. На одну половину теста выложите начинку, сверху посыпьте фетой и заверните вторую половину. Обрежьте край, а затем сложите и сожмите тесто вместе, чтобы эмпанада была плотно запечатана, положите его на смазанный маслом противень либо на бок, либо на неизвитый край, как корнуэльский пирог. Повторите то же самое с оставшимся тестом и смесью. Смешайте оставшийся яичный желток с небольшим количеством воды и смажьте верх эмпанады.
ШАГ 4
Выпекайте 30 минут или до золотистого цвета и слегка хрустящей корочки по краям.</t>
  </si>
  <si>
    <t>Сери мука куих</t>
  </si>
  <si>
    <t>Перед использованием замочите клейкий рис в воде минимум на полтора часа. Осушать.
Подготовьте 9-дюймовую круглую или квадратную форму для торта и сбрызните ее кулинарным спреем или застелите полиэтиленовой пленкой.
Смешайте кокосовое молоко, воду, соль и рис. Вылейте его в форму для кекса, увенчанную узлами пандана.
Готовьте на пару 30 минут.
Через 30 минут распушите рис и удалите узелки пандана. Затем смазанной маслом лопаткой разровняйте пропаренный рис. Убедитесь, что в рисе, особенно по бокам, нет отверстий, пузырьков воздуха и зазоров.
Готовьте на пару еще 10 минут.
Смешайте сок пандана, кокосовое молоко, универсальную муку, кукурузную муку и сахар. Хорошо перемешать.
Добавьте яйца и хорошо взбейте, затем процедите в металлическую миску или кастрюлю среднего размера.
Поместите смесь пандана в кипящую воду (пароварка или водяная баня).
Постоянно помешивайте и готовьте, пока заварной крем не начнет густеть. (15 минут)
Вылейте пандановый заварной крем в слой клейкого риса, слегка постучите (чтобы не появились пузырьки воздуха) и продолжайте готовить на пару 30 минут.
Достаньте куих сери мука из пароварки и дайте полностью остыть, прежде чем разрезать на прямоугольники или ромбы.</t>
  </si>
  <si>
    <t>Суши</t>
  </si>
  <si>
    <t>ШАГ 1
ДЛЯ ПРИГОТОВЛЕНИЯ СУШИ-РОЛЛОВ: выложите немного риса. Положите лист нори на коврик блестящей стороной вниз. Опустите руки в воду с уксусом, затем положите сверху горсть риса слоем толщиной 1 см, оставляя дальний от вас край чистым.
ШАГ 2
Смажьте немного японским майонезом. Ложкой распределите тонкий слой майонеза по середине риса.
ШАГ 3
Добавьте начинку. Предложите ребенку положить в майонез его любимые начинки — здесь мы использовали тунец и огурец.
ШАГ 4
Сверните его. Поднимите край коврика над рисом, слегка надавив, чтобы все свернулось в тугой рулет.
ШАГ 5
Приклейте боковые стороны, как штамп. Когда дойдете до края без риса, смажьте его небольшим количеством воды и продолжайте скатывать в плотный рулет.
ШАГ 6
Завернуть в пищевую пленку. Снимите коврик и плотно заверните в пищевую пленку, прежде чем взрослый нарежет суши на толстые ломтики, а затем размотайте пищевую пленку.
ШАГ 7
ДЛЯ ПРИГОТОВЛЕНИЯ ПРЕССОВЫХ СУШИ: выложите сверху немного копченого лосося. Застелите форму для хлеба пищевой пленкой, затем положите внутрь тонкий слой копченого лосося поверх пищевой пленки.
ШАГ 8
Накройте рисом и прижмите. Прижмите примерно 3 см риса к рыбе, заверните пищевую пленку и прижмите как можно сильнее, используя другую форму, если она у вас есть.
ШАГ 9
Опрокиньте его, как замок из песка. Переверните блок суши на разделочную доску. Попросите взрослого разрезать пальцы, а затем снимите пищевую пленку.
ШАГ 10
ДЛЯ ПРИГОТОВЛЕНИЯ ШАРИКОВ ДЛЯ СУШИ: выберите начинку. Возьмите небольшой квадрат пищевой пленки и положите на него начинку, например половину креветки или небольшой кусочек копченого лосося. Влажными руками скатайте из риса шарики размером с грецкий орех и выложите на начинку.
ШАГ 11
Сформируйте плотные шарики. Соедините углы пищевой пленки и скрутите их в шарики, затем разверните и подавайте.</t>
  </si>
  <si>
    <t>Рисовое вино</t>
  </si>
  <si>
    <t>Фаршированный болгарский перец с киноа и черной фасолью</t>
  </si>
  <si>
    <t>1. Разогрейте духовку до 375°F (190°C). Слегка смажьте маслом форму для запекания размером 9x13 дюймов или форму для запекания аналогичного размера.
2. Выложите половинки болгарского перца в подготовленную форму для запекания срезом вверх. Выпекайте 15-20 минут или пока он не станет слегка мягким.
3. Пока запекается болгарский перец, приготовьте начинку. В большой сковороде нагрейте оливковое масло на среднем огне. Добавьте нарезанный лук и готовьте 3-4 минуты, пока он не станет мягким. Добавьте чеснок и готовьте еще 1 минуту, пока он не станет ароматным.
4. Добавьте приготовленную киноа, черную фасоль, кукурузу, нарезанные кубиками помидоры, молотый тмин, порошок чили, копченую паприку, соль и перец. Готовьте 5-7 минут, пока не прогреется. Снимите сковороду с огня и добавьте 1 стакан тертого сыра, если вы его используете.
5. Достаньте болгарский перец из духовки и аккуратно нафаршируйте каждую половинку перца смесью киноа и черной фасоли. Посыпьте фаршированный перец оставшейся половиной стакана тертого сыра, если используете.
6. Верните фаршированный перец в духовку и запекайте еще 15-20 минут, пока сыр не расплавится и перец не станет мягким.
7. Достаньте из духовки и дайте фаршированному перцу остыть в течение 5 минут перед подачей на стол. Украсьте свежей нарезанной кинзой.</t>
  </si>
  <si>
    <t>Черные бобы</t>
  </si>
  <si>
    <t>Клубника Романофф</t>
  </si>
  <si>
    <t xml:space="preserve">В средней миске смешайте очищенную и разрезанную на четвертинки клубнику, 4 столовые ложки сахара и 4 столовые ложки ликера, перемешайте, затем накройте крышкой и поставьте в холодильник минимум на 1–2 часа, помешивая один или два раза.
Две фотографии нарезанной клубники в миске, на одну из которых добавлен сахар. Две фотографии нарезанной клубники для «Клубники Романофф» 
Непосредственно перед подачей в большой миске смешайте 1 стакан холодных густых сливок и 1/4 стакана сахарной пудры и взбейте электрическим миксером до образования жестких пиков. Используя лопаточку, добавьте 1/4 стакана сметаны, пока она хорошо не перемешается.
Перед подачей перемешайте клубнику, затем разложите ее по 6 сервировочным стаканам или мискам. При желании можно полить ягоды небольшим количеством сиропа. Вы также можете использовать этот сироп, чтобы пропитать торт. Выложите сливки на клубнику, равномерно распределив. Вы также можете использовать ложку для мороженого со спусковым крючком, чтобы получить красивую округлую порцию сливок. Подавайте сразу или охладите и наслаждайтесь в течение 2 часов после сборки.
</t>
  </si>
  <si>
    <t>Куриная запеканка терияки</t>
  </si>
  <si>
    <t>Разогрейте духовку до 350 ° F. Распылите антипригарный спрей на форму для выпечки размером 9x13 дюймов.
Смешайте соевый соус, ½ стакана воды, коричневый сахар, имбирь и чеснок в небольшой кастрюле и накройте крышкой. Доведите до кипения на среднем огне. Снимите крышку и варите одну минуту после закипания.
Тем временем смешайте кукурузный крахмал и 2 столовые ложки воды в отдельной посуде до получения однородной массы. Как только соус закипит, добавьте смесь в кастрюлю и перемешайте. Варите, пока соус не начнет густеть, затем снимите с огня.
Поместите куриные грудки в подготовленную форму. Вылейте одну чашку соуса поверх курицы. Поместите курицу в духовку и запекайте 35 минут или до готовности. Достаньте из духовки и измельчите курицу в форме с помощью двух вилок.
* Тем временем приготовьте овощи на пару или приготовьте их согласно инструкции на упаковке.
Добавьте приготовленные овощи и рис в запеканку с курицей. Добавьте большую часть оставшегося соуса, оставив немного, чтобы полить его сверху при подаче. Аккуратно перемешайте все в форме для запекания до однородности. Вернитесь в духовку и готовьте 15 минут. Достаньте из духовки и дайте постоять 5 минут перед подачей. Полить каждую порцию оставшимся соусом. Наслаждаться!</t>
  </si>
  <si>
    <t>молотый имбирь</t>
  </si>
  <si>
    <t>измельченный чеснок</t>
  </si>
  <si>
    <t>кукурузный крахмал</t>
  </si>
  <si>
    <t>жареные овощи</t>
  </si>
  <si>
    <t>коричневый рис</t>
  </si>
  <si>
    <t>Курица тандури</t>
  </si>
  <si>
    <t>лимоны</t>
  </si>
  <si>
    <t>Смешайте лимонный сок с паприкой и красным луком в большой неглубокой тарелке. Разрежьте каждое куриное бедро три раза, затем обмакните их в сок и оставьте на 10 минут.
Смешайте все ингредиенты маринада и полейте им курицу. Хорошо перемешайте все, затем накройте крышкой и охладите не менее 1 часа. Это можно сделать заранее, за день.
Разогрейте гриль. Поднимите кусочки курицы на решетку над противнем. Смажьте небольшим количеством масла и жарьте на гриле по 8 минут с каждой стороны или пока они не подрумянятся и не будут полностью прожарены.</t>
  </si>
  <si>
    <t>красный лук</t>
  </si>
  <si>
    <t>куриные бедрышки</t>
  </si>
  <si>
    <t>зубчик чеснока</t>
  </si>
  <si>
    <t>молотого тмина</t>
  </si>
  <si>
    <t>куркума</t>
  </si>
  <si>
    <t>Тайский зеленый карри</t>
  </si>
  <si>
    <t>Положите картофель в кастрюлю с кипящей водой и варите 5 минут. Добавьте фасоль и готовьте еще 3 минуты, к этому времени обе фасоли должны стать нежными, но не слишком мягкими. Слейте воду и отложите в сторону.
В воке или большой сковороде нагрейте масло до очень горячего состояния, затем добавьте чеснок и готовьте до золотистого цвета, это займет всего несколько секунд. Не позволяйте ему сильно потемнеть, иначе это испортит вкус. Добавьте ложку пасты карри и перемешивайте ее в течение нескольких секунд, чтобы специи начали готовиться и раскрыли все ароматы. Затем влейте кокосовое молоко и дайте ему образоваться пузырьки.
Добавьте рыбный соус и сахар, затем кусочки курицы. Уменьшите огонь до минимума и варите под крышкой около 8 минут, пока курица не будет готова.
Выложите картофель и фасоль и дайте им нагреться в горячем кокосовом молоке, затем добавьте приятный цитрусовый аромат, добавив измельченные листья лайма (или цедру лайма). Следующими идут листья базилика, но оставьте их на огне ненадолго, иначе они быстро потеряют яркость. Посыпьте гарниром из лайма и сразу подавайте с отварным рисом.</t>
  </si>
  <si>
    <t>зеленая фасоль</t>
  </si>
  <si>
    <t>Тайская зеленая паста карри</t>
  </si>
  <si>
    <t>Тайский рыбный соус</t>
  </si>
  <si>
    <t>жаба в норе</t>
  </si>
  <si>
    <t>колбасные изделия</t>
  </si>
  <si>
    <t>Разогрейте духовку до 200°C/конвекция 180°C/газ. 6. Обжарьте колбаски на сковороде с антипригарным покрытием до румяной корочки.
Налейте растительное масло в противень для запекания размером 30 x 25 x 6 см и нагрейте в духовке в течение 5 минут.
Положите простую муку в миску, разбейте средние яйца от кур, затем добавьте тертый хрен. Постепенно вмешайте полуобезжиренное молоко. Время года.
Выложите колбаски в горячую форму для запекания и залейте тестом. Сверху выложите помидоры черри на корню и готовьте 30 минут, пока они не станут воздушными и золотистыми.</t>
  </si>
  <si>
    <t>хрен</t>
  </si>
  <si>
    <t>помидоры черри</t>
  </si>
  <si>
    <t>Мясной рулет из индейки</t>
  </si>
  <si>
    <t>Разогрейте духовку до 180°C/160°C конвекция/газ. 4. Нагрейте масло в большой сковороде и обжаривайте лук 8–10 минут, пока он не станет мягким. Добавьте чеснок, вустерширский соус и 2 чайные ложки томатного пюре и перемешайте до однородной массы. Отложите, чтобы остыть.
Положите фарш индейки, яйцо, панировочные сухари и остывшую луковую смесь в большую миску и хорошо приправьте. Все перемешайте, затем сформируйте прямоугольную буханку и поместите в большую форму для запекания. Нанесите на мясной рулет 2 столовые ложки соуса барбекю и запекайте 30 минут.
Тем временем слейте воду только с 1 банки фасоли, затем вылейте обе банки в большую миску. Добавьте оставшийся соус барбекю и томатное пюре. Приправьте и отложите.
Когда мясной рулет уже готов, разбросайте фасоль по внешней стороне и запекайте еще 15 минут, пока мясной рулет не будет полностью готов, а фасоль не станет очень горячей. Посыпьте петрушкой и подавайте мясной рулет ломтиками.</t>
  </si>
  <si>
    <t>Фарш из индейки</t>
  </si>
  <si>
    <t>Тунец Нисуаз</t>
  </si>
  <si>
    <t>Нагрейте духовку до 200°C/конвекция 180°C/газ 6. Перемешайте картофель с 2 чайными ложками масла и небольшим количеством приправ. Выложите на большой противень, затем запекайте 20 минут, помешивая наполовину, пока он не станет хрустящим, золотистым и не будет готов.
Тем временем положите яйца в небольшую кастрюлю с водой, доведите до кипения, затем варите 8–10 минут, в зависимости от того, как они вам нравятся. Опустите в миску с холодной водой, чтобы она остыла на несколько минут. Очистите от скорлупы, затем разрежьте на половинки.
В большой салатнице смешайте оставшееся масло, красный винный уксус, каперсы и нарезанные помидоры. Приправьте, добавьте лук, шпинат, тунец и картофель, затем аккуратно перемешайте. Выложите сверху яйца и сразу подавайте.</t>
  </si>
  <si>
    <t>Каперсы</t>
  </si>
  <si>
    <t>Тунец</t>
  </si>
  <si>
    <t>Тахини Чечевица</t>
  </si>
  <si>
    <t>Тахини</t>
  </si>
  <si>
    <t>В кувшине смешайте тахини с цедрой и соком лимона и 50 мл холодной воды, чтобы получилась жидкая заправка. Приправьте по вкусу, затем отставьте в сторону.
Нагрейте масло в воке или большой сковороде на среднем или сильном огне. Добавьте красный лук, щепотку соли и жарьте 2 минуты, пока он не станет мягким и не приобретет цвет. Добавьте чеснок, перец, зеленую фасоль и кабачки и жарьте 5 минут, часто помешивая.
Добавьте капусту, чечевицу и заправку тахини. Держите сковороду на огне пару минут, все перемешивая, пока капуста не завянет и не покроется сливочной заправкой.</t>
  </si>
  <si>
    <t>Пирог с тремя рыбами</t>
  </si>
  <si>
    <t>Разогрейте духовку до 200C/400F/Газ 6 (вентилятор 180C).
Положите картофель в кастрюлю с холодной подсоленной водой. Доведите до кипения и варите до полной готовности. Хорошо процедить, а затем размять с маслом и молоком. Добавьте перец и попробуйте на вкус, чтобы проверить приправу. При необходимости добавьте соль и еще перец.
Для рыбной начинки растопите в кастрюле сливочное масло, добавьте лук-порей и перемешайте на огне. Накройте крышкой и варите на медленном огне 10 минут или до мягкости. Отмерьте муку в небольшую миску. Добавьте вино и взбейте до однородной массы.
Добавьте молоко к луку-порею, доведите до кипения, а затем добавьте винную смесь. Быстро перемешайте до загустения. Приправьте и добавьте петрушку и рыбу. Помешивайте на огне две минуты, затем выложите ложкой в ​​жаропрочную запеканку. Разложите по яйцам. Дайте остыть до твердого состояния.
Выложите картофельное пюре на рыбную смесь и пометьте вилкой. Посыпать сыром.
Выпекайте 30–40 минут или до тех пор, пока сверху не появится слегка золотисто-коричневый цвет и не начнут пузыриться по краям.</t>
  </si>
  <si>
    <t>Пирог с патокой</t>
  </si>
  <si>
    <t>Сначала приготовьте песочное тесто: отмерьте муку в большую миску и кончиками пальцев втирайте сливочное масло, пока смесь не станет напоминать мелкие панировочные сухари (в качестве альтернативы это можно сделать в кухонном комбайне). Добавьте примерно три столовые ложки холодной воды и замесите плотное тесто, заверните в пищевую пленку и поставьте в холодильник примерно на 20 минут.
Разогрейте духовку до 200C/400F/Газ 6 и поставьте в нее тяжелый противень, чтобы он нагрелся. Смажьте сливочным маслом глубокую рифленую форму со свободным дном диаметром 18 см/7 дюймов.
Удалите около 150 г теста из основного шара и отложите для верха решетки.
Остальное тесто тонко раскатайте на слегка посыпанной мукой рабочей поверхности и выложите подготовленную форму тестом.
Наколите основу вилкой, чтобы она не поднималась во время выпекания.
Оставленное тесто для верха решетки выложите на пищевую пленку и тонко раскатайте. Вымойте тесто яйцом и поставьте охлаждаться в холодильник (пищевая пленка облегчает перемещение). На этом этапе не нарезайте полосками. Не мойте полоски яйцом, когда они окажутся на пироге, так как оно попадет в смесь патоки.
Для приготовления начинки осторожно нагрейте сироп в большой кастрюле, но не кипятите.
Когда он расплавится, добавьте в сироп панировочные сухари, лимонный сок и цедру. (Вы можете добавить меньше лимона, если предпочитаете менее цитрусовый вкус.) Если смесь выглядит жидкой, добавьте еще несколько панировочных сухарей.
Вылейте смесь сиропа в форму, застеленную бумагой, и выровняйте поверхность.
Достаньте оставшееся тесто из холодильника и нарежьте его длинными полосками шириной 1 см/½ дюйма. Убедитесь, что все они длиннее краев формы для тарта.
Смажьте яйцом край теста в форме и начните плести решетчатый узор поверх смеси, оставляя полоски свисать через край формы.
Как только решетка будет на месте, используйте край банки, чтобы отрезать полоски, нажимая руками, создавая аккуратную поверхность.
Выпекайте на предварительно нагретом противне в горячей духовке около 10 минут, пока тесто не начнет окрашиваться, а затем уменьшите температуру духовки до 180C/350F/Газ 4. Если на этом этапе решетка кажется слишком темной коричневого цвета, накройте пирог фольгой.
Выпекайте еще 25–30 минут, пока тесто не станет золотисто-коричневым, а начинка не застынет.
Достаньте тарт из духовки и оставьте в форме для застывания. Подавайте теплым или холодным.</t>
  </si>
  <si>
    <t>Тарт Татен</t>
  </si>
  <si>
    <t>Раскатайте тесто в круг толщиной 3 мм на слегка посыпанной мукой поверхности и вырежьте круг диаметром 24 см, используя тарелку в качестве направляющей. Слегка наколите вилкой, заверните в пищевую пленку на противне и заморозьте, пока готовите яблоки.
Нагрейте духовку до 180°C/160°C с конвекцией/газом. 4. Очистите яблоки, разрежьте их на четвертинки и удалите сердцевину. Положите сахар в огнеупорную керамическую форму для татена диаметром 20 см или жаропрочную сковороду с толстым дном диаметром 20 см и поставьте на средний или сильный огонь. Варите сахар в течение 5–7 минут до темно-янтарного карамельного сиропа, который начинает дымиться, затем выключите огонь и добавьте 60 г нарезанного кубиками охлажденного масла.
Чтобы собрать Тарт Татен, очень плотно разложите четвертинки яблок по кругу сначала закругленной стороной вниз, затем таким же образом заполните середину. Аккуратно прижмите руками, чтобы не было зазоров. Смажьте фрукты растопленным сливочным маслом.
Выпекайте в духовке 30 минут, затем достаньте и положите сверху диск замороженного слоеного теста – оно быстро разморозится. Подверните края внутрь формы и проделайте ножом несколько дырочек в тесте, чтобы выходил пар. Выпекайте еще 40–45 минут, пока тесто не станет золотисто-коричневым и хрустящим.
Дайте остыть до комнатной температуры в течение 1 часа, прежде чем провести ножом по краю блюда и перевернуть его на большую сервировочную тарелку, достаточно глубокую, чтобы вместить сок. Подавайте с крем-фреш или ванильным мороженым.</t>
  </si>
  <si>
    <t>Суфле из трёх сыров</t>
  </si>
  <si>
    <t>Нагрейте духовку до 200°C/180°C с конвекцией/газом 6 и смажьте маслом 4 небольшие (около 200 мл) формочки. Посыпьте пармезаном формочки, переворачивая, пока не покроете все стороны. Поместите молоко и лавровый лист в большую кастрюлю на слабый огонь и доведите до кипения. Выключите огонь и оставьте настояться на 15 минут.
Выбросьте лавровый лист, добавьте масло и муку и верните на слабый огонь. Очень осторожно варите, постоянно помешивая венчиком, около 6 минут, пока не получите однородный густой белый соус. Убедитесь, что вы попадаете прямо в углы кастрюли, чтобы соус не слипся и не стал комковатым.
Когда соус загустеет, переложите его в большую миску и добавьте горчичный порошок, кайенский перец, грюйер и яичные желтки до однородного состояния.
В безупречно чистой миске чистым венчиком взбейте яичные белки до тех пор, пока не начнут образовываться пики.
Осторожно сложите яичные белки в сырный соус в три этапа, стараясь не перемешивать, а складывать, чтобы яичные белки оставались легкими и воздушными. Наполните подготовленные формочки смесью для суфле.
Покройте каждое суфле ломтиком козьего сыра, затем выложите на противень. Выпекайте 20–25 минут или пока они не станут упругими и хорошо поднимутся, но не будут готовы.
Дайте остыть, затем проведите ножом по краю каждой формы и достаньте суфле. Если готовите заранее, положите суфле на поднос вверх дном (для аккуратной подачи). Накройте противень пищевой пленкой. Охладите на несколько дней или заморозьте на срок до 1 месяца.
Когда вы будете готовы к повторному выпеканию, нагрейте духовку до 200C/180C (конвекция/газ). 6. Поместите перевернутые суфле в неглубокую форму для запекания, сверху выложите оставшиеся ломтики козьего сыра и полейте сливками (это предотвратит их высыхание при выпекании). пекла второй раз). Готовьте 8-10 минут до золотистого цвета. Подавайте сразу же вместе с просто заправленным салатом.</t>
  </si>
  <si>
    <t>Козий сыр</t>
  </si>
  <si>
    <t>Туртьер</t>
  </si>
  <si>
    <t>Нагрейте духовку до 200C/180C конвекция/газ. 6. Отварите картофель до готовности, слейте воду и разомните, затем дайте остыть. Нагрейте масло в сковороде с антипригарным покрытием, добавьте фарш и лук и быстро обжарьте до румяного цвета. Добавьте чеснок, специи, бульон, много перца и немного соли и хорошо перемешайте. Снимите с огня, добавьте к картофелю и дайте остыть.
Раскатайте половину теста и выложите дно формы для пирога диаметром 20–23 см или формы для пирогов. Заполните свиной смесью и смажьте края теста водой. Раскатайте оставшееся тесто и накройте пирог. Прижмите края теста, чтобы запечатать его, обрезав лишнее. Проколите верхнюю часть формы для выпечки, чтобы дать выход пару, и смажьте верх взбитым яйцом.
Выпекайте 30 минут, пока тесто не станет хрустящим и золотистым. Подавайте, нарезав дольками, с хрустящим зеленым салатом. Остатки еды хороши в холодном виде на обед на следующий день и подаются с различными солеными огурцами.</t>
  </si>
  <si>
    <t>Тимбитс</t>
  </si>
  <si>
    <t>Просейте вместе сухие ингредиенты.
Смешайте влажные ингредиенты и добавьте в сухие. Перемешайте до однородности.
Капайте чайными ложками (не больше) в горячее масло (365 градусов, не горячее), переворачивая через несколько мгновений до золотисто-коричневого цвета со всех сторон.
Снимите и слейте воду.
Обвалять в сахаре с корицей, пока он еще теплый, и подавать.</t>
  </si>
  <si>
    <t>Тунисский апельсиновый пирог</t>
  </si>
  <si>
    <t>Разогрейте духовку до 190 C/газ 5. Смажьте маслом круглую разъемную форму диаметром 23 см.
Отрежьте твердые кусочки сверху и снизу апельсина. Разрежьте апельсин и удалите все семена. Пюрируйте апельсин вместе с кожурой в кухонном комбайне. Добавьте одну треть сахара и оливковое масло и продолжайте перемешивать до однородного состояния.
Просейте вместе муку и разрыхлитель.
Яйца и оставшийся сахар взбивайте ручным электрическим миксером не менее пяти минут до пышной массы. Добавьте половину мучной смеси, затем апельсин и ваниль, затем добавьте оставшуюся муку. Хорошо перемешайте, но не слишком долго.
Вылейте смесь для торта в подготовленную форму и разровняйте. Выпекать в разогретой духовке 20 минут. Уменьшите температуру духовки до 160 C/Газ 2 и снова запекайте 30 минут. Выпекайте, пока пирог не станет золотисто-коричневым, а шампур не будет выходить чистым. Остудить на решетке для торта.</t>
  </si>
  <si>
    <t>Тунисский суп из баранины</t>
  </si>
  <si>
    <t>Добавьте баранину в запеканку и готовьте на сильном огне. Когда подрумянится, снимите с огня и отставьте в сторону.
Оставьте столовую ложку жира в запеканке, а остальное выбросьте. Уменьшите огонь до среднего, затем добавьте чеснок, лук и шпинат и готовьте, пока лук не станет прозрачным, а шпинат не завянет, или около 5 минут.
Верните баранину в запеканку с луково-шпинатной смесью, добавьте в сковороду томатное пюре, тмин, хариссу, курицу, нут, лимонный сок, соль и перец. Тушить на медленном огне около 20 минут.
Добавьте макароны и варите 15 минут или до готовности макарон.</t>
  </si>
  <si>
    <t>Тунец и яичные бриксы</t>
  </si>
  <si>
    <t>Нагрейте 2 чайные ложки масла в большой кастрюле и готовьте зеленый лук на слабом огне в течение 3 минут или пока он не станет мягким. Добавьте шпинат, накройте плотно закрывающейся крышкой и готовьте еще 2–3 минуты или пока он не станет мягким и не завянет, помешивая один или два раза. Откиньте смесь на сито или дуршлаг и дайте стечь и остыть.
Используя блюдце в качестве ориентира, вырежьте из теста фило 24 круга диаметром около 12,5 см (5 дюймов), вырезая по 6 кругов из каждого листа. Сложите кружочки фило стопкой, затем накройте пищевой пленкой, чтобы они не высохли.
Когда шпинатная смесь остынет, отожмите как можно больше лишней жидкости, затем переложите в миску. Добавьте тунец, яйца, соус из острого перца, соль и перец по вкусу. Хорошо перемешать.
Разогрейте духовку до 200°C (400°F, отметка газа 6). Возьмите один круг фило и слегка смажьте его оставшимся маслом. Сверху выложите второй круг и смажьте небольшим количеством масла, затем положите сверху третий круг и смажьте маслом.
Поместите столовую ложку начинки в середину круга, затем сложите тесто, придав ему форму полумесяца. Загните края, скрутив их, чтобы запечатать, и поместите на антипригарный противень. Повторите то же самое с оставшимся тестом и начинкой, чтобы всего получилось 8 кирпичиков.
Слегка смажьте брикеты оставшимся маслом. Выпекайте 12–15 минут или пока тесто не станет хрустящим и золотисто-коричневым.
Тем временем смешайте помидоры и огурцы в миске, сбрызните лимонным соком и приправами по вкусу. Подавайте брики горячими с этим салатом и чатни.</t>
  </si>
  <si>
    <t>Тамия</t>
  </si>
  <si>
    <t>залейте фасоль водой на ночь. Слейте воду. Если фасоль без кожицы отсутствует, потрите ее, чтобы освободить кожуру, а затем выбросьте ее. Промокните фасоль полотенцем.
Измельчите фасоль на пищевой мельнице или мясорубке. Если ни одного прибора нет, обработайте ее в кухонном комбайне, но только до тех пор, пока фасоль не превратится в пасту. (Если перемешать слишком гладко, тесто может развалиться во время приготовления.) Добавьте зеленый лук, чеснок, кинзу, тмин, разрыхлитель, кайенский перец, соль, перец и кориандр, если используете.  Охладите минимум на 30 минут.
Сформируйте из бобовой смеси шарики диаметром 1 дюйм. Слегка разровняйте и посыпьте мукой.
Нагрейте не менее 1,5 дюйма масла на среднем огне до 365 градусов.
Обжаривайте котлеты партиями, перевернув один раз, до золотистого цвета со всех сторон, около 5 минут. Вынимайте шумовкой или шумовкой. Подавайте как часть мезе или в лаваше с томатно-огуречным салатом и соусом тахина.</t>
  </si>
  <si>
    <t>Тонкацу свинина</t>
  </si>
  <si>
    <t>ШАГ 1
Удалите большой кусок жира с края каждой свиной корейки, затем разбейте каждую корейку между двумя кусками пергамента для выпечки до толщины примерно 1 см — это можно сделать с помощью приспособления для размягчения мяса или скалки. После измельчения руками придайте мясу его первоначальную форму и толщину — этот шаг сделает мясо максимально сочным.
ШАГ 2
Положите муку, яйца и панировочные сухари панко в три отдельные миски с широкими краями. Мясо приправьте, затем обваляйте сначала в муке, затем в яйцах, затем в панировочных сухарях.
ШАГ 3
В большую сковороду или сотейник налейте достаточно масла, чтобы оно дошло до края сковороды на 2 см. Нагрейте масло до 180С – если у вас нет термометра, бросьте в масло немного панко, и если оно немного утонет и начнет поджариваться, масло готово. Добавьте две свиные отбивные и готовьте по 1 минуте 30 секунд с каждой стороны, затем выньте и оставьте на решетке на 5 минут. Повторите то же самое с оставшимися свиными отбивными.
ШАГ 4
Пока свинина отдыхает, приготовьте соус, смешав ингредиенты и добавив немного воды, если он особенно густой. Нарежьте тонкацу и подавайте, полив соусом.</t>
  </si>
  <si>
    <t>Традиционный хорватский гуляш</t>
  </si>
  <si>
    <t>Очистите мясо от жил, если они есть, и нарежьте его на более мелкие кусочки, 3×3 см. Замаринуйте мясо в горчице и специях и оставьте на час в холодильнике.
Нагрейте в кастрюле одну столовую ложку свиного жира или растительного масла и обжарьте мясо со всех сторон до румяного цвета. Как только мясо будет готово, переложите его на тарелку и добавьте в кастрюлю еще столовую ложку жира.
Лук нарезаем очень мелко, морковь очищаем и измельчаем при помощи терки. Варите лук и морковь на слабом огне 15 минут. Овощи можно немного посолить, чтобы они быстрее размякли.
Как только овощи подрумянятся и станут слегка мягкими, добавьте мясо, лавровый лист и чеснок. Залейте вином и тушите 10–15 минут, чтобы алкоголь выпарился. Сейчас самое время добавить 2/3 количества жидкости.
Накройте кастрюлю крышкой и варите на медленном огне в течение часа, периодически помешивая. По прошествии первого часа залейте оставшейся водой или бульоном и варите еще 30–45 минут.
Дайте рагу немного остыть и подавайте его, посыпав рубленой петрушкой и несколькими ломтиками свежего острого перца, если вы хотите немного приправить его.
Нарежьте свежий хлеб, приправьте салат и просто наслаждайтесь этим чудесным вкусом.</t>
  </si>
  <si>
    <t>Тортанг Талонг</t>
  </si>
  <si>
    <t xml:space="preserve">0. Жарьте баклажаны, пока цвет кожицы не станет почти черным.
1. Дайте баклажанам немного остыть, затем очистите их от кожицы. Отложите в сторону.
2. Разбейте яйца и положите в миску.
3. Добавьте соль и взбейте.
4. Положите баклажаны на плоскую поверхность и разровняйте вилкой.
5. Обмакните расплющенные баклажаны во взбитую яичную смесь.
6. Нагрейте сковороду и налейте растительное масло.
7. Обжарьте баклажаны (обмакнутые во взбитую смесь). Убедитесь, что обе стороны готовы. Время жарки займет у вас примерно 3–4 минуты с каждой стороны на среднем огне. 
</t>
  </si>
  <si>
    <t>Веганская лазанья</t>
  </si>
  <si>
    <t>зеленая красная чечевица</t>
  </si>
  <si>
    <t>1) Разогрейте духовку до 180 градусов. 
2) Отварить овощи 5-7 минут, до мягкости. Добавьте чечевицу и доведите до слабого кипения, при желании добавив бульонный кубик. Продолжайте готовить и помешивать, пока чечевица не станет мягкой, на это уйдет около 20 минут. 
3) Бланшируйте листья шпината в течение нескольких минут на сковороде, а затем вынимайте и откладывайте в сторону. 
4) Налейте в кастрюлю воду и приготовьте листы лазаньи. Когда оно будет готово, слейте воду и отставьте в сторону.
5) Для приготовления соуса растопите сливочное масло и добавьте муку, затем постепенно добавляйте соевое молоко вместе с горчицей и уксусом. Готовьте и перемешивайте до получения однородной массы, а затем по желанию выложите лазанью в форму для запекания. 
6) Выпекать в разогретой духовке около 25 минут.</t>
  </si>
  <si>
    <t>цуккини</t>
  </si>
  <si>
    <t>шпинат</t>
  </si>
  <si>
    <t>листы лазаньи</t>
  </si>
  <si>
    <t>веганское масло</t>
  </si>
  <si>
    <t>мука</t>
  </si>
  <si>
    <t>соевое молоко</t>
  </si>
  <si>
    <t>горчица</t>
  </si>
  <si>
    <t>уксус</t>
  </si>
  <si>
    <t>Веганский шоколадный торт</t>
  </si>
  <si>
    <t xml:space="preserve">Просто смешайте все сухие ингредиенты с влажными и перемешайте. Выпекать 45 минут при 180 градусах. Украсьте растопленным веганским шоколадом. </t>
  </si>
  <si>
    <t>кокосовый сахар</t>
  </si>
  <si>
    <t>какао</t>
  </si>
  <si>
    <t>порошок для выпечки</t>
  </si>
  <si>
    <t>льняные яйца</t>
  </si>
  <si>
    <t>миндальное молоко</t>
  </si>
  <si>
    <t>ваниль</t>
  </si>
  <si>
    <t>Вьетнамская жареная свинина (булочка-тит-нуонг)</t>
  </si>
  <si>
    <t>Сырую свинину нарежьте тонкими ломтиками, примерно на ⅛ дюйма. Ее поможет слегка подморозить (по желанию).
Измельчите чеснок и лук-шалот. Смешайте в миске сахар, рыбный соус, густой соевый соус, перец и масло до растворения сахара.
Маринуйте мясо в течение 1 часа или на ночь для лучшего результата.
Запекайте свинину при температуре 375F в течение 10-15 минут или до готовности примерно 80%. Завершите приготовление, зажарив в духовке до появления красивого золотисто-коричневого цвета, перевернув кусочки в середине.
Соберите миску с овощами, лапшой и гарниром. Многим нравится перемешивать всю миску и поливать сверху рыбным соусом, но мне нравится делать отдельные кусочки и медленно готовить соус.</t>
  </si>
  <si>
    <t>Рисовая вермишель</t>
  </si>
  <si>
    <t>Яичные рулетики</t>
  </si>
  <si>
    <t>Венецианская утка Рагу</t>
  </si>
  <si>
    <t>Нагрейте масло в большой кастрюле. Добавьте утиные ножки и обжарьте их со всех сторон примерно 10 минут. Выложите на тарелку и отложите в сторону. Добавьте в сковороду лук и готовьте 5 минут, пока он не станет мягким. Добавьте чеснок и готовьте еще 1 минуту, затем добавьте корицу и муку и готовьте еще минуту. Верните утку в кастрюлю, добавьте вино, помидоры, бульон, зелень, сахар и приправы. Доведите до кипения, затем убавьте огонь, накройте крышкой и варите 2 часа, время от времени помешивая.
Аккуратно достаньте утиные ножки из соуса и выложите на тарелку – они будут очень нежными, поэтому постарайтесь не потерять мясо. Снимите и выбросьте жир, затем измельчите мясо двумя вилками и выбросьте кости. Добавьте мясо обратно в соус с молоком и варите без крышки еще 10–15 минут, пока готовите макароны.
Приготовьте макароны, следуя инструкциям на упаковке, затем слейте воду, оставив стакан воды для пасты, и добавьте пасту в рагу. Перемешайте, чтобы все макароны были покрыты соусом, и готовьте еще 1 минуту, добавляя немного кулинарной жидкости, если макароны кажутся сухими. Подавайте с тертым пармезаном, если хотите.</t>
  </si>
  <si>
    <t>Пачери Паста</t>
  </si>
  <si>
    <t>Вегетарианская запеканка</t>
  </si>
  <si>
    <t>Нагрейте масло в большой кастрюле с толстым дном. Добавьте лук и осторожно готовьте 5–10 минут, пока он не станет мягким.
Добавьте чеснок, специи, сушеный тимьян, морковь, сельдерей и перец и готовьте 5 минут.
Добавьте помидоры, бульон, кабачки и свежий тимьян и готовьте 20–25 минут.
Вынуть веточки тимьяна. Добавьте чечевицу и снова доведите до кипения. Подавайте с диким и белым рисом басмати, пюре или киноа.</t>
  </si>
  <si>
    <t>Вегетарианский перец чили</t>
  </si>
  <si>
    <t>Жареные овощи</t>
  </si>
  <si>
    <t>Разогрейте духовку до 200°C/180°C с конвекцией/газом. 6. Готовьте овощи в форме для запекания в течение 15 минут. Добавьте фасоль и помидоры, приправьте и готовьте еще 10–15 минут, пока они не станут достаточно горячими. Нагрейте пакетик в микроволновой печи на высокой мощности в течение 1 минуты и подавайте с перцем чили.</t>
  </si>
  <si>
    <t>Смешанное зерно</t>
  </si>
  <si>
    <t>Овощной пастушеский пирог</t>
  </si>
  <si>
    <t>Добавьте ингредиенты:
12 чашек нарезанной овощной смеси
1 чашка нарезанных свежих грибов 
1 чашка жемчужного лука
ТОПИНГ:
Разогрейте духовку до 450°. Запекайте картофель на противне, застеленном фольгой, до готовности, около 45 минут. Дайте немного остыть, затем очистите. Пропустите картофель через мясорубку, пищевую мельницу или дуршлаг в большую миску. Добавьте сливочное масло; перемешайте, пока хорошо не смешано. Добавьте молоко. Посолите по вкусу.
НАПОЛНЕНИЕ:
Замочите сушеные белые грибы в 3 стаканах горячей воды; отложить. Смешайте чечевицу, 1 зубчик чеснока, 1 ч. л. соли и 4 стакана воды в средней кастрюле. Довести до кипения; уменьшите огонь и варите, время от времени помешивая, пока чечевица не станет мягкой, но не мягкой, 15–20 минут. Слейте воду с чечевицы и выбросьте чеснок.
Нагрейте 3 ст. масла в большой тяжелой кастрюле на среднем огне. Добавьте лук и готовьте, время от времени помешивая, до мягкости, около 12 минут. Добавьте измельченный чеснок и готовьте 1 минуту. Добавьте томатную пасту. Готовьте, постоянно помешивая, пока томатная паста не карамелизируется, 2–3 минуты.
Добавьте лавровый лист и вино; перемешайте, соскребая подрумяненные кусочки. Добавьте белые грибы, медленно вливая в кастрюлю жидкость для замачивания белых грибов, но оставляя осадок. Доведите до кипения и варите, пока жидкость не уменьшится вдвое, около 10 минут. Добавьте бульон и варите, время от времени помешивая, пока объем не уменьшится вдвое, около 45 минут.
Процедите смесь в большую кастрюлю и доведите до кипения; выбросьте твердые частицы в сито. Перемешайте кукурузный крахмал и 2 ст. воды в небольшой миске, чтобы она растворилась. Добавьте смесь кукурузного крахмала; варить до загустения, около 5 минут. Взбейте мисо. Приправьте соус солью и перцем. Отложите в сторону.
Разогрейте духовку до 450°. Смешайте овощи и жемчужный лук с оставшимися 2 ст. масло, 5 зубчиков чеснока и веточки розмарина в большой миске; Приправить солью и перцем. Разделите тесто на 2 противня с бортиками. Запекать, помешивая один раз, до готовности, 20–25 минут. Переложите зубчики чеснока в небольшую миску; хорошо разомните вилкой и добавьте в соус. Откажитесь от розмарина. СДЕЛАЙТЕ ВПЕРЕД: Чечевицу, соус и овощи можно приготовить за 1 день вперед. Крышка отдельно; холод.
Разложите чечевицу ровным слоем в 3-квартальной емкости. посуда для выпечки; Установите блюдо на противень, застеленный фольгой. Перемешайте жареные овощи со свежими грибами и рубленой зеленью; слой поверх чечевицы. Полить соусом овощи. Равномерно выложите картофельную смесь.
Выпекайте, пока не подрумянится и не запузырится, около 30 минут. Перед подачей дайте постоять 15 минут.</t>
  </si>
  <si>
    <t>Крем-брюле из белого шоколада</t>
  </si>
  <si>
    <t>Нагрейте сливки, шоколад и стручок ванили на сковороде, пока шоколад не растает. Снимите с огня и дайте настояться 10 минут, выскабливая семена стручка в крем. Если вы используете ванильный экстракт, добавьте сразу. Нагрейте духовку до 160°C/конвекция 140°C/газ 3.
Желтки и сахар взбить до бледности. добавьте шоколадный крем. Процедить в кувшин и разлить по формочкам. Поместите в глубокий противень и залейте кипятком до половины стенок. Выпекайте 15-20 минут, пока не застынет с шатким центром. Охладить в холодильнике минимум 4 часа.
При подаче посыпьте брюле небольшим количеством сахара и карамелизируйте с помощью паяльной лампы или ненадолго под горячим грилем. Дайте карамели застыть, затем подавайте.</t>
  </si>
  <si>
    <t>Вонтоны</t>
  </si>
  <si>
    <t>Смешайте в миске свинину, чеснок, имбирь, соевый соус, кунжутное масло и овощи.
Отдельные шкурки вонтонов.
Поместите чайную ложку начинки в центр вонтона.
Нанесите воду на 2 края кожи, закрывая 1/4 дюйма от края.
Сложите кожу, чтобы сформировать треугольник, защипнув края.
Сожмите две длинные внешние точки вместе.
Нагрейте масло до 450 градусов и обжарьте по 4–5 штук за раз до золотистого цвета.
Слейте воду и подавайте с соусом.</t>
  </si>
  <si>
    <t>Скин Вонтона</t>
  </si>
  <si>
    <t>Ореховый ролл Гужвара</t>
  </si>
  <si>
    <t>Смешать все ингредиенты для теста и хорошо вымесить. Накройте тесто и дайте ему подняться, пока оно не увеличится вдвое, что займет около 2 часов. Обомните тесто и слегка вымесите.
Разделите тесто на две равные части; раскатайте каждый кусок в продолговатый кусок размером примерно 12 на 8 дюймов. Смешайте ингредиенты начинки и распределите тесто между ними, распределяя по каждому кусочку. Сверните овалы как можно плотнее, чтобы получились две колбаски диаметром 12 дюймов. Положите их рядом, соприкасаясь друг с другом, на смазанный маслом противень. Накройте крышкой и оставьте подниматься примерно на 40 минут. Нагрейте духовку до 200°C (425°F). Выпекайте 30–35 минут, пока тесто не поднимется и не станет золотисто-коричневым. Хлеб должен звучать глухо, если постучать по основанию.
Достаньте из духовки и смажьте верх горячего хлеба молоком. Просеять, щедро посыпав сахарной пудрой.</t>
  </si>
  <si>
    <t>Яки Удон</t>
  </si>
  <si>
    <t>Лапша Удон</t>
  </si>
  <si>
    <t>Вскипятите немного воды в большой кастрюле. Добавьте 250 мл холодной воды и лапшу удон. (Поскольку они очень густые, добавление холодной воды помогает им готовиться немного медленнее, чтобы середина приготовилась). Если вы используете замороженную или свежую лапшу, готовьте 2 минуты или до состояния аль денте; сушеный займет больше времени, около 5-6 минут. Слейте воду и откиньте на дуршлаг.
Нагрейте 1 столовую ложку масла, добавьте лук и капусту и обжаривайте 5 минут до мягкости. Добавьте грибы и немного зеленого лука и обжаривайте еще 1 минуту. Влейте оставшееся кунжутное масло и лапшу. Если вы используете холодную лапшу, дайте ей нагреться, прежде чем добавлять ингредиенты для соуса — в противном случае сразу бросайте ее и продолжайте жарить, пока она не станет липкой и не станет горячей. Посыпьте оставшимся зеленым луком.</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</si>
</sst>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color theme="1"/>
      <name val="Calibri"/>
      <scheme val="minor"/>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2.86"/>
    <col customWidth="1" min="2" max="2" width="28.43"/>
    <col customWidth="1" min="3" max="3" width="1300.71"/>
    <col customWidth="1" min="4" max="26" width="8.71"/>
  </cols>
  <sheetData>
    <row r="1">
      <c r="A1" s="1" t="s">
        <v>0</v>
      </c>
      <c r="B1" s="1" t="s">
        <v>1</v>
      </c>
      <c r="C1" s="1" t="s">
        <v>2</v>
      </c>
    </row>
    <row r="2">
      <c r="A2" s="2" t="s">
        <v>3</v>
      </c>
      <c r="B2" s="2" t="s">
        <v>4</v>
      </c>
      <c r="C2" s="2" t="s">
        <v>5</v>
      </c>
      <c r="E2" s="2" t="str">
        <f>IFERROR(__xludf.DUMMYFUNCTION("GOOGLETRANSLATE(A2, ""en"", ""ru"")"),"Яблочный пирог с франжипаном")</f>
        <v>Яблочный пирог с франжипаном</v>
      </c>
      <c r="F2" s="2" t="str">
        <f>IFERROR(__xludf.DUMMYFUNCTION("GOOGLETRANSLATE(B2, ""en"", ""ru"")"),"Loading...")</f>
        <v>Loading...</v>
      </c>
      <c r="G2" s="2" t="str">
        <f>IFERROR(__xludf.DUMMYFUNCTION("GOOGLETRANSLATE(C2, ""en"", ""ru"")"),"Loading...")</f>
        <v>Loading...</v>
      </c>
    </row>
    <row r="3">
      <c r="A3" s="2" t="s">
        <v>3</v>
      </c>
      <c r="B3" s="2" t="s">
        <v>6</v>
      </c>
      <c r="C3" s="2" t="s">
        <v>5</v>
      </c>
      <c r="E3" s="2" t="str">
        <f>IFERROR(__xludf.DUMMYFUNCTION("GOOGLETRANSLATE(A3, ""en"", ""ru"")"),"Яблочный пирог с франжипаном")</f>
        <v>Яблочный пирог с франжипаном</v>
      </c>
      <c r="F3" s="2" t="str">
        <f>IFERROR(__xludf.DUMMYFUNCTION("GOOGLETRANSLATE(B3, ""en"", ""ru"")"),"масло")</f>
        <v>масло</v>
      </c>
      <c r="G3" s="2" t="str">
        <f>IFERROR(__xludf.DUMMYFUNCTION("GOOGLETRANSLATE(C3, ""en"", ""ru"")"),"Loading...")</f>
        <v>Loading...</v>
      </c>
    </row>
    <row r="4">
      <c r="A4" s="2" t="s">
        <v>3</v>
      </c>
      <c r="B4" s="2" t="s">
        <v>7</v>
      </c>
      <c r="C4" s="2" t="s">
        <v>5</v>
      </c>
      <c r="E4" s="2" t="str">
        <f>IFERROR(__xludf.DUMMYFUNCTION("GOOGLETRANSLATE(A4, ""en"", ""ru"")"),"Яблочный пирог с франжипаном")</f>
        <v>Яблочный пирог с франжипаном</v>
      </c>
      <c r="F4" s="2" t="str">
        <f>IFERROR(__xludf.DUMMYFUNCTION("GOOGLETRANSLATE(B4, ""en"", ""ru"")"),"Яблоки Брэмли")</f>
        <v>Яблоки Брэмли</v>
      </c>
      <c r="G4" s="2" t="str">
        <f>IFERROR(__xludf.DUMMYFUNCTION("GOOGLETRANSLATE(C4, ""en"", ""ru"")"),"Loading...")</f>
        <v>Loading...</v>
      </c>
    </row>
    <row r="5">
      <c r="A5" s="2" t="s">
        <v>3</v>
      </c>
      <c r="B5" s="2" t="s">
        <v>8</v>
      </c>
      <c r="C5" s="2" t="s">
        <v>5</v>
      </c>
      <c r="E5" s="2" t="str">
        <f>IFERROR(__xludf.DUMMYFUNCTION("GOOGLETRANSLATE(A5, ""en"", ""ru"")"),"Яблочный пирог с франжипаном")</f>
        <v>Яблочный пирог с франжипаном</v>
      </c>
      <c r="F5" s="2" t="str">
        <f>IFERROR(__xludf.DUMMYFUNCTION("GOOGLETRANSLATE(B5, ""en"", ""ru"")"),"Loading...")</f>
        <v>Loading...</v>
      </c>
      <c r="G5" s="2" t="str">
        <f>IFERROR(__xludf.DUMMYFUNCTION("GOOGLETRANSLATE(C5, ""en"", ""ru"")"),"Loading...")</f>
        <v>Loading...</v>
      </c>
    </row>
    <row r="6">
      <c r="A6" s="2" t="s">
        <v>3</v>
      </c>
      <c r="B6" s="2" t="s">
        <v>9</v>
      </c>
      <c r="C6" s="2" t="s">
        <v>5</v>
      </c>
      <c r="E6" s="2" t="str">
        <f>IFERROR(__xludf.DUMMYFUNCTION("GOOGLETRANSLATE(A6, ""en"", ""ru"")"),"Яблочный пирог с франжипаном")</f>
        <v>Яблочный пирог с франжипаном</v>
      </c>
      <c r="F6" s="2" t="str">
        <f>IFERROR(__xludf.DUMMYFUNCTION("GOOGLETRANSLATE(B6, ""en"", ""ru"")"),"сахарная пудра")</f>
        <v>сахарная пудра</v>
      </c>
      <c r="G6" s="2" t="str">
        <f>IFERROR(__xludf.DUMMYFUNCTION("GOOGLETRANSLATE(C6, ""en"", ""ru"")"),"Loading...")</f>
        <v>Loading...</v>
      </c>
    </row>
    <row r="7">
      <c r="A7" s="2" t="s">
        <v>3</v>
      </c>
      <c r="B7" s="2" t="s">
        <v>10</v>
      </c>
      <c r="C7" s="2" t="s">
        <v>5</v>
      </c>
      <c r="E7" s="2" t="str">
        <f>IFERROR(__xludf.DUMMYFUNCTION("GOOGLETRANSLATE(A7, ""en"", ""ru"")"),"Яблочный пирог с франжипаном")</f>
        <v>Яблочный пирог с франжипаном</v>
      </c>
      <c r="F7" s="2" t="str">
        <f>IFERROR(__xludf.DUMMYFUNCTION("GOOGLETRANSLATE(B7, ""en"", ""ru"")"),"яйца из курочки свободно выгуле, взбитые")</f>
        <v>яйца из курочки свободно выгуле, взбитые</v>
      </c>
      <c r="G7" s="2" t="str">
        <f>IFERROR(__xludf.DUMMYFUNCTION("GOOGLETRANSLATE(C7, ""en"", ""ru"")"),"Loading...")</f>
        <v>Loading...</v>
      </c>
    </row>
    <row r="8">
      <c r="A8" s="2" t="s">
        <v>3</v>
      </c>
      <c r="B8" s="2" t="s">
        <v>11</v>
      </c>
      <c r="C8" s="2" t="s">
        <v>5</v>
      </c>
      <c r="E8" s="2" t="str">
        <f>IFERROR(__xludf.DUMMYFUNCTION("GOOGLETRANSLATE(A8, ""en"", ""ru"")"),"Яблочный пирог с франжипаном")</f>
        <v>Яблочный пирог с франжипаном</v>
      </c>
      <c r="F8" s="2" t="str">
        <f>IFERROR(__xludf.DUMMYFUNCTION("GOOGLETRANSLATE(B8, ""en"", ""ru"")"),"молотый миндаль")</f>
        <v>молотый миндаль</v>
      </c>
      <c r="G8" s="2" t="str">
        <f>IFERROR(__xludf.DUMMYFUNCTION("GOOGLETRANSLATE(C8, ""en"", ""ru"")"),"Loading...")</f>
        <v>Loading...</v>
      </c>
    </row>
    <row r="9">
      <c r="A9" s="2" t="s">
        <v>3</v>
      </c>
      <c r="B9" s="2" t="s">
        <v>12</v>
      </c>
      <c r="C9" s="2" t="s">
        <v>5</v>
      </c>
      <c r="E9" s="2" t="str">
        <f>IFERROR(__xludf.DUMMYFUNCTION("GOOGLETRANSLATE(A9, ""en"", ""ru"")"),"Яблочный пирог с франжипаном")</f>
        <v>Яблочный пирог с франжипаном</v>
      </c>
      <c r="F9" s="2" t="str">
        <f>IFERROR(__xludf.DUMMYFUNCTION("GOOGLETRANSLATE(B9, ""en"", ""ru"")"),"экстракт миндаля")</f>
        <v>экстракт миндаля</v>
      </c>
      <c r="G9" s="2" t="str">
        <f>IFERROR(__xludf.DUMMYFUNCTION("GOOGLETRANSLATE(C9, ""en"", ""ru"")"),"Loading...")</f>
        <v>Loading...</v>
      </c>
    </row>
    <row r="10">
      <c r="A10" s="2" t="s">
        <v>3</v>
      </c>
      <c r="B10" s="2" t="s">
        <v>13</v>
      </c>
      <c r="C10" s="2" t="s">
        <v>5</v>
      </c>
      <c r="E10" s="2" t="str">
        <f>IFERROR(__xludf.DUMMYFUNCTION("GOOGLETRANSLATE(A10, ""en"", ""ru"")"),"Яблочный пирог с франжипаном")</f>
        <v>Яблочный пирог с франжипаном</v>
      </c>
      <c r="F10" s="2" t="str">
        <f>IFERROR(__xludf.DUMMYFUNCTION("GOOGLETRANSLATE(B10, ""en"", ""ru"")"),"хлопья миндаля")</f>
        <v>хлопья миндаля</v>
      </c>
      <c r="G10" s="2" t="str">
        <f>IFERROR(__xludf.DUMMYFUNCTION("GOOGLETRANSLATE(C10, ""en"", ""ru"")"),"Loading...")</f>
        <v>Loading...</v>
      </c>
    </row>
    <row r="11">
      <c r="A11" s="2" t="s">
        <v>14</v>
      </c>
      <c r="B11" s="2" t="s">
        <v>15</v>
      </c>
      <c r="C11" s="2" t="s">
        <v>16</v>
      </c>
      <c r="E11" s="2" t="str">
        <f>IFERROR(__xludf.DUMMYFUNCTION("GOOGLETRANSLATE(A11, ""en"", ""ru"")"),"Яблочно-черничный крамбль")</f>
        <v>Яблочно-черничный крамбль</v>
      </c>
      <c r="F11" s="2" t="str">
        <f>IFERROR(__xludf.DUMMYFUNCTION("GOOGLETRANSLATE(B11, ""en"", ""ru"")"),"Пшеничной муки")</f>
        <v>Пшеничной муки</v>
      </c>
      <c r="G11" s="2" t="str">
        <f>IFERROR(__xludf.DUMMYFUNCTION("GOOGLETRANSLATE(C11, ""en"", ""ru"")"),"Loading...")</f>
        <v>Loading...</v>
      </c>
    </row>
    <row r="12">
      <c r="A12" s="2" t="s">
        <v>14</v>
      </c>
      <c r="B12" s="2" t="s">
        <v>17</v>
      </c>
      <c r="C12" s="2" t="s">
        <v>16</v>
      </c>
      <c r="E12" s="2" t="str">
        <f>IFERROR(__xludf.DUMMYFUNCTION("GOOGLETRANSLATE(A12, ""en"", ""ru"")"),"Яблочно-черничный крамбль")</f>
        <v>Яблочно-черничный крамбль</v>
      </c>
      <c r="F12" s="2" t="str">
        <f>IFERROR(__xludf.DUMMYFUNCTION("GOOGLETRANSLATE(B12, ""en"", ""ru"")"),"Кастеровый сахар")</f>
        <v>Кастеровый сахар</v>
      </c>
      <c r="G12" s="2" t="str">
        <f>IFERROR(__xludf.DUMMYFUNCTION("GOOGLETRANSLATE(C12, ""en"", ""ru"")"),"Loading...")</f>
        <v>Loading...</v>
      </c>
    </row>
    <row r="13">
      <c r="A13" s="2" t="s">
        <v>14</v>
      </c>
      <c r="B13" s="2" t="s">
        <v>18</v>
      </c>
      <c r="C13" s="2" t="s">
        <v>16</v>
      </c>
      <c r="E13" s="2" t="str">
        <f>IFERROR(__xludf.DUMMYFUNCTION("GOOGLETRANSLATE(A13, ""en"", ""ru"")"),"Яблочно-черничный крамбль")</f>
        <v>Яблочно-черничный крамбль</v>
      </c>
      <c r="F13" s="2" t="str">
        <f>IFERROR(__xludf.DUMMYFUNCTION("GOOGLETRANSLATE(B13, ""en"", ""ru"")"),"Масло")</f>
        <v>Масло</v>
      </c>
      <c r="G13" s="2" t="str">
        <f>IFERROR(__xludf.DUMMYFUNCTION("GOOGLETRANSLATE(C13, ""en"", ""ru"")"),"Loading...")</f>
        <v>Loading...</v>
      </c>
    </row>
    <row r="14">
      <c r="A14" s="2" t="s">
        <v>14</v>
      </c>
      <c r="B14" s="2" t="s">
        <v>19</v>
      </c>
      <c r="C14" s="2" t="s">
        <v>16</v>
      </c>
      <c r="E14" s="2" t="str">
        <f>IFERROR(__xludf.DUMMYFUNCTION("GOOGLETRANSLATE(A14, ""en"", ""ru"")"),"Яблочно-черничный крамбль")</f>
        <v>Яблочно-черничный крамбль</v>
      </c>
      <c r="F14" s="2" t="str">
        <f>IFERROR(__xludf.DUMMYFUNCTION("GOOGLETRANSLATE(B14, ""en"", ""ru"")"),"Яблоки Бреберн")</f>
        <v>Яблоки Бреберн</v>
      </c>
      <c r="G14" s="2" t="str">
        <f>IFERROR(__xludf.DUMMYFUNCTION("GOOGLETRANSLATE(C14, ""en"", ""ru"")"),"Loading...")</f>
        <v>Loading...</v>
      </c>
    </row>
    <row r="15">
      <c r="A15" s="2" t="s">
        <v>14</v>
      </c>
      <c r="B15" s="2" t="s">
        <v>18</v>
      </c>
      <c r="C15" s="2" t="s">
        <v>16</v>
      </c>
      <c r="E15" s="2" t="str">
        <f>IFERROR(__xludf.DUMMYFUNCTION("GOOGLETRANSLATE(A15, ""en"", ""ru"")"),"Яблочно-черничный крамбль")</f>
        <v>Яблочно-черничный крамбль</v>
      </c>
      <c r="F15" s="2" t="str">
        <f>IFERROR(__xludf.DUMMYFUNCTION("GOOGLETRANSLATE(B15, ""en"", ""ru"")"),"Масло")</f>
        <v>Масло</v>
      </c>
      <c r="G15" s="2" t="str">
        <f>IFERROR(__xludf.DUMMYFUNCTION("GOOGLETRANSLATE(C15, ""en"", ""ru"")"),"Loading...")</f>
        <v>Loading...</v>
      </c>
    </row>
    <row r="16">
      <c r="A16" s="2" t="s">
        <v>14</v>
      </c>
      <c r="B16" s="2" t="s">
        <v>20</v>
      </c>
      <c r="C16" s="2" t="s">
        <v>16</v>
      </c>
      <c r="E16" s="2" t="str">
        <f>IFERROR(__xludf.DUMMYFUNCTION("GOOGLETRANSLATE(A16, ""en"", ""ru"")"),"Яблочно-черничный крамбль")</f>
        <v>Яблочно-черничный крамбль</v>
      </c>
      <c r="F16" s="2" t="str">
        <f>IFERROR(__xludf.DUMMYFUNCTION("GOOGLETRANSLATE(B16, ""en"", ""ru"")"),"Демерара Сахар")</f>
        <v>Демерара Сахар</v>
      </c>
      <c r="G16" s="2" t="str">
        <f>IFERROR(__xludf.DUMMYFUNCTION("GOOGLETRANSLATE(C16, ""en"", ""ru"")"),"Loading...")</f>
        <v>Loading...</v>
      </c>
    </row>
    <row r="17">
      <c r="A17" s="2" t="s">
        <v>14</v>
      </c>
      <c r="B17" s="2" t="s">
        <v>21</v>
      </c>
      <c r="C17" s="2" t="s">
        <v>16</v>
      </c>
      <c r="E17" s="2" t="str">
        <f>IFERROR(__xludf.DUMMYFUNCTION("GOOGLETRANSLATE(A17, ""en"", ""ru"")"),"Яблочно-черничный крамбль")</f>
        <v>Яблочно-черничный крамбль</v>
      </c>
      <c r="F17" s="2" t="str">
        <f>IFERROR(__xludf.DUMMYFUNCTION("GOOGLETRANSLATE(B17, ""en"", ""ru"")"),"Ежевика")</f>
        <v>Ежевика</v>
      </c>
      <c r="G17" s="2" t="str">
        <f>IFERROR(__xludf.DUMMYFUNCTION("GOOGLETRANSLATE(C17, ""en"", ""ru"")"),"Loading...")</f>
        <v>Loading...</v>
      </c>
    </row>
    <row r="18">
      <c r="A18" s="2" t="s">
        <v>14</v>
      </c>
      <c r="B18" s="2" t="s">
        <v>22</v>
      </c>
      <c r="C18" s="2" t="s">
        <v>16</v>
      </c>
      <c r="E18" s="2" t="str">
        <f>IFERROR(__xludf.DUMMYFUNCTION("GOOGLETRANSLATE(A18, ""en"", ""ru"")"),"Яблочно-черничный крамбль")</f>
        <v>Яблочно-черничный крамбль</v>
      </c>
      <c r="F18" s="2" t="str">
        <f>IFERROR(__xludf.DUMMYFUNCTION("GOOGLETRANSLATE(B18, ""en"", ""ru"")"),"Корица")</f>
        <v>Корица</v>
      </c>
      <c r="G18" s="2" t="str">
        <f>IFERROR(__xludf.DUMMYFUNCTION("GOOGLETRANSLATE(C18, ""en"", ""ru"")"),"Loading...")</f>
        <v>Loading...</v>
      </c>
    </row>
    <row r="19">
      <c r="A19" s="2" t="s">
        <v>14</v>
      </c>
      <c r="B19" s="2" t="s">
        <v>23</v>
      </c>
      <c r="C19" s="2" t="s">
        <v>16</v>
      </c>
      <c r="E19" s="2" t="str">
        <f>IFERROR(__xludf.DUMMYFUNCTION("GOOGLETRANSLATE(A19, ""en"", ""ru"")"),"Яблочно-черничный крамбль")</f>
        <v>Яблочно-черничный крамбль</v>
      </c>
      <c r="F19" s="2" t="str">
        <f>IFERROR(__xludf.DUMMYFUNCTION("GOOGLETRANSLATE(B19, ""en"", ""ru"")"),"Мороженое")</f>
        <v>Мороженое</v>
      </c>
      <c r="G19" s="2" t="str">
        <f>IFERROR(__xludf.DUMMYFUNCTION("GOOGLETRANSLATE(C19, ""en"", ""ru"")"),"Loading...")</f>
        <v>Loading...</v>
      </c>
    </row>
    <row r="20">
      <c r="A20" s="2" t="s">
        <v>24</v>
      </c>
      <c r="B20" s="2" t="s">
        <v>25</v>
      </c>
      <c r="C20" s="2" t="s">
        <v>26</v>
      </c>
      <c r="E20" s="2" t="str">
        <f>IFERROR(__xludf.DUMMYFUNCTION("GOOGLETRANSLATE(A20, ""en"", ""ru"")"),"Апам балик")</f>
        <v>Апам балик</v>
      </c>
      <c r="F20" s="2" t="str">
        <f>IFERROR(__xludf.DUMMYFUNCTION("GOOGLETRANSLATE(B20, ""en"", ""ru"")"),"Молоко")</f>
        <v>Молоко</v>
      </c>
      <c r="G20" s="2" t="str">
        <f>IFERROR(__xludf.DUMMYFUNCTION("GOOGLETRANSLATE(C20, ""en"", ""ru"")"),"Перемешайте молоко, масло и яйцо. Просейте в смесь муку, разрыхлитель и соль. Хорошо перемешайте, пока все ингредиенты не перемешиваются.
Выложите немного теста на сковороду. Распределите тесто густой массой по стенкам формы. Закройте кастрюлю на 30–60 с"&amp;"екунд, пока не появятся маленькие пузырьки воздуха.
Добавьте на блин сливочное масло, кукурузные сливки, измельченный арахис и сахар. Сложите блин пополам, как только нижняя поверхность подрумянится.
Нарезаем ломтиками, а лучше всего есть тепло.")</f>
        <v>Перемешайте молоко, масло и яйцо. Просейте в смесь муку, разрыхлитель и соль. Хорошо перемешайте, пока все ингредиенты не перемешиваются.
Выложите немного теста на сковороду. Распределите тесто густой массой по стенкам формы. Закройте кастрюлю на 30–60 секунд, пока не появятся маленькие пузырьки воздуха.
Добавьте на блин сливочное масло, кукурузные сливки, измельченный арахис и сахар. Сложите блин пополам, как только нижняя поверхность подрумянится.
Нарезаем ломтиками, а лучше всего есть тепло.</v>
      </c>
    </row>
    <row r="21" ht="15.75" customHeight="1">
      <c r="A21" s="2" t="s">
        <v>24</v>
      </c>
      <c r="B21" s="2" t="s">
        <v>18</v>
      </c>
      <c r="C21" s="2" t="s">
        <v>26</v>
      </c>
      <c r="E21" s="2" t="str">
        <f>IFERROR(__xludf.DUMMYFUNCTION("GOOGLETRANSLATE(A21, ""en"", ""ru"")"),"Апам балик")</f>
        <v>Апам балик</v>
      </c>
      <c r="F21" s="2" t="str">
        <f>IFERROR(__xludf.DUMMYFUNCTION("GOOGLETRANSLATE(B21, ""en"", ""ru"")"),"Масло")</f>
        <v>Масло</v>
      </c>
      <c r="G21" s="2" t="str">
        <f>IFERROR(__xludf.DUMMYFUNCTION("GOOGLETRANSLATE(C21, ""en"", ""ru"")"),"Перемешайте молоко, масло и яйцо. Просейте в смесь муку, разрыхлитель и соль. Хорошо перемешайте, пока все ингредиенты не перемешиваются.
Выложите немного теста на сковороду. Распределите тесто густой массой по стенкам формы. Закройте кастрюлю на 30–60 с"&amp;"екунд, пока не появятся маленькие пузырьки воздуха.
Добавьте на блин сливочное масло, кукурузные сливки, измельченный арахис и сахар. Сложите блин пополам, как только нижняя поверхность подрумянится.
Нарезаем ломтиками, а лучше всего есть тепло.")</f>
        <v>Перемешайте молоко, масло и яйцо. Просейте в смесь муку, разрыхлитель и соль. Хорошо перемешайте, пока все ингредиенты не перемешиваются.
Выложите немного теста на сковороду. Распределите тесто густой массой по стенкам формы. Закройте кастрюлю на 30–60 секунд, пока не появятся маленькие пузырьки воздуха.
Добавьте на блин сливочное масло, кукурузные сливки, измельченный арахис и сахар. Сложите блин пополам, как только нижняя поверхность подрумянится.
Нарезаем ломтиками, а лучше всего есть тепло.</v>
      </c>
    </row>
    <row r="22" ht="15.75" customHeight="1">
      <c r="A22" s="2" t="s">
        <v>24</v>
      </c>
      <c r="B22" s="2" t="s">
        <v>27</v>
      </c>
      <c r="C22" s="2" t="s">
        <v>26</v>
      </c>
      <c r="E22" s="2" t="str">
        <f>IFERROR(__xludf.DUMMYFUNCTION("GOOGLETRANSLATE(A22, ""en"", ""ru"")"),"Апам балик")</f>
        <v>Апам балик</v>
      </c>
      <c r="F22" s="2" t="str">
        <f>IFERROR(__xludf.DUMMYFUNCTION("GOOGLETRANSLATE(B22, ""en"", ""ru"")"),"Яйца")</f>
        <v>Яйца</v>
      </c>
      <c r="G22" s="2" t="str">
        <f>IFERROR(__xludf.DUMMYFUNCTION("GOOGLETRANSLATE(C22, ""en"", ""ru"")"),"Перемешайте молоко, масло и яйцо. Просейте в смесь муку, разрыхлитель и соль. Хорошо перемешайте, пока все ингредиенты не перемешиваются.
Выложите немного теста на сковороду. Распределите тесто густой массой по стенкам формы. Закройте кастрюлю на 30–60 с"&amp;"екунд, пока не появятся маленькие пузырьки воздуха.
Добавьте на блин сливочное масло, кукурузные сливки, измельченный арахис и сахар. Сложите блин пополам, как только нижняя поверхность подрумянится.
Нарезаем ломтиками, а лучше всего есть тепло.")</f>
        <v>Перемешайте молоко, масло и яйцо. Просейте в смесь муку, разрыхлитель и соль. Хорошо перемешайте, пока все ингредиенты не перемешиваются.
Выложите немного теста на сковороду. Распределите тесто густой массой по стенкам формы. Закройте кастрюлю на 30–60 секунд, пока не появятся маленькие пузырьки воздуха.
Добавьте на блин сливочное масло, кукурузные сливки, измельченный арахис и сахар. Сложите блин пополам, как только нижняя поверхность подрумянится.
Нарезаем ломтиками, а лучше всего есть тепло.</v>
      </c>
    </row>
    <row r="23" ht="15.75" customHeight="1">
      <c r="A23" s="2" t="s">
        <v>24</v>
      </c>
      <c r="B23" s="2" t="s">
        <v>28</v>
      </c>
      <c r="C23" s="2" t="s">
        <v>26</v>
      </c>
      <c r="E23" s="2" t="str">
        <f>IFERROR(__xludf.DUMMYFUNCTION("GOOGLETRANSLATE(A23, ""en"", ""ru"")"),"Апам балик")</f>
        <v>Апам балик</v>
      </c>
      <c r="F23" s="2" t="str">
        <f>IFERROR(__xludf.DUMMYFUNCTION("GOOGLETRANSLATE(B23, ""en"", ""ru"")"),"Мука")</f>
        <v>Мука</v>
      </c>
      <c r="G23" s="2" t="str">
        <f>IFERROR(__xludf.DUMMYFUNCTION("GOOGLETRANSLATE(C23, ""en"", ""ru"")"),"Перемешайте молоко, масло и яйцо. Просейте в смесь муку, разрыхлитель и соль. Хорошо перемешайте, пока все ингредиенты не перемешиваются.
Выложите немного теста на сковороду. Распределите тесто густой массой по стенкам формы. Закройте кастрюлю на 30–60 с"&amp;"екунд, пока не появятся маленькие пузырьки воздуха.
Добавьте на блин сливочное масло, кукурузные сливки, измельченный арахис и сахар. Сложите блин пополам, как только нижняя поверхность подрумянится.
Нарезаем ломтиками, а лучше всего есть тепло.")</f>
        <v>Перемешайте молоко, масло и яйцо. Просейте в смесь муку, разрыхлитель и соль. Хорошо перемешайте, пока все ингредиенты не перемешиваются.
Выложите немного теста на сковороду. Распределите тесто густой массой по стенкам формы. Закройте кастрюлю на 30–60 секунд, пока не появятся маленькие пузырьки воздуха.
Добавьте на блин сливочное масло, кукурузные сливки, измельченный арахис и сахар. Сложите блин пополам, как только нижняя поверхность подрумянится.
Нарезаем ломтиками, а лучше всего есть тепло.</v>
      </c>
    </row>
    <row r="24" ht="15.75" customHeight="1">
      <c r="A24" s="2" t="s">
        <v>24</v>
      </c>
      <c r="B24" s="2" t="s">
        <v>29</v>
      </c>
      <c r="C24" s="2" t="s">
        <v>26</v>
      </c>
      <c r="E24" s="2" t="str">
        <f>IFERROR(__xludf.DUMMYFUNCTION("GOOGLETRANSLATE(A24, ""en"", ""ru"")"),"Апам балик")</f>
        <v>Апам балик</v>
      </c>
      <c r="F24" s="2" t="str">
        <f>IFERROR(__xludf.DUMMYFUNCTION("GOOGLETRANSLATE(B24, ""en"", ""ru"")"),"Порошок для выпечки")</f>
        <v>Порошок для выпечки</v>
      </c>
      <c r="G24" s="2" t="str">
        <f>IFERROR(__xludf.DUMMYFUNCTION("GOOGLETRANSLATE(C24, ""en"", ""ru"")"),"Перемешайте молоко, масло и яйцо. Просейте в смесь муку, разрыхлитель и соль. Хорошо перемешайте, пока все ингредиенты не перемешиваются.
Выложите немного теста на сковороду. Распределите тесто густой массой по стенкам формы. Закройте кастрюлю на 30–60 с"&amp;"екунд, пока не появятся маленькие пузырьки воздуха.
Добавьте на блин сливочное масло, кукурузные сливки, измельченный арахис и сахар. Сложите блин пополам, как только нижняя поверхность подрумянится.
Нарезаем ломтиками, а лучше всего есть тепло.")</f>
        <v>Перемешайте молоко, масло и яйцо. Просейте в смесь муку, разрыхлитель и соль. Хорошо перемешайте, пока все ингредиенты не перемешиваются.
Выложите немного теста на сковороду. Распределите тесто густой массой по стенкам формы. Закройте кастрюлю на 30–60 секунд, пока не появятся маленькие пузырьки воздуха.
Добавьте на блин сливочное масло, кукурузные сливки, измельченный арахис и сахар. Сложите блин пополам, как только нижняя поверхность подрумянится.
Нарезаем ломтиками, а лучше всего есть тепло.</v>
      </c>
    </row>
    <row r="25" ht="15.75" customHeight="1">
      <c r="A25" s="2" t="s">
        <v>24</v>
      </c>
      <c r="B25" s="2" t="s">
        <v>30</v>
      </c>
      <c r="C25" s="2" t="s">
        <v>26</v>
      </c>
      <c r="E25" s="2" t="str">
        <f>IFERROR(__xludf.DUMMYFUNCTION("GOOGLETRANSLATE(A25, ""en"", ""ru"")"),"Апам балик")</f>
        <v>Апам балик</v>
      </c>
      <c r="F25" s="2" t="str">
        <f>IFERROR(__xludf.DUMMYFUNCTION("GOOGLETRANSLATE(B25, ""en"", ""ru"")"),"Соль")</f>
        <v>Соль</v>
      </c>
      <c r="G25" s="2" t="str">
        <f>IFERROR(__xludf.DUMMYFUNCTION("GOOGLETRANSLATE(C25, ""en"", ""ru"")"),"Перемешайте молоко, масло и яйцо. Просейте в смесь муку, разрыхлитель и соль. Хорошо перемешайте, пока все ингредиенты не перемешиваются.
Выложите немного теста на сковороду. Распределите тесто густой массой по стенкам формы. Закройте кастрюлю на 30–60 с"&amp;"екунд, пока не появятся маленькие пузырьки воздуха.
Добавьте на блин сливочное масло, кукурузные сливки, измельченный арахис и сахар. Сложите блин пополам, как только нижняя поверхность подрумянится.
Нарезаем ломтиками, а лучше всего есть тепло.")</f>
        <v>Перемешайте молоко, масло и яйцо. Просейте в смесь муку, разрыхлитель и соль. Хорошо перемешайте, пока все ингредиенты не перемешиваются.
Выложите немного теста на сковороду. Распределите тесто густой массой по стенкам формы. Закройте кастрюлю на 30–60 секунд, пока не появятся маленькие пузырьки воздуха.
Добавьте на блин сливочное масло, кукурузные сливки, измельченный арахис и сахар. Сложите блин пополам, как только нижняя поверхность подрумянится.
Нарезаем ломтиками, а лучше всего есть тепло.</v>
      </c>
    </row>
    <row r="26" ht="15.75" customHeight="1">
      <c r="A26" s="2" t="s">
        <v>24</v>
      </c>
      <c r="B26" s="2" t="s">
        <v>31</v>
      </c>
      <c r="C26" s="2" t="s">
        <v>26</v>
      </c>
      <c r="E26" s="2" t="str">
        <f>IFERROR(__xludf.DUMMYFUNCTION("GOOGLETRANSLATE(A26, ""en"", ""ru"")"),"Апам балик")</f>
        <v>Апам балик</v>
      </c>
      <c r="F26" s="2" t="str">
        <f>IFERROR(__xludf.DUMMYFUNCTION("GOOGLETRANSLATE(B26, ""en"", ""ru"")"),"Несоленое масло")</f>
        <v>Несоленое масло</v>
      </c>
      <c r="G26" s="2" t="str">
        <f>IFERROR(__xludf.DUMMYFUNCTION("GOOGLETRANSLATE(C26, ""en"", ""ru"")"),"Перемешайте молоко, масло и яйцо. Просейте в смесь муку, разрыхлитель и соль. Хорошо перемешайте, пока все ингредиенты не перемешиваются.
Выложите немного теста на сковороду. Распределите тесто густой массой по стенкам формы. Закройте кастрюлю на 30–60 с"&amp;"екунд, пока не появятся маленькие пузырьки воздуха.
Добавьте на блин сливочное масло, кукурузные сливки, измельченный арахис и сахар. Сложите блин пополам, как только нижняя поверхность подрумянится.
Нарезаем ломтиками, а лучше всего есть тепло.")</f>
        <v>Перемешайте молоко, масло и яйцо. Просейте в смесь муку, разрыхлитель и соль. Хорошо перемешайте, пока все ингредиенты не перемешиваются.
Выложите немного теста на сковороду. Распределите тесто густой массой по стенкам формы. Закройте кастрюлю на 30–60 секунд, пока не появятся маленькие пузырьки воздуха.
Добавьте на блин сливочное масло, кукурузные сливки, измельченный арахис и сахар. Сложите блин пополам, как только нижняя поверхность подрумянится.
Нарезаем ломтиками, а лучше всего есть тепло.</v>
      </c>
    </row>
    <row r="27" ht="15.75" customHeight="1">
      <c r="A27" s="2" t="s">
        <v>24</v>
      </c>
      <c r="B27" s="2" t="s">
        <v>32</v>
      </c>
      <c r="C27" s="2" t="s">
        <v>26</v>
      </c>
      <c r="E27" s="2" t="str">
        <f>IFERROR(__xludf.DUMMYFUNCTION("GOOGLETRANSLATE(A27, ""en"", ""ru"")"),"Апам балик")</f>
        <v>Апам балик</v>
      </c>
      <c r="F27" s="2" t="str">
        <f>IFERROR(__xludf.DUMMYFUNCTION("GOOGLETRANSLATE(B27, ""en"", ""ru"")"),"Сахар")</f>
        <v>Сахар</v>
      </c>
      <c r="G27" s="2" t="str">
        <f>IFERROR(__xludf.DUMMYFUNCTION("GOOGLETRANSLATE(C27, ""en"", ""ru"")"),"Перемешайте молоко, масло и яйцо. Просейте в смесь муку, разрыхлитель и соль. Хорошо перемешайте, пока все ингредиенты не перемешиваются.
Выложите немного теста на сковороду. Распределите тесто густой массой по стенкам формы. Закройте кастрюлю на 30–60 с"&amp;"екунд, пока не появятся маленькие пузырьки воздуха.
Добавьте на блин сливочное масло, кукурузные сливки, измельченный арахис и сахар. Сложите блин пополам, как только нижняя поверхность подрумянится.
Нарезаем ломтиками, а лучше всего есть тепло.")</f>
        <v>Перемешайте молоко, масло и яйцо. Просейте в смесь муку, разрыхлитель и соль. Хорошо перемешайте, пока все ингредиенты не перемешиваются.
Выложите немного теста на сковороду. Распределите тесто густой массой по стенкам формы. Закройте кастрюлю на 30–60 секунд, пока не появятся маленькие пузырьки воздуха.
Добавьте на блин сливочное масло, кукурузные сливки, измельченный арахис и сахар. Сложите блин пополам, как только нижняя поверхность подрумянится.
Нарезаем ломтиками, а лучше всего есть тепло.</v>
      </c>
    </row>
    <row r="28" ht="15.75" customHeight="1">
      <c r="A28" s="2" t="s">
        <v>24</v>
      </c>
      <c r="B28" s="2" t="s">
        <v>33</v>
      </c>
      <c r="C28" s="2" t="s">
        <v>26</v>
      </c>
      <c r="E28" s="2" t="str">
        <f>IFERROR(__xludf.DUMMYFUNCTION("GOOGLETRANSLATE(A28, ""en"", ""ru"")"),"Апам балик")</f>
        <v>Апам балик</v>
      </c>
      <c r="F28" s="2" t="str">
        <f>IFERROR(__xludf.DUMMYFUNCTION("GOOGLETRANSLATE(B28, ""en"", ""ru"")"),"Арахисовое масло")</f>
        <v>Арахисовое масло</v>
      </c>
      <c r="G28" s="2" t="str">
        <f>IFERROR(__xludf.DUMMYFUNCTION("GOOGLETRANSLATE(C28, ""en"", ""ru"")"),"Перемешайте молоко, масло и яйцо. Просейте в смесь муку, разрыхлитель и соль. Хорошо перемешайте, пока все ингредиенты не перемешиваются.
Выложите немного теста на сковороду. Распределите тесто густой массой по стенкам формы. Закройте кастрюлю на 30–60 с"&amp;"екунд, пока не появятся маленькие пузырьки воздуха.
Добавьте на блин сливочное масло, кукурузные сливки, измельченный арахис и сахар. Сложите блин пополам, как только нижняя поверхность подрумянится.
Нарезаем ломтиками, а лучше всего есть тепло.")</f>
        <v>Перемешайте молоко, масло и яйцо. Просейте в смесь муку, разрыхлитель и соль. Хорошо перемешайте, пока все ингредиенты не перемешиваются.
Выложите немного теста на сковороду. Распределите тесто густой массой по стенкам формы. Закройте кастрюлю на 30–60 секунд, пока не появятся маленькие пузырьки воздуха.
Добавьте на блин сливочное масло, кукурузные сливки, измельченный арахис и сахар. Сложите блин пополам, как только нижняя поверхность подрумянится.
Нарезаем ломтиками, а лучше всего есть тепло.</v>
      </c>
    </row>
    <row r="29" ht="15.75" customHeight="1">
      <c r="A29" s="2" t="s">
        <v>34</v>
      </c>
      <c r="B29" s="2" t="s">
        <v>35</v>
      </c>
      <c r="C29" s="2" t="s">
        <v>36</v>
      </c>
      <c r="E29" s="2" t="str">
        <f>IFERROR(__xludf.DUMMYFUNCTION("GOOGLETRANSLATE(A29, ""en"", ""ru"")"),"Аям Перчик")</f>
        <v>Аям Перчик</v>
      </c>
      <c r="F29" s="2" t="str">
        <f>IFERROR(__xludf.DUMMYFUNCTION("GOOGLETRANSLATE(B29, ""en"", ""ru"")"),"Куриные бедрышки")</f>
        <v>Куриные бедрышки</v>
      </c>
      <c r="G29" s="2" t="str">
        <f>IFERROR(__xludf.DUMMYFUNCTION("GOOGLETRANSLATE(C29, ""en"", ""ru"")"),"В блендер включаются детали для пасты из специальных материалов и передаются для получения исходной массы.
На среднем огне вылейте пасту из специй в сковороду или кастрюлю и жарьте 10 минут до проявления аромата. Добавляйте воду или масло по 1 столовой ло"&amp;"жке каждый раз, если макароны становятся слишком холодными. Не сожгите пасту. При необходимости немного уменьшите огонь.
Добавьте гвоздику, кардамон, мякоть тамаринда, кокосовое молоко, воду, сахар и соль. Увеличьте огонь и добавьте смесь в белок. Убавьте"&amp;" огонь до среднего и варите 10 минут. Время от времени помешивайте. Оно немного уменьшится. Это маринад/сус, поэтому форму и при необходимости отрегулируйте приправу. Не волнуйтесь, если оно будет немного горьким. При запекании оно уйдет.
Когда маринад/су"&amp;"с остынет, залейте им курицу и маринуйте от ночи до двух дней.
Разогрейте духовку до 425 F.
Достаньте курицу из маринада. Нанесите маринад на смазанный маслом (или алюминиевый) противень. По курицу на поверхность соуса (убедитесь, что курица покрыта соусо"&amp;"м, соус не виден, иначе он подгорит) и намажьте курицу оставшимся маринадом. Запекайте 35–45 минут или до тех пор, пока температура самой толстой части курицы не достигнет 175 F.
Дайте курице отдохнуть 5 минут. Смажьте курицу небольшим количеством масла. "&amp;"Подайте курицу с соусом с отварным рисом (или кокосовым рисом).")</f>
        <v>В блендер включаются детали для пасты из специальных материалов и передаются для получения исходной массы.
На среднем огне вылейте пасту из специй в сковороду или кастрюлю и жарьте 10 минут до проявления аромата. Добавляйте воду или масло по 1 столовой ложке каждый раз, если макароны становятся слишком холодными. Не сожгите пасту. При необходимости немного уменьшите огонь.
Добавьте гвоздику, кардамон, мякоть тамаринда, кокосовое молоко, воду, сахар и соль. Увеличьте огонь и добавьте смесь в белок. Убавьте огонь до среднего и варите 10 минут. Время от времени помешивайте. Оно немного уменьшится. Это маринад/сус, поэтому форму и при необходимости отрегулируйте приправу. Не волнуйтесь, если оно будет немного горьким. При запекании оно уйдет.
Когда маринад/сус остынет, залейте им курицу и маринуйте от ночи до двух дней.
Разогрейте духовку до 425 F.
Достаньте курицу из маринада. Нанесите маринад на смазанный маслом (или алюминиевый) противень. По курицу на поверхность соуса (убедитесь, что курица покрыта соусом, соус не виден, иначе он подгорит) и намажьте курицу оставшимся маринадом. Запекайте 35–45 минут или до тех пор, пока температура самой толстой части курицы не достигнет 175 F.
Дайте курице отдохнуть 5 минут. Смажьте курицу небольшим количеством масла. Подайте курицу с соусом с отварным рисом (или кокосовым рисом).</v>
      </c>
    </row>
    <row r="30" ht="15.75" customHeight="1">
      <c r="A30" s="2" t="s">
        <v>34</v>
      </c>
      <c r="B30" s="2" t="s">
        <v>37</v>
      </c>
      <c r="C30" s="2" t="s">
        <v>36</v>
      </c>
      <c r="E30" s="2" t="str">
        <f>IFERROR(__xludf.DUMMYFUNCTION("GOOGLETRANSLATE(A30, ""en"", ""ru"")"),"Аям Перчик")</f>
        <v>Аям Перчик</v>
      </c>
      <c r="F30" s="2" t="str">
        <f>IFERROR(__xludf.DUMMYFUNCTION("GOOGLETRANSLATE(B30, ""en"", ""ru"")"),"Шало")</f>
        <v>Шало</v>
      </c>
      <c r="G30" s="2" t="str">
        <f>IFERROR(__xludf.DUMMYFUNCTION("GOOGLETRANSLATE(C30, ""en"", ""ru"")"),"В блендер включаются детали для пасты из специальных материалов и передаются для получения исходной массы.
На среднем огне вылейте пасту из специй в сковороду или кастрюлю и жарьте 10 минут до проявления аромата. Добавляйте воду или масло по 1 столовой ло"&amp;"жке каждый раз, если макароны становятся слишком холодными. Не сожгите пасту. При необходимости немного уменьшите огонь.
Добавьте гвоздику, кардамон, мякоть тамаринда, кокосовое молоко, воду, сахар и соль. Увеличьте огонь и добавьте смесь в белок. Убавьте"&amp;" огонь до среднего и варите 10 минут. Время от времени помешивайте. Оно немного уменьшится. Это маринад/сус, поэтому форму и при необходимости отрегулируйте приправу. Не волнуйтесь, если оно будет немного горьким. При запекании оно уйдет.
Когда маринад/су"&amp;"с остынет, залейте им курицу и маринуйте от ночи до двух дней.
Разогрейте духовку до 425 F.
Достаньте курицу из маринада. Нанесите маринад на смазанный маслом (или алюминиевый) противень. По курицу на поверхность соуса (убедитесь, что курица покрыта соусо"&amp;"м, соус не виден, иначе он подгорит) и намажьте курицу оставшимся маринадом. Запекайте 35–45 минут или до тех пор, пока температура самой толстой части курицы не достигнет 175 F.
Дайте курице отдохнуть 5 минут. Смажьте курицу небольшим количеством масла. "&amp;"Подайте курицу с соусом с отварным рисом (или кокосовым рисом).")</f>
        <v>В блендер включаются детали для пасты из специальных материалов и передаются для получения исходной массы.
На среднем огне вылейте пасту из специй в сковороду или кастрюлю и жарьте 10 минут до проявления аромата. Добавляйте воду или масло по 1 столовой ложке каждый раз, если макароны становятся слишком холодными. Не сожгите пасту. При необходимости немного уменьшите огонь.
Добавьте гвоздику, кардамон, мякоть тамаринда, кокосовое молоко, воду, сахар и соль. Увеличьте огонь и добавьте смесь в белок. Убавьте огонь до среднего и варите 10 минут. Время от времени помешивайте. Оно немного уменьшится. Это маринад/сус, поэтому форму и при необходимости отрегулируйте приправу. Не волнуйтесь, если оно будет немного горьким. При запекании оно уйдет.
Когда маринад/сус остынет, залейте им курицу и маринуйте от ночи до двух дней.
Разогрейте духовку до 425 F.
Достаньте курицу из маринада. Нанесите маринад на смазанный маслом (или алюминиевый) противень. По курицу на поверхность соуса (убедитесь, что курица покрыта соусом, соус не виден, иначе он подгорит) и намажьте курицу оставшимся маринадом. Запекайте 35–45 минут или до тех пор, пока температура самой толстой части курицы не достигнет 175 F.
Дайте курице отдохнуть 5 минут. Смажьте курицу небольшим количеством масла. Подайте курицу с соусом с отварным рисом (или кокосовым рисом).</v>
      </c>
    </row>
    <row r="31" ht="15.75" customHeight="1">
      <c r="A31" s="2" t="s">
        <v>34</v>
      </c>
      <c r="B31" s="2" t="s">
        <v>38</v>
      </c>
      <c r="C31" s="2" t="s">
        <v>36</v>
      </c>
      <c r="E31" s="2" t="str">
        <f>IFERROR(__xludf.DUMMYFUNCTION("GOOGLETRANSLATE(A31, ""en"", ""ru"")"),"Аям Перчик")</f>
        <v>Аям Перчик</v>
      </c>
      <c r="F31" s="2" t="str">
        <f>IFERROR(__xludf.DUMMYFUNCTION("GOOGLETRANSLATE(B31, ""en"", ""ru"")"),"Имбирь")</f>
        <v>Имбирь</v>
      </c>
      <c r="G31" s="2" t="str">
        <f>IFERROR(__xludf.DUMMYFUNCTION("GOOGLETRANSLATE(C31, ""en"", ""ru"")"),"В блендер включаются детали для пасты из специальных материалов и передаются для получения исходной массы.
На среднем огне вылейте пасту из специй в сковороду или кастрюлю и жарьте 10 минут до проявления аромата. Добавляйте воду или масло по 1 столовой ло"&amp;"жке каждый раз, если макароны становятся слишком холодными. Не сожгите пасту. При необходимости немного уменьшите огонь.
Добавьте гвоздику, кардамон, мякоть тамаринда, кокосовое молоко, воду, сахар и соль. Увеличьте огонь и добавьте смесь в белок. Убавьте"&amp;" огонь до среднего и варите 10 минут. Время от времени помешивайте. Оно немного уменьшится. Это маринад/сус, поэтому форму и при необходимости отрегулируйте приправу. Не волнуйтесь, если оно будет немного горьким. При запекании оно уйдет.
Когда маринад/су"&amp;"с остынет, залейте им курицу и маринуйте от ночи до двух дней.
Разогрейте духовку до 425 F.
Достаньте курицу из маринада. Нанесите маринад на смазанный маслом (или алюминиевый) противень. По курицу на поверхность соуса (убедитесь, что курица покрыта соусо"&amp;"м, соус не виден, иначе он подгорит) и намажьте курицу оставшимся маринадом. Запекайте 35–45 минут или до тех пор, пока температура самой толстой части курицы не достигнет 175 F.
Дайте курице отдохнуть 5 минут. Смажьте курицу небольшим количеством масла. "&amp;"Подайте курицу с соусом с отварным рисом (или кокосовым рисом).")</f>
        <v>В блендер включаются детали для пасты из специальных материалов и передаются для получения исходной массы.
На среднем огне вылейте пасту из специй в сковороду или кастрюлю и жарьте 10 минут до проявления аромата. Добавляйте воду или масло по 1 столовой ложке каждый раз, если макароны становятся слишком холодными. Не сожгите пасту. При необходимости немного уменьшите огонь.
Добавьте гвоздику, кардамон, мякоть тамаринда, кокосовое молоко, воду, сахар и соль. Увеличьте огонь и добавьте смесь в белок. Убавьте огонь до среднего и варите 10 минут. Время от времени помешивайте. Оно немного уменьшится. Это маринад/сус, поэтому форму и при необходимости отрегулируйте приправу. Не волнуйтесь, если оно будет немного горьким. При запекании оно уйдет.
Когда маринад/сус остынет, залейте им курицу и маринуйте от ночи до двух дней.
Разогрейте духовку до 425 F.
Достаньте курицу из маринада. Нанесите маринад на смазанный маслом (или алюминиевый) противень. По курицу на поверхность соуса (убедитесь, что курица покрыта соусом, соус не виден, иначе он подгорит) и намажьте курицу оставшимся маринадом. Запекайте 35–45 минут или до тех пор, пока температура самой толстой части курицы не достигнет 175 F.
Дайте курице отдохнуть 5 минут. Смажьте курицу небольшим количеством масла. Подайте курицу с соусом с отварным рисом (или кокосовым рисом).</v>
      </c>
    </row>
    <row r="32" ht="15.75" customHeight="1">
      <c r="A32" s="2" t="s">
        <v>34</v>
      </c>
      <c r="B32" s="2" t="s">
        <v>39</v>
      </c>
      <c r="C32" s="2" t="s">
        <v>36</v>
      </c>
      <c r="E32" s="2" t="str">
        <f>IFERROR(__xludf.DUMMYFUNCTION("GOOGLETRANSLATE(A32, ""en"", ""ru"")"),"Аям Перчик")</f>
        <v>Аям Перчик</v>
      </c>
      <c r="F32" s="2" t="str">
        <f>IFERROR(__xludf.DUMMYFUNCTION("GOOGLETRANSLATE(B32, ""en"", ""ru"")"),"Зубчик чеснока")</f>
        <v>Зубчик чеснока</v>
      </c>
      <c r="G32" s="2" t="str">
        <f>IFERROR(__xludf.DUMMYFUNCTION("GOOGLETRANSLATE(C32, ""en"", ""ru"")"),"В блендер включаются детали для пасты из специальных материалов и передаются для получения исходной массы.
На среднем огне вылейте пасту из специй в сковороду или кастрюлю и жарьте 10 минут до проявления аромата. Добавляйте воду или масло по 1 столовой ло"&amp;"жке каждый раз, если макароны становятся слишком холодными. Не сожгите пасту. При необходимости немного уменьшите огонь.
Добавьте гвоздику, кардамон, мякоть тамаринда, кокосовое молоко, воду, сахар и соль. Увеличьте огонь и добавьте смесь в белок. Убавьте"&amp;" огонь до среднего и варите 10 минут. Время от времени помешивайте. Оно немного уменьшится. Это маринад/сус, поэтому форму и при необходимости отрегулируйте приправу. Не волнуйтесь, если оно будет немного горьким. При запекании оно уйдет.
Когда маринад/су"&amp;"с остынет, залейте им курицу и маринуйте от ночи до двух дней.
Разогрейте духовку до 425 F.
Достаньте курицу из маринада. Нанесите маринад на смазанный маслом (или алюминиевый) противень. По курицу на поверхность соуса (убедитесь, что курица покрыта соусо"&amp;"м, соус не виден, иначе он подгорит) и намажьте курицу оставшимся маринадом. Запекайте 35–45 минут или до тех пор, пока температура самой толстой части курицы не достигнет 175 F.
Дайте курице отдохнуть 5 минут. Смажьте курицу небольшим количеством масла. "&amp;"Подайте курицу с соусом с отварным рисом (или кокосовым рисом).")</f>
        <v>В блендер включаются детали для пасты из специальных материалов и передаются для получения исходной массы.
На среднем огне вылейте пасту из специй в сковороду или кастрюлю и жарьте 10 минут до проявления аромата. Добавляйте воду или масло по 1 столовой ложке каждый раз, если макароны становятся слишком холодными. Не сожгите пасту. При необходимости немного уменьшите огонь.
Добавьте гвоздику, кардамон, мякоть тамаринда, кокосовое молоко, воду, сахар и соль. Увеличьте огонь и добавьте смесь в белок. Убавьте огонь до среднего и варите 10 минут. Время от времени помешивайте. Оно немного уменьшится. Это маринад/сус, поэтому форму и при необходимости отрегулируйте приправу. Не волнуйтесь, если оно будет немного горьким. При запекании оно уйдет.
Когда маринад/сус остынет, залейте им курицу и маринуйте от ночи до двух дней.
Разогрейте духовку до 425 F.
Достаньте курицу из маринада. Нанесите маринад на смазанный маслом (или алюминиевый) противень. По курицу на поверхность соуса (убедитесь, что курица покрыта соусом, соус не виден, иначе он подгорит) и намажьте курицу оставшимся маринадом. Запекайте 35–45 минут или до тех пор, пока температура самой толстой части курицы не достигнет 175 F.
Дайте курице отдохнуть 5 минут. Смажьте курицу небольшим количеством масла. Подайте курицу с соусом с отварным рисом (или кокосовым рисом).</v>
      </c>
    </row>
    <row r="33" ht="15.75" customHeight="1">
      <c r="A33" s="2" t="s">
        <v>34</v>
      </c>
      <c r="B33" s="2" t="s">
        <v>40</v>
      </c>
      <c r="C33" s="2" t="s">
        <v>36</v>
      </c>
      <c r="E33" s="2" t="str">
        <f>IFERROR(__xludf.DUMMYFUNCTION("GOOGLETRANSLATE(A33, ""en"", ""ru"")"),"Аям Перчик")</f>
        <v>Аям Перчик</v>
      </c>
      <c r="F33" s="2" t="str">
        <f>IFERROR(__xludf.DUMMYFUNCTION("GOOGLETRANSLATE(B33, ""en"", ""ru"")"),"Кайенский перец")</f>
        <v>Кайенский перец</v>
      </c>
      <c r="G33" s="2" t="str">
        <f>IFERROR(__xludf.DUMMYFUNCTION("GOOGLETRANSLATE(C33, ""en"", ""ru"")"),"В блендер включаются детали для пасты из специальных материалов и передаются для получения исходной массы.
На среднем огне вылейте пасту из специй в сковороду или кастрюлю и жарьте 10 минут до проявления аромата. Добавляйте воду или масло по 1 столовой ло"&amp;"жке каждый раз, если макароны становятся слишком холодными. Не сожгите пасту. При необходимости немного уменьшите огонь.
Добавьте гвоздику, кардамон, мякоть тамаринда, кокосовое молоко, воду, сахар и соль. Увеличьте огонь и добавьте смесь в белок. Убавьте"&amp;" огонь до среднего и варите 10 минут. Время от времени помешивайте. Оно немного уменьшится. Это маринад/сус, поэтому форму и при необходимости отрегулируйте приправу. Не волнуйтесь, если оно будет немного горьким. При запекании оно уйдет.
Когда маринад/су"&amp;"с остынет, залейте им курицу и маринуйте от ночи до двух дней.
Разогрейте духовку до 425 F.
Достаньте курицу из маринада. Нанесите маринад на смазанный маслом (или алюминиевый) противень. По курицу на поверхность соуса (убедитесь, что курица покрыта соусо"&amp;"м, соус не виден, иначе он подгорит) и намажьте курицу оставшимся маринадом. Запекайте 35–45 минут или до тех пор, пока температура самой толстой части курицы не достигнет 175 F.
Дайте курице отдохнуть 5 минут. Смажьте курицу небольшим количеством масла. "&amp;"Подайте курицу с соусом с отварным рисом (или кокосовым рисом).")</f>
        <v>В блендер включаются детали для пасты из специальных материалов и передаются для получения исходной массы.
На среднем огне вылейте пасту из специй в сковороду или кастрюлю и жарьте 10 минут до проявления аромата. Добавляйте воду или масло по 1 столовой ложке каждый раз, если макароны становятся слишком холодными. Не сожгите пасту. При необходимости немного уменьшите огонь.
Добавьте гвоздику, кардамон, мякоть тамаринда, кокосовое молоко, воду, сахар и соль. Увеличьте огонь и добавьте смесь в белок. Убавьте огонь до среднего и варите 10 минут. Время от времени помешивайте. Оно немного уменьшится. Это маринад/сус, поэтому форму и при необходимости отрегулируйте приправу. Не волнуйтесь, если оно будет немного горьким. При запекании оно уйдет.
Когда маринад/сус остынет, залейте им курицу и маринуйте от ночи до двух дней.
Разогрейте духовку до 425 F.
Достаньте курицу из маринада. Нанесите маринад на смазанный маслом (или алюминиевый) противень. По курицу на поверхность соуса (убедитесь, что курица покрыта соусом, соус не виден, иначе он подгорит) и намажьте курицу оставшимся маринадом. Запекайте 35–45 минут или до тех пор, пока температура самой толстой части курицы не достигнет 175 F.
Дайте курице отдохнуть 5 минут. Смажьте курицу небольшим количеством масла. Подайте курицу с соусом с отварным рисом (или кокосовым рисом).</v>
      </c>
    </row>
    <row r="34" ht="15.75" customHeight="1">
      <c r="A34" s="2" t="s">
        <v>34</v>
      </c>
      <c r="B34" s="2" t="s">
        <v>41</v>
      </c>
      <c r="C34" s="2" t="s">
        <v>36</v>
      </c>
      <c r="E34" s="2" t="str">
        <f>IFERROR(__xludf.DUMMYFUNCTION("GOOGLETRANSLATE(A34, ""en"", ""ru"")"),"Аям Перчик")</f>
        <v>Аям Перчик</v>
      </c>
      <c r="F34" s="2" t="str">
        <f>IFERROR(__xludf.DUMMYFUNCTION("GOOGLETRANSLATE(B34, ""en"", ""ru"")"),"Куркума")</f>
        <v>Куркума</v>
      </c>
      <c r="G34" s="2" t="str">
        <f>IFERROR(__xludf.DUMMYFUNCTION("GOOGLETRANSLATE(C34, ""en"", ""ru"")"),"В блендер включаются детали для пасты из специальных материалов и передаются для получения исходной массы.
На среднем огне вылейте пасту из специй в сковороду или кастрюлю и жарьте 10 минут до проявления аромата. Добавляйте воду или масло по 1 столовой ло"&amp;"жке каждый раз, если макароны становятся слишком холодными. Не сожгите пасту. При необходимости немного уменьшите огонь.
Добавьте гвоздику, кардамон, мякоть тамаринда, кокосовое молоко, воду, сахар и соль. Увеличьте огонь и добавьте смесь в белок. Убавьте"&amp;" огонь до среднего и варите 10 минут. Время от времени помешивайте. Оно немного уменьшится. Это маринад/сус, поэтому форму и при необходимости отрегулируйте приправу. Не волнуйтесь, если оно будет немного горьким. При запекании оно уйдет.
Когда маринад/су"&amp;"с остынет, залейте им курицу и маринуйте от ночи до двух дней.
Разогрейте духовку до 425 F.
Достаньте курицу из маринада. Нанесите маринад на смазанный маслом (или алюминиевый) противень. По курицу на поверхность соуса (убедитесь, что курица покрыта соусо"&amp;"м, соус не виден, иначе он подгорит) и намажьте курицу оставшимся маринадом. Запекайте 35–45 минут или до тех пор, пока температура самой толстой части курицы не достигнет 175 F.
Дайте курице отдохнуть 5 минут. Смажьте курицу небольшим количеством масла. "&amp;"Подайте курицу с соусом с отварным рисом (или кокосовым рисом).")</f>
        <v>В блендер включаются детали для пасты из специальных материалов и передаются для получения исходной массы.
На среднем огне вылейте пасту из специй в сковороду или кастрюлю и жарьте 10 минут до проявления аромата. Добавляйте воду или масло по 1 столовой ложке каждый раз, если макароны становятся слишком холодными. Не сожгите пасту. При необходимости немного уменьшите огонь.
Добавьте гвоздику, кардамон, мякоть тамаринда, кокосовое молоко, воду, сахар и соль. Увеличьте огонь и добавьте смесь в белок. Убавьте огонь до среднего и варите 10 минут. Время от времени помешивайте. Оно немного уменьшится. Это маринад/сус, поэтому форму и при необходимости отрегулируйте приправу. Не волнуйтесь, если оно будет немного горьким. При запекании оно уйдет.
Когда маринад/сус остынет, залейте им курицу и маринуйте от ночи до двух дней.
Разогрейте духовку до 425 F.
Достаньте курицу из маринада. Нанесите маринад на смазанный маслом (или алюминиевый) противень. По курицу на поверхность соуса (убедитесь, что курица покрыта соусом, соус не виден, иначе он подгорит) и намажьте курицу оставшимся маринадом. Запекайте 35–45 минут или до тех пор, пока температура самой толстой части курицы не достигнет 175 F.
Дайте курице отдохнуть 5 минут. Смажьте курицу небольшим количеством масла. Подайте курицу с соусом с отварным рисом (или кокосовым рисом).</v>
      </c>
    </row>
    <row r="35" ht="15.75" customHeight="1">
      <c r="A35" s="2" t="s">
        <v>34</v>
      </c>
      <c r="B35" s="2" t="s">
        <v>42</v>
      </c>
      <c r="C35" s="2" t="s">
        <v>36</v>
      </c>
      <c r="E35" s="2" t="str">
        <f>IFERROR(__xludf.DUMMYFUNCTION("GOOGLETRANSLATE(A35, ""en"", ""ru"")"),"Аям Перчик")</f>
        <v>Аям Перчик</v>
      </c>
      <c r="F35" s="2" t="str">
        <f>IFERROR(__xludf.DUMMYFUNCTION("GOOGLETRANSLATE(B35, ""en"", ""ru"")"),"Тмин")</f>
        <v>Тмин</v>
      </c>
      <c r="G35" s="2" t="str">
        <f>IFERROR(__xludf.DUMMYFUNCTION("GOOGLETRANSLATE(C35, ""en"", ""ru"")"),"В блендер включаются детали для пасты из специальных материалов и передаются для получения исходной массы.
На среднем огне вылейте пасту из специй в сковороду или кастрюлю и жарьте 10 минут до проявления аромата. Добавляйте воду или масло по 1 столовой ло"&amp;"жке каждый раз, если макароны становятся слишком холодными. Не сожгите пасту. При необходимости немного уменьшите огонь.
Добавьте гвоздику, кардамон, мякоть тамаринда, кокосовое молоко, воду, сахар и соль. Увеличьте огонь и добавьте смесь в белок. Убавьте"&amp;" огонь до среднего и варите 10 минут. Время от времени помешивайте. Оно немного уменьшится. Это маринад/сус, поэтому форму и при необходимости отрегулируйте приправу. Не волнуйтесь, если оно будет немного горьким. При запекании оно уйдет.
Когда маринад/су"&amp;"с остынет, залейте им курицу и маринуйте от ночи до двух дней.
Разогрейте духовку до 425 F.
Достаньте курицу из маринада. Нанесите маринад на смазанный маслом (или алюминиевый) противень. По курицу на поверхность соуса (убедитесь, что курица покрыта соусо"&amp;"м, соус не виден, иначе он подгорит) и намажьте курицу оставшимся маринадом. Запекайте 35–45 минут или до тех пор, пока температура самой толстой части курицы не достигнет 175 F.
Дайте курице отдохнуть 5 минут. Смажьте курицу небольшим количеством масла. "&amp;"Подайте курицу с соусом с отварным рисом (или кокосовым рисом).")</f>
        <v>В блендер включаются детали для пасты из специальных материалов и передаются для получения исходной массы.
На среднем огне вылейте пасту из специй в сковороду или кастрюлю и жарьте 10 минут до проявления аромата. Добавляйте воду или масло по 1 столовой ложке каждый раз, если макароны становятся слишком холодными. Не сожгите пасту. При необходимости немного уменьшите огонь.
Добавьте гвоздику, кардамон, мякоть тамаринда, кокосовое молоко, воду, сахар и соль. Увеличьте огонь и добавьте смесь в белок. Убавьте огонь до среднего и варите 10 минут. Время от времени помешивайте. Оно немного уменьшится. Это маринад/сус, поэтому форму и при необходимости отрегулируйте приправу. Не волнуйтесь, если оно будет немного горьким. При запекании оно уйдет.
Когда маринад/сус остынет, залейте им курицу и маринуйте от ночи до двух дней.
Разогрейте духовку до 425 F.
Достаньте курицу из маринада. Нанесите маринад на смазанный маслом (или алюминиевый) противень. По курицу на поверхность соуса (убедитесь, что курица покрыта соусом, соус не виден, иначе он подгорит) и намажьте курицу оставшимся маринадом. Запекайте 35–45 минут или до тех пор, пока температура самой толстой части курицы не достигнет 175 F.
Дайте курице отдохнуть 5 минут. Смажьте курицу небольшим количеством масла. Подайте курицу с соусом с отварным рисом (или кокосовым рисом).</v>
      </c>
    </row>
    <row r="36" ht="15.75" customHeight="1">
      <c r="A36" s="2" t="s">
        <v>34</v>
      </c>
      <c r="B36" s="2" t="s">
        <v>43</v>
      </c>
      <c r="C36" s="2" t="s">
        <v>36</v>
      </c>
      <c r="E36" s="2" t="str">
        <f>IFERROR(__xludf.DUMMYFUNCTION("GOOGLETRANSLATE(A36, ""en"", ""ru"")"),"Аям Перчик")</f>
        <v>Аям Перчик</v>
      </c>
      <c r="F36" s="2" t="str">
        <f>IFERROR(__xludf.DUMMYFUNCTION("GOOGLETRANSLATE(B36, ""en"", ""ru"")"),"Кориандр")</f>
        <v>Кориандр</v>
      </c>
      <c r="G36" s="2" t="str">
        <f>IFERROR(__xludf.DUMMYFUNCTION("GOOGLETRANSLATE(C36, ""en"", ""ru"")"),"В блендер включаются детали для пасты из специальных материалов и передаются для получения исходной массы.
На среднем огне вылейте пасту из специй в сковороду или кастрюлю и жарьте 10 минут до проявления аромата. Добавляйте воду или масло по 1 столовой ло"&amp;"жке каждый раз, если макароны становятся слишком холодными. Не сожгите пасту. При необходимости немного уменьшите огонь.
Добавьте гвоздику, кардамон, мякоть тамаринда, кокосовое молоко, воду, сахар и соль. Увеличьте огонь и добавьте смесь в белок. Убавьте"&amp;" огонь до среднего и варите 10 минут. Время от времени помешивайте. Оно немного уменьшится. Это маринад/сус, поэтому форму и при необходимости отрегулируйте приправу. Не волнуйтесь, если оно будет немного горьким. При запекании оно уйдет.
Когда маринад/су"&amp;"с остынет, залейте им курицу и маринуйте от ночи до двух дней.
Разогрейте духовку до 425 F.
Достаньте курицу из маринада. Нанесите маринад на смазанный маслом (или алюминиевый) противень. По курицу на поверхность соуса (убедитесь, что курица покрыта соусо"&amp;"м, соус не виден, иначе он подгорит) и намажьте курицу оставшимся маринадом. Запекайте 35–45 минут или до тех пор, пока температура самой толстой части курицы не достигнет 175 F.
Дайте курице отдохнуть 5 минут. Смажьте курицу небольшим количеством масла. "&amp;"Подайте курицу с соусом с отварным рисом (или кокосовым рисом).")</f>
        <v>В блендер включаются детали для пасты из специальных материалов и передаются для получения исходной массы.
На среднем огне вылейте пасту из специй в сковороду или кастрюлю и жарьте 10 минут до проявления аромата. Добавляйте воду или масло по 1 столовой ложке каждый раз, если макароны становятся слишком холодными. Не сожгите пасту. При необходимости немного уменьшите огонь.
Добавьте гвоздику, кардамон, мякоть тамаринда, кокосовое молоко, воду, сахар и соль. Увеличьте огонь и добавьте смесь в белок. Убавьте огонь до среднего и варите 10 минут. Время от времени помешивайте. Оно немного уменьшится. Это маринад/сус, поэтому форму и при необходимости отрегулируйте приправу. Не волнуйтесь, если оно будет немного горьким. При запекании оно уйдет.
Когда маринад/сус остынет, залейте им курицу и маринуйте от ночи до двух дней.
Разогрейте духовку до 425 F.
Достаньте курицу из маринада. Нанесите маринад на смазанный маслом (или алюминиевый) противень. По курицу на поверхность соуса (убедитесь, что курица покрыта соусом, соус не виден, иначе он подгорит) и намажьте курицу оставшимся маринадом. Запекайте 35–45 минут или до тех пор, пока температура самой толстой части курицы не достигнет 175 F.
Дайте курице отдохнуть 5 минут. Смажьте курицу небольшим количеством масла. Подайте курицу с соусом с отварным рисом (или кокосовым рисом).</v>
      </c>
    </row>
    <row r="37" ht="15.75" customHeight="1">
      <c r="A37" s="2" t="s">
        <v>34</v>
      </c>
      <c r="B37" s="2" t="s">
        <v>44</v>
      </c>
      <c r="C37" s="2" t="s">
        <v>36</v>
      </c>
      <c r="E37" s="2" t="str">
        <f>IFERROR(__xludf.DUMMYFUNCTION("GOOGLETRANSLATE(A37, ""en"", ""ru"")"),"Аям Перчик")</f>
        <v>Аям Перчик</v>
      </c>
      <c r="F37" s="2" t="str">
        <f>IFERROR(__xludf.DUMMYFUNCTION("GOOGLETRANSLATE(B37, ""en"", ""ru"")"),"Фенхель")</f>
        <v>Фенхель</v>
      </c>
      <c r="G37" s="2" t="str">
        <f>IFERROR(__xludf.DUMMYFUNCTION("GOOGLETRANSLATE(C37, ""en"", ""ru"")"),"В блендер включаются детали для пасты из специальных материалов и передаются для получения исходной массы.
На среднем огне вылейте пасту из специй в сковороду или кастрюлю и жарьте 10 минут до проявления аромата. Добавляйте воду или масло по 1 столовой ло"&amp;"жке каждый раз, если макароны становятся слишком холодными. Не сожгите пасту. При необходимости немного уменьшите огонь.
Добавьте гвоздику, кардамон, мякоть тамаринда, кокосовое молоко, воду, сахар и соль. Увеличьте огонь и добавьте смесь в белок. Убавьте"&amp;" огонь до среднего и варите 10 минут. Время от времени помешивайте. Оно немного уменьшится. Это маринад/сус, поэтому форму и при необходимости отрегулируйте приправу. Не волнуйтесь, если оно будет немного горьким. При запекании оно уйдет.
Когда маринад/су"&amp;"с остынет, залейте им курицу и маринуйте от ночи до двух дней.
Разогрейте духовку до 425 F.
Достаньте курицу из маринада. Нанесите маринад на смазанный маслом (или алюминиевый) противень. По курицу на поверхность соуса (убедитесь, что курица покрыта соусо"&amp;"м, соус не виден, иначе он подгорит) и намажьте курицу оставшимся маринадом. Запекайте 35–45 минут или до тех пор, пока температура самой толстой части курицы не достигнет 175 F.
Дайте курице отдохнуть 5 минут. Смажьте курицу небольшим количеством масла. "&amp;"Подайте курицу с соусом с отварным рисом (или кокосовым рисом).")</f>
        <v>В блендер включаются детали для пасты из специальных материалов и передаются для получения исходной массы.
На среднем огне вылейте пасту из специй в сковороду или кастрюлю и жарьте 10 минут до проявления аромата. Добавляйте воду или масло по 1 столовой ложке каждый раз, если макароны становятся слишком холодными. Не сожгите пасту. При необходимости немного уменьшите огонь.
Добавьте гвоздику, кардамон, мякоть тамаринда, кокосовое молоко, воду, сахар и соль. Увеличьте огонь и добавьте смесь в белок. Убавьте огонь до среднего и варите 10 минут. Время от времени помешивайте. Оно немного уменьшится. Это маринад/сус, поэтому форму и при необходимости отрегулируйте приправу. Не волнуйтесь, если оно будет немного горьким. При запекании оно уйдет.
Когда маринад/сус остынет, залейте им курицу и маринуйте от ночи до двух дней.
Разогрейте духовку до 425 F.
Достаньте курицу из маринада. Нанесите маринад на смазанный маслом (или алюминиевый) противень. По курицу на поверхность соуса (убедитесь, что курица покрыта соусом, соус не виден, иначе он подгорит) и намажьте курицу оставшимся маринадом. Запекайте 35–45 минут или до тех пор, пока температура самой толстой части курицы не достигнет 175 F.
Дайте курице отдохнуть 5 минут. Смажьте курицу небольшим количеством масла. Подайте курицу с соусом с отварным рисом (или кокосовым рисом).</v>
      </c>
    </row>
    <row r="38" ht="15.75" customHeight="1">
      <c r="A38" s="2" t="s">
        <v>34</v>
      </c>
      <c r="B38" s="2" t="s">
        <v>45</v>
      </c>
      <c r="C38" s="2" t="s">
        <v>36</v>
      </c>
      <c r="E38" s="2" t="str">
        <f>IFERROR(__xludf.DUMMYFUNCTION("GOOGLETRANSLATE(A38, ""en"", ""ru"")"),"Аям Перчик")</f>
        <v>Аям Перчик</v>
      </c>
      <c r="F38" s="2" t="str">
        <f>IFERROR(__xludf.DUMMYFUNCTION("GOOGLETRANSLATE(B38, ""en"", ""ru"")"),"Тамариндовая паста")</f>
        <v>Тамариндовая паста</v>
      </c>
      <c r="G38" s="2" t="str">
        <f>IFERROR(__xludf.DUMMYFUNCTION("GOOGLETRANSLATE(C38, ""en"", ""ru"")"),"В блендер включаются детали для пасты из специальных материалов и передаются для получения исходной массы.
На среднем огне вылейте пасту из специй в сковороду или кастрюлю и жарьте 10 минут до проявления аромата. Добавляйте воду или масло по 1 столовой ло"&amp;"жке каждый раз, если макароны становятся слишком холодными. Не сожгите пасту. При необходимости немного уменьшите огонь.
Добавьте гвоздику, кардамон, мякоть тамаринда, кокосовое молоко, воду, сахар и соль. Увеличьте огонь и добавьте смесь в белок. Убавьте"&amp;" огонь до среднего и варите 10 минут. Время от времени помешивайте. Оно немного уменьшится. Это маринад/сус, поэтому форму и при необходимости отрегулируйте приправу. Не волнуйтесь, если оно будет немного горьким. При запекании оно уйдет.
Когда маринад/су"&amp;"с остынет, залейте им курицу и маринуйте от ночи до двух дней.
Разогрейте духовку до 425 F.
Достаньте курицу из маринада. Нанесите маринад на смазанный маслом (или алюминиевый) противень. По курицу на поверхность соуса (убедитесь, что курица покрыта соусо"&amp;"м, соус не виден, иначе он подгорит) и намажьте курицу оставшимся маринадом. Запекайте 35–45 минут или до тех пор, пока температура самой толстой части курицы не достигнет 175 F.
Дайте курице отдохнуть 5 минут. Смажьте курицу небольшим количеством масла. "&amp;"Подайте курицу с соусом с отварным рисом (или кокосовым рисом).")</f>
        <v>В блендер включаются детали для пасты из специальных материалов и передаются для получения исходной массы.
На среднем огне вылейте пасту из специй в сковороду или кастрюлю и жарьте 10 минут до проявления аромата. Добавляйте воду или масло по 1 столовой ложке каждый раз, если макароны становятся слишком холодными. Не сожгите пасту. При необходимости немного уменьшите огонь.
Добавьте гвоздику, кардамон, мякоть тамаринда, кокосовое молоко, воду, сахар и соль. Увеличьте огонь и добавьте смесь в белок. Убавьте огонь до среднего и варите 10 минут. Время от времени помешивайте. Оно немного уменьшится. Это маринад/сус, поэтому форму и при необходимости отрегулируйте приправу. Не волнуйтесь, если оно будет немного горьким. При запекании оно уйдет.
Когда маринад/сус остынет, залейте им курицу и маринуйте от ночи до двух дней.
Разогрейте духовку до 425 F.
Достаньте курицу из маринада. Нанесите маринад на смазанный маслом (или алюминиевый) противень. По курицу на поверхность соуса (убедитесь, что курица покрыта соусом, соус не виден, иначе он подгорит) и намажьте курицу оставшимся маринадом. Запекайте 35–45 минут или до тех пор, пока температура самой толстой части курицы не достигнет 175 F.
Дайте курице отдохнуть 5 минут. Смажьте курицу небольшим количеством масла. Подайте курицу с соусом с отварным рисом (или кокосовым рисом).</v>
      </c>
    </row>
    <row r="39" ht="15.75" customHeight="1">
      <c r="A39" s="2" t="s">
        <v>34</v>
      </c>
      <c r="B39" s="2" t="s">
        <v>46</v>
      </c>
      <c r="C39" s="2" t="s">
        <v>36</v>
      </c>
      <c r="E39" s="2" t="str">
        <f>IFERROR(__xludf.DUMMYFUNCTION("GOOGLETRANSLATE(A39, ""en"", ""ru"")"),"Аям Перчик")</f>
        <v>Аям Перчик</v>
      </c>
      <c r="F39" s="2" t="str">
        <f>IFERROR(__xludf.DUMMYFUNCTION("GOOGLETRANSLATE(B39, ""en"", ""ru"")"),"Кокосовое молоко")</f>
        <v>Кокосовое молоко</v>
      </c>
      <c r="G39" s="2" t="str">
        <f>IFERROR(__xludf.DUMMYFUNCTION("GOOGLETRANSLATE(C39, ""en"", ""ru"")"),"В блендер включаются детали для пасты из специальных материалов и передаются для получения исходной массы.
На среднем огне вылейте пасту из специй в сковороду или кастрюлю и жарьте 10 минут до проявления аромата. Добавляйте воду или масло по 1 столовой ло"&amp;"жке каждый раз, если макароны становятся слишком холодными. Не сожгите пасту. При необходимости немного уменьшите огонь.
Добавьте гвоздику, кардамон, мякоть тамаринда, кокосовое молоко, воду, сахар и соль. Увеличьте огонь и добавьте смесь в белок. Убавьте"&amp;" огонь до среднего и варите 10 минут. Время от времени помешивайте. Оно немного уменьшится. Это маринад/сус, поэтому форму и при необходимости отрегулируйте приправу. Не волнуйтесь, если оно будет немного горьким. При запекании оно уйдет.
Когда маринад/су"&amp;"с остынет, залейте им курицу и маринуйте от ночи до двух дней.
Разогрейте духовку до 425 F.
Достаньте курицу из маринада. Нанесите маринад на смазанный маслом (или алюминиевый) противень. По курицу на поверхность соуса (убедитесь, что курица покрыта соусо"&amp;"м, соус не виден, иначе он подгорит) и намажьте курицу оставшимся маринадом. Запекайте 35–45 минут или до тех пор, пока температура самой толстой части курицы не достигнет 175 F.
Дайте курице отдохнуть 5 минут. Смажьте курицу небольшим количеством масла. "&amp;"Подайте курицу с соусом с отварным рисом (или кокосовым рисом).")</f>
        <v>В блендер включаются детали для пасты из специальных материалов и передаются для получения исходной массы.
На среднем огне вылейте пасту из специй в сковороду или кастрюлю и жарьте 10 минут до проявления аромата. Добавляйте воду или масло по 1 столовой ложке каждый раз, если макароны становятся слишком холодными. Не сожгите пасту. При необходимости немного уменьшите огонь.
Добавьте гвоздику, кардамон, мякоть тамаринда, кокосовое молоко, воду, сахар и соль. Увеличьте огонь и добавьте смесь в белок. Убавьте огонь до среднего и варите 10 минут. Время от времени помешивайте. Оно немного уменьшится. Это маринад/сус, поэтому форму и при необходимости отрегулируйте приправу. Не волнуйтесь, если оно будет немного горьким. При запекании оно уйдет.
Когда маринад/сус остынет, залейте им курицу и маринуйте от ночи до двух дней.
Разогрейте духовку до 425 F.
Достаньте курицу из маринада. Нанесите маринад на смазанный маслом (или алюминиевый) противень. По курицу на поверхность соуса (убедитесь, что курица покрыта соусом, соус не виден, иначе он подгорит) и намажьте курицу оставшимся маринадом. Запекайте 35–45 минут или до тех пор, пока температура самой толстой части курицы не достигнет 175 F.
Дайте курице отдохнуть 5 минут. Смажьте курицу небольшим количеством масла. Подайте курицу с соусом с отварным рисом (или кокосовым рисом).</v>
      </c>
    </row>
    <row r="40" ht="15.75" customHeight="1">
      <c r="A40" s="2" t="s">
        <v>34</v>
      </c>
      <c r="B40" s="2" t="s">
        <v>32</v>
      </c>
      <c r="C40" s="2" t="s">
        <v>36</v>
      </c>
      <c r="E40" s="2" t="str">
        <f>IFERROR(__xludf.DUMMYFUNCTION("GOOGLETRANSLATE(A40, ""en"", ""ru"")"),"Аям Перчик")</f>
        <v>Аям Перчик</v>
      </c>
      <c r="F40" s="2" t="str">
        <f>IFERROR(__xludf.DUMMYFUNCTION("GOOGLETRANSLATE(B40, ""en"", ""ru"")"),"Сахар")</f>
        <v>Сахар</v>
      </c>
      <c r="G40" s="2" t="str">
        <f>IFERROR(__xludf.DUMMYFUNCTION("GOOGLETRANSLATE(C40, ""en"", ""ru"")"),"В блендер включаются детали для пасты из специальных материалов и передаются для получения исходной массы.
На среднем огне вылейте пасту из специй в сковороду или кастрюлю и жарьте 10 минут до проявления аромата. Добавляйте воду или масло по 1 столовой ло"&amp;"жке каждый раз, если макароны становятся слишком холодными. Не сожгите пасту. При необходимости немного уменьшите огонь.
Добавьте гвоздику, кардамон, мякоть тамаринда, кокосовое молоко, воду, сахар и соль. Увеличьте огонь и добавьте смесь в белок. Убавьте"&amp;" огонь до среднего и варите 10 минут. Время от времени помешивайте. Оно немного уменьшится. Это маринад/сус, поэтому форму и при необходимости отрегулируйте приправу. Не волнуйтесь, если оно будет немного горьким. При запекании оно уйдет.
Когда маринад/су"&amp;"с остынет, залейте им курицу и маринуйте от ночи до двух дней.
Разогрейте духовку до 425 F.
Достаньте курицу из маринада. Нанесите маринад на смазанный маслом (или алюминиевый) противень. По курицу на поверхность соуса (убедитесь, что курица покрыта соусо"&amp;"м, соус не виден, иначе он подгорит) и намажьте курицу оставшимся маринадом. Запекайте 35–45 минут или до тех пор, пока температура самой толстой части курицы не достигнет 175 F.
Дайте курице отдохнуть 5 минут. Смажьте курицу небольшим количеством масла. "&amp;"Подайте курицу с соусом с отварным рисом (или кокосовым рисом).")</f>
        <v>В блендер включаются детали для пасты из специальных материалов и передаются для получения исходной массы.
На среднем огне вылейте пасту из специй в сковороду или кастрюлю и жарьте 10 минут до проявления аромата. Добавляйте воду или масло по 1 столовой ложке каждый раз, если макароны становятся слишком холодными. Не сожгите пасту. При необходимости немного уменьшите огонь.
Добавьте гвоздику, кардамон, мякоть тамаринда, кокосовое молоко, воду, сахар и соль. Увеличьте огонь и добавьте смесь в белок. Убавьте огонь до среднего и варите 10 минут. Время от времени помешивайте. Оно немного уменьшится. Это маринад/сус, поэтому форму и при необходимости отрегулируйте приправу. Не волнуйтесь, если оно будет немного горьким. При запекании оно уйдет.
Когда маринад/сус остынет, залейте им курицу и маринуйте от ночи до двух дней.
Разогрейте духовку до 425 F.
Достаньте курицу из маринада. Нанесите маринад на смазанный маслом (или алюминиевый) противень. По курицу на поверхность соуса (убедитесь, что курица покрыта соусом, соус не виден, иначе он подгорит) и намажьте курицу оставшимся маринадом. Запекайте 35–45 минут или до тех пор, пока температура самой толстой части курицы не достигнет 175 F.
Дайте курице отдохнуть 5 минут. Смажьте курицу небольшим количеством масла. Подайте курицу с соусом с отварным рисом (или кокосовым рисом).</v>
      </c>
    </row>
    <row r="41" ht="15.75" customHeight="1">
      <c r="A41" s="2" t="s">
        <v>34</v>
      </c>
      <c r="B41" s="2" t="s">
        <v>47</v>
      </c>
      <c r="C41" s="2" t="s">
        <v>36</v>
      </c>
      <c r="E41" s="2" t="str">
        <f>IFERROR(__xludf.DUMMYFUNCTION("GOOGLETRANSLATE(A41, ""en"", ""ru"")"),"Аям Перчик")</f>
        <v>Аям Перчик</v>
      </c>
      <c r="F41" s="2" t="str">
        <f>IFERROR(__xludf.DUMMYFUNCTION("GOOGLETRANSLATE(B41, ""en"", ""ru"")"),"Вода")</f>
        <v>Вода</v>
      </c>
      <c r="G41" s="2" t="str">
        <f>IFERROR(__xludf.DUMMYFUNCTION("GOOGLETRANSLATE(C41, ""en"", ""ru"")"),"В блендер включаются детали для пасты из специальных материалов и передаются для получения исходной массы.
На среднем огне вылейте пасту из специй в сковороду или кастрюлю и жарьте 10 минут до проявления аромата. Добавляйте воду или масло по 1 столовой ло"&amp;"жке каждый раз, если макароны становятся слишком холодными. Не сожгите пасту. При необходимости немного уменьшите огонь.
Добавьте гвоздику, кардамон, мякоть тамаринда, кокосовое молоко, воду, сахар и соль. Увеличьте огонь и добавьте смесь в белок. Убавьте"&amp;" огонь до среднего и варите 10 минут. Время от времени помешивайте. Оно немного уменьшится. Это маринад/сус, поэтому форму и при необходимости отрегулируйте приправу. Не волнуйтесь, если оно будет немного горьким. При запекании оно уйдет.
Когда маринад/су"&amp;"с остынет, залейте им курицу и маринуйте от ночи до двух дней.
Разогрейте духовку до 425 F.
Достаньте курицу из маринада. Нанесите маринад на смазанный маслом (или алюминиевый) противень. По курицу на поверхность соуса (убедитесь, что курица покрыта соусо"&amp;"м, соус не виден, иначе он подгорит) и намажьте курицу оставшимся маринадом. Запекайте 35–45 минут или до тех пор, пока температура самой толстой части курицы не достигнет 175 F.
Дайте курице отдохнуть 5 минут. Смажьте курицу небольшим количеством масла. "&amp;"Подайте курицу с соусом с отварным рисом (или кокосовым рисом).")</f>
        <v>В блендер включаются детали для пасты из специальных материалов и передаются для получения исходной массы.
На среднем огне вылейте пасту из специй в сковороду или кастрюлю и жарьте 10 минут до проявления аромата. Добавляйте воду или масло по 1 столовой ложке каждый раз, если макароны становятся слишком холодными. Не сожгите пасту. При необходимости немного уменьшите огонь.
Добавьте гвоздику, кардамон, мякоть тамаринда, кокосовое молоко, воду, сахар и соль. Увеличьте огонь и добавьте смесь в белок. Убавьте огонь до среднего и варите 10 минут. Время от времени помешивайте. Оно немного уменьшится. Это маринад/сус, поэтому форму и при необходимости отрегулируйте приправу. Не волнуйтесь, если оно будет немного горьким. При запекании оно уйдет.
Когда маринад/сус остынет, залейте им курицу и маринуйте от ночи до двух дней.
Разогрейте духовку до 425 F.
Достаньте курицу из маринада. Нанесите маринад на смазанный маслом (или алюминиевый) противень. По курицу на поверхность соуса (убедитесь, что курица покрыта соусом, соус не виден, иначе он подгорит) и намажьте курицу оставшимся маринадом. Запекайте 35–45 минут или до тех пор, пока температура самой толстой части курицы не достигнет 175 F.
Дайте курице отдохнуть 5 минут. Смажьте курицу небольшим количеством масла. Подайте курицу с соусом с отварным рисом (или кокосовым рисом).</v>
      </c>
    </row>
    <row r="42" ht="15.75" customHeight="1">
      <c r="A42" s="2" t="s">
        <v>48</v>
      </c>
      <c r="B42" s="2" t="s">
        <v>49</v>
      </c>
      <c r="C42" s="2" t="s">
        <v>50</v>
      </c>
      <c r="E42" s="2" t="str">
        <f>IFERROR(__xludf.DUMMYFUNCTION("GOOGLETRANSLATE(A42, ""en"", ""ru"")"),"Бэйквелл тарт")</f>
        <v>Бэйквелл тарт</v>
      </c>
      <c r="F42" s="2" t="str">
        <f>IFERROR(__xludf.DUMMYFUNCTION("GOOGLETRANSLATE(B42, ""en"", ""ru"")"),"пшеничной муки")</f>
        <v>пшеничной муки</v>
      </c>
      <c r="G42" s="2" t="str">
        <f>IFERROR(__xludf.DUMMYFUNCTION("GOOGLETRANSLATE(C42, ""en"", ""ru"")"),"Loading...")</f>
        <v>Loading...</v>
      </c>
    </row>
    <row r="43" ht="15.75" customHeight="1">
      <c r="A43" s="2" t="s">
        <v>48</v>
      </c>
      <c r="B43" s="2" t="s">
        <v>51</v>
      </c>
      <c r="C43" s="2" t="s">
        <v>50</v>
      </c>
      <c r="E43" s="2" t="str">
        <f>IFERROR(__xludf.DUMMYFUNCTION("GOOGLETRANSLATE(A43, ""en"", ""ru"")"),"Бэйквелл тарт")</f>
        <v>Бэйквелл тарт</v>
      </c>
      <c r="F43" s="2" t="str">
        <f>IFERROR(__xludf.DUMMYFUNCTION("GOOGLETRANSLATE(B43, ""en"", ""ru"")"),"Loading...")</f>
        <v>Loading...</v>
      </c>
      <c r="G43" s="2" t="str">
        <f>IFERROR(__xludf.DUMMYFUNCTION("GOOGLETRANSLATE(C43, ""en"", ""ru"")"),"Loading...")</f>
        <v>Loading...</v>
      </c>
    </row>
    <row r="44" ht="15.75" customHeight="1">
      <c r="A44" s="2" t="s">
        <v>48</v>
      </c>
      <c r="B44" s="2" t="s">
        <v>52</v>
      </c>
      <c r="C44" s="2" t="s">
        <v>50</v>
      </c>
      <c r="E44" s="2" t="str">
        <f>IFERROR(__xludf.DUMMYFUNCTION("GOOGLETRANSLATE(A44, ""en"", ""ru"")"),"Бэйквелл тарт")</f>
        <v>Бэйквелл тарт</v>
      </c>
      <c r="F44" s="2" t="str">
        <f>IFERROR(__xludf.DUMMYFUNCTION("GOOGLETRANSLATE(B44, ""en"", ""ru"")"),"холодная вода")</f>
        <v>холодная вода</v>
      </c>
      <c r="G44" s="2" t="str">
        <f>IFERROR(__xludf.DUMMYFUNCTION("GOOGLETRANSLATE(C44, ""en"", ""ru"")"),"Loading...")</f>
        <v>Loading...</v>
      </c>
    </row>
    <row r="45" ht="15.75" customHeight="1">
      <c r="A45" s="2" t="s">
        <v>48</v>
      </c>
      <c r="B45" s="2" t="s">
        <v>53</v>
      </c>
      <c r="C45" s="2" t="s">
        <v>50</v>
      </c>
      <c r="E45" s="2" t="str">
        <f>IFERROR(__xludf.DUMMYFUNCTION("GOOGLETRANSLATE(A45, ""en"", ""ru"")"),"Бэйквелл тарт")</f>
        <v>Бэйквелл тарт</v>
      </c>
      <c r="F45" s="2" t="str">
        <f>IFERROR(__xludf.DUMMYFUNCTION("GOOGLETRANSLATE(B45, ""en"", ""ru"")"),"малиновое варенье")</f>
        <v>малиновое варенье</v>
      </c>
      <c r="G45" s="2" t="str">
        <f>IFERROR(__xludf.DUMMYFUNCTION("GOOGLETRANSLATE(C45, ""en"", ""ru"")"),"Loading...")</f>
        <v>Loading...</v>
      </c>
    </row>
    <row r="46" ht="15.75" customHeight="1">
      <c r="A46" s="2" t="s">
        <v>48</v>
      </c>
      <c r="B46" s="2" t="s">
        <v>6</v>
      </c>
      <c r="C46" s="2" t="s">
        <v>50</v>
      </c>
      <c r="E46" s="2" t="str">
        <f>IFERROR(__xludf.DUMMYFUNCTION("GOOGLETRANSLATE(A46, ""en"", ""ru"")"),"Бэйквелл тарт")</f>
        <v>Бэйквелл тарт</v>
      </c>
      <c r="F46" s="2" t="str">
        <f>IFERROR(__xludf.DUMMYFUNCTION("GOOGLETRANSLATE(B46, ""en"", ""ru"")"),"масло")</f>
        <v>масло</v>
      </c>
      <c r="G46" s="2" t="str">
        <f>IFERROR(__xludf.DUMMYFUNCTION("GOOGLETRANSLATE(C46, ""en"", ""ru"")"),"Loading...")</f>
        <v>Loading...</v>
      </c>
    </row>
    <row r="47" ht="15.75" customHeight="1">
      <c r="A47" s="2" t="s">
        <v>48</v>
      </c>
      <c r="B47" s="2" t="s">
        <v>9</v>
      </c>
      <c r="C47" s="2" t="s">
        <v>50</v>
      </c>
      <c r="E47" s="2" t="str">
        <f>IFERROR(__xludf.DUMMYFUNCTION("GOOGLETRANSLATE(A47, ""en"", ""ru"")"),"Бэйквелл тарт")</f>
        <v>Бэйквелл тарт</v>
      </c>
      <c r="F47" s="2" t="str">
        <f>IFERROR(__xludf.DUMMYFUNCTION("GOOGLETRANSLATE(B47, ""en"", ""ru"")"),"сахарная пудра")</f>
        <v>сахарная пудра</v>
      </c>
      <c r="G47" s="2" t="str">
        <f>IFERROR(__xludf.DUMMYFUNCTION("GOOGLETRANSLATE(C47, ""en"", ""ru"")"),"Loading...")</f>
        <v>Loading...</v>
      </c>
    </row>
    <row r="48" ht="15.75" customHeight="1">
      <c r="A48" s="2" t="s">
        <v>48</v>
      </c>
      <c r="B48" s="2" t="s">
        <v>11</v>
      </c>
      <c r="C48" s="2" t="s">
        <v>50</v>
      </c>
      <c r="E48" s="2" t="str">
        <f>IFERROR(__xludf.DUMMYFUNCTION("GOOGLETRANSLATE(A48, ""en"", ""ru"")"),"Бэйквелл тарт")</f>
        <v>Бэйквелл тарт</v>
      </c>
      <c r="F48" s="2" t="str">
        <f>IFERROR(__xludf.DUMMYFUNCTION("GOOGLETRANSLATE(B48, ""en"", ""ru"")"),"молотый миндаль")</f>
        <v>молотый миндаль</v>
      </c>
      <c r="G48" s="2" t="str">
        <f>IFERROR(__xludf.DUMMYFUNCTION("GOOGLETRANSLATE(C48, ""en"", ""ru"")"),"Loading...")</f>
        <v>Loading...</v>
      </c>
    </row>
    <row r="49" ht="15.75" customHeight="1">
      <c r="A49" s="2" t="s">
        <v>48</v>
      </c>
      <c r="B49" s="2" t="s">
        <v>54</v>
      </c>
      <c r="C49" s="2" t="s">
        <v>50</v>
      </c>
      <c r="E49" s="2" t="str">
        <f>IFERROR(__xludf.DUMMYFUNCTION("GOOGLETRANSLATE(A49, ""en"", ""ru"")"),"Бэйквелл тарт")</f>
        <v>Бэйквелл тарт</v>
      </c>
      <c r="F49" s="2" t="str">
        <f>IFERROR(__xludf.DUMMYFUNCTION("GOOGLETRANSLATE(B49, ""en"", ""ru"")"),"яйцо из курочки на свободном выгуле, взбитое")</f>
        <v>яйцо из курочки на свободном выгуле, взбитое</v>
      </c>
      <c r="G49" s="2" t="str">
        <f>IFERROR(__xludf.DUMMYFUNCTION("GOOGLETRANSLATE(C49, ""en"", ""ru"")"),"Loading...")</f>
        <v>Loading...</v>
      </c>
    </row>
    <row r="50" ht="15.75" customHeight="1">
      <c r="A50" s="2" t="s">
        <v>48</v>
      </c>
      <c r="B50" s="2" t="s">
        <v>12</v>
      </c>
      <c r="C50" s="2" t="s">
        <v>50</v>
      </c>
      <c r="E50" s="2" t="str">
        <f>IFERROR(__xludf.DUMMYFUNCTION("GOOGLETRANSLATE(A50, ""en"", ""ru"")"),"Бэйквелл тарт")</f>
        <v>Бэйквелл тарт</v>
      </c>
      <c r="F50" s="2" t="str">
        <f>IFERROR(__xludf.DUMMYFUNCTION("GOOGLETRANSLATE(B50, ""en"", ""ru"")"),"экстракт миндаля")</f>
        <v>экстракт миндаля</v>
      </c>
      <c r="G50" s="2" t="str">
        <f>IFERROR(__xludf.DUMMYFUNCTION("GOOGLETRANSLATE(C50, ""en"", ""ru"")"),"Loading...")</f>
        <v>Loading...</v>
      </c>
    </row>
    <row r="51" ht="15.75" customHeight="1">
      <c r="A51" s="2" t="s">
        <v>48</v>
      </c>
      <c r="B51" s="2" t="s">
        <v>13</v>
      </c>
      <c r="C51" s="2" t="s">
        <v>50</v>
      </c>
      <c r="E51" s="2" t="str">
        <f>IFERROR(__xludf.DUMMYFUNCTION("GOOGLETRANSLATE(A51, ""en"", ""ru"")"),"Бэйквелл тарт")</f>
        <v>Бэйквелл тарт</v>
      </c>
      <c r="F51" s="2" t="str">
        <f>IFERROR(__xludf.DUMMYFUNCTION("GOOGLETRANSLATE(B51, ""en"", ""ru"")"),"хлопья миндаля")</f>
        <v>хлопья миндаля</v>
      </c>
      <c r="G51" s="2" t="str">
        <f>IFERROR(__xludf.DUMMYFUNCTION("GOOGLETRANSLATE(C51, ""en"", ""ru"")"),"Loading...")</f>
        <v>Loading...</v>
      </c>
    </row>
    <row r="52" ht="15.75" customHeight="1">
      <c r="A52" s="2" t="s">
        <v>55</v>
      </c>
      <c r="B52" s="2" t="s">
        <v>6</v>
      </c>
      <c r="C52" s="2" t="s">
        <v>56</v>
      </c>
      <c r="E52" s="2" t="str">
        <f>IFERROR(__xludf.DUMMYFUNCTION("GOOGLETRANSLATE(A52, ""en"", ""ru"")"),"Хлебно-масляный пудинг")</f>
        <v>Хлебно-масляный пудинг</v>
      </c>
      <c r="F52" s="2" t="str">
        <f>IFERROR(__xludf.DUMMYFUNCTION("GOOGLETRANSLATE(B52, ""en"", ""ru"")"),"масло")</f>
        <v>масло</v>
      </c>
      <c r="G52" s="2" t="str">
        <f>IFERROR(__xludf.DUMMYFUNCTION("GOOGLETRANSLATE(C52, ""en"", ""ru"")"),"Loading...")</f>
        <v>Loading...</v>
      </c>
    </row>
    <row r="53" ht="15.75" customHeight="1">
      <c r="A53" s="2" t="s">
        <v>55</v>
      </c>
      <c r="B53" s="2" t="s">
        <v>57</v>
      </c>
      <c r="C53" s="2" t="s">
        <v>56</v>
      </c>
      <c r="E53" s="2" t="str">
        <f>IFERROR(__xludf.DUMMYFUNCTION("GOOGLETRANSLATE(A53, ""en"", ""ru"")"),"Хлебно-масляный пудинг")</f>
        <v>Хлебно-масляный пудинг</v>
      </c>
      <c r="F53" s="2" t="str">
        <f>IFERROR(__xludf.DUMMYFUNCTION("GOOGLETRANSLATE(B53, ""en"", ""ru"")"),"хлеб")</f>
        <v>хлеб</v>
      </c>
      <c r="G53" s="2" t="str">
        <f>IFERROR(__xludf.DUMMYFUNCTION("GOOGLETRANSLATE(C53, ""en"", ""ru"")"),"Loading...")</f>
        <v>Loading...</v>
      </c>
    </row>
    <row r="54" ht="15.75" customHeight="1">
      <c r="A54" s="2" t="s">
        <v>55</v>
      </c>
      <c r="B54" s="2" t="s">
        <v>58</v>
      </c>
      <c r="C54" s="2" t="s">
        <v>56</v>
      </c>
      <c r="E54" s="2" t="str">
        <f>IFERROR(__xludf.DUMMYFUNCTION("GOOGLETRANSLATE(A54, ""en"", ""ru"")"),"Хлебно-масляный пудинг")</f>
        <v>Хлебно-масляный пудинг</v>
      </c>
      <c r="F54" s="2" t="str">
        <f>IFERROR(__xludf.DUMMYFUNCTION("GOOGLETRANSLATE(B54, ""en"", ""ru"")"),"султанши")</f>
        <v>султанши</v>
      </c>
      <c r="G54" s="2" t="str">
        <f>IFERROR(__xludf.DUMMYFUNCTION("GOOGLETRANSLATE(C54, ""en"", ""ru"")"),"Loading...")</f>
        <v>Loading...</v>
      </c>
    </row>
    <row r="55" ht="15.75" customHeight="1">
      <c r="A55" s="2" t="s">
        <v>55</v>
      </c>
      <c r="B55" s="2" t="s">
        <v>59</v>
      </c>
      <c r="C55" s="2" t="s">
        <v>56</v>
      </c>
      <c r="E55" s="2" t="str">
        <f>IFERROR(__xludf.DUMMYFUNCTION("GOOGLETRANSLATE(A55, ""en"", ""ru"")"),"Хлебно-масляный пудинг")</f>
        <v>Хлебно-масляный пудинг</v>
      </c>
      <c r="F55" s="2" t="str">
        <f>IFERROR(__xludf.DUMMYFUNCTION("GOOGLETRANSLATE(B55, ""en"", ""ru"")"),"корица")</f>
        <v>корица</v>
      </c>
      <c r="G55" s="2" t="str">
        <f>IFERROR(__xludf.DUMMYFUNCTION("GOOGLETRANSLATE(C55, ""en"", ""ru"")"),"Loading...")</f>
        <v>Loading...</v>
      </c>
    </row>
    <row r="56" ht="15.75" customHeight="1">
      <c r="A56" s="2" t="s">
        <v>55</v>
      </c>
      <c r="B56" s="2" t="s">
        <v>60</v>
      </c>
      <c r="C56" s="2" t="s">
        <v>56</v>
      </c>
      <c r="E56" s="2" t="str">
        <f>IFERROR(__xludf.DUMMYFUNCTION("GOOGLETRANSLATE(A56, ""en"", ""ru"")"),"Хлебно-масляный пудинг")</f>
        <v>Хлебно-масляный пудинг</v>
      </c>
      <c r="F56" s="2" t="str">
        <f>IFERROR(__xludf.DUMMYFUNCTION("GOOGLETRANSLATE(B56, ""en"", ""ru"")"),"молоко")</f>
        <v>молоко</v>
      </c>
      <c r="G56" s="2" t="str">
        <f>IFERROR(__xludf.DUMMYFUNCTION("GOOGLETRANSLATE(C56, ""en"", ""ru"")"),"Loading...")</f>
        <v>Loading...</v>
      </c>
    </row>
    <row r="57" ht="15.75" customHeight="1">
      <c r="A57" s="2" t="s">
        <v>55</v>
      </c>
      <c r="B57" s="2" t="s">
        <v>61</v>
      </c>
      <c r="C57" s="2" t="s">
        <v>56</v>
      </c>
      <c r="E57" s="2" t="str">
        <f>IFERROR(__xludf.DUMMYFUNCTION("GOOGLETRANSLATE(A57, ""en"", ""ru"")"),"Хлебно-масляный пудинг")</f>
        <v>Хлебно-масляный пудинг</v>
      </c>
      <c r="F57" s="2" t="str">
        <f>IFERROR(__xludf.DUMMYFUNCTION("GOOGLETRANSLATE(B57, ""en"", ""ru"")"),"прозрачный крем")</f>
        <v>прозрачный крем</v>
      </c>
      <c r="G57" s="2" t="str">
        <f>IFERROR(__xludf.DUMMYFUNCTION("GOOGLETRANSLATE(C57, ""en"", ""ru"")"),"Loading...")</f>
        <v>Loading...</v>
      </c>
    </row>
    <row r="58" ht="15.75" customHeight="1">
      <c r="A58" s="2" t="s">
        <v>55</v>
      </c>
      <c r="B58" s="2" t="s">
        <v>62</v>
      </c>
      <c r="C58" s="2" t="s">
        <v>56</v>
      </c>
      <c r="E58" s="2" t="str">
        <f>IFERROR(__xludf.DUMMYFUNCTION("GOOGLETRANSLATE(A58, ""en"", ""ru"")"),"Хлебно-масляный пудинг")</f>
        <v>Хлебно-масляный пудинг</v>
      </c>
      <c r="F58" s="2" t="str">
        <f>IFERROR(__xludf.DUMMYFUNCTION("GOOGLETRANSLATE(B58, ""en"", ""ru"")"),"яйца")</f>
        <v>яйца</v>
      </c>
      <c r="G58" s="2" t="str">
        <f>IFERROR(__xludf.DUMMYFUNCTION("GOOGLETRANSLATE(C58, ""en"", ""ru"")"),"Loading...")</f>
        <v>Loading...</v>
      </c>
    </row>
    <row r="59" ht="15.75" customHeight="1">
      <c r="A59" s="2" t="s">
        <v>55</v>
      </c>
      <c r="B59" s="2" t="s">
        <v>63</v>
      </c>
      <c r="C59" s="2" t="s">
        <v>56</v>
      </c>
      <c r="E59" s="2" t="str">
        <f>IFERROR(__xludf.DUMMYFUNCTION("GOOGLETRANSLATE(A59, ""en"", ""ru"")"),"Хлебно-масляный пудинг")</f>
        <v>Хлебно-масляный пудинг</v>
      </c>
      <c r="F59" s="2" t="str">
        <f>IFERROR(__xludf.DUMMYFUNCTION("GOOGLETRANSLATE(B59, ""en"", ""ru"")"),"сахар")</f>
        <v>сахар</v>
      </c>
      <c r="G59" s="2" t="str">
        <f>IFERROR(__xludf.DUMMYFUNCTION("GOOGLETRANSLATE(C59, ""en"", ""ru"")"),"Loading...")</f>
        <v>Loading...</v>
      </c>
    </row>
    <row r="60" ht="15.75" customHeight="1">
      <c r="A60" s="2" t="s">
        <v>55</v>
      </c>
      <c r="B60" s="2" t="s">
        <v>64</v>
      </c>
      <c r="C60" s="2" t="s">
        <v>56</v>
      </c>
      <c r="E60" s="2" t="str">
        <f>IFERROR(__xludf.DUMMYFUNCTION("GOOGLETRANSLATE(A60, ""en"", ""ru"")"),"Хлебно-масляный пудинг")</f>
        <v>Хлебно-масляный пудинг</v>
      </c>
      <c r="F60" s="2" t="str">
        <f>IFERROR(__xludf.DUMMYFUNCTION("GOOGLETRANSLATE(B60, ""en"", ""ru"")"),"мускатный орех")</f>
        <v>мускатный орех</v>
      </c>
      <c r="G60" s="2" t="str">
        <f>IFERROR(__xludf.DUMMYFUNCTION("GOOGLETRANSLATE(C60, ""en"", ""ru"")"),"Loading...")</f>
        <v>Loading...</v>
      </c>
    </row>
    <row r="61" ht="15.75" customHeight="1">
      <c r="A61" s="2" t="s">
        <v>65</v>
      </c>
      <c r="B61" s="2" t="s">
        <v>66</v>
      </c>
      <c r="C61" s="2" t="s">
        <v>67</v>
      </c>
      <c r="E61" s="2" t="str">
        <f>IFERROR(__xludf.DUMMYFUNCTION("GOOGLETRANSLATE(A61, ""en"", ""ru"")"),"Говядина Веллингтон")</f>
        <v>Говядина Веллингтон</v>
      </c>
      <c r="F61" s="2" t="str">
        <f>IFERROR(__xludf.DUMMYFUNCTION("GOOGLETRANSLATE(B61, ""en"", ""ru"")"),"грибы")</f>
        <v>грибы</v>
      </c>
      <c r="G61" s="2" t="str">
        <f>IFERROR(__xludf.DUMMYFUNCTION("GOOGLETRANSLATE(C61, ""en"", ""ru"")"),"Loading...")</f>
        <v>Loading...</v>
      </c>
    </row>
    <row r="62" ht="15.75" customHeight="1">
      <c r="A62" s="2" t="s">
        <v>65</v>
      </c>
      <c r="B62" s="2" t="s">
        <v>68</v>
      </c>
      <c r="C62" s="2" t="s">
        <v>67</v>
      </c>
      <c r="E62" s="2" t="str">
        <f>IFERROR(__xludf.DUMMYFUNCTION("GOOGLETRANSLATE(A62, ""en"", ""ru"")"),"Говядина Веллингтон")</f>
        <v>Говядина Веллингтон</v>
      </c>
      <c r="F62" s="2" t="str">
        <f>IFERROR(__xludf.DUMMYFUNCTION("GOOGLETRANSLATE(B62, ""en"", ""ru"")"),"Английская горчица")</f>
        <v>Английская горчица</v>
      </c>
      <c r="G62" s="2" t="str">
        <f>IFERROR(__xludf.DUMMYFUNCTION("GOOGLETRANSLATE(C62, ""en"", ""ru"")"),"Loading...")</f>
        <v>Loading...</v>
      </c>
    </row>
    <row r="63" ht="15.75" customHeight="1">
      <c r="A63" s="2" t="s">
        <v>65</v>
      </c>
      <c r="B63" s="2" t="s">
        <v>69</v>
      </c>
      <c r="C63" s="2" t="s">
        <v>67</v>
      </c>
      <c r="E63" s="2" t="str">
        <f>IFERROR(__xludf.DUMMYFUNCTION("GOOGLETRANSLATE(A63, ""en"", ""ru"")"),"Говядина Веллингтон")</f>
        <v>Говядина Веллингтон</v>
      </c>
      <c r="F63" s="2" t="str">
        <f>IFERROR(__xludf.DUMMYFUNCTION("GOOGLETRANSLATE(B63, ""en"", ""ru"")"),"Оливковое масло")</f>
        <v>Оливковое масло</v>
      </c>
      <c r="G63" s="2" t="str">
        <f>IFERROR(__xludf.DUMMYFUNCTION("GOOGLETRANSLATE(C63, ""en"", ""ru"")"),"Loading...")</f>
        <v>Loading...</v>
      </c>
    </row>
    <row r="64" ht="15.75" customHeight="1">
      <c r="A64" s="2" t="s">
        <v>65</v>
      </c>
      <c r="B64" s="2" t="s">
        <v>70</v>
      </c>
      <c r="C64" s="2" t="s">
        <v>67</v>
      </c>
      <c r="E64" s="2" t="str">
        <f>IFERROR(__xludf.DUMMYFUNCTION("GOOGLETRANSLATE(A64, ""en"", ""ru"")"),"Говядина Веллингтон")</f>
        <v>Говядина Веллингтон</v>
      </c>
      <c r="F64" s="2" t="str">
        <f>IFERROR(__xludf.DUMMYFUNCTION("GOOGLETRANSLATE(B64, ""en"", ""ru"")"),"Филе говядины")</f>
        <v>Филе говядины</v>
      </c>
      <c r="G64" s="2" t="str">
        <f>IFERROR(__xludf.DUMMYFUNCTION("GOOGLETRANSLATE(C64, ""en"", ""ru"")"),"Loading...")</f>
        <v>Loading...</v>
      </c>
    </row>
    <row r="65" ht="15.75" customHeight="1">
      <c r="A65" s="2" t="s">
        <v>65</v>
      </c>
      <c r="B65" s="2" t="s">
        <v>71</v>
      </c>
      <c r="C65" s="2" t="s">
        <v>67</v>
      </c>
      <c r="E65" s="2" t="str">
        <f>IFERROR(__xludf.DUMMYFUNCTION("GOOGLETRANSLATE(A65, ""en"", ""ru"")"),"Говядина Веллингтон")</f>
        <v>Говядина Веллингтон</v>
      </c>
      <c r="F65" s="2" t="str">
        <f>IFERROR(__xludf.DUMMYFUNCTION("GOOGLETRANSLATE(B65, ""en"", ""ru"")"),"Пармская ветчина")</f>
        <v>Пармская ветчина</v>
      </c>
      <c r="G65" s="2" t="str">
        <f>IFERROR(__xludf.DUMMYFUNCTION("GOOGLETRANSLATE(C65, ""en"", ""ru"")"),"Loading...")</f>
        <v>Loading...</v>
      </c>
    </row>
    <row r="66" ht="15.75" customHeight="1">
      <c r="A66" s="2" t="s">
        <v>65</v>
      </c>
      <c r="B66" s="2" t="s">
        <v>72</v>
      </c>
      <c r="C66" s="2" t="s">
        <v>67</v>
      </c>
      <c r="E66" s="2" t="str">
        <f>IFERROR(__xludf.DUMMYFUNCTION("GOOGLETRANSLATE(A66, ""en"", ""ru"")"),"Говядина Веллингтон")</f>
        <v>Говядина Веллингтон</v>
      </c>
      <c r="F66" s="2" t="str">
        <f>IFERROR(__xludf.DUMMYFUNCTION("GOOGLETRANSLATE(B66, ""en"", ""ru"")"),"Слоеное тесто")</f>
        <v>Слоеное тесто</v>
      </c>
      <c r="G66" s="2" t="str">
        <f>IFERROR(__xludf.DUMMYFUNCTION("GOOGLETRANSLATE(C66, ""en"", ""ru"")"),"Loading...")</f>
        <v>Loading...</v>
      </c>
    </row>
    <row r="67" ht="15.75" customHeight="1">
      <c r="A67" s="2" t="s">
        <v>65</v>
      </c>
      <c r="B67" s="2" t="s">
        <v>28</v>
      </c>
      <c r="C67" s="2" t="s">
        <v>67</v>
      </c>
      <c r="E67" s="2" t="str">
        <f>IFERROR(__xludf.DUMMYFUNCTION("GOOGLETRANSLATE(A67, ""en"", ""ru"")"),"Говядина Веллингтон")</f>
        <v>Говядина Веллингтон</v>
      </c>
      <c r="F67" s="2" t="str">
        <f>IFERROR(__xludf.DUMMYFUNCTION("GOOGLETRANSLATE(B67, ""en"", ""ru"")"),"Мука")</f>
        <v>Мука</v>
      </c>
      <c r="G67" s="2" t="str">
        <f>IFERROR(__xludf.DUMMYFUNCTION("GOOGLETRANSLATE(C67, ""en"", ""ru"")"),"Loading...")</f>
        <v>Loading...</v>
      </c>
    </row>
    <row r="68" ht="15.75" customHeight="1">
      <c r="A68" s="2" t="s">
        <v>65</v>
      </c>
      <c r="B68" s="2" t="s">
        <v>73</v>
      </c>
      <c r="C68" s="2" t="s">
        <v>67</v>
      </c>
      <c r="E68" s="2" t="str">
        <f>IFERROR(__xludf.DUMMYFUNCTION("GOOGLETRANSLATE(A68, ""en"", ""ru"")"),"Говядина Веллингтон")</f>
        <v>Говядина Веллингтон</v>
      </c>
      <c r="F68" s="2" t="str">
        <f>IFERROR(__xludf.DUMMYFUNCTION("GOOGLETRANSLATE(B68, ""en"", ""ru"")"),"Яичные желтки")</f>
        <v>Яичные желтки</v>
      </c>
      <c r="G68" s="2" t="str">
        <f>IFERROR(__xludf.DUMMYFUNCTION("GOOGLETRANSLATE(C68, ""en"", ""ru"")"),"Loading...")</f>
        <v>Loading...</v>
      </c>
    </row>
    <row r="69" ht="15.75" customHeight="1">
      <c r="A69" s="2" t="s">
        <v>74</v>
      </c>
      <c r="B69" s="2" t="s">
        <v>75</v>
      </c>
      <c r="C69" s="2" t="s">
        <v>76</v>
      </c>
      <c r="E69" s="2" t="str">
        <f>IFERROR(__xludf.DUMMYFUNCTION("GOOGLETRANSLATE(A69, ""en"", ""ru"")"),"Байнган Бхарта")</f>
        <v>Байнган Бхарта</v>
      </c>
      <c r="F69" s="2" t="str">
        <f>IFERROR(__xludf.DUMMYFUNCTION("GOOGLETRANSLATE(B69, ""en"", ""ru"")"),"баклажаны")</f>
        <v>баклажаны</v>
      </c>
      <c r="G69" s="2" t="str">
        <f>IFERROR(__xludf.DUMMYFUNCTION("GOOGLETRANSLATE(C69, ""en"", ""ru"")"),"Продвигайте бейнган (баклажан или баклажан) в воду. Промокните кухонную салфетку. Нанесите немного масла на всю поверхность и
оставьте для запекания на открытом огне. Вы также можете приготовить бейнган на гриле или запечь в духовке. Но тогда ты не получа"&amp;"ешь
дымный аромат бейнгана. Держите баклажаны переворачиваемыми через 2–3 минуты на огне, чтобы они равномерно распределились.
приготовленный. Вы также можете добавить в бейнган несколько зубчиков чеснока, а затем зажарить его.
2. Запекайте баклажаны с по"&amp;"лной поддержкой и мягкостью. Ножом проверим надежность. Нож должен скользить
легко в баклажанах без какого-либо сопротивления. Достаньте бейнган и опустите миску с водой, пока она не остынет.
вниз.
3. Вы также можете использовать технику дхунгар, при солн"&amp;"ечной энергии, которая имеет аромат древесного угля и дыма. Это необязательный шаг.
Для этого метода используйте натуральный уголь. Подожгите небольшой кусочек древесного угля на огне, пока он не станет горячим и красным.
4. Ножом сделайте небольшие надре"&amp;"зы. Положите раскаленные угли в ту же тарелку, где жарились
баклажаны основные. Добавьте несколько капель масла на уголь. Уголь начнет дымить.
5. Как только из углей выпустите дым, плотно закройте всю тарелку большой миской. Разрешить
угольный дым, чтобы "&amp;"он стоял 1–2 минуты. Чем больше вы это сделаете, тем более дымной будет Бейнган Бхарта.
быть. Я просто держу минуту. Альтернативно, вы также можете использовать этот метод дхунгара, только если Байнган Бхарта будет готов.
приготовленный, как мы готовим Да"&amp;"л Тадку.
6. Очистите жареные и копченые баканы из кожи.
7. Сваренные баклажаны мелко нарезаем, а можно даже размять.
8. В кадае или сковороде нагрейте масло. Затем добавьте мелко нарезанный лук и чеснок.
9. Обжарьте лук до прозрачности. Не подрумянивайте "&amp;"их.
10. Добавьте нарезанный зеленый перец чили и обжаривайте минуту.
11. Добавьте нарезанные помидоры и хорошо перемешайте.
12. Бхуно (обжаривайте) помидоры, пока масло не начнет отделяться от смеси.
13. Теперь добавьте красный перец чили. Переключайте и "&amp;"хорошо переключайте.
14. Добавьте нарезанный приготовленный бейнган.
15. Переключите и хорошо перемешайте нарезанный бейнган с луково-томатной смесью масала.
16. Посолить. Переключите и обжарьте еще 4–5 минут.
17. На последних страницах листья кориандра с"&amp;" бейнган бхартой или украсьте их. Подайте Байнган Бхарту с
пхулкас, роти или чапати. Он хорошо сочетается даже с хлебом, поджаренным или приготовленным на гриле хлебом, а также с простым рисом или рисом джира.")</f>
        <v>Продвигайте бейнган (баклажан или баклажан) в воду. Промокните кухонную салфетку. Нанесите немного масла на всю поверхность и
оставьте для запекания на открытом огне. Вы также можете приготовить бейнган на гриле или запечь в духовке. Но тогда ты не получаешь
дымный аромат бейнгана. Держите баклажаны переворачиваемыми через 2–3 минуты на огне, чтобы они равномерно распределились.
приготовленный. Вы также можете добавить в бейнган несколько зубчиков чеснока, а затем зажарить его.
2. Запекайте баклажаны с полной поддержкой и мягкостью. Ножом проверим надежность. Нож должен скользить
легко в баклажанах без какого-либо сопротивления. Достаньте бейнган и опустите миску с водой, пока она не остынет.
вниз.
3. Вы также можете использовать технику дхунгар, при солнечной энергии, которая имеет аромат древесного угля и дыма. Это необязательный шаг.
Для этого метода используйте натуральный уголь. Подожгите небольшой кусочек древесного угля на огне, пока он не станет горячим и красным.
4. Ножом сделайте небольшие надрезы. Положите раскаленные угли в ту же тарелку, где жарились
баклажаны основные. Добавьте несколько капель масла на уголь. Уголь начнет дымить.
5. Как только из углей выпустите дым, плотно закройте всю тарелку большой миской. Разрешить
угольный дым, чтобы он стоял 1–2 минуты. Чем больше вы это сделаете, тем более дымной будет Бейнган Бхарта.
быть. Я просто держу минуту. Альтернативно, вы также можете использовать этот метод дхунгара, только если Байнган Бхарта будет готов.
приготовленный, как мы готовим Дал Тадку.
6. Очистите жареные и копченые баканы из кожи.
7. Сваренные баклажаны мелко нарезаем, а можно даже размять.
8. В кадае или сковороде нагрейте масло. Затем добавьте мелко нарезанный лук и чеснок.
9. Обжарьте лук до прозрачности. Не подрумянивайте их.
10. Добавьте нарезанный зеленый перец чили и обжаривайте минуту.
11. Добавьте нарезанные помидоры и хорошо перемешайте.
12. Бхуно (обжаривайте) помидоры, пока масло не начнет отделяться от смеси.
13. Теперь добавьте красный перец чили. Переключайте и хорошо переключайте.
14. Добавьте нарезанный приготовленный бейнган.
15. Переключите и хорошо перемешайте нарезанный бейнган с луково-томатной смесью масала.
16. Посолить. Переключите и обжарьте еще 4–5 минут.
17. На последних страницах листья кориандра с бейнган бхартой или украсьте их. Подайте Байнган Бхарту с
пхулкас, роти или чапати. Он хорошо сочетается даже с хлебом, поджаренным или приготовленным на гриле хлебом, а также с простым рисом или рисом джира.</v>
      </c>
    </row>
    <row r="70" ht="15.75" customHeight="1">
      <c r="A70" s="2" t="s">
        <v>74</v>
      </c>
      <c r="B70" s="2" t="s">
        <v>77</v>
      </c>
      <c r="C70" s="2" t="s">
        <v>76</v>
      </c>
      <c r="E70" s="2" t="str">
        <f>IFERROR(__xludf.DUMMYFUNCTION("GOOGLETRANSLATE(A70, ""en"", ""ru"")"),"Байнган Бхарта")</f>
        <v>Байнган Бхарта</v>
      </c>
      <c r="F70" s="2" t="str">
        <f>IFERROR(__xludf.DUMMYFUNCTION("GOOGLETRANSLATE(B70, ""en"", ""ru"")"),"Лук")</f>
        <v>Лук</v>
      </c>
      <c r="G70" s="2" t="str">
        <f>IFERROR(__xludf.DUMMYFUNCTION("GOOGLETRANSLATE(C70, ""en"", ""ru"")"),"Продвигайте бейнган (баклажан или баклажан) в воду. Промокните кухонную салфетку. Нанесите немного масла на всю поверхность и
оставьте для запекания на открытом огне. Вы также можете приготовить бейнган на гриле или запечь в духовке. Но тогда ты не получа"&amp;"ешь
дымный аромат бейнгана. Держите баклажаны переворачиваемыми через 2–3 минуты на огне, чтобы они равномерно распределились.
приготовленный. Вы также можете добавить в бейнган несколько зубчиков чеснока, а затем зажарить его.
2. Запекайте баклажаны с по"&amp;"лной поддержкой и мягкостью. Ножом проверим надежность. Нож должен скользить
легко в баклажанах без какого-либо сопротивления. Достаньте бейнган и опустите миску с водой, пока она не остынет.
вниз.
3. Вы также можете использовать технику дхунгар, при солн"&amp;"ечной энергии, которая имеет аромат древесного угля и дыма. Это необязательный шаг.
Для этого метода используйте натуральный уголь. Подожгите небольшой кусочек древесного угля на огне, пока он не станет горячим и красным.
4. Ножом сделайте небольшие надре"&amp;"зы. Положите раскаленные угли в ту же тарелку, где жарились
баклажаны основные. Добавьте несколько капель масла на уголь. Уголь начнет дымить.
5. Как только из углей выпустите дым, плотно закройте всю тарелку большой миской. Разрешить
угольный дым, чтобы "&amp;"он стоял 1–2 минуты. Чем больше вы это сделаете, тем более дымной будет Бейнган Бхарта.
быть. Я просто держу минуту. Альтернативно, вы также можете использовать этот метод дхунгара, только если Байнган Бхарта будет готов.
приготовленный, как мы готовим Да"&amp;"л Тадку.
6. Очистите жареные и копченые баканы из кожи.
7. Сваренные баклажаны мелко нарезаем, а можно даже размять.
8. В кадае или сковороде нагрейте масло. Затем добавьте мелко нарезанный лук и чеснок.
9. Обжарьте лук до прозрачности. Не подрумянивайте "&amp;"их.
10. Добавьте нарезанный зеленый перец чили и обжаривайте минуту.
11. Добавьте нарезанные помидоры и хорошо перемешайте.
12. Бхуно (обжаривайте) помидоры, пока масло не начнет отделяться от смеси.
13. Теперь добавьте красный перец чили. Переключайте и "&amp;"хорошо переключайте.
14. Добавьте нарезанный приготовленный бейнган.
15. Переключите и хорошо перемешайте нарезанный бейнган с луково-томатной смесью масала.
16. Посолить. Переключите и обжарьте еще 4–5 минут.
17. На последних страницах листья кориандра с"&amp;" бейнган бхартой или украсьте их. Подайте Байнган Бхарту с
пхулкас, роти или чапати. Он хорошо сочетается даже с хлебом, поджаренным или приготовленным на гриле хлебом, а также с простым рисом или рисом джира.")</f>
        <v>Продвигайте бейнган (баклажан или баклажан) в воду. Промокните кухонную салфетку. Нанесите немного масла на всю поверхность и
оставьте для запекания на открытом огне. Вы также можете приготовить бейнган на гриле или запечь в духовке. Но тогда ты не получаешь
дымный аромат бейнгана. Держите баклажаны переворачиваемыми через 2–3 минуты на огне, чтобы они равномерно распределились.
приготовленный. Вы также можете добавить в бейнган несколько зубчиков чеснока, а затем зажарить его.
2. Запекайте баклажаны с полной поддержкой и мягкостью. Ножом проверим надежность. Нож должен скользить
легко в баклажанах без какого-либо сопротивления. Достаньте бейнган и опустите миску с водой, пока она не остынет.
вниз.
3. Вы также можете использовать технику дхунгар, при солнечной энергии, которая имеет аромат древесного угля и дыма. Это необязательный шаг.
Для этого метода используйте натуральный уголь. Подожгите небольшой кусочек древесного угля на огне, пока он не станет горячим и красным.
4. Ножом сделайте небольшие надрезы. Положите раскаленные угли в ту же тарелку, где жарились
баклажаны основные. Добавьте несколько капель масла на уголь. Уголь начнет дымить.
5. Как только из углей выпустите дым, плотно закройте всю тарелку большой миской. Разрешить
угольный дым, чтобы он стоял 1–2 минуты. Чем больше вы это сделаете, тем более дымной будет Бейнган Бхарта.
быть. Я просто держу минуту. Альтернативно, вы также можете использовать этот метод дхунгара, только если Байнган Бхарта будет готов.
приготовленный, как мы готовим Дал Тадку.
6. Очистите жареные и копченые баканы из кожи.
7. Сваренные баклажаны мелко нарезаем, а можно даже размять.
8. В кадае или сковороде нагрейте масло. Затем добавьте мелко нарезанный лук и чеснок.
9. Обжарьте лук до прозрачности. Не подрумянивайте их.
10. Добавьте нарезанный зеленый перец чили и обжаривайте минуту.
11. Добавьте нарезанные помидоры и хорошо перемешайте.
12. Бхуно (обжаривайте) помидоры, пока масло не начнет отделяться от смеси.
13. Теперь добавьте красный перец чили. Переключайте и хорошо переключайте.
14. Добавьте нарезанный приготовленный бейнган.
15. Переключите и хорошо перемешайте нарезанный бейнган с луково-томатной смесью масала.
16. Посолить. Переключите и обжарьте еще 4–5 минут.
17. На последних страницах листья кориандра с бейнган бхартой или украсьте их. Подайте Байнган Бхарту с
пхулкас, роти или чапати. Он хорошо сочетается даже с хлебом, поджаренным или приготовленным на гриле хлебом, а также с простым рисом или рисом джира.</v>
      </c>
    </row>
    <row r="71" ht="15.75" customHeight="1">
      <c r="A71" s="2" t="s">
        <v>74</v>
      </c>
      <c r="B71" s="2" t="s">
        <v>78</v>
      </c>
      <c r="C71" s="2" t="s">
        <v>76</v>
      </c>
      <c r="E71" s="2" t="str">
        <f>IFERROR(__xludf.DUMMYFUNCTION("GOOGLETRANSLATE(A71, ""en"", ""ru"")"),"Байнган Бхарта")</f>
        <v>Байнган Бхарта</v>
      </c>
      <c r="F71" s="2" t="str">
        <f>IFERROR(__xludf.DUMMYFUNCTION("GOOGLETRANSLATE(B71, ""en"", ""ru"")"),"Помидоры")</f>
        <v>Помидоры</v>
      </c>
      <c r="G71" s="2" t="str">
        <f>IFERROR(__xludf.DUMMYFUNCTION("GOOGLETRANSLATE(C71, ""en"", ""ru"")"),"Продвигайте бейнган (баклажан или баклажан) в воду. Промокните кухонную салфетку. Нанесите немного масла на всю поверхность и
оставьте для запекания на открытом огне. Вы также можете приготовить бейнган на гриле или запечь в духовке. Но тогда ты не получа"&amp;"ешь
дымный аромат бейнгана. Держите баклажаны переворачиваемыми через 2–3 минуты на огне, чтобы они равномерно распределились.
приготовленный. Вы также можете добавить в бейнган несколько зубчиков чеснока, а затем зажарить его.
2. Запекайте баклажаны с по"&amp;"лной поддержкой и мягкостью. Ножом проверим надежность. Нож должен скользить
легко в баклажанах без какого-либо сопротивления. Достаньте бейнган и опустите миску с водой, пока она не остынет.
вниз.
3. Вы также можете использовать технику дхунгар, при солн"&amp;"ечной энергии, которая имеет аромат древесного угля и дыма. Это необязательный шаг.
Для этого метода используйте натуральный уголь. Подожгите небольшой кусочек древесного угля на огне, пока он не станет горячим и красным.
4. Ножом сделайте небольшие надре"&amp;"зы. Положите раскаленные угли в ту же тарелку, где жарились
баклажаны основные. Добавьте несколько капель масла на уголь. Уголь начнет дымить.
5. Как только из углей выпустите дым, плотно закройте всю тарелку большой миской. Разрешить
угольный дым, чтобы "&amp;"он стоял 1–2 минуты. Чем больше вы это сделаете, тем более дымной будет Бейнган Бхарта.
быть. Я просто держу минуту. Альтернативно, вы также можете использовать этот метод дхунгара, только если Байнган Бхарта будет готов.
приготовленный, как мы готовим Да"&amp;"л Тадку.
6. Очистите жареные и копченые баканы из кожи.
7. Сваренные баклажаны мелко нарезаем, а можно даже размять.
8. В кадае или сковороде нагрейте масло. Затем добавьте мелко нарезанный лук и чеснок.
9. Обжарьте лук до прозрачности. Не подрумянивайте "&amp;"их.
10. Добавьте нарезанный зеленый перец чили и обжаривайте минуту.
11. Добавьте нарезанные помидоры и хорошо перемешайте.
12. Бхуно (обжаривайте) помидоры, пока масло не начнет отделяться от смеси.
13. Теперь добавьте красный перец чили. Переключайте и "&amp;"хорошо переключайте.
14. Добавьте нарезанный приготовленный бейнган.
15. Переключите и хорошо перемешайте нарезанный бейнган с луково-томатной смесью масала.
16. Посолить. Переключите и обжарьте еще 4–5 минут.
17. На последних страницах листья кориандра с"&amp;" бейнган бхартой или украсьте их. Подайте Байнган Бхарту с
пхулкас, роти или чапати. Он хорошо сочетается даже с хлебом, поджаренным или приготовленным на гриле хлебом, а также с простым рисом или рисом джира.")</f>
        <v>Продвигайте бейнган (баклажан или баклажан) в воду. Промокните кухонную салфетку. Нанесите немного масла на всю поверхность и
оставьте для запекания на открытом огне. Вы также можете приготовить бейнган на гриле или запечь в духовке. Но тогда ты не получаешь
дымный аромат бейнгана. Держите баклажаны переворачиваемыми через 2–3 минуты на огне, чтобы они равномерно распределились.
приготовленный. Вы также можете добавить в бейнган несколько зубчиков чеснока, а затем зажарить его.
2. Запекайте баклажаны с полной поддержкой и мягкостью. Ножом проверим надежность. Нож должен скользить
легко в баклажанах без какого-либо сопротивления. Достаньте бейнган и опустите миску с водой, пока она не остынет.
вниз.
3. Вы также можете использовать технику дхунгар, при солнечной энергии, которая имеет аромат древесного угля и дыма. Это необязательный шаг.
Для этого метода используйте натуральный уголь. Подожгите небольшой кусочек древесного угля на огне, пока он не станет горячим и красным.
4. Ножом сделайте небольшие надрезы. Положите раскаленные угли в ту же тарелку, где жарились
баклажаны основные. Добавьте несколько капель масла на уголь. Уголь начнет дымить.
5. Как только из углей выпустите дым, плотно закройте всю тарелку большой миской. Разрешить
угольный дым, чтобы он стоял 1–2 минуты. Чем больше вы это сделаете, тем более дымной будет Бейнган Бхарта.
быть. Я просто держу минуту. Альтернативно, вы также можете использовать этот метод дхунгара, только если Байнган Бхарта будет готов.
приготовленный, как мы готовим Дал Тадку.
6. Очистите жареные и копченые баканы из кожи.
7. Сваренные баклажаны мелко нарезаем, а можно даже размять.
8. В кадае или сковороде нагрейте масло. Затем добавьте мелко нарезанный лук и чеснок.
9. Обжарьте лук до прозрачности. Не подрумянивайте их.
10. Добавьте нарезанный зеленый перец чили и обжаривайте минуту.
11. Добавьте нарезанные помидоры и хорошо перемешайте.
12. Бхуно (обжаривайте) помидоры, пока масло не начнет отделяться от смеси.
13. Теперь добавьте красный перец чили. Переключайте и хорошо переключайте.
14. Добавьте нарезанный приготовленный бейнган.
15. Переключите и хорошо перемешайте нарезанный бейнган с луково-томатной смесью масала.
16. Посолить. Переключите и обжарьте еще 4–5 минут.
17. На последних страницах листья кориандра с бейнган бхартой или украсьте их. Подайте Байнган Бхарту с
пхулкас, роти или чапати. Он хорошо сочетается даже с хлебом, поджаренным или приготовленным на гриле хлебом, а также с простым рисом или рисом джира.</v>
      </c>
    </row>
    <row r="72" ht="15.75" customHeight="1">
      <c r="A72" s="2" t="s">
        <v>74</v>
      </c>
      <c r="B72" s="2" t="s">
        <v>79</v>
      </c>
      <c r="C72" s="2" t="s">
        <v>76</v>
      </c>
      <c r="E72" s="2" t="str">
        <f>IFERROR(__xludf.DUMMYFUNCTION("GOOGLETRANSLATE(A72, ""en"", ""ru"")"),"Байнган Бхарта")</f>
        <v>Байнган Бхарта</v>
      </c>
      <c r="F72" s="2" t="str">
        <f>IFERROR(__xludf.DUMMYFUNCTION("GOOGLETRANSLATE(B72, ""en"", ""ru"")"),"Чеснок")</f>
        <v>Чеснок</v>
      </c>
      <c r="G72" s="2" t="str">
        <f>IFERROR(__xludf.DUMMYFUNCTION("GOOGLETRANSLATE(C72, ""en"", ""ru"")"),"Продвигайте бейнган (баклажан или баклажан) в воду. Промокните кухонную салфетку. Нанесите немного масла на всю поверхность и
оставьте для запекания на открытом огне. Вы также можете приготовить бейнган на гриле или запечь в духовке. Но тогда ты не получа"&amp;"ешь
дымный аромат бейнгана. Держите баклажаны переворачиваемыми через 2–3 минуты на огне, чтобы они равномерно распределились.
приготовленный. Вы также можете добавить в бейнган несколько зубчиков чеснока, а затем зажарить его.
2. Запекайте баклажаны с по"&amp;"лной поддержкой и мягкостью. Ножом проверим надежность. Нож должен скользить
легко в баклажанах без какого-либо сопротивления. Достаньте бейнган и опустите миску с водой, пока она не остынет.
вниз.
3. Вы также можете использовать технику дхунгар, при солн"&amp;"ечной энергии, которая имеет аромат древесного угля и дыма. Это необязательный шаг.
Для этого метода используйте натуральный уголь. Подожгите небольшой кусочек древесного угля на огне, пока он не станет горячим и красным.
4. Ножом сделайте небольшие надре"&amp;"зы. Положите раскаленные угли в ту же тарелку, где жарились
баклажаны основные. Добавьте несколько капель масла на уголь. Уголь начнет дымить.
5. Как только из углей выпустите дым, плотно закройте всю тарелку большой миской. Разрешить
угольный дым, чтобы "&amp;"он стоял 1–2 минуты. Чем больше вы это сделаете, тем более дымной будет Бейнган Бхарта.
быть. Я просто держу минуту. Альтернативно, вы также можете использовать этот метод дхунгара, только если Байнган Бхарта будет готов.
приготовленный, как мы готовим Да"&amp;"л Тадку.
6. Очистите жареные и копченые баканы из кожи.
7. Сваренные баклажаны мелко нарезаем, а можно даже размять.
8. В кадае или сковороде нагрейте масло. Затем добавьте мелко нарезанный лук и чеснок.
9. Обжарьте лук до прозрачности. Не подрумянивайте "&amp;"их.
10. Добавьте нарезанный зеленый перец чили и обжаривайте минуту.
11. Добавьте нарезанные помидоры и хорошо перемешайте.
12. Бхуно (обжаривайте) помидоры, пока масло не начнет отделяться от смеси.
13. Теперь добавьте красный перец чили. Переключайте и "&amp;"хорошо переключайте.
14. Добавьте нарезанный приготовленный бейнган.
15. Переключите и хорошо перемешайте нарезанный бейнган с луково-томатной смесью масала.
16. Посолить. Переключите и обжарьте еще 4–5 минут.
17. На последних страницах листья кориандра с"&amp;" бейнган бхартой или украсьте их. Подайте Байнган Бхарту с
пхулкас, роти или чапати. Он хорошо сочетается даже с хлебом, поджаренным или приготовленным на гриле хлебом, а также с простым рисом или рисом джира.")</f>
        <v>Продвигайте бейнган (баклажан или баклажан) в воду. Промокните кухонную салфетку. Нанесите немного масла на всю поверхность и
оставьте для запекания на открытом огне. Вы также можете приготовить бейнган на гриле или запечь в духовке. Но тогда ты не получаешь
дымный аромат бейнгана. Держите баклажаны переворачиваемыми через 2–3 минуты на огне, чтобы они равномерно распределились.
приготовленный. Вы также можете добавить в бейнган несколько зубчиков чеснока, а затем зажарить его.
2. Запекайте баклажаны с полной поддержкой и мягкостью. Ножом проверим надежность. Нож должен скользить
легко в баклажанах без какого-либо сопротивления. Достаньте бейнган и опустите миску с водой, пока она не остынет.
вниз.
3. Вы также можете использовать технику дхунгар, при солнечной энергии, которая имеет аромат древесного угля и дыма. Это необязательный шаг.
Для этого метода используйте натуральный уголь. Подожгите небольшой кусочек древесного угля на огне, пока он не станет горячим и красным.
4. Ножом сделайте небольшие надрезы. Положите раскаленные угли в ту же тарелку, где жарились
баклажаны основные. Добавьте несколько капель масла на уголь. Уголь начнет дымить.
5. Как только из углей выпустите дым, плотно закройте всю тарелку большой миской. Разрешить
угольный дым, чтобы он стоял 1–2 минуты. Чем больше вы это сделаете, тем более дымной будет Бейнган Бхарта.
быть. Я просто держу минуту. Альтернативно, вы также можете использовать этот метод дхунгара, только если Байнган Бхарта будет готов.
приготовленный, как мы готовим Дал Тадку.
6. Очистите жареные и копченые баканы из кожи.
7. Сваренные баклажаны мелко нарезаем, а можно даже размять.
8. В кадае или сковороде нагрейте масло. Затем добавьте мелко нарезанный лук и чеснок.
9. Обжарьте лук до прозрачности. Не подрумянивайте их.
10. Добавьте нарезанный зеленый перец чили и обжаривайте минуту.
11. Добавьте нарезанные помидоры и хорошо перемешайте.
12. Бхуно (обжаривайте) помидоры, пока масло не начнет отделяться от смеси.
13. Теперь добавьте красный перец чили. Переключайте и хорошо переключайте.
14. Добавьте нарезанный приготовленный бейнган.
15. Переключите и хорошо перемешайте нарезанный бейнган с луково-томатной смесью масала.
16. Посолить. Переключите и обжарьте еще 4–5 минут.
17. На последних страницах листья кориандра с бейнган бхартой или украсьте их. Подайте Байнган Бхарту с
пхулкас, роти или чапати. Он хорошо сочетается даже с хлебом, поджаренным или приготовленным на гриле хлебом, а также с простым рисом или рисом джира.</v>
      </c>
    </row>
    <row r="73" ht="15.75" customHeight="1">
      <c r="A73" s="2" t="s">
        <v>74</v>
      </c>
      <c r="B73" s="2" t="s">
        <v>80</v>
      </c>
      <c r="C73" s="2" t="s">
        <v>76</v>
      </c>
      <c r="E73" s="2" t="str">
        <f>IFERROR(__xludf.DUMMYFUNCTION("GOOGLETRANSLATE(A73, ""en"", ""ru"")"),"Байнган Бхарта")</f>
        <v>Байнган Бхарта</v>
      </c>
      <c r="F73" s="2" t="str">
        <f>IFERROR(__xludf.DUMMYFUNCTION("GOOGLETRANSLATE(B73, ""en"", ""ru"")"),"Зеленый перец чили")</f>
        <v>Зеленый перец чили</v>
      </c>
      <c r="G73" s="2" t="str">
        <f>IFERROR(__xludf.DUMMYFUNCTION("GOOGLETRANSLATE(C73, ""en"", ""ru"")"),"Продвигайте бейнган (баклажан или баклажан) в воду. Промокните кухонную салфетку. Нанесите немного масла на всю поверхность и
оставьте для запекания на открытом огне. Вы также можете приготовить бейнган на гриле или запечь в духовке. Но тогда ты не получа"&amp;"ешь
дымный аромат бейнгана. Держите баклажаны переворачиваемыми через 2–3 минуты на огне, чтобы они равномерно распределились.
приготовленный. Вы также можете добавить в бейнган несколько зубчиков чеснока, а затем зажарить его.
2. Запекайте баклажаны с по"&amp;"лной поддержкой и мягкостью. Ножом проверим надежность. Нож должен скользить
легко в баклажанах без какого-либо сопротивления. Достаньте бейнган и опустите миску с водой, пока она не остынет.
вниз.
3. Вы также можете использовать технику дхунгар, при солн"&amp;"ечной энергии, которая имеет аромат древесного угля и дыма. Это необязательный шаг.
Для этого метода используйте натуральный уголь. Подожгите небольшой кусочек древесного угля на огне, пока он не станет горячим и красным.
4. Ножом сделайте небольшие надре"&amp;"зы. Положите раскаленные угли в ту же тарелку, где жарились
баклажаны основные. Добавьте несколько капель масла на уголь. Уголь начнет дымить.
5. Как только из углей выпустите дым, плотно закройте всю тарелку большой миской. Разрешить
угольный дым, чтобы "&amp;"он стоял 1–2 минуты. Чем больше вы это сделаете, тем более дымной будет Бейнган Бхарта.
быть. Я просто держу минуту. Альтернативно, вы также можете использовать этот метод дхунгара, только если Байнган Бхарта будет готов.
приготовленный, как мы готовим Да"&amp;"л Тадку.
6. Очистите жареные и копченые баканы из кожи.
7. Сваренные баклажаны мелко нарезаем, а можно даже размять.
8. В кадае или сковороде нагрейте масло. Затем добавьте мелко нарезанный лук и чеснок.
9. Обжарьте лук до прозрачности. Не подрумянивайте "&amp;"их.
10. Добавьте нарезанный зеленый перец чили и обжаривайте минуту.
11. Добавьте нарезанные помидоры и хорошо перемешайте.
12. Бхуно (обжаривайте) помидоры, пока масло не начнет отделяться от смеси.
13. Теперь добавьте красный перец чили. Переключайте и "&amp;"хорошо переключайте.
14. Добавьте нарезанный приготовленный бейнган.
15. Переключите и хорошо перемешайте нарезанный бейнган с луково-томатной смесью масала.
16. Посолить. Переключите и обжарьте еще 4–5 минут.
17. На последних страницах листья кориандра с"&amp;" бейнган бхартой или украсьте их. Подайте Байнган Бхарту с
пхулкас, роти или чапати. Он хорошо сочетается даже с хлебом, поджаренным или приготовленным на гриле хлебом, а также с простым рисом или рисом джира.")</f>
        <v>Продвигайте бейнган (баклажан или баклажан) в воду. Промокните кухонную салфетку. Нанесите немного масла на всю поверхность и
оставьте для запекания на открытом огне. Вы также можете приготовить бейнган на гриле или запечь в духовке. Но тогда ты не получаешь
дымный аромат бейнгана. Держите баклажаны переворачиваемыми через 2–3 минуты на огне, чтобы они равномерно распределились.
приготовленный. Вы также можете добавить в бейнган несколько зубчиков чеснока, а затем зажарить его.
2. Запекайте баклажаны с полной поддержкой и мягкостью. Ножом проверим надежность. Нож должен скользить
легко в баклажанах без какого-либо сопротивления. Достаньте бейнган и опустите миску с водой, пока она не остынет.
вниз.
3. Вы также можете использовать технику дхунгар, при солнечной энергии, которая имеет аромат древесного угля и дыма. Это необязательный шаг.
Для этого метода используйте натуральный уголь. Подожгите небольшой кусочек древесного угля на огне, пока он не станет горячим и красным.
4. Ножом сделайте небольшие надрезы. Положите раскаленные угли в ту же тарелку, где жарились
баклажаны основные. Добавьте несколько капель масла на уголь. Уголь начнет дымить.
5. Как только из углей выпустите дым, плотно закройте всю тарелку большой миской. Разрешить
угольный дым, чтобы он стоял 1–2 минуты. Чем больше вы это сделаете, тем более дымной будет Бейнган Бхарта.
быть. Я просто держу минуту. Альтернативно, вы также можете использовать этот метод дхунгара, только если Байнган Бхарта будет готов.
приготовленный, как мы готовим Дал Тадку.
6. Очистите жареные и копченые баканы из кожи.
7. Сваренные баклажаны мелко нарезаем, а можно даже размять.
8. В кадае или сковороде нагрейте масло. Затем добавьте мелко нарезанный лук и чеснок.
9. Обжарьте лук до прозрачности. Не подрумянивайте их.
10. Добавьте нарезанный зеленый перец чили и обжаривайте минуту.
11. Добавьте нарезанные помидоры и хорошо перемешайте.
12. Бхуно (обжаривайте) помидоры, пока масло не начнет отделяться от смеси.
13. Теперь добавьте красный перец чили. Переключайте и хорошо переключайте.
14. Добавьте нарезанный приготовленный бейнган.
15. Переключите и хорошо перемешайте нарезанный бейнган с луково-томатной смесью масала.
16. Посолить. Переключите и обжарьте еще 4–5 минут.
17. На последних страницах листья кориандра с бейнган бхартой или украсьте их. Подайте Байнган Бхарту с
пхулкас, роти или чапати. Он хорошо сочетается даже с хлебом, поджаренным или приготовленным на гриле хлебом, а также с простым рисом или рисом джира.</v>
      </c>
    </row>
    <row r="74" ht="15.75" customHeight="1">
      <c r="A74" s="2" t="s">
        <v>74</v>
      </c>
      <c r="B74" s="2" t="s">
        <v>81</v>
      </c>
      <c r="C74" s="2" t="s">
        <v>76</v>
      </c>
      <c r="E74" s="2" t="str">
        <f>IFERROR(__xludf.DUMMYFUNCTION("GOOGLETRANSLATE(A74, ""en"", ""ru"")"),"Байнган Бхарта")</f>
        <v>Байнган Бхарта</v>
      </c>
      <c r="F74" s="2" t="str">
        <f>IFERROR(__xludf.DUMMYFUNCTION("GOOGLETRANSLATE(B74, ""en"", ""ru"")"),"Красный порошок чили")</f>
        <v>Красный порошок чили</v>
      </c>
      <c r="G74" s="2" t="str">
        <f>IFERROR(__xludf.DUMMYFUNCTION("GOOGLETRANSLATE(C74, ""en"", ""ru"")"),"Продвигайте бейнган (баклажан или баклажан) в воду. Промокните кухонную салфетку. Нанесите немного масла на всю поверхность и
оставьте для запекания на открытом огне. Вы также можете приготовить бейнган на гриле или запечь в духовке. Но тогда ты не получа"&amp;"ешь
дымный аромат бейнгана. Держите баклажаны переворачиваемыми через 2–3 минуты на огне, чтобы они равномерно распределились.
приготовленный. Вы также можете добавить в бейнган несколько зубчиков чеснока, а затем зажарить его.
2. Запекайте баклажаны с по"&amp;"лной поддержкой и мягкостью. Ножом проверим надежность. Нож должен скользить
легко в баклажанах без какого-либо сопротивления. Достаньте бейнган и опустите миску с водой, пока она не остынет.
вниз.
3. Вы также можете использовать технику дхунгар, при солн"&amp;"ечной энергии, которая имеет аромат древесного угля и дыма. Это необязательный шаг.
Для этого метода используйте натуральный уголь. Подожгите небольшой кусочек древесного угля на огне, пока он не станет горячим и красным.
4. Ножом сделайте небольшие надре"&amp;"зы. Положите раскаленные угли в ту же тарелку, где жарились
баклажаны основные. Добавьте несколько капель масла на уголь. Уголь начнет дымить.
5. Как только из углей выпустите дым, плотно закройте всю тарелку большой миской. Разрешить
угольный дым, чтобы "&amp;"он стоял 1–2 минуты. Чем больше вы это сделаете, тем более дымной будет Бейнган Бхарта.
быть. Я просто держу минуту. Альтернативно, вы также можете использовать этот метод дхунгара, только если Байнган Бхарта будет готов.
приготовленный, как мы готовим Да"&amp;"л Тадку.
6. Очистите жареные и копченые баканы из кожи.
7. Сваренные баклажаны мелко нарезаем, а можно даже размять.
8. В кадае или сковороде нагрейте масло. Затем добавьте мелко нарезанный лук и чеснок.
9. Обжарьте лук до прозрачности. Не подрумянивайте "&amp;"их.
10. Добавьте нарезанный зеленый перец чили и обжаривайте минуту.
11. Добавьте нарезанные помидоры и хорошо перемешайте.
12. Бхуно (обжаривайте) помидоры, пока масло не начнет отделяться от смеси.
13. Теперь добавьте красный перец чили. Переключайте и "&amp;"хорошо переключайте.
14. Добавьте нарезанный приготовленный бейнган.
15. Переключите и хорошо перемешайте нарезанный бейнган с луково-томатной смесью масала.
16. Посолить. Переключите и обжарьте еще 4–5 минут.
17. На последних страницах листья кориандра с"&amp;" бейнган бхартой или украсьте их. Подайте Байнган Бхарту с
пхулкас, роти или чапати. Он хорошо сочетается даже с хлебом, поджаренным или приготовленным на гриле хлебом, а также с простым рисом или рисом джира.")</f>
        <v>Продвигайте бейнган (баклажан или баклажан) в воду. Промокните кухонную салфетку. Нанесите немного масла на всю поверхность и
оставьте для запекания на открытом огне. Вы также можете приготовить бейнган на гриле или запечь в духовке. Но тогда ты не получаешь
дымный аромат бейнгана. Держите баклажаны переворачиваемыми через 2–3 минуты на огне, чтобы они равномерно распределились.
приготовленный. Вы также можете добавить в бейнган несколько зубчиков чеснока, а затем зажарить его.
2. Запекайте баклажаны с полной поддержкой и мягкостью. Ножом проверим надежность. Нож должен скользить
легко в баклажанах без какого-либо сопротивления. Достаньте бейнган и опустите миску с водой, пока она не остынет.
вниз.
3. Вы также можете использовать технику дхунгар, при солнечной энергии, которая имеет аромат древесного угля и дыма. Это необязательный шаг.
Для этого метода используйте натуральный уголь. Подожгите небольшой кусочек древесного угля на огне, пока он не станет горячим и красным.
4. Ножом сделайте небольшие надрезы. Положите раскаленные угли в ту же тарелку, где жарились
баклажаны основные. Добавьте несколько капель масла на уголь. Уголь начнет дымить.
5. Как только из углей выпустите дым, плотно закройте всю тарелку большой миской. Разрешить
угольный дым, чтобы он стоял 1–2 минуты. Чем больше вы это сделаете, тем более дымной будет Бейнган Бхарта.
быть. Я просто держу минуту. Альтернативно, вы также можете использовать этот метод дхунгара, только если Байнган Бхарта будет готов.
приготовленный, как мы готовим Дал Тадку.
6. Очистите жареные и копченые баканы из кожи.
7. Сваренные баклажаны мелко нарезаем, а можно даже размять.
8. В кадае или сковороде нагрейте масло. Затем добавьте мелко нарезанный лук и чеснок.
9. Обжарьте лук до прозрачности. Не подрумянивайте их.
10. Добавьте нарезанный зеленый перец чили и обжаривайте минуту.
11. Добавьте нарезанные помидоры и хорошо перемешайте.
12. Бхуно (обжаривайте) помидоры, пока масло не начнет отделяться от смеси.
13. Теперь добавьте красный перец чили. Переключайте и хорошо переключайте.
14. Добавьте нарезанный приготовленный бейнган.
15. Переключите и хорошо перемешайте нарезанный бейнган с луково-томатной смесью масала.
16. Посолить. Переключите и обжарьте еще 4–5 минут.
17. На последних страницах листья кориандра с бейнган бхартой или украсьте их. Подайте Байнган Бхарту с
пхулкас, роти или чапати. Он хорошо сочетается даже с хлебом, поджаренным или приготовленным на гриле хлебом, а также с простым рисом или рисом джира.</v>
      </c>
    </row>
    <row r="75" ht="15.75" customHeight="1">
      <c r="A75" s="2" t="s">
        <v>74</v>
      </c>
      <c r="B75" s="2" t="s">
        <v>18</v>
      </c>
      <c r="C75" s="2" t="s">
        <v>76</v>
      </c>
      <c r="E75" s="2" t="str">
        <f>IFERROR(__xludf.DUMMYFUNCTION("GOOGLETRANSLATE(A75, ""en"", ""ru"")"),"Байнган Бхарта")</f>
        <v>Байнган Бхарта</v>
      </c>
      <c r="F75" s="2" t="str">
        <f>IFERROR(__xludf.DUMMYFUNCTION("GOOGLETRANSLATE(B75, ""en"", ""ru"")"),"Масло")</f>
        <v>Масло</v>
      </c>
      <c r="G75" s="2" t="str">
        <f>IFERROR(__xludf.DUMMYFUNCTION("GOOGLETRANSLATE(C75, ""en"", ""ru"")"),"Продвигайте бейнган (баклажан или баклажан) в воду. Промокните кухонную салфетку. Нанесите немного масла на всю поверхность и
оставьте для запекания на открытом огне. Вы также можете приготовить бейнган на гриле или запечь в духовке. Но тогда ты не получа"&amp;"ешь
дымный аромат бейнгана. Держите баклажаны переворачиваемыми через 2–3 минуты на огне, чтобы они равномерно распределились.
приготовленный. Вы также можете добавить в бейнган несколько зубчиков чеснока, а затем зажарить его.
2. Запекайте баклажаны с по"&amp;"лной поддержкой и мягкостью. Ножом проверим надежность. Нож должен скользить
легко в баклажанах без какого-либо сопротивления. Достаньте бейнган и опустите миску с водой, пока она не остынет.
вниз.
3. Вы также можете использовать технику дхунгар, при солн"&amp;"ечной энергии, которая имеет аромат древесного угля и дыма. Это необязательный шаг.
Для этого метода используйте натуральный уголь. Подожгите небольшой кусочек древесного угля на огне, пока он не станет горячим и красным.
4. Ножом сделайте небольшие надре"&amp;"зы. Положите раскаленные угли в ту же тарелку, где жарились
баклажаны основные. Добавьте несколько капель масла на уголь. Уголь начнет дымить.
5. Как только из углей выпустите дым, плотно закройте всю тарелку большой миской. Разрешить
угольный дым, чтобы "&amp;"он стоял 1–2 минуты. Чем больше вы это сделаете, тем более дымной будет Бейнган Бхарта.
быть. Я просто держу минуту. Альтернативно, вы также можете использовать этот метод дхунгара, только если Байнган Бхарта будет готов.
приготовленный, как мы готовим Да"&amp;"л Тадку.
6. Очистите жареные и копченые баканы из кожи.
7. Сваренные баклажаны мелко нарезаем, а можно даже размять.
8. В кадае или сковороде нагрейте масло. Затем добавьте мелко нарезанный лук и чеснок.
9. Обжарьте лук до прозрачности. Не подрумянивайте "&amp;"их.
10. Добавьте нарезанный зеленый перец чили и обжаривайте минуту.
11. Добавьте нарезанные помидоры и хорошо перемешайте.
12. Бхуно (обжаривайте) помидоры, пока масло не начнет отделяться от смеси.
13. Теперь добавьте красный перец чили. Переключайте и "&amp;"хорошо переключайте.
14. Добавьте нарезанный приготовленный бейнган.
15. Переключите и хорошо перемешайте нарезанный бейнган с луково-томатной смесью масала.
16. Посолить. Переключите и обжарьте еще 4–5 минут.
17. На последних страницах листья кориандра с"&amp;" бейнган бхартой или украсьте их. Подайте Байнган Бхарту с
пхулкас, роти или чапати. Он хорошо сочетается даже с хлебом, поджаренным или приготовленным на гриле хлебом, а также с простым рисом или рисом джира.")</f>
        <v>Продвигайте бейнган (баклажан или баклажан) в воду. Промокните кухонную салфетку. Нанесите немного масла на всю поверхность и
оставьте для запекания на открытом огне. Вы также можете приготовить бейнган на гриле или запечь в духовке. Но тогда ты не получаешь
дымный аромат бейнгана. Держите баклажаны переворачиваемыми через 2–3 минуты на огне, чтобы они равномерно распределились.
приготовленный. Вы также можете добавить в бейнган несколько зубчиков чеснока, а затем зажарить его.
2. Запекайте баклажаны с полной поддержкой и мягкостью. Ножом проверим надежность. Нож должен скользить
легко в баклажанах без какого-либо сопротивления. Достаньте бейнган и опустите миску с водой, пока она не остынет.
вниз.
3. Вы также можете использовать технику дхунгар, при солнечной энергии, которая имеет аромат древесного угля и дыма. Это необязательный шаг.
Для этого метода используйте натуральный уголь. Подожгите небольшой кусочек древесного угля на огне, пока он не станет горячим и красным.
4. Ножом сделайте небольшие надрезы. Положите раскаленные угли в ту же тарелку, где жарились
баклажаны основные. Добавьте несколько капель масла на уголь. Уголь начнет дымить.
5. Как только из углей выпустите дым, плотно закройте всю тарелку большой миской. Разрешить
угольный дым, чтобы он стоял 1–2 минуты. Чем больше вы это сделаете, тем более дымной будет Бейнган Бхарта.
быть. Я просто держу минуту. Альтернативно, вы также можете использовать этот метод дхунгара, только если Байнган Бхарта будет готов.
приготовленный, как мы готовим Дал Тадку.
6. Очистите жареные и копченые баканы из кожи.
7. Сваренные баклажаны мелко нарезаем, а можно даже размять.
8. В кадае или сковороде нагрейте масло. Затем добавьте мелко нарезанный лук и чеснок.
9. Обжарьте лук до прозрачности. Не подрумянивайте их.
10. Добавьте нарезанный зеленый перец чили и обжаривайте минуту.
11. Добавьте нарезанные помидоры и хорошо перемешайте.
12. Бхуно (обжаривайте) помидоры, пока масло не начнет отделяться от смеси.
13. Теперь добавьте красный перец чили. Переключайте и хорошо переключайте.
14. Добавьте нарезанный приготовленный бейнган.
15. Переключите и хорошо перемешайте нарезанный бейнган с луково-томатной смесью масала.
16. Посолить. Переключите и обжарьте еще 4–5 минут.
17. На последних страницах листья кориандра с бейнган бхартой или украсьте их. Подайте Байнган Бхарту с
пхулкас, роти или чапати. Он хорошо сочетается даже с хлебом, поджаренным или приготовленным на гриле хлебом, а также с простым рисом или рисом джира.</v>
      </c>
    </row>
    <row r="76" ht="15.75" customHeight="1">
      <c r="A76" s="2" t="s">
        <v>74</v>
      </c>
      <c r="B76" s="2" t="s">
        <v>82</v>
      </c>
      <c r="C76" s="2" t="s">
        <v>76</v>
      </c>
      <c r="E76" s="2" t="str">
        <f>IFERROR(__xludf.DUMMYFUNCTION("GOOGLETRANSLATE(A76, ""en"", ""ru"")"),"Байнган Бхарта")</f>
        <v>Байнган Бхарта</v>
      </c>
      <c r="F76" s="2" t="str">
        <f>IFERROR(__xludf.DUMMYFUNCTION("GOOGLETRANSLATE(B76, ""en"", ""ru"")"),"Листья кориандра")</f>
        <v>Листья кориандра</v>
      </c>
      <c r="G76" s="2" t="str">
        <f>IFERROR(__xludf.DUMMYFUNCTION("GOOGLETRANSLATE(C76, ""en"", ""ru"")"),"Продвигайте бейнган (баклажан или баклажан) в воду. Промокните кухонную салфетку. Нанесите немного масла на всю поверхность и
оставьте для запекания на открытом огне. Вы также можете приготовить бейнган на гриле или запечь в духовке. Но тогда ты не получа"&amp;"ешь
дымный аромат бейнгана. Держите баклажаны переворачиваемыми через 2–3 минуты на огне, чтобы они равномерно распределились.
приготовленный. Вы также можете добавить в бейнган несколько зубчиков чеснока, а затем зажарить его.
2. Запекайте баклажаны с по"&amp;"лной поддержкой и мягкостью. Ножом проверим надежность. Нож должен скользить
легко в баклажанах без какого-либо сопротивления. Достаньте бейнган и опустите миску с водой, пока она не остынет.
вниз.
3. Вы также можете использовать технику дхунгар, при солн"&amp;"ечной энергии, которая имеет аромат древесного угля и дыма. Это необязательный шаг.
Для этого метода используйте натуральный уголь. Подожгите небольшой кусочек древесного угля на огне, пока он не станет горячим и красным.
4. Ножом сделайте небольшие надре"&amp;"зы. Положите раскаленные угли в ту же тарелку, где жарились
баклажаны основные. Добавьте несколько капель масла на уголь. Уголь начнет дымить.
5. Как только из углей выпустите дым, плотно закройте всю тарелку большой миской. Разрешить
угольный дым, чтобы "&amp;"он стоял 1–2 минуты. Чем больше вы это сделаете, тем более дымной будет Бейнган Бхарта.
быть. Я просто держу минуту. Альтернативно, вы также можете использовать этот метод дхунгара, только если Байнган Бхарта будет готов.
приготовленный, как мы готовим Да"&amp;"л Тадку.
6. Очистите жареные и копченые баканы из кожи.
7. Сваренные баклажаны мелко нарезаем, а можно даже размять.
8. В кадае или сковороде нагрейте масло. Затем добавьте мелко нарезанный лук и чеснок.
9. Обжарьте лук до прозрачности. Не подрумянивайте "&amp;"их.
10. Добавьте нарезанный зеленый перец чили и обжаривайте минуту.
11. Добавьте нарезанные помидоры и хорошо перемешайте.
12. Бхуно (обжаривайте) помидоры, пока масло не начнет отделяться от смеси.
13. Теперь добавьте красный перец чили. Переключайте и "&amp;"хорошо переключайте.
14. Добавьте нарезанный приготовленный бейнган.
15. Переключите и хорошо перемешайте нарезанный бейнган с луково-томатной смесью масала.
16. Посолить. Переключите и обжарьте еще 4–5 минут.
17. На последних страницах листья кориандра с"&amp;" бейнган бхартой или украсьте их. Подайте Байнган Бхарту с
пхулкас, роти или чапати. Он хорошо сочетается даже с хлебом, поджаренным или приготовленным на гриле хлебом, а также с простым рисом или рисом джира.")</f>
        <v>Продвигайте бейнган (баклажан или баклажан) в воду. Промокните кухонную салфетку. Нанесите немного масла на всю поверхность и
оставьте для запекания на открытом огне. Вы также можете приготовить бейнган на гриле или запечь в духовке. Но тогда ты не получаешь
дымный аромат бейнгана. Держите баклажаны переворачиваемыми через 2–3 минуты на огне, чтобы они равномерно распределились.
приготовленный. Вы также можете добавить в бейнган несколько зубчиков чеснока, а затем зажарить его.
2. Запекайте баклажаны с полной поддержкой и мягкостью. Ножом проверим надежность. Нож должен скользить
легко в баклажанах без какого-либо сопротивления. Достаньте бейнган и опустите миску с водой, пока она не остынет.
вниз.
3. Вы также можете использовать технику дхунгар, при солнечной энергии, которая имеет аромат древесного угля и дыма. Это необязательный шаг.
Для этого метода используйте натуральный уголь. Подожгите небольшой кусочек древесного угля на огне, пока он не станет горячим и красным.
4. Ножом сделайте небольшие надрезы. Положите раскаленные угли в ту же тарелку, где жарились
баклажаны основные. Добавьте несколько капель масла на уголь. Уголь начнет дымить.
5. Как только из углей выпустите дым, плотно закройте всю тарелку большой миской. Разрешить
угольный дым, чтобы он стоял 1–2 минуты. Чем больше вы это сделаете, тем более дымной будет Бейнган Бхарта.
быть. Я просто держу минуту. Альтернативно, вы также можете использовать этот метод дхунгара, только если Байнган Бхарта будет готов.
приготовленный, как мы готовим Дал Тадку.
6. Очистите жареные и копченые баканы из кожи.
7. Сваренные баклажаны мелко нарезаем, а можно даже размять.
8. В кадае или сковороде нагрейте масло. Затем добавьте мелко нарезанный лук и чеснок.
9. Обжарьте лук до прозрачности. Не подрумянивайте их.
10. Добавьте нарезанный зеленый перец чили и обжаривайте минуту.
11. Добавьте нарезанные помидоры и хорошо перемешайте.
12. Бхуно (обжаривайте) помидоры, пока масло не начнет отделяться от смеси.
13. Теперь добавьте красный перец чили. Переключайте и хорошо переключайте.
14. Добавьте нарезанный приготовленный бейнган.
15. Переключите и хорошо перемешайте нарезанный бейнган с луково-томатной смесью масала.
16. Посолить. Переключите и обжарьте еще 4–5 минут.
17. На последних страницах листья кориандра с бейнган бхартой или украсьте их. Подайте Байнган Бхарту с
пхулкас, роти или чапати. Он хорошо сочетается даже с хлебом, поджаренным или приготовленным на гриле хлебом, а также с простым рисом или рисом джира.</v>
      </c>
    </row>
    <row r="77" ht="15.75" customHeight="1">
      <c r="A77" s="2" t="s">
        <v>74</v>
      </c>
      <c r="B77" s="2" t="s">
        <v>83</v>
      </c>
      <c r="C77" s="2" t="s">
        <v>76</v>
      </c>
      <c r="E77" s="2" t="str">
        <f>IFERROR(__xludf.DUMMYFUNCTION("GOOGLETRANSLATE(A77, ""en"", ""ru"")"),"Байнган Бхарта")</f>
        <v>Байнган Бхарта</v>
      </c>
      <c r="F77" s="2" t="str">
        <f>IFERROR(__xludf.DUMMYFUNCTION("GOOGLETRANSLATE(B77, ""en"", ""ru"")"),"соль")</f>
        <v>соль</v>
      </c>
      <c r="G77" s="2" t="str">
        <f>IFERROR(__xludf.DUMMYFUNCTION("GOOGLETRANSLATE(C77, ""en"", ""ru"")"),"Продвигайте бейнган (баклажан или баклажан) в воду. Промокните кухонную салфетку. Нанесите немного масла на всю поверхность и
оставьте для запекания на открытом огне. Вы также можете приготовить бейнган на гриле или запечь в духовке. Но тогда ты не получа"&amp;"ешь
дымный аромат бейнгана. Держите баклажаны переворачиваемыми через 2–3 минуты на огне, чтобы они равномерно распределились.
приготовленный. Вы также можете добавить в бейнган несколько зубчиков чеснока, а затем зажарить его.
2. Запекайте баклажаны с по"&amp;"лной поддержкой и мягкостью. Ножом проверим надежность. Нож должен скользить
легко в баклажанах без какого-либо сопротивления. Достаньте бейнган и опустите миску с водой, пока она не остынет.
вниз.
3. Вы также можете использовать технику дхунгар, при солн"&amp;"ечной энергии, которая имеет аромат древесного угля и дыма. Это необязательный шаг.
Для этого метода используйте натуральный уголь. Подожгите небольшой кусочек древесного угля на огне, пока он не станет горячим и красным.
4. Ножом сделайте небольшие надре"&amp;"зы. Положите раскаленные угли в ту же тарелку, где жарились
баклажаны основные. Добавьте несколько капель масла на уголь. Уголь начнет дымить.
5. Как только из углей выпустите дым, плотно закройте всю тарелку большой миской. Разрешить
угольный дым, чтобы "&amp;"он стоял 1–2 минуты. Чем больше вы это сделаете, тем более дымной будет Бейнган Бхарта.
быть. Я просто держу минуту. Альтернативно, вы также можете использовать этот метод дхунгара, только если Байнган Бхарта будет готов.
приготовленный, как мы готовим Да"&amp;"л Тадку.
6. Очистите жареные и копченые баканы из кожи.
7. Сваренные баклажаны мелко нарезаем, а можно даже размять.
8. В кадае или сковороде нагрейте масло. Затем добавьте мелко нарезанный лук и чеснок.
9. Обжарьте лук до прозрачности. Не подрумянивайте "&amp;"их.
10. Добавьте нарезанный зеленый перец чили и обжаривайте минуту.
11. Добавьте нарезанные помидоры и хорошо перемешайте.
12. Бхуно (обжаривайте) помидоры, пока масло не начнет отделяться от смеси.
13. Теперь добавьте красный перец чили. Переключайте и "&amp;"хорошо переключайте.
14. Добавьте нарезанный приготовленный бейнган.
15. Переключите и хорошо перемешайте нарезанный бейнган с луково-томатной смесью масала.
16. Посолить. Переключите и обжарьте еще 4–5 минут.
17. На последних страницах листья кориандра с"&amp;" бейнган бхартой или украсьте их. Подайте Байнган Бхарту с
пхулкас, роти или чапати. Он хорошо сочетается даже с хлебом, поджаренным или приготовленным на гриле хлебом, а также с простым рисом или рисом джира.")</f>
        <v>Продвигайте бейнган (баклажан или баклажан) в воду. Промокните кухонную салфетку. Нанесите немного масла на всю поверхность и
оставьте для запекания на открытом огне. Вы также можете приготовить бейнган на гриле или запечь в духовке. Но тогда ты не получаешь
дымный аромат бейнгана. Держите баклажаны переворачиваемыми через 2–3 минуты на огне, чтобы они равномерно распределились.
приготовленный. Вы также можете добавить в бейнган несколько зубчиков чеснока, а затем зажарить его.
2. Запекайте баклажаны с полной поддержкой и мягкостью. Ножом проверим надежность. Нож должен скользить
легко в баклажанах без какого-либо сопротивления. Достаньте бейнган и опустите миску с водой, пока она не остынет.
вниз.
3. Вы также можете использовать технику дхунгар, при солнечной энергии, которая имеет аромат древесного угля и дыма. Это необязательный шаг.
Для этого метода используйте натуральный уголь. Подожгите небольшой кусочек древесного угля на огне, пока он не станет горячим и красным.
4. Ножом сделайте небольшие надрезы. Положите раскаленные угли в ту же тарелку, где жарились
баклажаны основные. Добавьте несколько капель масла на уголь. Уголь начнет дымить.
5. Как только из углей выпустите дым, плотно закройте всю тарелку большой миской. Разрешить
угольный дым, чтобы он стоял 1–2 минуты. Чем больше вы это сделаете, тем более дымной будет Бейнган Бхарта.
быть. Я просто держу минуту. Альтернативно, вы также можете использовать этот метод дхунгара, только если Байнган Бхарта будет готов.
приготовленный, как мы готовим Дал Тадку.
6. Очистите жареные и копченые баканы из кожи.
7. Сваренные баклажаны мелко нарезаем, а можно даже размять.
8. В кадае или сковороде нагрейте масло. Затем добавьте мелко нарезанный лук и чеснок.
9. Обжарьте лук до прозрачности. Не подрумянивайте их.
10. Добавьте нарезанный зеленый перец чили и обжаривайте минуту.
11. Добавьте нарезанные помидоры и хорошо перемешайте.
12. Бхуно (обжаривайте) помидоры, пока масло не начнет отделяться от смеси.
13. Теперь добавьте красный перец чили. Переключайте и хорошо переключайте.
14. Добавьте нарезанный приготовленный бейнган.
15. Переключите и хорошо перемешайте нарезанный бейнган с луково-томатной смесью масала.
16. Посолить. Переключите и обжарьте еще 4–5 минут.
17. На последних страницах листья кориандра с бейнган бхартой или украсьте их. Подайте Байнган Бхарту с
пхулкас, роти или чапати. Он хорошо сочетается даже с хлебом, поджаренным или приготовленным на гриле хлебом, а также с простым рисом или рисом джира.</v>
      </c>
    </row>
    <row r="78" ht="15.75" customHeight="1">
      <c r="A78" s="2" t="s">
        <v>84</v>
      </c>
      <c r="B78" s="2" t="s">
        <v>85</v>
      </c>
      <c r="C78" s="2" t="s">
        <v>86</v>
      </c>
      <c r="E78" s="2" t="str">
        <f>IFERROR(__xludf.DUMMYFUNCTION("GOOGLETRANSLATE(A78, ""en"", ""ru"")"),"Жареная говяжья грудинка")</f>
        <v>Жареная говяжья грудинка</v>
      </c>
      <c r="F78" s="2" t="str">
        <f>IFERROR(__xludf.DUMMYFUNCTION("GOOGLETRANSLATE(B78, ""en"", ""ru"")"),"Говяжья грудинка")</f>
        <v>Говяжья грудинка</v>
      </c>
      <c r="G78" s="2" t="str">
        <f>IFERROR(__xludf.DUMMYFUNCTION("GOOGLETRANSLATE(C78, ""en"", ""ru"")"),"Loading...")</f>
        <v>Loading...</v>
      </c>
    </row>
    <row r="79" ht="15.75" customHeight="1">
      <c r="A79" s="2" t="s">
        <v>84</v>
      </c>
      <c r="B79" s="2" t="s">
        <v>30</v>
      </c>
      <c r="C79" s="2" t="s">
        <v>86</v>
      </c>
      <c r="E79" s="2" t="str">
        <f>IFERROR(__xludf.DUMMYFUNCTION("GOOGLETRANSLATE(A79, ""en"", ""ru"")"),"Жареная говяжья грудинка")</f>
        <v>Жареная говяжья грудинка</v>
      </c>
      <c r="F79" s="2" t="str">
        <f>IFERROR(__xludf.DUMMYFUNCTION("GOOGLETRANSLATE(B79, ""en"", ""ru"")"),"Соль")</f>
        <v>Соль</v>
      </c>
      <c r="G79" s="2" t="str">
        <f>IFERROR(__xludf.DUMMYFUNCTION("GOOGLETRANSLATE(C79, ""en"", ""ru"")"),"Loading...")</f>
        <v>Loading...</v>
      </c>
    </row>
    <row r="80" ht="15.75" customHeight="1">
      <c r="A80" s="2" t="s">
        <v>84</v>
      </c>
      <c r="B80" s="2" t="s">
        <v>77</v>
      </c>
      <c r="C80" s="2" t="s">
        <v>86</v>
      </c>
      <c r="E80" s="2" t="str">
        <f>IFERROR(__xludf.DUMMYFUNCTION("GOOGLETRANSLATE(A80, ""en"", ""ru"")"),"Жареная говяжья грудинка")</f>
        <v>Жареная говяжья грудинка</v>
      </c>
      <c r="F80" s="2" t="str">
        <f>IFERROR(__xludf.DUMMYFUNCTION("GOOGLETRANSLATE(B80, ""en"", ""ru"")"),"Лук")</f>
        <v>Лук</v>
      </c>
      <c r="G80" s="2" t="str">
        <f>IFERROR(__xludf.DUMMYFUNCTION("GOOGLETRANSLATE(C80, ""en"", ""ru"")"),"Loading...")</f>
        <v>Loading...</v>
      </c>
    </row>
    <row r="81" ht="15.75" customHeight="1">
      <c r="A81" s="2" t="s">
        <v>84</v>
      </c>
      <c r="B81" s="2" t="s">
        <v>79</v>
      </c>
      <c r="C81" s="2" t="s">
        <v>86</v>
      </c>
      <c r="E81" s="2" t="str">
        <f>IFERROR(__xludf.DUMMYFUNCTION("GOOGLETRANSLATE(A81, ""en"", ""ru"")"),"Жареная говяжья грудинка")</f>
        <v>Жареная говяжья грудинка</v>
      </c>
      <c r="F81" s="2" t="str">
        <f>IFERROR(__xludf.DUMMYFUNCTION("GOOGLETRANSLATE(B81, ""en"", ""ru"")"),"Чеснок")</f>
        <v>Чеснок</v>
      </c>
      <c r="G81" s="2" t="str">
        <f>IFERROR(__xludf.DUMMYFUNCTION("GOOGLETRANSLATE(C81, ""en"", ""ru"")"),"Loading...")</f>
        <v>Loading...</v>
      </c>
    </row>
    <row r="82" ht="15.75" customHeight="1">
      <c r="A82" s="2" t="s">
        <v>84</v>
      </c>
      <c r="B82" s="2" t="s">
        <v>87</v>
      </c>
      <c r="C82" s="2" t="s">
        <v>86</v>
      </c>
      <c r="E82" s="2" t="str">
        <f>IFERROR(__xludf.DUMMYFUNCTION("GOOGLETRANSLATE(A82, ""en"", ""ru"")"),"Жареная говяжья грудинка")</f>
        <v>Жареная говяжья грудинка</v>
      </c>
      <c r="F82" s="2" t="str">
        <f>IFERROR(__xludf.DUMMYFUNCTION("GOOGLETRANSLATE(B82, ""en"", ""ru"")"),"Тимьян")</f>
        <v>Тимьян</v>
      </c>
      <c r="G82" s="2" t="str">
        <f>IFERROR(__xludf.DUMMYFUNCTION("GOOGLETRANSLATE(C82, ""en"", ""ru"")"),"Loading...")</f>
        <v>Loading...</v>
      </c>
    </row>
    <row r="83" ht="15.75" customHeight="1">
      <c r="A83" s="2" t="s">
        <v>84</v>
      </c>
      <c r="B83" s="2" t="s">
        <v>88</v>
      </c>
      <c r="C83" s="2" t="s">
        <v>86</v>
      </c>
      <c r="E83" s="2" t="str">
        <f>IFERROR(__xludf.DUMMYFUNCTION("GOOGLETRANSLATE(A83, ""en"", ""ru"")"),"Жареная говяжья грудинка")</f>
        <v>Жареная говяжья грудинка</v>
      </c>
      <c r="F83" s="2" t="str">
        <f>IFERROR(__xludf.DUMMYFUNCTION("GOOGLETRANSLATE(B83, ""en"", ""ru"")"),"Розмари")</f>
        <v>Розмари</v>
      </c>
      <c r="G83" s="2" t="str">
        <f>IFERROR(__xludf.DUMMYFUNCTION("GOOGLETRANSLATE(C83, ""en"", ""ru"")"),"Loading...")</f>
        <v>Loading...</v>
      </c>
    </row>
    <row r="84" ht="15.75" customHeight="1">
      <c r="A84" s="2" t="s">
        <v>84</v>
      </c>
      <c r="B84" s="2" t="s">
        <v>89</v>
      </c>
      <c r="C84" s="2" t="s">
        <v>86</v>
      </c>
      <c r="E84" s="2" t="str">
        <f>IFERROR(__xludf.DUMMYFUNCTION("GOOGLETRANSLATE(A84, ""en"", ""ru"")"),"Жареная говяжья грудинка")</f>
        <v>Жареная говяжья грудинка</v>
      </c>
      <c r="F84" s="2" t="str">
        <f>IFERROR(__xludf.DUMMYFUNCTION("GOOGLETRANSLATE(B84, ""en"", ""ru"")"),"Лавровый лист")</f>
        <v>Лавровый лист</v>
      </c>
      <c r="G84" s="2" t="str">
        <f>IFERROR(__xludf.DUMMYFUNCTION("GOOGLETRANSLATE(C84, ""en"", ""ru"")"),"Loading...")</f>
        <v>Loading...</v>
      </c>
    </row>
    <row r="85" ht="15.75" customHeight="1">
      <c r="A85" s="2" t="s">
        <v>84</v>
      </c>
      <c r="B85" s="2" t="s">
        <v>90</v>
      </c>
      <c r="C85" s="2" t="s">
        <v>86</v>
      </c>
      <c r="E85" s="2" t="str">
        <f>IFERROR(__xludf.DUMMYFUNCTION("GOOGLETRANSLATE(A85, ""en"", ""ru"")"),"Жареная говяжья грудинка")</f>
        <v>Жареная говяжья грудинка</v>
      </c>
      <c r="F85" s="2" t="str">
        <f>IFERROR(__xludf.DUMMYFUNCTION("GOOGLETRANSLATE(B85, ""en"", ""ru"")"),"Loading...")</f>
        <v>Loading...</v>
      </c>
      <c r="G85" s="2" t="str">
        <f>IFERROR(__xludf.DUMMYFUNCTION("GOOGLETRANSLATE(C85, ""en"", ""ru"")"),"Loading...")</f>
        <v>Loading...</v>
      </c>
    </row>
    <row r="86" ht="15.75" customHeight="1">
      <c r="A86" s="2" t="s">
        <v>84</v>
      </c>
      <c r="B86" s="2" t="s">
        <v>91</v>
      </c>
      <c r="C86" s="2" t="s">
        <v>86</v>
      </c>
      <c r="E86" s="2" t="str">
        <f>IFERROR(__xludf.DUMMYFUNCTION("GOOGLETRANSLATE(A86, ""en"", ""ru"")"),"Жареная говяжья грудинка")</f>
        <v>Жареная говяжья грудинка</v>
      </c>
      <c r="F86" s="2" t="str">
        <f>IFERROR(__xludf.DUMMYFUNCTION("GOOGLETRANSLATE(B86, ""en"", ""ru"")"),"Морковь")</f>
        <v>Морковь</v>
      </c>
      <c r="G86" s="2" t="str">
        <f>IFERROR(__xludf.DUMMYFUNCTION("GOOGLETRANSLATE(C86, ""en"", ""ru"")"),"Loading...")</f>
        <v>Loading...</v>
      </c>
    </row>
    <row r="87" ht="15.75" customHeight="1">
      <c r="A87" s="2" t="s">
        <v>84</v>
      </c>
      <c r="B87" s="2" t="s">
        <v>92</v>
      </c>
      <c r="C87" s="2" t="s">
        <v>86</v>
      </c>
      <c r="E87" s="2" t="str">
        <f>IFERROR(__xludf.DUMMYFUNCTION("GOOGLETRANSLATE(A87, ""en"", ""ru"")"),"Жареная говяжья грудинка")</f>
        <v>Жареная говяжья грудинка</v>
      </c>
      <c r="F87" s="2" t="str">
        <f>IFERROR(__xludf.DUMMYFUNCTION("GOOGLETRANSLATE(B87, ""en"", ""ru"")"),"Горчица")</f>
        <v>Горчица</v>
      </c>
      <c r="G87" s="2" t="str">
        <f>IFERROR(__xludf.DUMMYFUNCTION("GOOGLETRANSLATE(C87, ""en"", ""ru"")"),"Loading...")</f>
        <v>Loading...</v>
      </c>
    </row>
    <row r="88" ht="15.75" customHeight="1">
      <c r="A88" s="2" t="s">
        <v>84</v>
      </c>
      <c r="B88" s="2" t="s">
        <v>93</v>
      </c>
      <c r="C88" s="2" t="s">
        <v>86</v>
      </c>
      <c r="E88" s="2" t="str">
        <f>IFERROR(__xludf.DUMMYFUNCTION("GOOGLETRANSLATE(A88, ""en"", ""ru"")"),"Жареная говяжья грудинка")</f>
        <v>Жареная говяжья грудинка</v>
      </c>
      <c r="F88" s="2" t="str">
        <f>IFERROR(__xludf.DUMMYFUNCTION("GOOGLETRANSLATE(B88, ""en"", ""ru"")"),"Картофель")</f>
        <v>Картофель</v>
      </c>
      <c r="G88" s="2" t="str">
        <f>IFERROR(__xludf.DUMMYFUNCTION("GOOGLETRANSLATE(C88, ""en"", ""ru"")"),"Loading...")</f>
        <v>Loading...</v>
      </c>
    </row>
    <row r="89" ht="15.75" customHeight="1">
      <c r="A89" s="2" t="s">
        <v>94</v>
      </c>
      <c r="B89" s="2" t="s">
        <v>95</v>
      </c>
      <c r="C89" s="2" t="s">
        <v>96</v>
      </c>
      <c r="E89" s="2" t="str">
        <f>IFERROR(__xludf.DUMMYFUNCTION("GOOGLETRANSLATE(A89, ""en"", ""ru"")"),"Воскресное жаркое из говядины")</f>
        <v>Воскресное жаркое из говядины</v>
      </c>
      <c r="F89" s="2" t="str">
        <f>IFERROR(__xludf.DUMMYFUNCTION("GOOGLETRANSLATE(B89, ""en"", ""ru"")"),"Говядина")</f>
        <v>Говядина</v>
      </c>
      <c r="G89" s="2" t="str">
        <f>IFERROR(__xludf.DUMMYFUNCTION("GOOGLETRANSLATE(C89, ""en"", ""ru"")"),"Loading...")</f>
        <v>Loading...</v>
      </c>
    </row>
    <row r="90" ht="15.75" customHeight="1">
      <c r="A90" s="2" t="s">
        <v>94</v>
      </c>
      <c r="B90" s="2" t="s">
        <v>97</v>
      </c>
      <c r="C90" s="2" t="s">
        <v>96</v>
      </c>
      <c r="E90" s="2" t="str">
        <f>IFERROR(__xludf.DUMMYFUNCTION("GOOGLETRANSLATE(A90, ""en"", ""ru"")"),"Воскресное жаркое из говядины")</f>
        <v>Воскресное жаркое из говядины</v>
      </c>
      <c r="F90" s="2" t="str">
        <f>IFERROR(__xludf.DUMMYFUNCTION("GOOGLETRANSLATE(B90, ""en"", ""ru"")"),"Брокколи")</f>
        <v>Брокколи</v>
      </c>
      <c r="G90" s="2" t="str">
        <f>IFERROR(__xludf.DUMMYFUNCTION("GOOGLETRANSLATE(C90, ""en"", ""ru"")"),"Loading...")</f>
        <v>Loading...</v>
      </c>
    </row>
    <row r="91" ht="15.75" customHeight="1">
      <c r="A91" s="2" t="s">
        <v>94</v>
      </c>
      <c r="B91" s="2" t="s">
        <v>93</v>
      </c>
      <c r="C91" s="2" t="s">
        <v>96</v>
      </c>
      <c r="E91" s="2" t="str">
        <f>IFERROR(__xludf.DUMMYFUNCTION("GOOGLETRANSLATE(A91, ""en"", ""ru"")"),"Воскресное жаркое из говядины")</f>
        <v>Воскресное жаркое из говядины</v>
      </c>
      <c r="F91" s="2" t="str">
        <f>IFERROR(__xludf.DUMMYFUNCTION("GOOGLETRANSLATE(B91, ""en"", ""ru"")"),"Картофель")</f>
        <v>Картофель</v>
      </c>
      <c r="G91" s="2" t="str">
        <f>IFERROR(__xludf.DUMMYFUNCTION("GOOGLETRANSLATE(C91, ""en"", ""ru"")"),"Loading...")</f>
        <v>Loading...</v>
      </c>
    </row>
    <row r="92" ht="15.75" customHeight="1">
      <c r="A92" s="2" t="s">
        <v>94</v>
      </c>
      <c r="B92" s="2" t="s">
        <v>91</v>
      </c>
      <c r="C92" s="2" t="s">
        <v>96</v>
      </c>
      <c r="E92" s="2" t="str">
        <f>IFERROR(__xludf.DUMMYFUNCTION("GOOGLETRANSLATE(A92, ""en"", ""ru"")"),"Воскресное жаркое из говядины")</f>
        <v>Воскресное жаркое из говядины</v>
      </c>
      <c r="F92" s="2" t="str">
        <f>IFERROR(__xludf.DUMMYFUNCTION("GOOGLETRANSLATE(B92, ""en"", ""ru"")"),"Морковь")</f>
        <v>Морковь</v>
      </c>
      <c r="G92" s="2" t="str">
        <f>IFERROR(__xludf.DUMMYFUNCTION("GOOGLETRANSLATE(C92, ""en"", ""ru"")"),"Loading...")</f>
        <v>Loading...</v>
      </c>
    </row>
    <row r="93" ht="15.75" customHeight="1">
      <c r="A93" s="2" t="s">
        <v>94</v>
      </c>
      <c r="B93" s="2" t="s">
        <v>49</v>
      </c>
      <c r="C93" s="2" t="s">
        <v>96</v>
      </c>
      <c r="E93" s="2" t="str">
        <f>IFERROR(__xludf.DUMMYFUNCTION("GOOGLETRANSLATE(A93, ""en"", ""ru"")"),"Воскресное жаркое из говядины")</f>
        <v>Воскресное жаркое из говядины</v>
      </c>
      <c r="F93" s="2" t="str">
        <f>IFERROR(__xludf.DUMMYFUNCTION("GOOGLETRANSLATE(B93, ""en"", ""ru"")"),"пшеничной муки")</f>
        <v>пшеничной муки</v>
      </c>
      <c r="G93" s="2" t="str">
        <f>IFERROR(__xludf.DUMMYFUNCTION("GOOGLETRANSLATE(C93, ""en"", ""ru"")"),"Loading...")</f>
        <v>Loading...</v>
      </c>
    </row>
    <row r="94" ht="15.75" customHeight="1">
      <c r="A94" s="2" t="s">
        <v>94</v>
      </c>
      <c r="B94" s="2" t="s">
        <v>27</v>
      </c>
      <c r="C94" s="2" t="s">
        <v>96</v>
      </c>
      <c r="E94" s="2" t="str">
        <f>IFERROR(__xludf.DUMMYFUNCTION("GOOGLETRANSLATE(A94, ""en"", ""ru"")"),"Воскресное жаркое из говядины")</f>
        <v>Воскресное жаркое из говядины</v>
      </c>
      <c r="F94" s="2" t="str">
        <f>IFERROR(__xludf.DUMMYFUNCTION("GOOGLETRANSLATE(B94, ""en"", ""ru"")"),"Яйца")</f>
        <v>Яйца</v>
      </c>
      <c r="G94" s="2" t="str">
        <f>IFERROR(__xludf.DUMMYFUNCTION("GOOGLETRANSLATE(C94, ""en"", ""ru"")"),"Loading...")</f>
        <v>Loading...</v>
      </c>
    </row>
    <row r="95" ht="15.75" customHeight="1">
      <c r="A95" s="2" t="s">
        <v>94</v>
      </c>
      <c r="B95" s="2" t="s">
        <v>60</v>
      </c>
      <c r="C95" s="2" t="s">
        <v>96</v>
      </c>
      <c r="E95" s="2" t="str">
        <f>IFERROR(__xludf.DUMMYFUNCTION("GOOGLETRANSLATE(A95, ""en"", ""ru"")"),"Воскресное жаркое из говядины")</f>
        <v>Воскресное жаркое из говядины</v>
      </c>
      <c r="F95" s="2" t="str">
        <f>IFERROR(__xludf.DUMMYFUNCTION("GOOGLETRANSLATE(B95, ""en"", ""ru"")"),"молоко")</f>
        <v>молоко</v>
      </c>
      <c r="G95" s="2" t="str">
        <f>IFERROR(__xludf.DUMMYFUNCTION("GOOGLETRANSLATE(C95, ""en"", ""ru"")"),"Loading...")</f>
        <v>Loading...</v>
      </c>
    </row>
    <row r="96" ht="15.75" customHeight="1">
      <c r="A96" s="2" t="s">
        <v>94</v>
      </c>
      <c r="B96" s="2" t="s">
        <v>98</v>
      </c>
      <c r="C96" s="2" t="s">
        <v>96</v>
      </c>
      <c r="E96" s="2" t="str">
        <f>IFERROR(__xludf.DUMMYFUNCTION("GOOGLETRANSLATE(A96, ""en"", ""ru"")"),"Воскресное жаркое из говядины")</f>
        <v>Воскресное жаркое из говядины</v>
      </c>
      <c r="F96" s="2" t="str">
        <f>IFERROR(__xludf.DUMMYFUNCTION("GOOGLETRANSLATE(B96, ""en"", ""ru"")"),"подсолнечное масло")</f>
        <v>подсолнечное масло</v>
      </c>
      <c r="G96" s="2" t="str">
        <f>IFERROR(__xludf.DUMMYFUNCTION("GOOGLETRANSLATE(C96, ""en"", ""ru"")"),"Loading...")</f>
        <v>Loading...</v>
      </c>
    </row>
    <row r="97" ht="15.75" customHeight="1">
      <c r="A97" s="2" t="s">
        <v>99</v>
      </c>
      <c r="B97" s="2" t="s">
        <v>95</v>
      </c>
      <c r="C97" s="2" t="s">
        <v>100</v>
      </c>
      <c r="E97" s="2" t="str">
        <f>IFERROR(__xludf.DUMMYFUNCTION("GOOGLETRANSLATE(A97, ""en"", ""ru"")"),"Тушеная говядина с перцем чили")</f>
        <v>Тушеная говядина с перцем чили</v>
      </c>
      <c r="F97" s="2" t="str">
        <f>IFERROR(__xludf.DUMMYFUNCTION("GOOGLETRANSLATE(B97, ""en"", ""ru"")"),"Говядина")</f>
        <v>Говядина</v>
      </c>
      <c r="G97" s="2" t="str">
        <f>IFERROR(__xludf.DUMMYFUNCTION("GOOGLETRANSLATE(C97, ""en"", ""ru"")"),"Разогрейте духовку до 120C/225F/газовой отметки 1.
Достаньте мясо из холодильника, чтобы оно охладилось. Измельчите лук и чеснок в кухонном комбайне, чтобы они не были мелко нарезаны. В большом кастрюле нагрейте 2 столовые ложки оливкового масла и обжарь"&amp;"те мясо со всех сторон до золотистого цвета.
Положите в сторону и добавьте еще немного масла, чтобы чоризо подрумянились. Выньте кусочки лука и чеснока, специй, зелени и перца чили, затем приготовьте их в масле чоризо. Приправьте солью и перцем, уксусом,"&amp;" помидорами, кетчупом и сахаром.
Положите все мясо обратно в кастрюлю с 400 мл воды (или красного вина, если хотите), добавьте белые страницы и подготовьте под крышкой на слабом огне.
Через 2 часа проверьте мясо и разделите фасоль. Готовьте еще час, а п"&amp;"еред подачей разрежьте мясо вилками.")</f>
        <v>Разогрейте духовку до 120C/225F/газовой отметки 1.
Достаньте мясо из холодильника, чтобы оно охладилось. Измельчите лук и чеснок в кухонном комбайне, чтобы они не были мелко нарезаны. В большом кастрюле нагрейте 2 столовые ложки оливкового масла и обжарьте мясо со всех сторон до золотистого цвета.
Положите в сторону и добавьте еще немного масла, чтобы чоризо подрумянились. Выньте кусочки лука и чеснока, специй, зелени и перца чили, затем приготовьте их в масле чоризо. Приправьте солью и перцем, уксусом, помидорами, кетчупом и сахаром.
Положите все мясо обратно в кастрюлю с 400 мл воды (или красного вина, если хотите), добавьте белые страницы и подготовьте под крышкой на слабом огне.
Через 2 часа проверьте мясо и разделите фасоль. Готовьте еще час, а перед подачей разрежьте мясо вилками.</v>
      </c>
    </row>
    <row r="98" ht="15.75" customHeight="1">
      <c r="A98" s="2" t="s">
        <v>99</v>
      </c>
      <c r="B98" s="2" t="s">
        <v>77</v>
      </c>
      <c r="C98" s="2" t="s">
        <v>101</v>
      </c>
      <c r="E98" s="2" t="str">
        <f>IFERROR(__xludf.DUMMYFUNCTION("GOOGLETRANSLATE(A98, ""en"", ""ru"")"),"Тушеная говядина с перцем чили")</f>
        <v>Тушеная говядина с перцем чили</v>
      </c>
      <c r="F98" s="2" t="str">
        <f>IFERROR(__xludf.DUMMYFUNCTION("GOOGLETRANSLATE(B98, ""en"", ""ru"")"),"Лук")</f>
        <v>Лук</v>
      </c>
      <c r="G98" s="2" t="str">
        <f>IFERROR(__xludf.DUMMYFUNCTION("GOOGLETRANSLATE(C98, ""en"", ""ru"")"),"Разогрейте духовку до 120C/225F/газовой отметки 1.
Достаньте мясо из холодильника, чтобы оно охладилось. Измельчите лук и чеснок в кухонном комбайне, чтобы они не были мелко нарезаны. В большом кастрюле нагрейте 2 столовые ложки оливкового масла и обжарь"&amp;"те мясо со всех сторон до золотистого цвета.
Положите в сторону и добавьте еще немного масла, чтобы чоризо подрумянились. Выньте и кусочки лука и чеснока, специи, зелени и перца чили, затем приготовьте до мягкости в масле чоризо. Приправьте солью и перце"&amp;"м, уксусом, помидорами, кетчупом и сахаром.
Положите все мясо обратно в кастрюлю с 400 мл воды (или красного вина, если хотите), добавьте белок и подготовьте под крышкой на слабом огне.
Через 2 часа проверьте мясо и разделы фасоль. Готовьте еще час, а п"&amp;"еред подачей разрежьте мясо вилками.")</f>
        <v>Разогрейте духовку до 120C/225F/газовой отметки 1.
Достаньте мясо из холодильника, чтобы оно охладилось. Измельчите лук и чеснок в кухонном комбайне, чтобы они не были мелко нарезаны. В большом кастрюле нагрейте 2 столовые ложки оливкового масла и обжарьте мясо со всех сторон до золотистого цвета.
Положите в сторону и добавьте еще немного масла, чтобы чоризо подрумянились. Выньте и кусочки лука и чеснока, специи, зелени и перца чили, затем приготовьте до мягкости в масле чоризо. Приправьте солью и перцем, уксусом, помидорами, кетчупом и сахаром.
Положите все мясо обратно в кастрюлю с 400 мл воды (или красного вина, если хотите), добавьте белок и подготовьте под крышкой на слабом огне.
Через 2 часа проверьте мясо и разделы фасоль. Готовьте еще час, а перед подачей разрежьте мясо вилками.</v>
      </c>
    </row>
    <row r="99" ht="15.75" customHeight="1">
      <c r="A99" s="2" t="s">
        <v>99</v>
      </c>
      <c r="B99" s="2" t="s">
        <v>79</v>
      </c>
      <c r="C99" s="2" t="s">
        <v>101</v>
      </c>
      <c r="E99" s="2" t="str">
        <f>IFERROR(__xludf.DUMMYFUNCTION("GOOGLETRANSLATE(A99, ""en"", ""ru"")"),"Тушеная говядина с перцем чили")</f>
        <v>Тушеная говядина с перцем чили</v>
      </c>
      <c r="F99" s="2" t="str">
        <f>IFERROR(__xludf.DUMMYFUNCTION("GOOGLETRANSLATE(B99, ""en"", ""ru"")"),"Чеснок")</f>
        <v>Чеснок</v>
      </c>
      <c r="G99" s="2" t="str">
        <f>IFERROR(__xludf.DUMMYFUNCTION("GOOGLETRANSLATE(C99, ""en"", ""ru"")"),"Разогрейте духовку до 120C/225F/газовой отметки 1.
Достаньте мясо из холодильника, чтобы оно охладилось. Измельчите лук и чеснок в кухонном комбайне, чтобы они не были мелко нарезаны. В большом кастрюле нагрейте 2 столовые ложки оливкового масла и обжарь"&amp;"те мясо со всех сторон до золотистого цвета.
Положите в сторону и добавьте еще немного масла, чтобы чоризо подрумянились. Выньте и кусочки лука и чеснока, специи, зелени и перца чили, затем приготовьте до мягкости в масле чоризо. Приправьте солью и перце"&amp;"м, уксусом, помидорами, кетчупом и сахаром.
Положите все мясо обратно в кастрюлю с 400 мл воды (или красного вина, если хотите), добавьте белок и подготовьте под крышкой на слабом огне.
Через 2 часа проверьте мясо и разделы фасоль. Готовьте еще час, а п"&amp;"еред подачей разрежьте мясо вилками.")</f>
        <v>Разогрейте духовку до 120C/225F/газовой отметки 1.
Достаньте мясо из холодильника, чтобы оно охладилось. Измельчите лук и чеснок в кухонном комбайне, чтобы они не были мелко нарезаны. В большом кастрюле нагрейте 2 столовые ложки оливкового масла и обжарьте мясо со всех сторон до золотистого цвета.
Положите в сторону и добавьте еще немного масла, чтобы чоризо подрумянились. Выньте и кусочки лука и чеснока, специи, зелени и перца чили, затем приготовьте до мягкости в масле чоризо. Приправьте солью и перцем, уксусом, помидорами, кетчупом и сахаром.
Положите все мясо обратно в кастрюлю с 400 мл воды (или красного вина, если хотите), добавьте белок и подготовьте под крышкой на слабом огне.
Через 2 часа проверьте мясо и разделы фасоль. Готовьте еще час, а перед подачей разрежьте мясо вилками.</v>
      </c>
    </row>
    <row r="100" ht="15.75" customHeight="1">
      <c r="A100" s="2" t="s">
        <v>99</v>
      </c>
      <c r="B100" s="2" t="s">
        <v>69</v>
      </c>
      <c r="C100" s="2" t="s">
        <v>101</v>
      </c>
      <c r="E100" s="2" t="str">
        <f>IFERROR(__xludf.DUMMYFUNCTION("GOOGLETRANSLATE(A100, ""en"", ""ru"")"),"Тушеная говядина с перцем чили")</f>
        <v>Тушеная говядина с перцем чили</v>
      </c>
      <c r="F100" s="2" t="str">
        <f>IFERROR(__xludf.DUMMYFUNCTION("GOOGLETRANSLATE(B100, ""en"", ""ru"")"),"Оливковое масло")</f>
        <v>Оливковое масло</v>
      </c>
      <c r="G100" s="2" t="str">
        <f>IFERROR(__xludf.DUMMYFUNCTION("GOOGLETRANSLATE(C100, ""en"", ""ru"")"),"Разогрейте духовку до 120C/225F/газовой отметки 1.
Достаньте мясо из холодильника, чтобы оно охладилось. Измельчите лук и чеснок в кухонном комбайне, чтобы они не были мелко нарезаны. В большом кастрюле нагрейте 2 столовые ложки оливкового масла и обжарь"&amp;"те мясо со всех сторон до золотистого цвета.
Положите в сторону и добавьте еще немного масла, чтобы чоризо подрумянились. Выньте и кусочки лука и чеснока, специи, зелени и перца чили, затем приготовьте до мягкости в масле чоризо. Приправьте солью и перце"&amp;"м, уксусом, помидорами, кетчупом и сахаром.
Положите все мясо обратно в кастрюлю с 400 мл воды (или красного вина, если хотите), добавьте белок и подготовьте под крышкой на слабом огне.
Через 2 часа проверьте мясо и разделы фасоль. Готовьте еще час, а п"&amp;"еред подачей разрежьте мясо вилками.")</f>
        <v>Разогрейте духовку до 120C/225F/газовой отметки 1.
Достаньте мясо из холодильника, чтобы оно охладилось. Измельчите лук и чеснок в кухонном комбайне, чтобы они не были мелко нарезаны. В большом кастрюле нагрейте 2 столовые ложки оливкового масла и обжарьте мясо со всех сторон до золотистого цвета.
Положите в сторону и добавьте еще немного масла, чтобы чоризо подрумянились. Выньте и кусочки лука и чеснока, специи, зелени и перца чили, затем приготовьте до мягкости в масле чоризо. Приправьте солью и перцем, уксусом, помидорами, кетчупом и сахаром.
Положите все мясо обратно в кастрюлю с 400 мл воды (или красного вина, если хотите), добавьте белок и подготовьте под крышкой на слабом огне.
Через 2 часа проверьте мясо и разделы фасоль. Готовьте еще час, а перед подачей разрежьте мясо вилками.</v>
      </c>
    </row>
    <row r="101" ht="15.75" customHeight="1">
      <c r="A101" s="2" t="s">
        <v>99</v>
      </c>
      <c r="B101" s="2" t="s">
        <v>102</v>
      </c>
      <c r="C101" s="2" t="s">
        <v>101</v>
      </c>
      <c r="E101" s="2" t="str">
        <f>IFERROR(__xludf.DUMMYFUNCTION("GOOGLETRANSLATE(A101, ""en"", ""ru"")"),"Тушеная говядина с перцем чили")</f>
        <v>Тушеная говядина с перцем чили</v>
      </c>
      <c r="F101" s="2" t="str">
        <f>IFERROR(__xludf.DUMMYFUNCTION("GOOGLETRANSLATE(B101, ""en"", ""ru"")"),"Loading...")</f>
        <v>Loading...</v>
      </c>
      <c r="G101" s="2" t="str">
        <f>IFERROR(__xludf.DUMMYFUNCTION("GOOGLETRANSLATE(C101, ""en"", ""ru"")"),"Разогрейте духовку до 120C/225F/газовой отметки 1.
Достаньте мясо из холодильника, чтобы оно охладилось. Измельчите лук и чеснок в кухонном комбайне, чтобы они не были мелко нарезаны. В большом кастрюле нагрейте 2 столовые ложки оливкового масла и обжарь"&amp;"те мясо со всех сторон до золотистого цвета.
Положите в сторону и добавьте еще немного масла, чтобы чоризо подрумянились. Выньте и кусочки лука и чеснока, специи, зелени и перца чили, затем приготовьте до мягкости в масле чоризо. Приправьте солью и перце"&amp;"м, уксусом, помидорами, кетчупом и сахаром.
Положите все мясо обратно в кастрюлю с 400 мл воды (или красного вина, если хотите), добавьте белок и подготовьте под крышкой на слабом огне.
Через 2 часа проверьте мясо и разделы фасоль. Готовьте еще час, а п"&amp;"еред подачей разрежьте мясо вилками.")</f>
        <v>Разогрейте духовку до 120C/225F/газовой отметки 1.
Достаньте мясо из холодильника, чтобы оно охладилось. Измельчите лук и чеснок в кухонном комбайне, чтобы они не были мелко нарезаны. В большом кастрюле нагрейте 2 столовые ложки оливкового масла и обжарьте мясо со всех сторон до золотистого цвета.
Положите в сторону и добавьте еще немного масла, чтобы чоризо подрумянились. Выньте и кусочки лука и чеснока, специи, зелени и перца чили, затем приготовьте до мягкости в масле чоризо. Приправьте солью и перцем, уксусом, помидорами, кетчупом и сахаром.
Положите все мясо обратно в кастрюлю с 400 мл воды (или красного вина, если хотите), добавьте белок и подготовьте под крышкой на слабом огне.
Через 2 часа проверьте мясо и разделы фасоль. Готовьте еще час, а перед подачей разрежьте мясо вилками.</v>
      </c>
    </row>
    <row r="102" ht="15.75" customHeight="1">
      <c r="A102" s="2" t="s">
        <v>99</v>
      </c>
      <c r="B102" s="2" t="s">
        <v>42</v>
      </c>
      <c r="C102" s="2" t="s">
        <v>101</v>
      </c>
      <c r="E102" s="2" t="str">
        <f>IFERROR(__xludf.DUMMYFUNCTION("GOOGLETRANSLATE(A102, ""en"", ""ru"")"),"Тушеная говядина с перцем чили")</f>
        <v>Тушеная говядина с перцем чили</v>
      </c>
      <c r="F102" s="2" t="str">
        <f>IFERROR(__xludf.DUMMYFUNCTION("GOOGLETRANSLATE(B102, ""en"", ""ru"")"),"Тмин")</f>
        <v>Тмин</v>
      </c>
      <c r="G102" s="2" t="str">
        <f>IFERROR(__xludf.DUMMYFUNCTION("GOOGLETRANSLATE(C102, ""en"", ""ru"")"),"Разогрейте духовку до 120C/225F/газовой отметки 1.
Достаньте мясо из холодильника, чтобы оно охладилось. Измельчите лук и чеснок в кухонном комбайне, чтобы они не были мелко нарезаны. В большом кастрюле нагрейте 2 столовые ложки оливкового масла и обжарь"&amp;"те мясо со всех сторон до золотистого цвета.
Положите в сторону и добавьте еще немного масла, чтобы чоризо подрумянились. Выньте и кусочки лука и чеснока, специи, зелени и перца чили, затем приготовьте до мягкости в масле чоризо. Приправьте солью и перце"&amp;"м, уксусом, помидорами, кетчупом и сахаром.
Положите все мясо обратно в кастрюлю с 400 мл воды (или красного вина, если хотите), добавьте белок и подготовьте под крышкой на слабом огне.
Через 2 часа проверьте мясо и разделы фасоль. Готовьте еще час, а п"&amp;"еред подачей разрежьте мясо вилками.")</f>
        <v>Разогрейте духовку до 120C/225F/газовой отметки 1.
Достаньте мясо из холодильника, чтобы оно охладилось. Измельчите лук и чеснок в кухонном комбайне, чтобы они не были мелко нарезаны. В большом кастрюле нагрейте 2 столовые ложки оливкового масла и обжарьте мясо со всех сторон до золотистого цвета.
Положите в сторону и добавьте еще немного масла, чтобы чоризо подрумянились. Выньте и кусочки лука и чеснока, специи, зелени и перца чили, затем приготовьте до мягкости в масле чоризо. Приправьте солью и перцем, уксусом, помидорами, кетчупом и сахаром.
Положите все мясо обратно в кастрюлю с 400 мл воды (или красного вина, если хотите), добавьте белок и подготовьте под крышкой на слабом огне.
Через 2 часа проверьте мясо и разделы фасоль. Готовьте еще час, а перед подачей разрежьте мясо вилками.</v>
      </c>
    </row>
    <row r="103" ht="15.75" customHeight="1">
      <c r="A103" s="2" t="s">
        <v>99</v>
      </c>
      <c r="B103" s="2" t="s">
        <v>103</v>
      </c>
      <c r="C103" s="2" t="s">
        <v>101</v>
      </c>
      <c r="E103" s="2" t="str">
        <f>IFERROR(__xludf.DUMMYFUNCTION("GOOGLETRANSLATE(A103, ""en"", ""ru"")"),"Тушеная говядина с перцем чили")</f>
        <v>Тушеная говядина с перцем чили</v>
      </c>
      <c r="F103" s="2" t="str">
        <f>IFERROR(__xludf.DUMMYFUNCTION("GOOGLETRANSLATE(B103, ""en"", ""ru"")"),"Все специи")</f>
        <v>Все специи</v>
      </c>
      <c r="G103" s="2" t="str">
        <f>IFERROR(__xludf.DUMMYFUNCTION("GOOGLETRANSLATE(C103, ""en"", ""ru"")"),"Разогрейте духовку до 120C/225F/газовой отметки 1.
Достаньте мясо из холодильника, чтобы оно охладилось. Измельчите лук и чеснок в кухонном комбайне, чтобы они не были мелко нарезаны. В большом кастрюле нагрейте 2 столовые ложки оливкового масла и обжарь"&amp;"те мясо со всех сторон до золотистого цвета.
Положите в сторону и добавьте еще немного масла, чтобы чоризо подрумянились. Выньте и кусочки лука и чеснока, специи, зелени и перца чили, затем приготовьте до мягкости в масле чоризо. Приправьте солью и перце"&amp;"м, уксусом, помидорами, кетчупом и сахаром.
Положите все мясо обратно в кастрюлю с 400 мл воды (или красного вина, если хотите), добавьте белок и подготовьте под крышкой на слабом огне.
Через 2 часа проверьте мясо и разделы фасоль. Готовьте еще час, а п"&amp;"еред подачей разрежьте мясо вилками.")</f>
        <v>Разогрейте духовку до 120C/225F/газовой отметки 1.
Достаньте мясо из холодильника, чтобы оно охладилось. Измельчите лук и чеснок в кухонном комбайне, чтобы они не были мелко нарезаны. В большом кастрюле нагрейте 2 столовые ложки оливкового масла и обжарьте мясо со всех сторон до золотистого цвета.
Положите в сторону и добавьте еще немного масла, чтобы чоризо подрумянились. Выньте и кусочки лука и чеснока, специи, зелени и перца чили, затем приготовьте до мягкости в масле чоризо. Приправьте солью и перцем, уксусом, помидорами, кетчупом и сахаром.
Положите все мясо обратно в кастрюлю с 400 мл воды (или красного вина, если хотите), добавьте белок и подготовьте под крышкой на слабом огне.
Через 2 часа проверьте мясо и разделы фасоль. Готовьте еще час, а перед подачей разрежьте мясо вилками.</v>
      </c>
    </row>
    <row r="104" ht="15.75" customHeight="1">
      <c r="A104" s="2" t="s">
        <v>99</v>
      </c>
      <c r="B104" s="2" t="s">
        <v>104</v>
      </c>
      <c r="C104" s="2" t="s">
        <v>101</v>
      </c>
      <c r="E104" s="2" t="str">
        <f>IFERROR(__xludf.DUMMYFUNCTION("GOOGLETRANSLATE(A104, ""en"", ""ru"")"),"Тушеная говядина с перцем чили")</f>
        <v>Тушеная говядина с перцем чили</v>
      </c>
      <c r="F104" s="2" t="str">
        <f>IFERROR(__xludf.DUMMYFUNCTION("GOOGLETRANSLATE(B104, ""en"", ""ru"")"),"Гвоздика")</f>
        <v>Гвоздика</v>
      </c>
      <c r="G104" s="2" t="str">
        <f>IFERROR(__xludf.DUMMYFUNCTION("GOOGLETRANSLATE(C104, ""en"", ""ru"")"),"Разогрейте духовку до 120C/225F/газовой отметки 1.
Достаньте мясо из холодильника, чтобы оно охладилось. Измельчите лук и чеснок в кухонном комбайне, чтобы они не были мелко нарезаны. В большом кастрюле нагрейте 2 столовые ложки оливкового масла и обжарь"&amp;"те мясо со всех сторон до золотистого цвета.
Положите в сторону и добавьте еще немного масла, чтобы чоризо подрумянились. Выньте и кусочки лука и чеснока, специи, зелени и перца чили, затем приготовьте до мягкости в масле чоризо. Приправьте солью и перце"&amp;"м, уксусом, помидорами, кетчупом и сахаром.
Положите все мясо обратно в кастрюлю с 400 мл воды (или красного вина, если хотите), добавьте белок и подготовьте под крышкой на слабом огне.
Через 2 часа проверьте мясо и разделы фасоль. Готовьте еще час, а п"&amp;"еред подачей разрежьте мясо вилками.")</f>
        <v>Разогрейте духовку до 120C/225F/газовой отметки 1.
Достаньте мясо из холодильника, чтобы оно охладилось. Измельчите лук и чеснок в кухонном комбайне, чтобы они не были мелко нарезаны. В большом кастрюле нагрейте 2 столовые ложки оливкового масла и обжарьте мясо со всех сторон до золотистого цвета.
Положите в сторону и добавьте еще немного масла, чтобы чоризо подрумянились. Выньте и кусочки лука и чеснока, специи, зелени и перца чили, затем приготовьте до мягкости в масле чоризо. Приправьте солью и перцем, уксусом, помидорами, кетчупом и сахаром.
Положите все мясо обратно в кастрюлю с 400 мл воды (или красного вина, если хотите), добавьте белок и подготовьте под крышкой на слабом огне.
Через 2 часа проверьте мясо и разделы фасоль. Готовьте еще час, а перед подачей разрежьте мясо вилками.</v>
      </c>
    </row>
    <row r="105" ht="15.75" customHeight="1">
      <c r="A105" s="2" t="s">
        <v>99</v>
      </c>
      <c r="B105" s="2" t="s">
        <v>105</v>
      </c>
      <c r="C105" s="2" t="s">
        <v>101</v>
      </c>
      <c r="E105" s="2" t="str">
        <f>IFERROR(__xludf.DUMMYFUNCTION("GOOGLETRANSLATE(A105, ""en"", ""ru"")"),"Тушеная говядина с перцем чили")</f>
        <v>Тушеная говядина с перцем чили</v>
      </c>
      <c r="F105" s="2" t="str">
        <f>IFERROR(__xludf.DUMMYFUNCTION("GOOGLETRANSLATE(B105, ""en"", ""ru"")"),"Loading...")</f>
        <v>Loading...</v>
      </c>
      <c r="G105" s="2" t="str">
        <f>IFERROR(__xludf.DUMMYFUNCTION("GOOGLETRANSLATE(C105, ""en"", ""ru"")"),"Разогрейте духовку до 120C/225F/газовой отметки 1.
Достаньте мясо из холодильника, чтобы оно охладилось. Измельчите лук и чеснок в кухонном комбайне, чтобы они не были мелко нарезаны. В большом кастрюле нагрейте 2 столовые ложки оливкового масла и обжарь"&amp;"те мясо со всех сторон до золотистого цвета.
Положите в сторону и добавьте еще немного масла, чтобы чоризо подрумянились. Выньте и кусочки лука и чеснока, специи, зелени и перца чили, затем приготовьте до мягкости в масле чоризо. Приправьте солью и перце"&amp;"м, уксусом, помидорами, кетчупом и сахаром.
Положите все мясо обратно в кастрюлю с 400 мл воды (или красного вина, если хотите), добавьте белок и подготовьте под крышкой на слабом огне.
Через 2 часа проверьте мясо и разделы фасоль. Готовьте еще час, а п"&amp;"еред подачей разрежьте мясо вилками.")</f>
        <v>Разогрейте духовку до 120C/225F/газовой отметки 1.
Достаньте мясо из холодильника, чтобы оно охладилось. Измельчите лук и чеснок в кухонном комбайне, чтобы они не были мелко нарезаны. В большом кастрюле нагрейте 2 столовые ложки оливкового масла и обжарьте мясо со всех сторон до золотистого цвета.
Положите в сторону и добавьте еще немного масла, чтобы чоризо подрумянились. Выньте и кусочки лука и чеснока, специи, зелени и перца чили, затем приготовьте до мягкости в масле чоризо. Приправьте солью и перцем, уксусом, помидорами, кетчупом и сахаром.
Положите все мясо обратно в кастрюлю с 400 мл воды (или красного вина, если хотите), добавьте белок и подготовьте под крышкой на слабом огне.
Через 2 часа проверьте мясо и разделы фасоль. Готовьте еще час, а перед подачей разрежьте мясо вилками.</v>
      </c>
    </row>
    <row r="106" ht="15.75" customHeight="1">
      <c r="A106" s="2" t="s">
        <v>99</v>
      </c>
      <c r="B106" s="2" t="s">
        <v>89</v>
      </c>
      <c r="C106" s="2" t="s">
        <v>101</v>
      </c>
      <c r="E106" s="2" t="str">
        <f>IFERROR(__xludf.DUMMYFUNCTION("GOOGLETRANSLATE(A106, ""en"", ""ru"")"),"Тушеная говядина с перцем чили")</f>
        <v>Тушеная говядина с перцем чили</v>
      </c>
      <c r="F106" s="2" t="str">
        <f>IFERROR(__xludf.DUMMYFUNCTION("GOOGLETRANSLATE(B106, ""en"", ""ru"")"),"Лавровый лист")</f>
        <v>Лавровый лист</v>
      </c>
      <c r="G106" s="2" t="str">
        <f>IFERROR(__xludf.DUMMYFUNCTION("GOOGLETRANSLATE(C106, ""en"", ""ru"")"),"Разогрейте духовку до 120C/225F/газовой отметки 1.
Достаньте мясо из холодильника, чтобы оно охладилось. Измельчите лук и чеснок в кухонном комбайне, чтобы они не были мелко нарезаны. В большом кастрюле нагрейте 2 столовые ложки оливкового масла и обжарь"&amp;"те мясо со всех сторон до золотистого цвета.
Положите в сторону и добавьте еще немного масла, чтобы чоризо подрумянились. Выньте и кусочки лука и чеснока, специи, зелени и перца чили, затем приготовьте до мягкости в масле чоризо. Приправьте солью и перце"&amp;"м, уксусом, помидорами, кетчупом и сахаром.
Положите все мясо обратно в кастрюлю с 400 мл воды (или красного вина, если хотите), добавьте белок и подготовьте под крышкой на слабом огне.
Через 2 часа проверьте мясо и разделы фасоль. Готовьте еще час, а п"&amp;"еред подачей разрежьте мясо вилками.")</f>
        <v>Разогрейте духовку до 120C/225F/газовой отметки 1.
Достаньте мясо из холодильника, чтобы оно охладилось. Измельчите лук и чеснок в кухонном комбайне, чтобы они не были мелко нарезаны. В большом кастрюле нагрейте 2 столовые ложки оливкового масла и обжарьте мясо со всех сторон до золотистого цвета.
Положите в сторону и добавьте еще немного масла, чтобы чоризо подрумянились. Выньте и кусочки лука и чеснока, специи, зелени и перца чили, затем приготовьте до мягкости в масле чоризо. Приправьте солью и перцем, уксусом, помидорами, кетчупом и сахаром.
Положите все мясо обратно в кастрюлю с 400 мл воды (или красного вина, если хотите), добавьте белок и подготовьте под крышкой на слабом огне.
Через 2 часа проверьте мясо и разделы фасоль. Готовьте еще час, а перед подачей разрежьте мясо вилками.</v>
      </c>
    </row>
    <row r="107" ht="15.75" customHeight="1">
      <c r="A107" s="2" t="s">
        <v>99</v>
      </c>
      <c r="B107" s="2" t="s">
        <v>106</v>
      </c>
      <c r="C107" s="2" t="s">
        <v>101</v>
      </c>
      <c r="E107" s="2" t="str">
        <f>IFERROR(__xludf.DUMMYFUNCTION("GOOGLETRANSLATE(A107, ""en"", ""ru"")"),"Тушеная говядина с перцем чили")</f>
        <v>Тушеная говядина с перцем чили</v>
      </c>
      <c r="F107" s="2" t="str">
        <f>IFERROR(__xludf.DUMMYFUNCTION("GOOGLETRANSLATE(B107, ""en"", ""ru"")"),"Loading...")</f>
        <v>Loading...</v>
      </c>
      <c r="G107" s="2" t="str">
        <f>IFERROR(__xludf.DUMMYFUNCTION("GOOGLETRANSLATE(C107, ""en"", ""ru"")"),"Разогрейте духовку до 120C/225F/газовой отметки 1.
Достаньте мясо из холодильника, чтобы оно охладилось. Измельчите лук и чеснок в кухонном комбайне, чтобы они не были мелко нарезаны. В большом кастрюле нагрейте 2 столовые ложки оливкового масла и обжарь"&amp;"те мясо со всех сторон до золотистого цвета.
Положите в сторону и добавьте еще немного масла, чтобы чоризо подрумянились. Выньте и кусочки лука и чеснока, специи, зелени и перца чили, затем приготовьте до мягкости в масле чоризо. Приправьте солью и перце"&amp;"м, уксусом, помидорами, кетчупом и сахаром.
Положите все мясо обратно в кастрюлю с 400 мл воды (или красного вина, если хотите), добавьте белок и подготовьте под крышкой на слабом огне.
Через 2 часа проверьте мясо и разделы фасоль. Готовьте еще час, а п"&amp;"еред подачей разрежьте мясо вилками.")</f>
        <v>Разогрейте духовку до 120C/225F/газовой отметки 1.
Достаньте мясо из холодильника, чтобы оно охладилось. Измельчите лук и чеснок в кухонном комбайне, чтобы они не были мелко нарезаны. В большом кастрюле нагрейте 2 столовые ложки оливкового масла и обжарьте мясо со всех сторон до золотистого цвета.
Положите в сторону и добавьте еще немного масла, чтобы чоризо подрумянились. Выньте и кусочки лука и чеснока, специи, зелени и перца чили, затем приготовьте до мягкости в масле чоризо. Приправьте солью и перцем, уксусом, помидорами, кетчупом и сахаром.
Положите все мясо обратно в кастрюлю с 400 мл воды (или красного вина, если хотите), добавьте белок и подготовьте под крышкой на слабом огне.
Через 2 часа проверьте мясо и разделы фасоль. Готовьте еще час, а перед подачей разрежьте мясо вилками.</v>
      </c>
    </row>
    <row r="108" ht="15.75" customHeight="1">
      <c r="A108" s="2" t="s">
        <v>99</v>
      </c>
      <c r="B108" s="2" t="s">
        <v>107</v>
      </c>
      <c r="C108" s="2" t="s">
        <v>101</v>
      </c>
      <c r="E108" s="2" t="str">
        <f>IFERROR(__xludf.DUMMYFUNCTION("GOOGLETRANSLATE(A108, ""en"", ""ru"")"),"Тушеная говядина с перцем чили")</f>
        <v>Тушеная говядина с перцем чили</v>
      </c>
      <c r="F108" s="2" t="str">
        <f>IFERROR(__xludf.DUMMYFUNCTION("GOOGLETRANSLATE(B108, ""en"", ""ru"")"),"Loading...")</f>
        <v>Loading...</v>
      </c>
      <c r="G108" s="2" t="str">
        <f>IFERROR(__xludf.DUMMYFUNCTION("GOOGLETRANSLATE(C108, ""en"", ""ru"")"),"Разогрейте духовку до 120C/225F/газовой отметки 1.
Достаньте мясо из холодильника, чтобы оно охладилось. Измельчите лук и чеснок в кухонном комбайне, чтобы они не были мелко нарезаны. В большом кастрюле нагрейте 2 столовые ложки оливкового масла и обжарь"&amp;"те мясо со всех сторон до золотистого цвета.
Положите в сторону и добавьте еще немного масла, чтобы чоризо подрумянились. Выньте и кусочки лука и чеснока, специи, зелени и перца чили, затем приготовьте до мягкости в масле чоризо. Приправьте солью и перце"&amp;"м, уксусом, помидорами, кетчупом и сахаром.
Положите все мясо обратно в кастрюлю с 400 мл воды (или красного вина, если хотите), добавьте белок и подготовьте под крышкой на слабом огне.
Через 2 часа проверьте мясо и разделы фасоль. Готовьте еще час, а п"&amp;"еред подачей разрежьте мясо вилками.")</f>
        <v>Разогрейте духовку до 120C/225F/газовой отметки 1.
Достаньте мясо из холодильника, чтобы оно охладилось. Измельчите лук и чеснок в кухонном комбайне, чтобы они не были мелко нарезаны. В большом кастрюле нагрейте 2 столовые ложки оливкового масла и обжарьте мясо со всех сторон до золотистого цвета.
Положите в сторону и добавьте еще немного масла, чтобы чоризо подрумянились. Выньте и кусочки лука и чеснока, специи, зелени и перца чили, затем приготовьте до мягкости в масле чоризо. Приправьте солью и перцем, уксусом, помидорами, кетчупом и сахаром.
Положите все мясо обратно в кастрюлю с 400 мл воды (или красного вина, если хотите), добавьте белок и подготовьте под крышкой на слабом огне.
Через 2 часа проверьте мясо и разделы фасоль. Готовьте еще час, а перед подачей разрежьте мясо вилками.</v>
      </c>
    </row>
    <row r="109" ht="15.75" customHeight="1">
      <c r="A109" s="2" t="s">
        <v>99</v>
      </c>
      <c r="B109" s="2" t="s">
        <v>108</v>
      </c>
      <c r="C109" s="2" t="s">
        <v>101</v>
      </c>
      <c r="E109" s="2" t="str">
        <f>IFERROR(__xludf.DUMMYFUNCTION("GOOGLETRANSLATE(A109, ""en"", ""ru"")"),"Тушеная говядина с перцем чили")</f>
        <v>Тушеная говядина с перцем чили</v>
      </c>
      <c r="F109" s="2" t="str">
        <f>IFERROR(__xludf.DUMMYFUNCTION("GOOGLETRANSLATE(B109, ""en"", ""ru"")"),"Бальзамический уксус")</f>
        <v>Бальзамический уксус</v>
      </c>
      <c r="G109" s="2" t="str">
        <f>IFERROR(__xludf.DUMMYFUNCTION("GOOGLETRANSLATE(C109, ""en"", ""ru"")"),"Разогрейте духовку до 120C/225F/газовой отметки 1.
Достаньте мясо из холодильника, чтобы оно охладилось. Измельчите лук и чеснок в кухонном комбайне, чтобы они не были мелко нарезаны. В большом кастрюле нагрейте 2 столовые ложки оливкового масла и обжарь"&amp;"те мясо со всех сторон до золотистого цвета.
Положите в сторону и добавьте еще немного масла, чтобы чоризо подрумянились. Выньте и кусочки лука и чеснока, специи, зелени и перца чили, затем приготовьте до мягкости в масле чоризо. Приправьте солью и перце"&amp;"м, уксусом, помидорами, кетчупом и сахаром.
Положите все мясо обратно в кастрюлю с 400 мл воды (или красного вина, если хотите), добавьте белок и подготовьте под крышкой на слабом огне.
Через 2 часа проверьте мясо и разделы фасоль. Готовьте еще час, а п"&amp;"еред подачей разрежьте мясо вилками.")</f>
        <v>Разогрейте духовку до 120C/225F/газовой отметки 1.
Достаньте мясо из холодильника, чтобы оно охладилось. Измельчите лук и чеснок в кухонном комбайне, чтобы они не были мелко нарезаны. В большом кастрюле нагрейте 2 столовые ложки оливкового масла и обжарьте мясо со всех сторон до золотистого цвета.
Положите в сторону и добавьте еще немного масла, чтобы чоризо подрумянились. Выньте и кусочки лука и чеснока, специи, зелени и перца чили, затем приготовьте до мягкости в масле чоризо. Приправьте солью и перцем, уксусом, помидорами, кетчупом и сахаром.
Положите все мясо обратно в кастрюлю с 400 мл воды (или красного вина, если хотите), добавьте белок и подготовьте под крышкой на слабом огне.
Через 2 часа проверьте мясо и разделы фасоль. Готовьте еще час, а перед подачей разрежьте мясо вилками.</v>
      </c>
    </row>
    <row r="110" ht="15.75" customHeight="1">
      <c r="A110" s="2" t="s">
        <v>99</v>
      </c>
      <c r="B110" s="2" t="s">
        <v>109</v>
      </c>
      <c r="C110" s="2" t="s">
        <v>101</v>
      </c>
      <c r="E110" s="2" t="str">
        <f>IFERROR(__xludf.DUMMYFUNCTION("GOOGLETRANSLATE(A110, ""en"", ""ru"")"),"Тушеная говядина с перцем чили")</f>
        <v>Тушеная говядина с перцем чили</v>
      </c>
      <c r="F110" s="2" t="str">
        <f>IFERROR(__xludf.DUMMYFUNCTION("GOOGLETRANSLATE(B110, ""en"", ""ru"")"),"Loading...")</f>
        <v>Loading...</v>
      </c>
      <c r="G110" s="2" t="str">
        <f>IFERROR(__xludf.DUMMYFUNCTION("GOOGLETRANSLATE(C110, ""en"", ""ru"")"),"Разогрейте духовку до 120C/225F/газовой отметки 1.
Достаньте мясо из холодильника, чтобы оно охладилось. Измельчите лук и чеснок в кухонном комбайне, чтобы они не были мелко нарезаны. В большом кастрюле нагрейте 2 столовые ложки оливкового масла и обжарь"&amp;"те мясо со всех сторон до золотистого цвета.
Положите в сторону и добавьте еще немного масла, чтобы чоризо подрумянились. Выньте и кусочки лука и чеснока, специи, зелени и перца чили, затем приготовьте до мягкости в масле чоризо. Приправьте солью и перце"&amp;"м, уксусом, помидорами, кетчупом и сахаром.
Положите все мясо обратно в кастрюлю с 400 мл воды (или красного вина, если хотите), добавьте белок и подготовьте под крышкой на слабом огне.
Через 2 часа проверьте мясо и разделы фасоль. Готовьте еще час, а п"&amp;"еред подачей разрежьте мясо вилками.")</f>
        <v>Разогрейте духовку до 120C/225F/газовой отметки 1.
Достаньте мясо из холодильника, чтобы оно охладилось. Измельчите лук и чеснок в кухонном комбайне, чтобы они не были мелко нарезаны. В большом кастрюле нагрейте 2 столовые ложки оливкового масла и обжарьте мясо со всех сторон до золотистого цвета.
Положите в сторону и добавьте еще немного масла, чтобы чоризо подрумянились. Выньте и кусочки лука и чеснока, специи, зелени и перца чили, затем приготовьте до мягкости в масле чоризо. Приправьте солью и перцем, уксусом, помидорами, кетчупом и сахаром.
Положите все мясо обратно в кастрюлю с 400 мл воды (или красного вина, если хотите), добавьте белок и подготовьте под крышкой на слабом огне.
Через 2 часа проверьте мясо и разделы фасоль. Готовьте еще час, а перед подачей разрежьте мясо вилками.</v>
      </c>
    </row>
    <row r="111" ht="15.75" customHeight="1">
      <c r="A111" s="2" t="s">
        <v>99</v>
      </c>
      <c r="B111" s="2" t="s">
        <v>110</v>
      </c>
      <c r="C111" s="2" t="s">
        <v>101</v>
      </c>
      <c r="E111" s="2" t="str">
        <f>IFERROR(__xludf.DUMMYFUNCTION("GOOGLETRANSLATE(A111, ""en"", ""ru"")"),"Тушеная говядина с перцем чили")</f>
        <v>Тушеная говядина с перцем чили</v>
      </c>
      <c r="F111" s="2" t="str">
        <f>IFERROR(__xludf.DUMMYFUNCTION("GOOGLETRANSLATE(B111, ""en"", ""ru"")"),"Loading...")</f>
        <v>Loading...</v>
      </c>
      <c r="G111" s="2" t="str">
        <f>IFERROR(__xludf.DUMMYFUNCTION("GOOGLETRANSLATE(C111, ""en"", ""ru"")"),"Разогрейте духовку до 120C/225F/газовой отметки 1.
Достаньте мясо из холодильника, чтобы оно охладилось. Измельчите лук и чеснок в кухонном комбайне, чтобы они не были мелко нарезаны. В большом кастрюле нагрейте 2 столовые ложки оливкового масла и обжарь"&amp;"те мясо со всех сторон до золотистого цвета.
Положите в сторону и добавьте еще немного масла, чтобы чоризо подрумянились. Выньте и кусочки лука и чеснока, специи, зелени и перца чили, затем приготовьте до мягкости в масле чоризо. Приправьте солью и перце"&amp;"м, уксусом, помидорами, кетчупом и сахаром.
Положите все мясо обратно в кастрюлю с 400 мл воды (или красного вина, если хотите), добавьте белок и подготовьте под крышкой на слабом огне.
Через 2 часа проверьте мясо и разделы фасоль. Готовьте еще час, а п"&amp;"еред подачей разрежьте мясо вилками.")</f>
        <v>Разогрейте духовку до 120C/225F/газовой отметки 1.
Достаньте мясо из холодильника, чтобы оно охладилось. Измельчите лук и чеснок в кухонном комбайне, чтобы они не были мелко нарезаны. В большом кастрюле нагрейте 2 столовые ложки оливкового масла и обжарьте мясо со всех сторон до золотистого цвета.
Положите в сторону и добавьте еще немного масла, чтобы чоризо подрумянились. Выньте и кусочки лука и чеснока, специи, зелени и перца чили, затем приготовьте до мягкости в масле чоризо. Приправьте солью и перцем, уксусом, помидорами, кетчупом и сахаром.
Положите все мясо обратно в кастрюлю с 400 мл воды (или красного вина, если хотите), добавьте белок и подготовьте под крышкой на слабом огне.
Через 2 часа проверьте мясо и разделы фасоль. Готовьте еще час, а перед подачей разрежьте мясо вилками.</v>
      </c>
    </row>
    <row r="112" ht="15.75" customHeight="1">
      <c r="A112" s="2" t="s">
        <v>99</v>
      </c>
      <c r="B112" s="2" t="s">
        <v>111</v>
      </c>
      <c r="C112" s="2" t="s">
        <v>101</v>
      </c>
      <c r="E112" s="2" t="str">
        <f>IFERROR(__xludf.DUMMYFUNCTION("GOOGLETRANSLATE(A112, ""en"", ""ru"")"),"Тушеная говядина с перцем чили")</f>
        <v>Тушеная говядина с перцем чили</v>
      </c>
      <c r="F112" s="2" t="str">
        <f>IFERROR(__xludf.DUMMYFUNCTION("GOOGLETRANSLATE(B112, ""en"", ""ru"")"),"Loading...")</f>
        <v>Loading...</v>
      </c>
      <c r="G112" s="2" t="str">
        <f>IFERROR(__xludf.DUMMYFUNCTION("GOOGLETRANSLATE(C112, ""en"", ""ru"")"),"Разогрейте духовку до 120C/225F/газовой отметки 1.
Достаньте мясо из холодильника, чтобы оно охладилось. Измельчите лук и чеснок в кухонном комбайне, чтобы они не были мелко нарезаны. В большом кастрюле нагрейте 2 столовые ложки оливкового масла и обжарь"&amp;"те мясо со всех сторон до золотистого цвета.
Положите в сторону и добавьте еще немного масла, чтобы чоризо подрумянились. Выньте и кусочки лука и чеснока, специи, зелени и перца чили, затем приготовьте до мягкости в масле чоризо. Приправьте солью и перце"&amp;"м, уксусом, помидорами, кетчупом и сахаром.
Положите все мясо обратно в кастрюлю с 400 мл воды (или красного вина, если хотите), добавьте белок и подготовьте под крышкой на слабом огне.
Через 2 часа проверьте мясо и разделы фасоль. Готовьте еще час, а п"&amp;"еред подачей разрежьте мясо вилками.")</f>
        <v>Разогрейте духовку до 120C/225F/газовой отметки 1.
Достаньте мясо из холодильника, чтобы оно охладилось. Измельчите лук и чеснок в кухонном комбайне, чтобы они не были мелко нарезаны. В большом кастрюле нагрейте 2 столовые ложки оливкового масла и обжарьте мясо со всех сторон до золотистого цвета.
Положите в сторону и добавьте еще немного масла, чтобы чоризо подрумянились. Выньте и кусочки лука и чеснока, специи, зелени и перца чили, затем приготовьте до мягкости в масле чоризо. Приправьте солью и перцем, уксусом, помидорами, кетчупом и сахаром.
Положите все мясо обратно в кастрюлю с 400 мл воды (или красного вина, если хотите), добавьте белок и подготовьте под крышкой на слабом огне.
Через 2 часа проверьте мясо и разделы фасоль. Готовьте еще час, а перед подачей разрежьте мясо вилками.</v>
      </c>
    </row>
    <row r="113" ht="15.75" customHeight="1">
      <c r="A113" s="2" t="s">
        <v>99</v>
      </c>
      <c r="B113" s="2" t="s">
        <v>112</v>
      </c>
      <c r="C113" s="2" t="s">
        <v>101</v>
      </c>
      <c r="E113" s="2" t="str">
        <f>IFERROR(__xludf.DUMMYFUNCTION("GOOGLETRANSLATE(A113, ""en"", ""ru"")"),"Тушеная говядина с перцем чили")</f>
        <v>Тушеная говядина с перцем чили</v>
      </c>
      <c r="F113" s="2" t="str">
        <f>IFERROR(__xludf.DUMMYFUNCTION("GOOGLETRANSLATE(B113, ""en"", ""ru"")"),"Борлотти Фасоль")</f>
        <v>Борлотти Фасоль</v>
      </c>
      <c r="G113" s="2" t="str">
        <f>IFERROR(__xludf.DUMMYFUNCTION("GOOGLETRANSLATE(C113, ""en"", ""ru"")"),"Разогрейте духовку до 120C/225F/газовой отметки 1.
Достаньте мясо из холодильника, чтобы оно охладилось. Измельчите лук и чеснок в кухонном комбайне, чтобы они не были мелко нарезаны. В большом кастрюле нагрейте 2 столовые ложки оливкового масла и обжарь"&amp;"те мясо со всех сторон до золотистого цвета.
Положите в сторону и добавьте еще немного масла, чтобы чоризо подрумянились. Выньте и кусочки лука и чеснока, специи, зелени и перца чили, затем приготовьте до мягкости в масле чоризо. Приправьте солью и перце"&amp;"м, уксусом, помидорами, кетчупом и сахаром.
Положите все мясо обратно в кастрюлю с 400 мл воды (или красного вина, если хотите), добавьте белок и подготовьте под крышкой на слабом огне.
Через 2 часа проверьте мясо и разделы фасоль. Готовьте еще час, а п"&amp;"еред подачей разрежьте мясо вилками.")</f>
        <v>Разогрейте духовку до 120C/225F/газовой отметки 1.
Достаньте мясо из холодильника, чтобы оно охладилось. Измельчите лук и чеснок в кухонном комбайне, чтобы они не были мелко нарезаны. В большом кастрюле нагрейте 2 столовые ложки оливкового масла и обжарьте мясо со всех сторон до золотистого цвета.
Положите в сторону и добавьте еще немного масла, чтобы чоризо подрумянились. Выньте и кусочки лука и чеснока, специи, зелени и перца чили, затем приготовьте до мягкости в масле чоризо. Приправьте солью и перцем, уксусом, помидорами, кетчупом и сахаром.
Положите все мясо обратно в кастрюлю с 400 мл воды (или красного вина, если хотите), добавьте белок и подготовьте под крышкой на слабом огне.
Через 2 часа проверьте мясо и разделы фасоль. Готовьте еще час, а перед подачей разрежьте мясо вилками.</v>
      </c>
    </row>
    <row r="114" ht="15.75" customHeight="1">
      <c r="A114" s="2" t="s">
        <v>113</v>
      </c>
      <c r="B114" s="2" t="s">
        <v>69</v>
      </c>
      <c r="C114" s="2" t="s">
        <v>114</v>
      </c>
      <c r="E114" s="2" t="str">
        <f>IFERROR(__xludf.DUMMYFUNCTION("GOOGLETRANSLATE(A114, ""en"", ""ru"")"),"Loading...")</f>
        <v>Loading...</v>
      </c>
      <c r="F114" s="2" t="str">
        <f>IFERROR(__xludf.DUMMYFUNCTION("GOOGLETRANSLATE(B114, ""en"", ""ru"")"),"Оливковое масло")</f>
        <v>Оливковое масло</v>
      </c>
      <c r="G114" s="2" t="str">
        <f>IFERROR(__xludf.DUMMYFUNCTION("GOOGLETRANSLATE(C114, ""en"", ""ru"")"),"Loading...")</f>
        <v>Loading...</v>
      </c>
    </row>
    <row r="115" ht="15.75" customHeight="1">
      <c r="A115" s="2" t="s">
        <v>113</v>
      </c>
      <c r="B115" s="2" t="s">
        <v>77</v>
      </c>
      <c r="C115" s="2" t="s">
        <v>114</v>
      </c>
      <c r="E115" s="2" t="str">
        <f>IFERROR(__xludf.DUMMYFUNCTION("GOOGLETRANSLATE(A115, ""en"", ""ru"")"),"Loading...")</f>
        <v>Loading...</v>
      </c>
      <c r="F115" s="2" t="str">
        <f>IFERROR(__xludf.DUMMYFUNCTION("GOOGLETRANSLATE(B115, ""en"", ""ru"")"),"Лук")</f>
        <v>Лук</v>
      </c>
      <c r="G115" s="2" t="str">
        <f>IFERROR(__xludf.DUMMYFUNCTION("GOOGLETRANSLATE(C115, ""en"", ""ru"")"),"Loading...")</f>
        <v>Loading...</v>
      </c>
    </row>
    <row r="116" ht="15.75" customHeight="1">
      <c r="A116" s="2" t="s">
        <v>113</v>
      </c>
      <c r="B116" s="2" t="s">
        <v>79</v>
      </c>
      <c r="C116" s="2" t="s">
        <v>114</v>
      </c>
      <c r="E116" s="2" t="str">
        <f>IFERROR(__xludf.DUMMYFUNCTION("GOOGLETRANSLATE(A116, ""en"", ""ru"")"),"Loading...")</f>
        <v>Loading...</v>
      </c>
      <c r="F116" s="2" t="str">
        <f>IFERROR(__xludf.DUMMYFUNCTION("GOOGLETRANSLATE(B116, ""en"", ""ru"")"),"Чеснок")</f>
        <v>Чеснок</v>
      </c>
      <c r="G116" s="2" t="str">
        <f>IFERROR(__xludf.DUMMYFUNCTION("GOOGLETRANSLATE(C116, ""en"", ""ru"")"),"Loading...")</f>
        <v>Loading...</v>
      </c>
    </row>
    <row r="117" ht="15.75" customHeight="1">
      <c r="A117" s="2" t="s">
        <v>113</v>
      </c>
      <c r="B117" s="2" t="s">
        <v>18</v>
      </c>
      <c r="C117" s="2" t="s">
        <v>114</v>
      </c>
      <c r="E117" s="2" t="str">
        <f>IFERROR(__xludf.DUMMYFUNCTION("GOOGLETRANSLATE(A117, ""en"", ""ru"")"),"Loading...")</f>
        <v>Loading...</v>
      </c>
      <c r="F117" s="2" t="str">
        <f>IFERROR(__xludf.DUMMYFUNCTION("GOOGLETRANSLATE(B117, ""en"", ""ru"")"),"Масло")</f>
        <v>Масло</v>
      </c>
      <c r="G117" s="2" t="str">
        <f>IFERROR(__xludf.DUMMYFUNCTION("GOOGLETRANSLATE(C117, ""en"", ""ru"")"),"Loading...")</f>
        <v>Loading...</v>
      </c>
    </row>
    <row r="118" ht="15.75" customHeight="1">
      <c r="A118" s="2" t="s">
        <v>113</v>
      </c>
      <c r="B118" s="2" t="s">
        <v>115</v>
      </c>
      <c r="C118" s="2" t="s">
        <v>114</v>
      </c>
      <c r="E118" s="2" t="str">
        <f>IFERROR(__xludf.DUMMYFUNCTION("GOOGLETRANSLATE(A118, ""en"", ""ru"")"),"Loading...")</f>
        <v>Loading...</v>
      </c>
      <c r="F118" s="2" t="str">
        <f>IFERROR(__xludf.DUMMYFUNCTION("GOOGLETRANSLATE(B118, ""en"", ""ru"")"),"Loading...")</f>
        <v>Loading...</v>
      </c>
      <c r="G118" s="2" t="str">
        <f>IFERROR(__xludf.DUMMYFUNCTION("GOOGLETRANSLATE(C118, ""en"", ""ru"")"),"Loading...")</f>
        <v>Loading...</v>
      </c>
    </row>
    <row r="119" ht="15.75" customHeight="1">
      <c r="A119" s="2" t="s">
        <v>113</v>
      </c>
      <c r="B119" s="2" t="s">
        <v>70</v>
      </c>
      <c r="C119" s="2" t="s">
        <v>114</v>
      </c>
      <c r="E119" s="2" t="str">
        <f>IFERROR(__xludf.DUMMYFUNCTION("GOOGLETRANSLATE(A119, ""en"", ""ru"")"),"Loading...")</f>
        <v>Loading...</v>
      </c>
      <c r="F119" s="2" t="str">
        <f>IFERROR(__xludf.DUMMYFUNCTION("GOOGLETRANSLATE(B119, ""en"", ""ru"")"),"Филе говядины")</f>
        <v>Филе говядины</v>
      </c>
      <c r="G119" s="2" t="str">
        <f>IFERROR(__xludf.DUMMYFUNCTION("GOOGLETRANSLATE(C119, ""en"", ""ru"")"),"Loading...")</f>
        <v>Loading...</v>
      </c>
    </row>
    <row r="120" ht="15.75" customHeight="1">
      <c r="A120" s="2" t="s">
        <v>113</v>
      </c>
      <c r="B120" s="2" t="s">
        <v>15</v>
      </c>
      <c r="C120" s="2" t="s">
        <v>114</v>
      </c>
      <c r="E120" s="2" t="str">
        <f>IFERROR(__xludf.DUMMYFUNCTION("GOOGLETRANSLATE(A120, ""en"", ""ru"")"),"Loading...")</f>
        <v>Loading...</v>
      </c>
      <c r="F120" s="2" t="str">
        <f>IFERROR(__xludf.DUMMYFUNCTION("GOOGLETRANSLATE(B120, ""en"", ""ru"")"),"Пшеничной муки")</f>
        <v>Пшеничной муки</v>
      </c>
      <c r="G120" s="2" t="str">
        <f>IFERROR(__xludf.DUMMYFUNCTION("GOOGLETRANSLATE(C120, ""en"", ""ru"")"),"Loading...")</f>
        <v>Loading...</v>
      </c>
    </row>
    <row r="121" ht="15.75" customHeight="1">
      <c r="A121" s="2" t="s">
        <v>113</v>
      </c>
      <c r="B121" s="2" t="s">
        <v>116</v>
      </c>
      <c r="C121" s="2" t="s">
        <v>114</v>
      </c>
      <c r="E121" s="2" t="str">
        <f>IFERROR(__xludf.DUMMYFUNCTION("GOOGLETRANSLATE(A121, ""en"", ""ru"")"),"Loading...")</f>
        <v>Loading...</v>
      </c>
      <c r="F121" s="2" t="str">
        <f>IFERROR(__xludf.DUMMYFUNCTION("GOOGLETRANSLATE(B121, ""en"", ""ru"")"),"Loading...")</f>
        <v>Loading...</v>
      </c>
      <c r="G121" s="2" t="str">
        <f>IFERROR(__xludf.DUMMYFUNCTION("GOOGLETRANSLATE(C121, ""en"", ""ru"")"),"Loading...")</f>
        <v>Loading...</v>
      </c>
    </row>
    <row r="122" ht="15.75" customHeight="1">
      <c r="A122" s="2" t="s">
        <v>113</v>
      </c>
      <c r="B122" s="2" t="s">
        <v>68</v>
      </c>
      <c r="C122" s="2" t="s">
        <v>114</v>
      </c>
      <c r="E122" s="2" t="str">
        <f>IFERROR(__xludf.DUMMYFUNCTION("GOOGLETRANSLATE(A122, ""en"", ""ru"")"),"Loading...")</f>
        <v>Loading...</v>
      </c>
      <c r="F122" s="2" t="str">
        <f>IFERROR(__xludf.DUMMYFUNCTION("GOOGLETRANSLATE(B122, ""en"", ""ru"")"),"Английская горчица")</f>
        <v>Английская горчица</v>
      </c>
      <c r="G122" s="2" t="str">
        <f>IFERROR(__xludf.DUMMYFUNCTION("GOOGLETRANSLATE(C122, ""en"", ""ru"")"),"Loading...")</f>
        <v>Loading...</v>
      </c>
    </row>
    <row r="123" ht="15.75" customHeight="1">
      <c r="A123" s="2" t="s">
        <v>113</v>
      </c>
      <c r="B123" s="2" t="s">
        <v>117</v>
      </c>
      <c r="C123" s="2" t="s">
        <v>114</v>
      </c>
      <c r="E123" s="2" t="str">
        <f>IFERROR(__xludf.DUMMYFUNCTION("GOOGLETRANSLATE(A123, ""en"", ""ru"")"),"Loading...")</f>
        <v>Loading...</v>
      </c>
      <c r="F123" s="2" t="str">
        <f>IFERROR(__xludf.DUMMYFUNCTION("GOOGLETRANSLATE(B123, ""en"", ""ru"")"),"Loading...")</f>
        <v>Loading...</v>
      </c>
      <c r="G123" s="2" t="str">
        <f>IFERROR(__xludf.DUMMYFUNCTION("GOOGLETRANSLATE(C123, ""en"", ""ru"")"),"Loading...")</f>
        <v>Loading...</v>
      </c>
    </row>
    <row r="124" ht="15.75" customHeight="1">
      <c r="A124" s="2" t="s">
        <v>113</v>
      </c>
      <c r="B124" s="2" t="s">
        <v>118</v>
      </c>
      <c r="C124" s="2" t="s">
        <v>114</v>
      </c>
      <c r="E124" s="2" t="str">
        <f>IFERROR(__xludf.DUMMYFUNCTION("GOOGLETRANSLATE(A124, ""en"", ""ru"")"),"Loading...")</f>
        <v>Loading...</v>
      </c>
      <c r="F124" s="2" t="str">
        <f>IFERROR(__xludf.DUMMYFUNCTION("GOOGLETRANSLATE(B124, ""en"", ""ru"")"),"Петрушка")</f>
        <v>Петрушка</v>
      </c>
      <c r="G124" s="2" t="str">
        <f>IFERROR(__xludf.DUMMYFUNCTION("GOOGLETRANSLATE(C124, ""en"", ""ru"")"),"Loading...")</f>
        <v>Loading...</v>
      </c>
    </row>
    <row r="125" ht="15.75" customHeight="1">
      <c r="A125" s="2" t="s">
        <v>119</v>
      </c>
      <c r="B125" s="2" t="s">
        <v>120</v>
      </c>
      <c r="C125" s="2" t="s">
        <v>121</v>
      </c>
      <c r="E125" s="2" t="str">
        <f>IFERROR(__xludf.DUMMYFUNCTION("GOOGLETRANSLATE(A125, ""en"", ""ru"")"),"Loading...")</f>
        <v>Loading...</v>
      </c>
      <c r="F125" s="2" t="str">
        <f>IFERROR(__xludf.DUMMYFUNCTION("GOOGLETRANSLATE(B125, ""en"", ""ru"")"),"Loading...")</f>
        <v>Loading...</v>
      </c>
      <c r="G125" s="2" t="str">
        <f>IFERROR(__xludf.DUMMYFUNCTION("GOOGLETRANSLATE(C125, ""en"", ""ru"")"),"Loading...")</f>
        <v>Loading...</v>
      </c>
    </row>
    <row r="126" ht="15.75" customHeight="1">
      <c r="A126" s="2" t="s">
        <v>119</v>
      </c>
      <c r="B126" s="2" t="s">
        <v>77</v>
      </c>
      <c r="C126" s="2" t="s">
        <v>121</v>
      </c>
      <c r="E126" s="2" t="str">
        <f>IFERROR(__xludf.DUMMYFUNCTION("GOOGLETRANSLATE(A126, ""en"", ""ru"")"),"Loading...")</f>
        <v>Loading...</v>
      </c>
      <c r="F126" s="2" t="str">
        <f>IFERROR(__xludf.DUMMYFUNCTION("GOOGLETRANSLATE(B126, ""en"", ""ru"")"),"Лук")</f>
        <v>Лук</v>
      </c>
      <c r="G126" s="2" t="str">
        <f>IFERROR(__xludf.DUMMYFUNCTION("GOOGLETRANSLATE(C126, ""en"", ""ru"")"),"Loading...")</f>
        <v>Loading...</v>
      </c>
    </row>
    <row r="127" ht="15.75" customHeight="1">
      <c r="A127" s="2" t="s">
        <v>119</v>
      </c>
      <c r="B127" s="2" t="s">
        <v>122</v>
      </c>
      <c r="C127" s="2" t="s">
        <v>121</v>
      </c>
      <c r="E127" s="2" t="str">
        <f>IFERROR(__xludf.DUMMYFUNCTION("GOOGLETRANSLATE(A127, ""en"", ""ru"")"),"Loading...")</f>
        <v>Loading...</v>
      </c>
      <c r="F127" s="2" t="str">
        <f>IFERROR(__xludf.DUMMYFUNCTION("GOOGLETRANSLATE(B127, ""en"", ""ru"")"),"Loading...")</f>
        <v>Loading...</v>
      </c>
      <c r="G127" s="2" t="str">
        <f>IFERROR(__xludf.DUMMYFUNCTION("GOOGLETRANSLATE(C127, ""en"", ""ru"")"),"Loading...")</f>
        <v>Loading...</v>
      </c>
    </row>
    <row r="128" ht="15.75" customHeight="1">
      <c r="A128" s="2" t="s">
        <v>119</v>
      </c>
      <c r="B128" s="2" t="s">
        <v>123</v>
      </c>
      <c r="C128" s="2" t="s">
        <v>121</v>
      </c>
      <c r="E128" s="2" t="str">
        <f>IFERROR(__xludf.DUMMYFUNCTION("GOOGLETRANSLATE(A128, ""en"", ""ru"")"),"Loading...")</f>
        <v>Loading...</v>
      </c>
      <c r="F128" s="2" t="str">
        <f>IFERROR(__xludf.DUMMYFUNCTION("GOOGLETRANSLATE(B128, ""en"", ""ru"")"),"Loading...")</f>
        <v>Loading...</v>
      </c>
      <c r="G128" s="2" t="str">
        <f>IFERROR(__xludf.DUMMYFUNCTION("GOOGLETRANSLATE(C128, ""en"", ""ru"")"),"Loading...")</f>
        <v>Loading...</v>
      </c>
    </row>
    <row r="129" ht="15.75" customHeight="1">
      <c r="A129" s="2" t="s">
        <v>119</v>
      </c>
      <c r="B129" s="2" t="s">
        <v>93</v>
      </c>
      <c r="C129" s="2" t="s">
        <v>121</v>
      </c>
      <c r="E129" s="2" t="str">
        <f>IFERROR(__xludf.DUMMYFUNCTION("GOOGLETRANSLATE(A129, ""en"", ""ru"")"),"Loading...")</f>
        <v>Loading...</v>
      </c>
      <c r="F129" s="2" t="str">
        <f>IFERROR(__xludf.DUMMYFUNCTION("GOOGLETRANSLATE(B129, ""en"", ""ru"")"),"Картофель")</f>
        <v>Картофель</v>
      </c>
      <c r="G129" s="2" t="str">
        <f>IFERROR(__xludf.DUMMYFUNCTION("GOOGLETRANSLATE(C129, ""en"", ""ru"")"),"Loading...")</f>
        <v>Loading...</v>
      </c>
    </row>
    <row r="130" ht="15.75" customHeight="1">
      <c r="A130" s="2" t="s">
        <v>119</v>
      </c>
      <c r="B130" s="2" t="s">
        <v>18</v>
      </c>
      <c r="C130" s="2" t="s">
        <v>121</v>
      </c>
      <c r="E130" s="2" t="str">
        <f>IFERROR(__xludf.DUMMYFUNCTION("GOOGLETRANSLATE(A130, ""en"", ""ru"")"),"Loading...")</f>
        <v>Loading...</v>
      </c>
      <c r="F130" s="2" t="str">
        <f>IFERROR(__xludf.DUMMYFUNCTION("GOOGLETRANSLATE(B130, ""en"", ""ru"")"),"Масло")</f>
        <v>Масло</v>
      </c>
      <c r="G130" s="2" t="str">
        <f>IFERROR(__xludf.DUMMYFUNCTION("GOOGLETRANSLATE(C130, ""en"", ""ru"")"),"Loading...")</f>
        <v>Loading...</v>
      </c>
    </row>
    <row r="131" ht="15.75" customHeight="1">
      <c r="A131" s="2" t="s">
        <v>119</v>
      </c>
      <c r="B131" s="2" t="s">
        <v>124</v>
      </c>
      <c r="C131" s="2" t="s">
        <v>121</v>
      </c>
      <c r="E131" s="2" t="str">
        <f>IFERROR(__xludf.DUMMYFUNCTION("GOOGLETRANSLATE(A131, ""en"", ""ru"")"),"Loading...")</f>
        <v>Loading...</v>
      </c>
      <c r="F131" s="2" t="str">
        <f>IFERROR(__xludf.DUMMYFUNCTION("GOOGLETRANSLATE(B131, ""en"", ""ru"")"),"Loading...")</f>
        <v>Loading...</v>
      </c>
      <c r="G131" s="2" t="str">
        <f>IFERROR(__xludf.DUMMYFUNCTION("GOOGLETRANSLATE(C131, ""en"", ""ru"")"),"Loading...")</f>
        <v>Loading...</v>
      </c>
    </row>
    <row r="132" ht="15.75" customHeight="1">
      <c r="A132" s="2" t="s">
        <v>119</v>
      </c>
      <c r="B132" s="2" t="s">
        <v>97</v>
      </c>
      <c r="C132" s="2" t="s">
        <v>121</v>
      </c>
      <c r="E132" s="2" t="str">
        <f>IFERROR(__xludf.DUMMYFUNCTION("GOOGLETRANSLATE(A132, ""en"", ""ru"")"),"Loading...")</f>
        <v>Loading...</v>
      </c>
      <c r="F132" s="2" t="str">
        <f>IFERROR(__xludf.DUMMYFUNCTION("GOOGLETRANSLATE(B132, ""en"", ""ru"")"),"Брокколи")</f>
        <v>Брокколи</v>
      </c>
      <c r="G132" s="2" t="str">
        <f>IFERROR(__xludf.DUMMYFUNCTION("GOOGLETRANSLATE(C132, ""en"", ""ru"")"),"Loading...")</f>
        <v>Loading...</v>
      </c>
    </row>
    <row r="133" ht="15.75" customHeight="1">
      <c r="A133" s="2" t="s">
        <v>119</v>
      </c>
      <c r="B133" s="2" t="s">
        <v>125</v>
      </c>
      <c r="C133" s="2" t="s">
        <v>121</v>
      </c>
      <c r="E133" s="2" t="str">
        <f>IFERROR(__xludf.DUMMYFUNCTION("GOOGLETRANSLATE(A133, ""en"", ""ru"")"),"Loading...")</f>
        <v>Loading...</v>
      </c>
      <c r="F133" s="2" t="str">
        <f>IFERROR(__xludf.DUMMYFUNCTION("GOOGLETRANSLATE(B133, ""en"", ""ru"")"),"Loading...")</f>
        <v>Loading...</v>
      </c>
      <c r="G133" s="2" t="str">
        <f>IFERROR(__xludf.DUMMYFUNCTION("GOOGLETRANSLATE(C133, ""en"", ""ru"")"),"Loading...")</f>
        <v>Loading...</v>
      </c>
    </row>
    <row r="134" ht="15.75" customHeight="1">
      <c r="A134" s="2" t="s">
        <v>126</v>
      </c>
      <c r="B134" s="2" t="s">
        <v>127</v>
      </c>
      <c r="C134" s="2" t="s">
        <v>128</v>
      </c>
      <c r="E134" s="2" t="str">
        <f>IFERROR(__xludf.DUMMYFUNCTION("GOOGLETRANSLATE(A134, ""en"", ""ru"")"),"Тушеное мясо с фасолью и колбасой")</f>
        <v>Тушеное мясо с фасолью и колбасой</v>
      </c>
      <c r="F134" s="2" t="str">
        <f>IFERROR(__xludf.DUMMYFUNCTION("GOOGLETRANSLATE(B134, ""en"", ""ru"")"),"Колбасные изделия")</f>
        <v>Колбасные изделия</v>
      </c>
      <c r="G134" s="2" t="str">
        <f>IFERROR(__xludf.DUMMYFUNCTION("GOOGLETRANSLATE(C134, ""en"", ""ru"")"),"В большом кастрюле обжарьте сосиски до коричневого цвета – около 10 минут.
Добавьте томатный соус, хорошо перемешайте, затем добавьте фасоль, патоку или сахар и горчицу. Сделайте золото, накройте крышку и варите 30 минут. Прекрасно подается с хрустящим х"&amp;"лебом или рисом.")</f>
        <v>В большом кастрюле обжарьте сосиски до коричневого цвета – около 10 минут.
Добавьте томатный соус, хорошо перемешайте, затем добавьте фасоль, патоку или сахар и горчицу. Сделайте золото, накройте крышку и варите 30 минут. Прекрасно подается с хрустящим хлебом или рисом.</v>
      </c>
    </row>
    <row r="135" ht="15.75" customHeight="1">
      <c r="A135" s="2" t="s">
        <v>126</v>
      </c>
      <c r="B135" s="2" t="s">
        <v>129</v>
      </c>
      <c r="C135" s="2" t="s">
        <v>128</v>
      </c>
      <c r="E135" s="2" t="str">
        <f>IFERROR(__xludf.DUMMYFUNCTION("GOOGLETRANSLATE(A135, ""en"", ""ru"")"),"Тушеное мясо с фасолью и колбасой")</f>
        <v>Тушеное мясо с фасолью и колбасой</v>
      </c>
      <c r="F135" s="2" t="str">
        <f>IFERROR(__xludf.DUMMYFUNCTION("GOOGLETRANSLATE(B135, ""en"", ""ru"")"),"Loading...")</f>
        <v>Loading...</v>
      </c>
      <c r="G135" s="2" t="str">
        <f>IFERROR(__xludf.DUMMYFUNCTION("GOOGLETRANSLATE(C135, ""en"", ""ru"")"),"В большом кастрюле обжарьте сосиски до коричневого цвета – около 10 минут.
Добавьте томатный соус, хорошо перемешайте, затем добавьте фасоль, патоку или сахар и горчицу. Сделайте золото, накройте крышку и варите 30 минут. Прекрасно подается с хрустящим х"&amp;"лебом или рисом.")</f>
        <v>В большом кастрюле обжарьте сосиски до коричневого цвета – около 10 минут.
Добавьте томатный соус, хорошо перемешайте, затем добавьте фасоль, патоку или сахар и горчицу. Сделайте золото, накройте крышку и варите 30 минут. Прекрасно подается с хрустящим хлебом или рисом.</v>
      </c>
    </row>
    <row r="136" ht="15.75" customHeight="1">
      <c r="A136" s="2" t="s">
        <v>126</v>
      </c>
      <c r="B136" s="2" t="s">
        <v>130</v>
      </c>
      <c r="C136" s="2" t="s">
        <v>128</v>
      </c>
      <c r="E136" s="2" t="str">
        <f>IFERROR(__xludf.DUMMYFUNCTION("GOOGLETRANSLATE(A136, ""en"", ""ru"")"),"Тушеное мясо с фасолью и колбасой")</f>
        <v>Тушеное мясо с фасолью и колбасой</v>
      </c>
      <c r="F136" s="2" t="str">
        <f>IFERROR(__xludf.DUMMYFUNCTION("GOOGLETRANSLATE(B136, ""en"", ""ru"")"),"Loading...")</f>
        <v>Loading...</v>
      </c>
      <c r="G136" s="2" t="str">
        <f>IFERROR(__xludf.DUMMYFUNCTION("GOOGLETRANSLATE(C136, ""en"", ""ru"")"),"В большом кастрюле обжарьте сосиски до коричневого цвета – около 10 минут.
Добавьте томатный соус, хорошо перемешайте, затем добавьте фасоль, патоку или сахар и горчицу. Сделайте золото, накройте крышку и варите 30 минут. Прекрасно подается с хрустящим х"&amp;"лебом или рисом.")</f>
        <v>В большом кастрюле обжарьте сосиски до коричневого цвета – около 10 минут.
Добавьте томатный соус, хорошо перемешайте, затем добавьте фасоль, патоку или сахар и горчицу. Сделайте золото, накройте крышку и варите 30 минут. Прекрасно подается с хрустящим хлебом или рисом.</v>
      </c>
    </row>
    <row r="137" ht="15.75" customHeight="1">
      <c r="A137" s="2" t="s">
        <v>126</v>
      </c>
      <c r="B137" s="2" t="s">
        <v>131</v>
      </c>
      <c r="C137" s="2" t="s">
        <v>128</v>
      </c>
      <c r="E137" s="2" t="str">
        <f>IFERROR(__xludf.DUMMYFUNCTION("GOOGLETRANSLATE(A137, ""en"", ""ru"")"),"Тушеное мясо с фасолью и колбасой")</f>
        <v>Тушеное мясо с фасолью и колбасой</v>
      </c>
      <c r="F137" s="2" t="str">
        <f>IFERROR(__xludf.DUMMYFUNCTION("GOOGLETRANSLATE(B137, ""en"", ""ru"")"),"Loading...")</f>
        <v>Loading...</v>
      </c>
      <c r="G137" s="2" t="str">
        <f>IFERROR(__xludf.DUMMYFUNCTION("GOOGLETRANSLATE(C137, ""en"", ""ru"")"),"В большом кастрюле обжарьте сосиски до коричневого цвета – около 10 минут.
Добавьте томатный соус, хорошо перемешайте, затем добавьте фасоль, патоку или сахар и горчицу. Сделайте золото, накройте крышку и варите 30 минут. Прекрасно подается с хрустящим х"&amp;"лебом или рисом.")</f>
        <v>В большом кастрюле обжарьте сосиски до коричневого цвета – около 10 минут.
Добавьте томатный соус, хорошо перемешайте, затем добавьте фасоль, патоку или сахар и горчицу. Сделайте золото, накройте крышку и варите 30 минут. Прекрасно подается с хрустящим хлебом или рисом.</v>
      </c>
    </row>
    <row r="138" ht="15.75" customHeight="1">
      <c r="A138" s="2" t="s">
        <v>126</v>
      </c>
      <c r="B138" s="2" t="s">
        <v>68</v>
      </c>
      <c r="C138" s="2" t="s">
        <v>128</v>
      </c>
      <c r="E138" s="2" t="str">
        <f>IFERROR(__xludf.DUMMYFUNCTION("GOOGLETRANSLATE(A138, ""en"", ""ru"")"),"Тушеное мясо с фасолью и колбасой")</f>
        <v>Тушеное мясо с фасолью и колбасой</v>
      </c>
      <c r="F138" s="2" t="str">
        <f>IFERROR(__xludf.DUMMYFUNCTION("GOOGLETRANSLATE(B138, ""en"", ""ru"")"),"Английская горчица")</f>
        <v>Английская горчица</v>
      </c>
      <c r="G138" s="2" t="str">
        <f>IFERROR(__xludf.DUMMYFUNCTION("GOOGLETRANSLATE(C138, ""en"", ""ru"")"),"В большом кастрюле обжарьте сосиски до коричневого цвета – около 10 минут.
Добавьте томатный соус, хорошо перемешайте, затем добавьте фасоль, патоку или сахар и горчицу. Сделайте золото, накройте крышку и варите 30 минут. Прекрасно подается с хрустящим х"&amp;"лебом или рисом.")</f>
        <v>В большом кастрюле обжарьте сосиски до коричневого цвета – около 10 минут.
Добавьте томатный соус, хорошо перемешайте, затем добавьте фасоль, патоку или сахар и горчицу. Сделайте золото, накройте крышку и варите 30 минут. Прекрасно подается с хрустящим хлебом или рисом.</v>
      </c>
    </row>
    <row r="139" ht="15.75" customHeight="1">
      <c r="A139" s="2" t="s">
        <v>132</v>
      </c>
      <c r="B139" s="2" t="s">
        <v>133</v>
      </c>
      <c r="C139" s="2" t="s">
        <v>134</v>
      </c>
      <c r="E139" s="2" t="str">
        <f>IFERROR(__xludf.DUMMYFUNCTION("GOOGLETRANSLATE(A139, ""en"", ""ru"")"),"Loading...")</f>
        <v>Loading...</v>
      </c>
      <c r="F139" s="2" t="str">
        <f>IFERROR(__xludf.DUMMYFUNCTION("GOOGLETRANSLATE(B139, ""en"", ""ru"")"),"Loading...")</f>
        <v>Loading...</v>
      </c>
      <c r="G139" s="2" t="str">
        <f>IFERROR(__xludf.DUMMYFUNCTION("GOOGLETRANSLATE(C139, ""en"", ""ru"")"),"Loading...")</f>
        <v>Loading...</v>
      </c>
    </row>
    <row r="140" ht="15.75" customHeight="1">
      <c r="A140" s="2" t="s">
        <v>132</v>
      </c>
      <c r="B140" s="2" t="s">
        <v>27</v>
      </c>
      <c r="C140" s="2" t="s">
        <v>134</v>
      </c>
      <c r="E140" s="2" t="str">
        <f>IFERROR(__xludf.DUMMYFUNCTION("GOOGLETRANSLATE(A140, ""en"", ""ru"")"),"Loading...")</f>
        <v>Loading...</v>
      </c>
      <c r="F140" s="2" t="str">
        <f>IFERROR(__xludf.DUMMYFUNCTION("GOOGLETRANSLATE(B140, ""en"", ""ru"")"),"Яйца")</f>
        <v>Яйца</v>
      </c>
      <c r="G140" s="2" t="str">
        <f>IFERROR(__xludf.DUMMYFUNCTION("GOOGLETRANSLATE(C140, ""en"", ""ru"")"),"Loading...")</f>
        <v>Loading...</v>
      </c>
    </row>
    <row r="141" ht="15.75" customHeight="1">
      <c r="A141" s="2" t="s">
        <v>132</v>
      </c>
      <c r="B141" s="2" t="s">
        <v>29</v>
      </c>
      <c r="C141" s="2" t="s">
        <v>134</v>
      </c>
      <c r="E141" s="2" t="str">
        <f>IFERROR(__xludf.DUMMYFUNCTION("GOOGLETRANSLATE(A141, ""en"", ""ru"")"),"Loading...")</f>
        <v>Loading...</v>
      </c>
      <c r="F141" s="2" t="str">
        <f>IFERROR(__xludf.DUMMYFUNCTION("GOOGLETRANSLATE(B141, ""en"", ""ru"")"),"Порошок для выпечки")</f>
        <v>Порошок для выпечки</v>
      </c>
      <c r="G141" s="2" t="str">
        <f>IFERROR(__xludf.DUMMYFUNCTION("GOOGLETRANSLATE(C141, ""en"", ""ru"")"),"Loading...")</f>
        <v>Loading...</v>
      </c>
    </row>
    <row r="142" ht="15.75" customHeight="1">
      <c r="A142" s="2" t="s">
        <v>132</v>
      </c>
      <c r="B142" s="2" t="s">
        <v>135</v>
      </c>
      <c r="C142" s="2" t="s">
        <v>134</v>
      </c>
      <c r="E142" s="2" t="str">
        <f>IFERROR(__xludf.DUMMYFUNCTION("GOOGLETRANSLATE(A142, ""en"", ""ru"")"),"Loading...")</f>
        <v>Loading...</v>
      </c>
      <c r="F142" s="2" t="str">
        <f>IFERROR(__xludf.DUMMYFUNCTION("GOOGLETRANSLATE(B142, ""en"", ""ru"")"),"Loading...")</f>
        <v>Loading...</v>
      </c>
      <c r="G142" s="2" t="str">
        <f>IFERROR(__xludf.DUMMYFUNCTION("GOOGLETRANSLATE(C142, ""en"", ""ru"")"),"Loading...")</f>
        <v>Loading...</v>
      </c>
    </row>
    <row r="143" ht="15.75" customHeight="1">
      <c r="A143" s="2" t="s">
        <v>132</v>
      </c>
      <c r="B143" s="2" t="s">
        <v>18</v>
      </c>
      <c r="C143" s="2" t="s">
        <v>134</v>
      </c>
      <c r="E143" s="2" t="str">
        <f>IFERROR(__xludf.DUMMYFUNCTION("GOOGLETRANSLATE(A143, ""en"", ""ru"")"),"Loading...")</f>
        <v>Loading...</v>
      </c>
      <c r="F143" s="2" t="str">
        <f>IFERROR(__xludf.DUMMYFUNCTION("GOOGLETRANSLATE(B143, ""en"", ""ru"")"),"Масло")</f>
        <v>Масло</v>
      </c>
      <c r="G143" s="2" t="str">
        <f>IFERROR(__xludf.DUMMYFUNCTION("GOOGLETRANSLATE(C143, ""en"", ""ru"")"),"Loading...")</f>
        <v>Loading...</v>
      </c>
    </row>
    <row r="144" ht="15.75" customHeight="1">
      <c r="A144" s="2" t="s">
        <v>132</v>
      </c>
      <c r="B144" s="2" t="s">
        <v>136</v>
      </c>
      <c r="C144" s="2" t="s">
        <v>134</v>
      </c>
      <c r="E144" s="2" t="str">
        <f>IFERROR(__xludf.DUMMYFUNCTION("GOOGLETRANSLATE(A144, ""en"", ""ru"")"),"Loading...")</f>
        <v>Loading...</v>
      </c>
      <c r="F144" s="2" t="str">
        <f>IFERROR(__xludf.DUMMYFUNCTION("GOOGLETRANSLATE(B144, ""en"", ""ru"")"),"Loading...")</f>
        <v>Loading...</v>
      </c>
      <c r="G144" s="2" t="str">
        <f>IFERROR(__xludf.DUMMYFUNCTION("GOOGLETRANSLATE(C144, ""en"", ""ru"")"),"Loading...")</f>
        <v>Loading...</v>
      </c>
    </row>
    <row r="145" ht="15.75" customHeight="1">
      <c r="A145" s="2" t="s">
        <v>132</v>
      </c>
      <c r="B145" s="2" t="s">
        <v>137</v>
      </c>
      <c r="C145" s="2" t="s">
        <v>134</v>
      </c>
      <c r="E145" s="2" t="str">
        <f>IFERROR(__xludf.DUMMYFUNCTION("GOOGLETRANSLATE(A145, ""en"", ""ru"")"),"Loading...")</f>
        <v>Loading...</v>
      </c>
      <c r="F145" s="2" t="str">
        <f>IFERROR(__xludf.DUMMYFUNCTION("GOOGLETRANSLATE(B145, ""en"", ""ru"")"),"Малина")</f>
        <v>Малина</v>
      </c>
      <c r="G145" s="2" t="str">
        <f>IFERROR(__xludf.DUMMYFUNCTION("GOOGLETRANSLATE(C145, ""en"", ""ru"")"),"Loading...")</f>
        <v>Loading...</v>
      </c>
    </row>
    <row r="146" ht="15.75" customHeight="1">
      <c r="A146" s="2" t="s">
        <v>138</v>
      </c>
      <c r="B146" s="2" t="s">
        <v>69</v>
      </c>
      <c r="C146" s="2" t="s">
        <v>139</v>
      </c>
      <c r="E146" s="2" t="str">
        <f>IFERROR(__xludf.DUMMYFUNCTION("GOOGLETRANSLATE(A146, ""en"", ""ru"")"),"Loading...")</f>
        <v>Loading...</v>
      </c>
      <c r="F146" s="2" t="str">
        <f>IFERROR(__xludf.DUMMYFUNCTION("GOOGLETRANSLATE(B146, ""en"", ""ru"")"),"Оливковое масло")</f>
        <v>Оливковое масло</v>
      </c>
      <c r="G146" s="2" t="str">
        <f>IFERROR(__xludf.DUMMYFUNCTION("GOOGLETRANSLATE(C146, ""en"", ""ru"")"),"Loading...")</f>
        <v>Loading...</v>
      </c>
    </row>
    <row r="147" ht="15.75" customHeight="1">
      <c r="A147" s="2" t="s">
        <v>138</v>
      </c>
      <c r="B147" s="2" t="s">
        <v>18</v>
      </c>
      <c r="C147" s="2" t="s">
        <v>139</v>
      </c>
      <c r="E147" s="2" t="str">
        <f>IFERROR(__xludf.DUMMYFUNCTION("GOOGLETRANSLATE(A147, ""en"", ""ru"")"),"Loading...")</f>
        <v>Loading...</v>
      </c>
      <c r="F147" s="2" t="str">
        <f>IFERROR(__xludf.DUMMYFUNCTION("GOOGLETRANSLATE(B147, ""en"", ""ru"")"),"Масло")</f>
        <v>Масло</v>
      </c>
      <c r="G147" s="2" t="str">
        <f>IFERROR(__xludf.DUMMYFUNCTION("GOOGLETRANSLATE(C147, ""en"", ""ru"")"),"Loading...")</f>
        <v>Loading...</v>
      </c>
    </row>
    <row r="148" ht="15.75" customHeight="1">
      <c r="A148" s="2" t="s">
        <v>138</v>
      </c>
      <c r="B148" s="2" t="s">
        <v>95</v>
      </c>
      <c r="C148" s="2" t="s">
        <v>139</v>
      </c>
      <c r="E148" s="2" t="str">
        <f>IFERROR(__xludf.DUMMYFUNCTION("GOOGLETRANSLATE(A148, ""en"", ""ru"")"),"Loading...")</f>
        <v>Loading...</v>
      </c>
      <c r="F148" s="2" t="str">
        <f>IFERROR(__xludf.DUMMYFUNCTION("GOOGLETRANSLATE(B148, ""en"", ""ru"")"),"Говядина")</f>
        <v>Говядина</v>
      </c>
      <c r="G148" s="2" t="str">
        <f>IFERROR(__xludf.DUMMYFUNCTION("GOOGLETRANSLATE(C148, ""en"", ""ru"")"),"Loading...")</f>
        <v>Loading...</v>
      </c>
    </row>
    <row r="149" ht="15.75" customHeight="1">
      <c r="A149" s="2" t="s">
        <v>138</v>
      </c>
      <c r="B149" s="2" t="s">
        <v>15</v>
      </c>
      <c r="C149" s="2" t="s">
        <v>139</v>
      </c>
      <c r="E149" s="2" t="str">
        <f>IFERROR(__xludf.DUMMYFUNCTION("GOOGLETRANSLATE(A149, ""en"", ""ru"")"),"Loading...")</f>
        <v>Loading...</v>
      </c>
      <c r="F149" s="2" t="str">
        <f>IFERROR(__xludf.DUMMYFUNCTION("GOOGLETRANSLATE(B149, ""en"", ""ru"")"),"Пшеничной муки")</f>
        <v>Пшеничной муки</v>
      </c>
      <c r="G149" s="2" t="str">
        <f>IFERROR(__xludf.DUMMYFUNCTION("GOOGLETRANSLATE(C149, ""en"", ""ru"")"),"Loading...")</f>
        <v>Loading...</v>
      </c>
    </row>
    <row r="150" ht="15.75" customHeight="1">
      <c r="A150" s="2" t="s">
        <v>138</v>
      </c>
      <c r="B150" s="2" t="s">
        <v>79</v>
      </c>
      <c r="C150" s="2" t="s">
        <v>139</v>
      </c>
      <c r="E150" s="2" t="str">
        <f>IFERROR(__xludf.DUMMYFUNCTION("GOOGLETRANSLATE(A150, ""en"", ""ru"")"),"Loading...")</f>
        <v>Loading...</v>
      </c>
      <c r="F150" s="2" t="str">
        <f>IFERROR(__xludf.DUMMYFUNCTION("GOOGLETRANSLATE(B150, ""en"", ""ru"")"),"Чеснок")</f>
        <v>Чеснок</v>
      </c>
      <c r="G150" s="2" t="str">
        <f>IFERROR(__xludf.DUMMYFUNCTION("GOOGLETRANSLATE(C150, ""en"", ""ru"")"),"Loading...")</f>
        <v>Loading...</v>
      </c>
    </row>
    <row r="151" ht="15.75" customHeight="1">
      <c r="A151" s="2" t="s">
        <v>138</v>
      </c>
      <c r="B151" s="2" t="s">
        <v>77</v>
      </c>
      <c r="C151" s="2" t="s">
        <v>139</v>
      </c>
      <c r="E151" s="2" t="str">
        <f>IFERROR(__xludf.DUMMYFUNCTION("GOOGLETRANSLATE(A151, ""en"", ""ru"")"),"Loading...")</f>
        <v>Loading...</v>
      </c>
      <c r="F151" s="2" t="str">
        <f>IFERROR(__xludf.DUMMYFUNCTION("GOOGLETRANSLATE(B151, ""en"", ""ru"")"),"Лук")</f>
        <v>Лук</v>
      </c>
      <c r="G151" s="2" t="str">
        <f>IFERROR(__xludf.DUMMYFUNCTION("GOOGLETRANSLATE(C151, ""en"", ""ru"")"),"Loading...")</f>
        <v>Loading...</v>
      </c>
    </row>
    <row r="152" ht="15.75" customHeight="1">
      <c r="A152" s="2" t="s">
        <v>138</v>
      </c>
      <c r="B152" s="2" t="s">
        <v>122</v>
      </c>
      <c r="C152" s="2" t="s">
        <v>139</v>
      </c>
      <c r="E152" s="2" t="str">
        <f>IFERROR(__xludf.DUMMYFUNCTION("GOOGLETRANSLATE(A152, ""en"", ""ru"")"),"Loading...")</f>
        <v>Loading...</v>
      </c>
      <c r="F152" s="2" t="str">
        <f>IFERROR(__xludf.DUMMYFUNCTION("GOOGLETRANSLATE(B152, ""en"", ""ru"")"),"Loading...")</f>
        <v>Loading...</v>
      </c>
      <c r="G152" s="2" t="str">
        <f>IFERROR(__xludf.DUMMYFUNCTION("GOOGLETRANSLATE(C152, ""en"", ""ru"")"),"Loading...")</f>
        <v>Loading...</v>
      </c>
    </row>
    <row r="153" ht="15.75" customHeight="1">
      <c r="A153" s="2" t="s">
        <v>138</v>
      </c>
      <c r="B153" s="2" t="s">
        <v>91</v>
      </c>
      <c r="C153" s="2" t="s">
        <v>139</v>
      </c>
      <c r="E153" s="2" t="str">
        <f>IFERROR(__xludf.DUMMYFUNCTION("GOOGLETRANSLATE(A153, ""en"", ""ru"")"),"Loading...")</f>
        <v>Loading...</v>
      </c>
      <c r="F153" s="2" t="str">
        <f>IFERROR(__xludf.DUMMYFUNCTION("GOOGLETRANSLATE(B153, ""en"", ""ru"")"),"Морковь")</f>
        <v>Морковь</v>
      </c>
      <c r="G153" s="2" t="str">
        <f>IFERROR(__xludf.DUMMYFUNCTION("GOOGLETRANSLATE(C153, ""en"", ""ru"")"),"Loading...")</f>
        <v>Loading...</v>
      </c>
    </row>
    <row r="154" ht="15.75" customHeight="1">
      <c r="A154" s="2" t="s">
        <v>138</v>
      </c>
      <c r="B154" s="2" t="s">
        <v>123</v>
      </c>
      <c r="C154" s="2" t="s">
        <v>139</v>
      </c>
      <c r="E154" s="2" t="str">
        <f>IFERROR(__xludf.DUMMYFUNCTION("GOOGLETRANSLATE(A154, ""en"", ""ru"")"),"Loading...")</f>
        <v>Loading...</v>
      </c>
      <c r="F154" s="2" t="str">
        <f>IFERROR(__xludf.DUMMYFUNCTION("GOOGLETRANSLATE(B154, ""en"", ""ru"")"),"Loading...")</f>
        <v>Loading...</v>
      </c>
      <c r="G154" s="2" t="str">
        <f>IFERROR(__xludf.DUMMYFUNCTION("GOOGLETRANSLATE(C154, ""en"", ""ru"")"),"Loading...")</f>
        <v>Loading...</v>
      </c>
    </row>
    <row r="155" ht="15.75" customHeight="1">
      <c r="A155" s="2" t="s">
        <v>138</v>
      </c>
      <c r="B155" s="2" t="s">
        <v>140</v>
      </c>
      <c r="C155" s="2" t="s">
        <v>139</v>
      </c>
      <c r="E155" s="2" t="str">
        <f>IFERROR(__xludf.DUMMYFUNCTION("GOOGLETRANSLATE(A155, ""en"", ""ru"")"),"Loading...")</f>
        <v>Loading...</v>
      </c>
      <c r="F155" s="2" t="str">
        <f>IFERROR(__xludf.DUMMYFUNCTION("GOOGLETRANSLATE(B155, ""en"", ""ru"")"),"шВ")</f>
        <v>шВ</v>
      </c>
      <c r="G155" s="2" t="str">
        <f>IFERROR(__xludf.DUMMYFUNCTION("GOOGLETRANSLATE(C155, ""en"", ""ru"")"),"Loading...")</f>
        <v>Loading...</v>
      </c>
    </row>
    <row r="156" ht="15.75" customHeight="1">
      <c r="A156" s="2" t="s">
        <v>138</v>
      </c>
      <c r="B156" s="2" t="s">
        <v>141</v>
      </c>
      <c r="C156" s="2" t="s">
        <v>139</v>
      </c>
      <c r="E156" s="2" t="str">
        <f>IFERROR(__xludf.DUMMYFUNCTION("GOOGLETRANSLATE(A156, ""en"", ""ru"")"),"Loading...")</f>
        <v>Loading...</v>
      </c>
      <c r="F156" s="2" t="str">
        <f>IFERROR(__xludf.DUMMYFUNCTION("GOOGLETRANSLATE(B156, ""en"", ""ru"")"),"Loading...")</f>
        <v>Loading...</v>
      </c>
      <c r="G156" s="2" t="str">
        <f>IFERROR(__xludf.DUMMYFUNCTION("GOOGLETRANSLATE(C156, ""en"", ""ru"")"),"Loading...")</f>
        <v>Loading...</v>
      </c>
    </row>
    <row r="157" ht="15.75" customHeight="1">
      <c r="A157" s="2" t="s">
        <v>138</v>
      </c>
      <c r="B157" s="2" t="s">
        <v>117</v>
      </c>
      <c r="C157" s="2" t="s">
        <v>139</v>
      </c>
      <c r="E157" s="2" t="str">
        <f>IFERROR(__xludf.DUMMYFUNCTION("GOOGLETRANSLATE(A157, ""en"", ""ru"")"),"Loading...")</f>
        <v>Loading...</v>
      </c>
      <c r="F157" s="2" t="str">
        <f>IFERROR(__xludf.DUMMYFUNCTION("GOOGLETRANSLATE(B157, ""en"", ""ru"")"),"Loading...")</f>
        <v>Loading...</v>
      </c>
      <c r="G157" s="2" t="str">
        <f>IFERROR(__xludf.DUMMYFUNCTION("GOOGLETRANSLATE(C157, ""en"", ""ru"")"),"Loading...")</f>
        <v>Loading...</v>
      </c>
    </row>
    <row r="158" ht="15.75" customHeight="1">
      <c r="A158" s="2" t="s">
        <v>138</v>
      </c>
      <c r="B158" s="2" t="s">
        <v>89</v>
      </c>
      <c r="C158" s="2" t="s">
        <v>139</v>
      </c>
      <c r="E158" s="2" t="str">
        <f>IFERROR(__xludf.DUMMYFUNCTION("GOOGLETRANSLATE(A158, ""en"", ""ru"")"),"Loading...")</f>
        <v>Loading...</v>
      </c>
      <c r="F158" s="2" t="str">
        <f>IFERROR(__xludf.DUMMYFUNCTION("GOOGLETRANSLATE(B158, ""en"", ""ru"")"),"Лавровый лист")</f>
        <v>Лавровый лист</v>
      </c>
      <c r="G158" s="2" t="str">
        <f>IFERROR(__xludf.DUMMYFUNCTION("GOOGLETRANSLATE(C158, ""en"", ""ru"")"),"Loading...")</f>
        <v>Loading...</v>
      </c>
    </row>
    <row r="159" ht="15.75" customHeight="1">
      <c r="A159" s="2" t="s">
        <v>138</v>
      </c>
      <c r="B159" s="2" t="s">
        <v>87</v>
      </c>
      <c r="C159" s="2" t="s">
        <v>139</v>
      </c>
      <c r="E159" s="2" t="str">
        <f>IFERROR(__xludf.DUMMYFUNCTION("GOOGLETRANSLATE(A159, ""en"", ""ru"")"),"Loading...")</f>
        <v>Loading...</v>
      </c>
      <c r="F159" s="2" t="str">
        <f>IFERROR(__xludf.DUMMYFUNCTION("GOOGLETRANSLATE(B159, ""en"", ""ru"")"),"Тимьян")</f>
        <v>Тимьян</v>
      </c>
      <c r="G159" s="2" t="str">
        <f>IFERROR(__xludf.DUMMYFUNCTION("GOOGLETRANSLATE(C159, ""en"", ""ru"")"),"Loading...")</f>
        <v>Loading...</v>
      </c>
    </row>
    <row r="160" ht="15.75" customHeight="1">
      <c r="A160" s="2" t="s">
        <v>138</v>
      </c>
      <c r="B160" s="2" t="s">
        <v>118</v>
      </c>
      <c r="C160" s="2" t="s">
        <v>139</v>
      </c>
      <c r="E160" s="2" t="str">
        <f>IFERROR(__xludf.DUMMYFUNCTION("GOOGLETRANSLATE(A160, ""en"", ""ru"")"),"Loading...")</f>
        <v>Loading...</v>
      </c>
      <c r="F160" s="2" t="str">
        <f>IFERROR(__xludf.DUMMYFUNCTION("GOOGLETRANSLATE(B160, ""en"", ""ru"")"),"Петрушка")</f>
        <v>Петрушка</v>
      </c>
      <c r="G160" s="2" t="str">
        <f>IFERROR(__xludf.DUMMYFUNCTION("GOOGLETRANSLATE(C160, ""en"", ""ru"")"),"Loading...")</f>
        <v>Loading...</v>
      </c>
    </row>
    <row r="161" ht="15.75" customHeight="1">
      <c r="A161" s="2" t="s">
        <v>138</v>
      </c>
      <c r="B161" s="2" t="s">
        <v>15</v>
      </c>
      <c r="C161" s="2" t="s">
        <v>139</v>
      </c>
      <c r="E161" s="2" t="str">
        <f>IFERROR(__xludf.DUMMYFUNCTION("GOOGLETRANSLATE(A161, ""en"", ""ru"")"),"Loading...")</f>
        <v>Loading...</v>
      </c>
      <c r="F161" s="2" t="str">
        <f>IFERROR(__xludf.DUMMYFUNCTION("GOOGLETRANSLATE(B161, ""en"", ""ru"")"),"Пшеничной муки")</f>
        <v>Пшеничной муки</v>
      </c>
      <c r="G161" s="2" t="str">
        <f>IFERROR(__xludf.DUMMYFUNCTION("GOOGLETRANSLATE(C161, ""en"", ""ru"")"),"Loading...")</f>
        <v>Loading...</v>
      </c>
    </row>
    <row r="162" ht="15.75" customHeight="1">
      <c r="A162" s="2" t="s">
        <v>138</v>
      </c>
      <c r="B162" s="2" t="s">
        <v>29</v>
      </c>
      <c r="C162" s="2" t="s">
        <v>139</v>
      </c>
      <c r="E162" s="2" t="str">
        <f>IFERROR(__xludf.DUMMYFUNCTION("GOOGLETRANSLATE(A162, ""en"", ""ru"")"),"Loading...")</f>
        <v>Loading...</v>
      </c>
      <c r="F162" s="2" t="str">
        <f>IFERROR(__xludf.DUMMYFUNCTION("GOOGLETRANSLATE(B162, ""en"", ""ru"")"),"Порошок для выпечки")</f>
        <v>Порошок для выпечки</v>
      </c>
      <c r="G162" s="2" t="str">
        <f>IFERROR(__xludf.DUMMYFUNCTION("GOOGLETRANSLATE(C162, ""en"", ""ru"")"),"Loading...")</f>
        <v>Loading...</v>
      </c>
    </row>
    <row r="163" ht="15.75" customHeight="1">
      <c r="A163" s="2" t="s">
        <v>138</v>
      </c>
      <c r="B163" s="2" t="s">
        <v>142</v>
      </c>
      <c r="C163" s="2" t="s">
        <v>139</v>
      </c>
      <c r="E163" s="2" t="str">
        <f>IFERROR(__xludf.DUMMYFUNCTION("GOOGLETRANSLATE(A163, ""en"", ""ru"")"),"Loading...")</f>
        <v>Loading...</v>
      </c>
      <c r="F163" s="2" t="str">
        <f>IFERROR(__xludf.DUMMYFUNCTION("GOOGLETRANSLATE(B163, ""en"", ""ru"")"),"сало")</f>
        <v>сало</v>
      </c>
      <c r="G163" s="2" t="str">
        <f>IFERROR(__xludf.DUMMYFUNCTION("GOOGLETRANSLATE(C163, ""en"", ""ru"")"),"Loading...")</f>
        <v>Loading...</v>
      </c>
    </row>
    <row r="164" ht="15.75" customHeight="1">
      <c r="A164" s="2" t="s">
        <v>138</v>
      </c>
      <c r="B164" s="2" t="s">
        <v>47</v>
      </c>
      <c r="C164" s="2" t="s">
        <v>139</v>
      </c>
      <c r="E164" s="2" t="str">
        <f>IFERROR(__xludf.DUMMYFUNCTION("GOOGLETRANSLATE(A164, ""en"", ""ru"")"),"Loading...")</f>
        <v>Loading...</v>
      </c>
      <c r="F164" s="2" t="str">
        <f>IFERROR(__xludf.DUMMYFUNCTION("GOOGLETRANSLATE(B164, ""en"", ""ru"")"),"Вода")</f>
        <v>Вода</v>
      </c>
      <c r="G164" s="2" t="str">
        <f>IFERROR(__xludf.DUMMYFUNCTION("GOOGLETRANSLATE(C164, ""en"", ""ru"")"),"Loading...")</f>
        <v>Loading...</v>
      </c>
    </row>
    <row r="165" ht="15.75" customHeight="1">
      <c r="A165" s="2" t="s">
        <v>143</v>
      </c>
      <c r="B165" s="2" t="s">
        <v>95</v>
      </c>
      <c r="C165" s="2" t="s">
        <v>144</v>
      </c>
      <c r="E165" s="2" t="str">
        <f>IFERROR(__xludf.DUMMYFUNCTION("GOOGLETRANSLATE(A165, ""en"", ""ru"")"),"Loading...")</f>
        <v>Loading...</v>
      </c>
      <c r="F165" s="2" t="str">
        <f>IFERROR(__xludf.DUMMYFUNCTION("GOOGLETRANSLATE(B165, ""en"", ""ru"")"),"Говядина")</f>
        <v>Говядина</v>
      </c>
      <c r="G165" s="2" t="str">
        <f>IFERROR(__xludf.DUMMYFUNCTION("GOOGLETRANSLATE(C165, ""en"", ""ru"")"),"Loading...")</f>
        <v>Loading...</v>
      </c>
    </row>
    <row r="166" ht="15.75" customHeight="1">
      <c r="A166" s="2" t="s">
        <v>143</v>
      </c>
      <c r="B166" s="2" t="s">
        <v>15</v>
      </c>
      <c r="C166" s="2" t="s">
        <v>144</v>
      </c>
      <c r="E166" s="2" t="str">
        <f>IFERROR(__xludf.DUMMYFUNCTION("GOOGLETRANSLATE(A166, ""en"", ""ru"")"),"Loading...")</f>
        <v>Loading...</v>
      </c>
      <c r="F166" s="2" t="str">
        <f>IFERROR(__xludf.DUMMYFUNCTION("GOOGLETRANSLATE(B166, ""en"", ""ru"")"),"Пшеничной муки")</f>
        <v>Пшеничной муки</v>
      </c>
      <c r="G166" s="2" t="str">
        <f>IFERROR(__xludf.DUMMYFUNCTION("GOOGLETRANSLATE(C166, ""en"", ""ru"")"),"Loading...")</f>
        <v>Loading...</v>
      </c>
    </row>
    <row r="167" ht="15.75" customHeight="1">
      <c r="A167" s="2" t="s">
        <v>143</v>
      </c>
      <c r="B167" s="2" t="s">
        <v>120</v>
      </c>
      <c r="C167" s="2" t="s">
        <v>144</v>
      </c>
      <c r="E167" s="2" t="str">
        <f>IFERROR(__xludf.DUMMYFUNCTION("GOOGLETRANSLATE(A167, ""en"", ""ru"")"),"Loading...")</f>
        <v>Loading...</v>
      </c>
      <c r="F167" s="2" t="str">
        <f>IFERROR(__xludf.DUMMYFUNCTION("GOOGLETRANSLATE(B167, ""en"", ""ru"")"),"Loading...")</f>
        <v>Loading...</v>
      </c>
      <c r="G167" s="2" t="str">
        <f>IFERROR(__xludf.DUMMYFUNCTION("GOOGLETRANSLATE(C167, ""en"", ""ru"")"),"Loading...")</f>
        <v>Loading...</v>
      </c>
    </row>
    <row r="168" ht="15.75" customHeight="1">
      <c r="A168" s="2" t="s">
        <v>143</v>
      </c>
      <c r="B168" s="2" t="s">
        <v>141</v>
      </c>
      <c r="C168" s="2" t="s">
        <v>144</v>
      </c>
      <c r="E168" s="2" t="str">
        <f>IFERROR(__xludf.DUMMYFUNCTION("GOOGLETRANSLATE(A168, ""en"", ""ru"")"),"Loading...")</f>
        <v>Loading...</v>
      </c>
      <c r="F168" s="2" t="str">
        <f>IFERROR(__xludf.DUMMYFUNCTION("GOOGLETRANSLATE(B168, ""en"", ""ru"")"),"Loading...")</f>
        <v>Loading...</v>
      </c>
      <c r="G168" s="2" t="str">
        <f>IFERROR(__xludf.DUMMYFUNCTION("GOOGLETRANSLATE(C168, ""en"", ""ru"")"),"Loading...")</f>
        <v>Loading...</v>
      </c>
    </row>
    <row r="169" ht="15.75" customHeight="1">
      <c r="A169" s="2" t="s">
        <v>143</v>
      </c>
      <c r="B169" s="2" t="s">
        <v>117</v>
      </c>
      <c r="C169" s="2" t="s">
        <v>144</v>
      </c>
      <c r="E169" s="2" t="str">
        <f>IFERROR(__xludf.DUMMYFUNCTION("GOOGLETRANSLATE(A169, ""en"", ""ru"")"),"Loading...")</f>
        <v>Loading...</v>
      </c>
      <c r="F169" s="2" t="str">
        <f>IFERROR(__xludf.DUMMYFUNCTION("GOOGLETRANSLATE(B169, ""en"", ""ru"")"),"Loading...")</f>
        <v>Loading...</v>
      </c>
      <c r="G169" s="2" t="str">
        <f>IFERROR(__xludf.DUMMYFUNCTION("GOOGLETRANSLATE(C169, ""en"", ""ru"")"),"Loading...")</f>
        <v>Loading...</v>
      </c>
    </row>
    <row r="170" ht="15.75" customHeight="1">
      <c r="A170" s="2" t="s">
        <v>143</v>
      </c>
      <c r="B170" s="2" t="s">
        <v>77</v>
      </c>
      <c r="C170" s="2" t="s">
        <v>144</v>
      </c>
      <c r="E170" s="2" t="str">
        <f>IFERROR(__xludf.DUMMYFUNCTION("GOOGLETRANSLATE(A170, ""en"", ""ru"")"),"Loading...")</f>
        <v>Loading...</v>
      </c>
      <c r="F170" s="2" t="str">
        <f>IFERROR(__xludf.DUMMYFUNCTION("GOOGLETRANSLATE(B170, ""en"", ""ru"")"),"Лук")</f>
        <v>Лук</v>
      </c>
      <c r="G170" s="2" t="str">
        <f>IFERROR(__xludf.DUMMYFUNCTION("GOOGLETRANSLATE(C170, ""en"", ""ru"")"),"Loading...")</f>
        <v>Loading...</v>
      </c>
    </row>
    <row r="171" ht="15.75" customHeight="1">
      <c r="A171" s="2" t="s">
        <v>143</v>
      </c>
      <c r="B171" s="2" t="s">
        <v>91</v>
      </c>
      <c r="C171" s="2" t="s">
        <v>144</v>
      </c>
      <c r="E171" s="2" t="str">
        <f>IFERROR(__xludf.DUMMYFUNCTION("GOOGLETRANSLATE(A171, ""en"", ""ru"")"),"Loading...")</f>
        <v>Loading...</v>
      </c>
      <c r="F171" s="2" t="str">
        <f>IFERROR(__xludf.DUMMYFUNCTION("GOOGLETRANSLATE(B171, ""en"", ""ru"")"),"Морковь")</f>
        <v>Морковь</v>
      </c>
      <c r="G171" s="2" t="str">
        <f>IFERROR(__xludf.DUMMYFUNCTION("GOOGLETRANSLATE(C171, ""en"", ""ru"")"),"Loading...")</f>
        <v>Loading...</v>
      </c>
    </row>
    <row r="172" ht="15.75" customHeight="1">
      <c r="A172" s="2" t="s">
        <v>143</v>
      </c>
      <c r="B172" s="2" t="s">
        <v>87</v>
      </c>
      <c r="C172" s="2" t="s">
        <v>144</v>
      </c>
      <c r="E172" s="2" t="str">
        <f>IFERROR(__xludf.DUMMYFUNCTION("GOOGLETRANSLATE(A172, ""en"", ""ru"")"),"Loading...")</f>
        <v>Loading...</v>
      </c>
      <c r="F172" s="2" t="str">
        <f>IFERROR(__xludf.DUMMYFUNCTION("GOOGLETRANSLATE(B172, ""en"", ""ru"")"),"Тимьян")</f>
        <v>Тимьян</v>
      </c>
      <c r="G172" s="2" t="str">
        <f>IFERROR(__xludf.DUMMYFUNCTION("GOOGLETRANSLATE(C172, ""en"", ""ru"")"),"Loading...")</f>
        <v>Loading...</v>
      </c>
    </row>
    <row r="173" ht="15.75" customHeight="1">
      <c r="A173" s="2" t="s">
        <v>143</v>
      </c>
      <c r="B173" s="2" t="s">
        <v>92</v>
      </c>
      <c r="C173" s="2" t="s">
        <v>144</v>
      </c>
      <c r="E173" s="2" t="str">
        <f>IFERROR(__xludf.DUMMYFUNCTION("GOOGLETRANSLATE(A173, ""en"", ""ru"")"),"Loading...")</f>
        <v>Loading...</v>
      </c>
      <c r="F173" s="2" t="str">
        <f>IFERROR(__xludf.DUMMYFUNCTION("GOOGLETRANSLATE(B173, ""en"", ""ru"")"),"Горчица")</f>
        <v>Горчица</v>
      </c>
      <c r="G173" s="2" t="str">
        <f>IFERROR(__xludf.DUMMYFUNCTION("GOOGLETRANSLATE(C173, ""en"", ""ru"")"),"Loading...")</f>
        <v>Loading...</v>
      </c>
    </row>
    <row r="174" ht="15.75" customHeight="1">
      <c r="A174" s="2" t="s">
        <v>143</v>
      </c>
      <c r="B174" s="2" t="s">
        <v>73</v>
      </c>
      <c r="C174" s="2" t="s">
        <v>144</v>
      </c>
      <c r="E174" s="2" t="str">
        <f>IFERROR(__xludf.DUMMYFUNCTION("GOOGLETRANSLATE(A174, ""en"", ""ru"")"),"Loading...")</f>
        <v>Loading...</v>
      </c>
      <c r="F174" s="2" t="str">
        <f>IFERROR(__xludf.DUMMYFUNCTION("GOOGLETRANSLATE(B174, ""en"", ""ru"")"),"Яичные желтки")</f>
        <v>Яичные желтки</v>
      </c>
      <c r="G174" s="2" t="str">
        <f>IFERROR(__xludf.DUMMYFUNCTION("GOOGLETRANSLATE(C174, ""en"", ""ru"")"),"Loading...")</f>
        <v>Loading...</v>
      </c>
    </row>
    <row r="175" ht="15.75" customHeight="1">
      <c r="A175" s="2" t="s">
        <v>143</v>
      </c>
      <c r="B175" s="2" t="s">
        <v>72</v>
      </c>
      <c r="C175" s="2" t="s">
        <v>144</v>
      </c>
      <c r="E175" s="2" t="str">
        <f>IFERROR(__xludf.DUMMYFUNCTION("GOOGLETRANSLATE(A175, ""en"", ""ru"")"),"Loading...")</f>
        <v>Loading...</v>
      </c>
      <c r="F175" s="2" t="str">
        <f>IFERROR(__xludf.DUMMYFUNCTION("GOOGLETRANSLATE(B175, ""en"", ""ru"")"),"Слоеное тесто")</f>
        <v>Слоеное тесто</v>
      </c>
      <c r="G175" s="2" t="str">
        <f>IFERROR(__xludf.DUMMYFUNCTION("GOOGLETRANSLATE(C175, ""en"", ""ru"")"),"Loading...")</f>
        <v>Loading...</v>
      </c>
    </row>
    <row r="176" ht="15.75" customHeight="1">
      <c r="A176" s="2" t="s">
        <v>143</v>
      </c>
      <c r="B176" s="2" t="s">
        <v>145</v>
      </c>
      <c r="C176" s="2" t="s">
        <v>144</v>
      </c>
      <c r="E176" s="2" t="str">
        <f>IFERROR(__xludf.DUMMYFUNCTION("GOOGLETRANSLATE(A176, ""en"", ""ru"")"),"Loading...")</f>
        <v>Loading...</v>
      </c>
      <c r="F176" s="2" t="str">
        <f>IFERROR(__xludf.DUMMYFUNCTION("GOOGLETRANSLATE(B176, ""en"", ""ru"")"),"Зеленая фасоль")</f>
        <v>Зеленая фасоль</v>
      </c>
      <c r="G176" s="2" t="str">
        <f>IFERROR(__xludf.DUMMYFUNCTION("GOOGLETRANSLATE(C176, ""en"", ""ru"")"),"Loading...")</f>
        <v>Loading...</v>
      </c>
    </row>
    <row r="177" ht="15.75" customHeight="1">
      <c r="A177" s="2" t="s">
        <v>143</v>
      </c>
      <c r="B177" s="2" t="s">
        <v>18</v>
      </c>
      <c r="C177" s="2" t="s">
        <v>144</v>
      </c>
      <c r="E177" s="2" t="str">
        <f>IFERROR(__xludf.DUMMYFUNCTION("GOOGLETRANSLATE(A177, ""en"", ""ru"")"),"Loading...")</f>
        <v>Loading...</v>
      </c>
      <c r="F177" s="2" t="str">
        <f>IFERROR(__xludf.DUMMYFUNCTION("GOOGLETRANSLATE(B177, ""en"", ""ru"")"),"Масло")</f>
        <v>Масло</v>
      </c>
      <c r="G177" s="2" t="str">
        <f>IFERROR(__xludf.DUMMYFUNCTION("GOOGLETRANSLATE(C177, ""en"", ""ru"")"),"Loading...")</f>
        <v>Loading...</v>
      </c>
    </row>
    <row r="178" ht="15.75" customHeight="1">
      <c r="A178" s="2" t="s">
        <v>143</v>
      </c>
      <c r="B178" s="2" t="s">
        <v>30</v>
      </c>
      <c r="C178" s="2" t="s">
        <v>144</v>
      </c>
      <c r="E178" s="2" t="str">
        <f>IFERROR(__xludf.DUMMYFUNCTION("GOOGLETRANSLATE(A178, ""en"", ""ru"")"),"Loading...")</f>
        <v>Loading...</v>
      </c>
      <c r="F178" s="2" t="str">
        <f>IFERROR(__xludf.DUMMYFUNCTION("GOOGLETRANSLATE(B178, ""en"", ""ru"")"),"Соль")</f>
        <v>Соль</v>
      </c>
      <c r="G178" s="2" t="str">
        <f>IFERROR(__xludf.DUMMYFUNCTION("GOOGLETRANSLATE(C178, ""en"", ""ru"")"),"Loading...")</f>
        <v>Loading...</v>
      </c>
    </row>
    <row r="179" ht="15.75" customHeight="1">
      <c r="A179" s="2" t="s">
        <v>143</v>
      </c>
      <c r="B179" s="2" t="s">
        <v>146</v>
      </c>
      <c r="C179" s="2" t="s">
        <v>144</v>
      </c>
      <c r="E179" s="2" t="str">
        <f>IFERROR(__xludf.DUMMYFUNCTION("GOOGLETRANSLATE(A179, ""en"", ""ru"")"),"Loading...")</f>
        <v>Loading...</v>
      </c>
      <c r="F179" s="2" t="str">
        <f>IFERROR(__xludf.DUMMYFUNCTION("GOOGLETRANSLATE(B179, ""en"", ""ru"")"),"Loading...")</f>
        <v>Loading...</v>
      </c>
      <c r="G179" s="2" t="str">
        <f>IFERROR(__xludf.DUMMYFUNCTION("GOOGLETRANSLATE(C179, ""en"", ""ru"")"),"Loading...")</f>
        <v>Loading...</v>
      </c>
    </row>
    <row r="180" ht="15.75" customHeight="1">
      <c r="A180" s="2" t="s">
        <v>147</v>
      </c>
      <c r="B180" s="2" t="s">
        <v>95</v>
      </c>
      <c r="C180" s="2" t="s">
        <v>148</v>
      </c>
      <c r="E180" s="2" t="str">
        <f>IFERROR(__xludf.DUMMYFUNCTION("GOOGLETRANSLATE(A180, ""en"", ""ru"")"),"Loading...")</f>
        <v>Loading...</v>
      </c>
      <c r="F180" s="2" t="str">
        <f>IFERROR(__xludf.DUMMYFUNCTION("GOOGLETRANSLATE(B180, ""en"", ""ru"")"),"Говядина")</f>
        <v>Говядина</v>
      </c>
      <c r="G180" s="2" t="str">
        <f>IFERROR(__xludf.DUMMYFUNCTION("GOOGLETRANSLATE(C180, ""en"", ""ru"")"),"Loading...")</f>
        <v>Loading...</v>
      </c>
    </row>
    <row r="181" ht="15.75" customHeight="1">
      <c r="A181" s="2" t="s">
        <v>147</v>
      </c>
      <c r="B181" s="2" t="s">
        <v>69</v>
      </c>
      <c r="C181" s="2" t="s">
        <v>148</v>
      </c>
      <c r="E181" s="2" t="str">
        <f>IFERROR(__xludf.DUMMYFUNCTION("GOOGLETRANSLATE(A181, ""en"", ""ru"")"),"Loading...")</f>
        <v>Loading...</v>
      </c>
      <c r="F181" s="2" t="str">
        <f>IFERROR(__xludf.DUMMYFUNCTION("GOOGLETRANSLATE(B181, ""en"", ""ru"")"),"Оливковое масло")</f>
        <v>Оливковое масло</v>
      </c>
      <c r="G181" s="2" t="str">
        <f>IFERROR(__xludf.DUMMYFUNCTION("GOOGLETRANSLATE(C181, ""en"", ""ru"")"),"Loading...")</f>
        <v>Loading...</v>
      </c>
    </row>
    <row r="182" ht="15.75" customHeight="1">
      <c r="A182" s="2" t="s">
        <v>147</v>
      </c>
      <c r="B182" s="2" t="s">
        <v>149</v>
      </c>
      <c r="C182" s="2" t="s">
        <v>148</v>
      </c>
      <c r="E182" s="2" t="str">
        <f>IFERROR(__xludf.DUMMYFUNCTION("GOOGLETRANSLATE(A182, ""en"", ""ru"")"),"Loading...")</f>
        <v>Loading...</v>
      </c>
      <c r="F182" s="2" t="str">
        <f>IFERROR(__xludf.DUMMYFUNCTION("GOOGLETRANSLATE(B182, ""en"", ""ru"")"),"Шалот")</f>
        <v>Шалот</v>
      </c>
      <c r="G182" s="2" t="str">
        <f>IFERROR(__xludf.DUMMYFUNCTION("GOOGLETRANSLATE(C182, ""en"", ""ru"")"),"Loading...")</f>
        <v>Loading...</v>
      </c>
    </row>
    <row r="183" ht="15.75" customHeight="1">
      <c r="A183" s="2" t="s">
        <v>147</v>
      </c>
      <c r="B183" s="2" t="s">
        <v>79</v>
      </c>
      <c r="C183" s="2" t="s">
        <v>148</v>
      </c>
      <c r="E183" s="2" t="str">
        <f>IFERROR(__xludf.DUMMYFUNCTION("GOOGLETRANSLATE(A183, ""en"", ""ru"")"),"Loading...")</f>
        <v>Loading...</v>
      </c>
      <c r="F183" s="2" t="str">
        <f>IFERROR(__xludf.DUMMYFUNCTION("GOOGLETRANSLATE(B183, ""en"", ""ru"")"),"Чеснок")</f>
        <v>Чеснок</v>
      </c>
      <c r="G183" s="2" t="str">
        <f>IFERROR(__xludf.DUMMYFUNCTION("GOOGLETRANSLATE(C183, ""en"", ""ru"")"),"Loading...")</f>
        <v>Loading...</v>
      </c>
    </row>
    <row r="184" ht="15.75" customHeight="1">
      <c r="A184" s="2" t="s">
        <v>147</v>
      </c>
      <c r="B184" s="2" t="s">
        <v>150</v>
      </c>
      <c r="C184" s="2" t="s">
        <v>148</v>
      </c>
      <c r="E184" s="2" t="str">
        <f>IFERROR(__xludf.DUMMYFUNCTION("GOOGLETRANSLATE(A184, ""en"", ""ru"")"),"Loading...")</f>
        <v>Loading...</v>
      </c>
      <c r="F184" s="2" t="str">
        <f>IFERROR(__xludf.DUMMYFUNCTION("GOOGLETRANSLATE(B184, ""en"", ""ru"")"),"Бекон")</f>
        <v>Бекон</v>
      </c>
      <c r="G184" s="2" t="str">
        <f>IFERROR(__xludf.DUMMYFUNCTION("GOOGLETRANSLATE(C184, ""en"", ""ru"")"),"Loading...")</f>
        <v>Loading...</v>
      </c>
    </row>
    <row r="185" ht="15.75" customHeight="1">
      <c r="A185" s="2" t="s">
        <v>147</v>
      </c>
      <c r="B185" s="2" t="s">
        <v>87</v>
      </c>
      <c r="C185" s="2" t="s">
        <v>148</v>
      </c>
      <c r="E185" s="2" t="str">
        <f>IFERROR(__xludf.DUMMYFUNCTION("GOOGLETRANSLATE(A185, ""en"", ""ru"")"),"Loading...")</f>
        <v>Loading...</v>
      </c>
      <c r="F185" s="2" t="str">
        <f>IFERROR(__xludf.DUMMYFUNCTION("GOOGLETRANSLATE(B185, ""en"", ""ru"")"),"Тимьян")</f>
        <v>Тимьян</v>
      </c>
      <c r="G185" s="2" t="str">
        <f>IFERROR(__xludf.DUMMYFUNCTION("GOOGLETRANSLATE(C185, ""en"", ""ru"")"),"Loading...")</f>
        <v>Loading...</v>
      </c>
    </row>
    <row r="186" ht="15.75" customHeight="1">
      <c r="A186" s="2" t="s">
        <v>147</v>
      </c>
      <c r="B186" s="2" t="s">
        <v>89</v>
      </c>
      <c r="C186" s="2" t="s">
        <v>148</v>
      </c>
      <c r="E186" s="2" t="str">
        <f>IFERROR(__xludf.DUMMYFUNCTION("GOOGLETRANSLATE(A186, ""en"", ""ru"")"),"Loading...")</f>
        <v>Loading...</v>
      </c>
      <c r="F186" s="2" t="str">
        <f>IFERROR(__xludf.DUMMYFUNCTION("GOOGLETRANSLATE(B186, ""en"", ""ru"")"),"Лавровый лист")</f>
        <v>Лавровый лист</v>
      </c>
      <c r="G186" s="2" t="str">
        <f>IFERROR(__xludf.DUMMYFUNCTION("GOOGLETRANSLATE(C186, ""en"", ""ru"")"),"Loading...")</f>
        <v>Loading...</v>
      </c>
    </row>
    <row r="187" ht="15.75" customHeight="1">
      <c r="A187" s="2" t="s">
        <v>147</v>
      </c>
      <c r="B187" s="2" t="s">
        <v>151</v>
      </c>
      <c r="C187" s="2" t="s">
        <v>148</v>
      </c>
      <c r="E187" s="2" t="str">
        <f>IFERROR(__xludf.DUMMYFUNCTION("GOOGLETRANSLATE(A187, ""en"", ""ru"")"),"Loading...")</f>
        <v>Loading...</v>
      </c>
      <c r="F187" s="2" t="str">
        <f>IFERROR(__xludf.DUMMYFUNCTION("GOOGLETRANSLATE(B187, ""en"", ""ru"")"),"Loading...")</f>
        <v>Loading...</v>
      </c>
      <c r="G187" s="2" t="str">
        <f>IFERROR(__xludf.DUMMYFUNCTION("GOOGLETRANSLATE(C187, ""en"", ""ru"")"),"Loading...")</f>
        <v>Loading...</v>
      </c>
    </row>
    <row r="188" ht="15.75" customHeight="1">
      <c r="A188" s="2" t="s">
        <v>147</v>
      </c>
      <c r="B188" s="2" t="s">
        <v>117</v>
      </c>
      <c r="C188" s="2" t="s">
        <v>148</v>
      </c>
      <c r="E188" s="2" t="str">
        <f>IFERROR(__xludf.DUMMYFUNCTION("GOOGLETRANSLATE(A188, ""en"", ""ru"")"),"Loading...")</f>
        <v>Loading...</v>
      </c>
      <c r="F188" s="2" t="str">
        <f>IFERROR(__xludf.DUMMYFUNCTION("GOOGLETRANSLATE(B188, ""en"", ""ru"")"),"Loading...")</f>
        <v>Loading...</v>
      </c>
      <c r="G188" s="2" t="str">
        <f>IFERROR(__xludf.DUMMYFUNCTION("GOOGLETRANSLATE(C188, ""en"", ""ru"")"),"Loading...")</f>
        <v>Loading...</v>
      </c>
    </row>
    <row r="189" ht="15.75" customHeight="1">
      <c r="A189" s="2" t="s">
        <v>147</v>
      </c>
      <c r="B189" s="2" t="s">
        <v>152</v>
      </c>
      <c r="C189" s="2" t="s">
        <v>148</v>
      </c>
      <c r="E189" s="2" t="str">
        <f>IFERROR(__xludf.DUMMYFUNCTION("GOOGLETRANSLATE(A189, ""en"", ""ru"")"),"Loading...")</f>
        <v>Loading...</v>
      </c>
      <c r="F189" s="2" t="str">
        <f>IFERROR(__xludf.DUMMYFUNCTION("GOOGLETRANSLATE(B189, ""en"", ""ru"")"),"Loading...")</f>
        <v>Loading...</v>
      </c>
      <c r="G189" s="2" t="str">
        <f>IFERROR(__xludf.DUMMYFUNCTION("GOOGLETRANSLATE(C189, ""en"", ""ru"")"),"Loading...")</f>
        <v>Loading...</v>
      </c>
    </row>
    <row r="190" ht="15.75" customHeight="1">
      <c r="A190" s="2" t="s">
        <v>147</v>
      </c>
      <c r="B190" s="2" t="s">
        <v>153</v>
      </c>
      <c r="C190" s="2" t="s">
        <v>148</v>
      </c>
      <c r="E190" s="2" t="str">
        <f>IFERROR(__xludf.DUMMYFUNCTION("GOOGLETRANSLATE(A190, ""en"", ""ru"")"),"Loading...")</f>
        <v>Loading...</v>
      </c>
      <c r="F190" s="2" t="str">
        <f>IFERROR(__xludf.DUMMYFUNCTION("GOOGLETRANSLATE(B190, ""en"", ""ru"")"),"Loading...")</f>
        <v>Loading...</v>
      </c>
      <c r="G190" s="2" t="str">
        <f>IFERROR(__xludf.DUMMYFUNCTION("GOOGLETRANSLATE(C190, ""en"", ""ru"")"),"Loading...")</f>
        <v>Loading...</v>
      </c>
    </row>
    <row r="191" ht="15.75" customHeight="1">
      <c r="A191" s="2" t="s">
        <v>147</v>
      </c>
      <c r="B191" s="2" t="s">
        <v>15</v>
      </c>
      <c r="C191" s="2" t="s">
        <v>148</v>
      </c>
      <c r="E191" s="2" t="str">
        <f>IFERROR(__xludf.DUMMYFUNCTION("GOOGLETRANSLATE(A191, ""en"", ""ru"")"),"Loading...")</f>
        <v>Loading...</v>
      </c>
      <c r="F191" s="2" t="str">
        <f>IFERROR(__xludf.DUMMYFUNCTION("GOOGLETRANSLATE(B191, ""en"", ""ru"")"),"Пшеничной муки")</f>
        <v>Пшеничной муки</v>
      </c>
      <c r="G191" s="2" t="str">
        <f>IFERROR(__xludf.DUMMYFUNCTION("GOOGLETRANSLATE(C191, ""en"", ""ru"")"),"Loading...")</f>
        <v>Loading...</v>
      </c>
    </row>
    <row r="192" ht="15.75" customHeight="1">
      <c r="A192" s="2" t="s">
        <v>147</v>
      </c>
      <c r="B192" s="2" t="s">
        <v>30</v>
      </c>
      <c r="C192" s="2" t="s">
        <v>148</v>
      </c>
      <c r="E192" s="2" t="str">
        <f>IFERROR(__xludf.DUMMYFUNCTION("GOOGLETRANSLATE(A192, ""en"", ""ru"")"),"Loading...")</f>
        <v>Loading...</v>
      </c>
      <c r="F192" s="2" t="str">
        <f>IFERROR(__xludf.DUMMYFUNCTION("GOOGLETRANSLATE(B192, ""en"", ""ru"")"),"Соль")</f>
        <v>Соль</v>
      </c>
      <c r="G192" s="2" t="str">
        <f>IFERROR(__xludf.DUMMYFUNCTION("GOOGLETRANSLATE(C192, ""en"", ""ru"")"),"Loading...")</f>
        <v>Loading...</v>
      </c>
    </row>
    <row r="193" ht="15.75" customHeight="1">
      <c r="A193" s="2" t="s">
        <v>147</v>
      </c>
      <c r="B193" s="2" t="s">
        <v>18</v>
      </c>
      <c r="C193" s="2" t="s">
        <v>148</v>
      </c>
      <c r="E193" s="2" t="str">
        <f>IFERROR(__xludf.DUMMYFUNCTION("GOOGLETRANSLATE(A193, ""en"", ""ru"")"),"Loading...")</f>
        <v>Loading...</v>
      </c>
      <c r="F193" s="2" t="str">
        <f>IFERROR(__xludf.DUMMYFUNCTION("GOOGLETRANSLATE(B193, ""en"", ""ru"")"),"Масло")</f>
        <v>Масло</v>
      </c>
      <c r="G193" s="2" t="str">
        <f>IFERROR(__xludf.DUMMYFUNCTION("GOOGLETRANSLATE(C193, ""en"", ""ru"")"),"Loading...")</f>
        <v>Loading...</v>
      </c>
    </row>
    <row r="194" ht="15.75" customHeight="1">
      <c r="A194" s="2" t="s">
        <v>147</v>
      </c>
      <c r="B194" s="2" t="s">
        <v>27</v>
      </c>
      <c r="C194" s="2" t="s">
        <v>148</v>
      </c>
      <c r="E194" s="2" t="str">
        <f>IFERROR(__xludf.DUMMYFUNCTION("GOOGLETRANSLATE(A194, ""en"", ""ru"")"),"Loading...")</f>
        <v>Loading...</v>
      </c>
      <c r="F194" s="2" t="str">
        <f>IFERROR(__xludf.DUMMYFUNCTION("GOOGLETRANSLATE(B194, ""en"", ""ru"")"),"Яйца")</f>
        <v>Яйца</v>
      </c>
      <c r="G194" s="2" t="str">
        <f>IFERROR(__xludf.DUMMYFUNCTION("GOOGLETRANSLATE(C194, ""en"", ""ru"")"),"Loading...")</f>
        <v>Loading...</v>
      </c>
    </row>
    <row r="195" ht="15.75" customHeight="1">
      <c r="A195" s="2" t="s">
        <v>154</v>
      </c>
      <c r="B195" s="2" t="s">
        <v>155</v>
      </c>
      <c r="C195" s="2" t="s">
        <v>156</v>
      </c>
      <c r="E195" s="2" t="str">
        <f>IFERROR(__xludf.DUMMYFUNCTION("GOOGLETRANSLATE(A195, ""en"", ""ru"")"),"Loading...")</f>
        <v>Loading...</v>
      </c>
      <c r="F195" s="2" t="str">
        <f>IFERROR(__xludf.DUMMYFUNCTION("GOOGLETRANSLATE(B195, ""en"", ""ru"")"),"Loading...")</f>
        <v>Loading...</v>
      </c>
      <c r="G195" s="2" t="str">
        <f>IFERROR(__xludf.DUMMYFUNCTION("GOOGLETRANSLATE(C195, ""en"", ""ru"")"),"Для печенья разогрейте духовку до 200C/180C (конвекция)/газ 6 и застелите два больших противня пергаментом для выпечки. Разложите орехи по противню и запекайте в духовке 6–8 минут или до золотисто-цветного цвета. Внимательно следите за ними, чтобы у них н"&amp;"е было шанса сгореть. Достаньте из духовки, переложите на доску и дайте остыть.
Положите масло и сахар в большую миску и взбейте деревянной ложкой до получения светлой кремовой массы. Остывшие орехи крупно порубите и добавьте к сливочному маслу и сахару в"&amp;"месте с цедрой лимона, мукой и разрыхлителем. Хорошо перемешайте, пока смесь не соберется в комок – возможно, вам придется использовать руки.
Разделите бисквитное тесто на 24 равных кусочка и скатайте небольшие шарики. Положите шарики на подготовленные пр"&amp;"отивни на большом расстоянии друг от друга, чтобы они могли растекаться.
Прижмите печенье, чтобы оно стало текстом, до толщины примерно 1 см/½ дюйма. Выпекайте печенье по одному противню в течение 12 минут или до бледно-золотисто-коричневого цвета. Оставь"&amp;"те остывать на противнях. Когда вы достанете их из духовки, они будут очень мягкими, но после остывания станут хрустящими.
Храните в герметичной банке и съешьте в течение пяти дней.
Для дурака промойте ежевику в дуршлаге, чтобы смыть пыль и грязь. Положит"&amp;"е ежевику в кастрюлю с антипригарным покрытием и насыпьте сахарной пудрой.
Добавьте лимонный сок и осторожно нагревайте в течение двух минут, пока еввика не начнет размягчаться и употреблять сок. Удалите и оставьте 12 ягод ежевики для украшения, а остальн"&amp;"ые продолжайте готовить.
Тушите ежевику очень осторожно в течение 15 минут, регулярно помешивая, пока она не станет очень мягкой и тягучей. Снимите с огня и протрите ягоды и сок через сито над миской, используя дно половника, чтобы получить как можно боль"&amp;"ше пюре. Дайте пюре остыть и выбросьте семена. В итоге у вас должно получиться около 325 мл/11 жидких унций пюре.
Поместите сливки и йогурт в большую миску и взбивайте электрическим венчиком до образования мягких пиков, когда венчик вынимают из миски — ки"&amp;"слые фрукты еще больше загустят сливки, поэтому не заходите слишком далеко.
Когда пюре полностью остынет, отрегулируйте сладость по вкусу, при необходимости добавив еще сахара. Вылейте его в миску со взбитыми сливками и йогуртом и перемешайте один или два"&amp;" раза до появления состояния.
Разложите ежевику по широким стеклянным тарелкам или в одну большую миску. Он должен выглядеть мраморным, поэтому не переусердствуйте. Разложите сверху несколько кусочков листьев, мяты и украсьте оставленной ежевикой. По жела"&amp;"нию насыпьте небольшое количество сахара и подайте с ореховым печеньем.")</f>
        <v>Для печенья разогрейте духовку до 200C/180C (конвекция)/газ 6 и застелите два больших противня пергаментом для выпечки. Разложите орехи по противню и запекайте в духовке 6–8 минут или до золотисто-цветного цвета. Внимательно следите за ними, чтобы у них не было шанса сгореть. Достаньте из духовки, переложите на доску и дайте остыть.
Положите масло и сахар в большую миску и взбейте деревянной ложкой до получения светлой кремовой массы. Остывшие орехи крупно порубите и добавьте к сливочному маслу и сахару вместе с цедрой лимона, мукой и разрыхлителем. Хорошо перемешайте, пока смесь не соберется в комок – возможно, вам придется использовать руки.
Разделите бисквитное тесто на 24 равных кусочка и скатайте небольшие шарики. Положите шарики на подготовленные противни на большом расстоянии друг от друга, чтобы они могли растекаться.
Прижмите печенье, чтобы оно стало текстом, до толщины примерно 1 см/½ дюйма. Выпекайте печенье по одному противню в течение 12 минут или до бледно-золотисто-коричневого цвета. Оставьте остывать на противнях. Когда вы достанете их из духовки, они будут очень мягкими, но после остывания станут хрустящими.
Храните в герметичной банке и съешьте в течение пяти дней.
Для дурака промойте ежевику в дуршлаге, чтобы смыть пыль и грязь. Положите ежевику в кастрюлю с антипригарным покрытием и насыпьте сахарной пудрой.
Добавьте лимонный сок и осторожно нагревайте в течение двух минут, пока еввика не начнет размягчаться и употреблять сок. Удалите и оставьте 12 ягод ежевики для украшения, а остальные продолжайте готовить.
Тушите ежевику очень осторожно в течение 15 минут, регулярно помешивая, пока она не станет очень мягкой и тягучей. Снимите с огня и протрите ягоды и сок через сито над миской, используя дно половника, чтобы получить как можно больше пюре. Дайте пюре остыть и выбросьте семена. В итоге у вас должно получиться около 325 мл/11 жидких унций пюре.
Поместите сливки и йогурт в большую миску и взбивайте электрическим венчиком до образования мягких пиков, когда венчик вынимают из миски — кислые фрукты еще больше загустят сливки, поэтому не заходите слишком далеко.
Когда пюре полностью остынет, отрегулируйте сладость по вкусу, при необходимости добавив еще сахара. Вылейте его в миску со взбитыми сливками и йогуртом и перемешайте один или два раза до появления состояния.
Разложите ежевику по широким стеклянным тарелкам или в одну большую миску. Он должен выглядеть мраморным, поэтому не переусердствуйте. Разложите сверху несколько кусочков листьев, мяты и украсьте оставленной ежевикой. По желанию насыпьте небольшое количество сахара и подайте с ореховым печеньем.</v>
      </c>
    </row>
    <row r="196" ht="15.75" customHeight="1">
      <c r="A196" s="2" t="s">
        <v>154</v>
      </c>
      <c r="B196" s="2" t="s">
        <v>18</v>
      </c>
      <c r="C196" s="2" t="s">
        <v>156</v>
      </c>
      <c r="E196" s="2" t="str">
        <f>IFERROR(__xludf.DUMMYFUNCTION("GOOGLETRANSLATE(A196, ""en"", ""ru"")"),"Loading...")</f>
        <v>Loading...</v>
      </c>
      <c r="F196" s="2" t="str">
        <f>IFERROR(__xludf.DUMMYFUNCTION("GOOGLETRANSLATE(B196, ""en"", ""ru"")"),"Масло")</f>
        <v>Масло</v>
      </c>
      <c r="G196" s="2" t="str">
        <f>IFERROR(__xludf.DUMMYFUNCTION("GOOGLETRANSLATE(C196, ""en"", ""ru"")"),"Для печенья разогрейте духовку до 200C/180C (конвекция)/газ 6 и застелите два больших противня пергаментом для выпечки. Разложите орехи по противню и запекайте в духовке 6–8 минут или до золотисто-цветного цвета. Внимательно следите за ними, чтобы у них н"&amp;"е было шанса сгореть. Достаньте из духовки, переложите на доску и дайте остыть.
Положите масло и сахар в большую миску и взбейте деревянной ложкой до получения светлой кремовой массы. Остывшие орехи крупно порубите и добавьте к сливочному маслу и сахару в"&amp;"месте с цедрой лимона, мукой и разрыхлителем. Хорошо перемешайте, пока смесь не соберется в комок – возможно, вам придется использовать руки.
Разделите бисквитное тесто на 24 равных кусочка и скатайте небольшие шарики. Положите шарики на подготовленные пр"&amp;"отивни на большом расстоянии друг от друга, чтобы они могли растекаться.
Прижмите печенье, чтобы оно стало текстом, до толщины примерно 1 см/½ дюйма. Выпекайте печенье по одному противню в течение 12 минут или до бледно-золотисто-коричневого цвета. Оставь"&amp;"те остывать на противнях. Когда вы достанете их из духовки, они будут очень мягкими, но после остывания станут хрустящими.
Храните в герметичной банке и съешьте в течение пяти дней.
Для дурака промойте ежевику в дуршлаге, чтобы смыть пыль и грязь. Положит"&amp;"е ежевику в кастрюлю с антипригарным покрытием и насыпьте сахарной пудрой.
Добавьте лимонный сок и осторожно нагревайте в течение двух минут, пока еввика не начнет размягчаться и употреблять сок. Удалите и оставьте 12 ягод ежевики для украшения, а остальн"&amp;"ые продолжайте готовить.
Тушите ежевику очень осторожно в течение 15 минут, регулярно помешивая, пока она не станет очень мягкой и тягучей. Снимите с огня и протрите ягоды и сок через сито над миской, используя дно половника, чтобы получить как можно боль"&amp;"ше пюре. Дайте пюре остыть и выбросьте семена. В итоге у вас должно получиться около 325 мл/11 жидких унций пюре.
Поместите сливки и йогурт в большую миску и взбивайте электрическим венчиком до образования мягких пиков, когда венчик вынимают из миски — ки"&amp;"слые фрукты еще больше загустят сливки, поэтому не заходите слишком далеко.
Когда пюре полностью остынет, отрегулируйте сладость по вкусу, при необходимости добавив еще сахара. Вылейте его в миску со взбитыми сливками и йогуртом и перемешайте один или два"&amp;" раза до появления состояния.
Разложите ежевику по широким стеклянным тарелкам или в одну большую миску. Он должен выглядеть мраморным, поэтому не переусердствуйте. Разложите сверху несколько кусочков листьев, мяты и украсьте оставленной ежевикой. По жела"&amp;"нию насыпьте небольшое количество сахара и подайте с ореховым печеньем.")</f>
        <v>Для печенья разогрейте духовку до 200C/180C (конвекция)/газ 6 и застелите два больших противня пергаментом для выпечки. Разложите орехи по противню и запекайте в духовке 6–8 минут или до золотисто-цветного цвета. Внимательно следите за ними, чтобы у них не было шанса сгореть. Достаньте из духовки, переложите на доску и дайте остыть.
Положите масло и сахар в большую миску и взбейте деревянной ложкой до получения светлой кремовой массы. Остывшие орехи крупно порубите и добавьте к сливочному маслу и сахару вместе с цедрой лимона, мукой и разрыхлителем. Хорошо перемешайте, пока смесь не соберется в комок – возможно, вам придется использовать руки.
Разделите бисквитное тесто на 24 равных кусочка и скатайте небольшие шарики. Положите шарики на подготовленные противни на большом расстоянии друг от друга, чтобы они могли растекаться.
Прижмите печенье, чтобы оно стало текстом, до толщины примерно 1 см/½ дюйма. Выпекайте печенье по одному противню в течение 12 минут или до бледно-золотисто-коричневого цвета. Оставьте остывать на противнях. Когда вы достанете их из духовки, они будут очень мягкими, но после остывания станут хрустящими.
Храните в герметичной банке и съешьте в течение пяти дней.
Для дурака промойте ежевику в дуршлаге, чтобы смыть пыль и грязь. Положите ежевику в кастрюлю с антипригарным покрытием и насыпьте сахарной пудрой.
Добавьте лимонный сок и осторожно нагревайте в течение двух минут, пока еввика не начнет размягчаться и употреблять сок. Удалите и оставьте 12 ягод ежевики для украшения, а остальные продолжайте готовить.
Тушите ежевику очень осторожно в течение 15 минут, регулярно помешивая, пока она не станет очень мягкой и тягучей. Снимите с огня и протрите ягоды и сок через сито над миской, используя дно половника, чтобы получить как можно больше пюре. Дайте пюре остыть и выбросьте семена. В итоге у вас должно получиться около 325 мл/11 жидких унций пюре.
Поместите сливки и йогурт в большую миску и взбивайте электрическим венчиком до образования мягких пиков, когда венчик вынимают из миски — кислые фрукты еще больше загустят сливки, поэтому не заходите слишком далеко.
Когда пюре полностью остынет, отрегулируйте сладость по вкусу, при необходимости добавив еще сахара. Вылейте его в миску со взбитыми сливками и йогуртом и перемешайте один или два раза до появления состояния.
Разложите ежевику по широким стеклянным тарелкам или в одну большую миску. Он должен выглядеть мраморным, поэтому не переусердствуйте. Разложите сверху несколько кусочков листьев, мяты и украсьте оставленной ежевикой. По желанию насыпьте небольшое количество сахара и подайте с ореховым печеньем.</v>
      </c>
    </row>
    <row r="197" ht="15.75" customHeight="1">
      <c r="A197" s="2" t="s">
        <v>154</v>
      </c>
      <c r="B197" s="2" t="s">
        <v>17</v>
      </c>
      <c r="C197" s="2" t="s">
        <v>156</v>
      </c>
      <c r="E197" s="2" t="str">
        <f>IFERROR(__xludf.DUMMYFUNCTION("GOOGLETRANSLATE(A197, ""en"", ""ru"")"),"Loading...")</f>
        <v>Loading...</v>
      </c>
      <c r="F197" s="2" t="str">
        <f>IFERROR(__xludf.DUMMYFUNCTION("GOOGLETRANSLATE(B197, ""en"", ""ru"")"),"Кастеровый сахар")</f>
        <v>Кастеровый сахар</v>
      </c>
      <c r="G197" s="2" t="str">
        <f>IFERROR(__xludf.DUMMYFUNCTION("GOOGLETRANSLATE(C197, ""en"", ""ru"")"),"Для печенья разогрейте духовку до 200C/180C (конвекция)/газ 6 и застелите два больших противня пергаментом для выпечки. Разложите орехи по противню и запекайте в духовке 6–8 минут или до золотисто-цветного цвета. Внимательно следите за ними, чтобы у них н"&amp;"е было шанса сгореть. Достаньте из духовки, переложите на доску и дайте остыть.
Положите масло и сахар в большую миску и взбейте деревянной ложкой до получения светлой кремовой массы. Остывшие орехи крупно порубите и добавьте к сливочному маслу и сахару в"&amp;"месте с цедрой лимона, мукой и разрыхлителем. Хорошо перемешайте, пока смесь не соберется в комок – возможно, вам придется использовать руки.
Разделите бисквитное тесто на 24 равных кусочка и скатайте небольшие шарики. Положите шарики на подготовленные пр"&amp;"отивни на большом расстоянии друг от друга, чтобы они могли растекаться.
Прижмите печенье, чтобы оно стало текстом, до толщины примерно 1 см/½ дюйма. Выпекайте печенье по одному противню в течение 12 минут или до бледно-золотисто-коричневого цвета. Оставь"&amp;"те остывать на противнях. Когда вы достанете их из духовки, они будут очень мягкими, но после остывания станут хрустящими.
Храните в герметичной банке и съешьте в течение пяти дней.
Для дурака промойте ежевику в дуршлаге, чтобы смыть пыль и грязь. Положит"&amp;"е ежевику в кастрюлю с антипригарным покрытием и насыпьте сахарной пудрой.
Добавьте лимонный сок и осторожно нагревайте в течение двух минут, пока еввика не начнет размягчаться и употреблять сок. Удалите и оставьте 12 ягод ежевики для украшения, а остальн"&amp;"ые продолжайте готовить.
Тушите ежевику очень осторожно в течение 15 минут, регулярно помешивая, пока она не станет очень мягкой и тягучей. Снимите с огня и протрите ягоды и сок через сито над миской, используя дно половника, чтобы получить как можно боль"&amp;"ше пюре. Дайте пюре остыть и выбросьте семена. В итоге у вас должно получиться около 325 мл/11 жидких унций пюре.
Поместите сливки и йогурт в большую миску и взбивайте электрическим венчиком до образования мягких пиков, когда венчик вынимают из миски — ки"&amp;"слые фрукты еще больше загустят сливки, поэтому не заходите слишком далеко.
Когда пюре полностью остынет, отрегулируйте сладость по вкусу, при необходимости добавив еще сахара. Вылейте его в миску со взбитыми сливками и йогуртом и перемешайте один или два"&amp;" раза до появления состояния.
Разложите ежевику по широким стеклянным тарелкам или в одну большую миску. Он должен выглядеть мраморным, поэтому не переусердствуйте. Разложите сверху несколько кусочков листьев, мяты и украсьте оставленной ежевикой. По жела"&amp;"нию насыпьте небольшое количество сахара и подайте с ореховым печеньем.")</f>
        <v>Для печенья разогрейте духовку до 200C/180C (конвекция)/газ 6 и застелите два больших противня пергаментом для выпечки. Разложите орехи по противню и запекайте в духовке 6–8 минут или до золотисто-цветного цвета. Внимательно следите за ними, чтобы у них не было шанса сгореть. Достаньте из духовки, переложите на доску и дайте остыть.
Положите масло и сахар в большую миску и взбейте деревянной ложкой до получения светлой кремовой массы. Остывшие орехи крупно порубите и добавьте к сливочному маслу и сахару вместе с цедрой лимона, мукой и разрыхлителем. Хорошо перемешайте, пока смесь не соберется в комок – возможно, вам придется использовать руки.
Разделите бисквитное тесто на 24 равных кусочка и скатайте небольшие шарики. Положите шарики на подготовленные противни на большом расстоянии друг от друга, чтобы они могли растекаться.
Прижмите печенье, чтобы оно стало текстом, до толщины примерно 1 см/½ дюйма. Выпекайте печенье по одному противню в течение 12 минут или до бледно-золотисто-коричневого цвета. Оставьте остывать на противнях. Когда вы достанете их из духовки, они будут очень мягкими, но после остывания станут хрустящими.
Храните в герметичной банке и съешьте в течение пяти дней.
Для дурака промойте ежевику в дуршлаге, чтобы смыть пыль и грязь. Положите ежевику в кастрюлю с антипригарным покрытием и насыпьте сахарной пудрой.
Добавьте лимонный сок и осторожно нагревайте в течение двух минут, пока еввика не начнет размягчаться и употреблять сок. Удалите и оставьте 12 ягод ежевики для украшения, а остальные продолжайте готовить.
Тушите ежевику очень осторожно в течение 15 минут, регулярно помешивая, пока она не станет очень мягкой и тягучей. Снимите с огня и протрите ягоды и сок через сито над миской, используя дно половника, чтобы получить как можно больше пюре. Дайте пюре остыть и выбросьте семена. В итоге у вас должно получиться около 325 мл/11 жидких унций пюре.
Поместите сливки и йогурт в большую миску и взбивайте электрическим венчиком до образования мягких пиков, когда венчик вынимают из миски — кислые фрукты еще больше загустят сливки, поэтому не заходите слишком далеко.
Когда пюре полностью остынет, отрегулируйте сладость по вкусу, при необходимости добавив еще сахара. Вылейте его в миску со взбитыми сливками и йогуртом и перемешайте один или два раза до появления состояния.
Разложите ежевику по широким стеклянным тарелкам или в одну большую миску. Он должен выглядеть мраморным, поэтому не переусердствуйте. Разложите сверху несколько кусочков листьев, мяты и украсьте оставленной ежевикой. По желанию насыпьте небольшое количество сахара и подайте с ореховым печеньем.</v>
      </c>
    </row>
    <row r="198" ht="15.75" customHeight="1">
      <c r="A198" s="2" t="s">
        <v>154</v>
      </c>
      <c r="B198" s="2" t="s">
        <v>157</v>
      </c>
      <c r="C198" s="2" t="s">
        <v>156</v>
      </c>
      <c r="E198" s="2" t="str">
        <f>IFERROR(__xludf.DUMMYFUNCTION("GOOGLETRANSLATE(A198, ""en"", ""ru"")"),"Loading...")</f>
        <v>Loading...</v>
      </c>
      <c r="F198" s="2" t="str">
        <f>IFERROR(__xludf.DUMMYFUNCTION("GOOGLETRANSLATE(B198, ""en"", ""ru"")"),"Loading...")</f>
        <v>Loading...</v>
      </c>
      <c r="G198" s="2" t="str">
        <f>IFERROR(__xludf.DUMMYFUNCTION("GOOGLETRANSLATE(C198, ""en"", ""ru"")"),"Для печенья разогрейте духовку до 200C/180C (конвекция)/газ 6 и застелите два больших противня пергаментом для выпечки. Разложите орехи по противню и запекайте в духовке 6–8 минут или до золотисто-цветного цвета. Внимательно следите за ними, чтобы у них н"&amp;"е было шанса сгореть. Достаньте из духовки, переложите на доску и дайте остыть.
Положите масло и сахар в большую миску и взбейте деревянной ложкой до получения светлой кремовой массы. Остывшие орехи крупно порубите и добавьте к сливочному маслу и сахару в"&amp;"месте с цедрой лимона, мукой и разрыхлителем. Хорошо перемешайте, пока смесь не соберется в комок – возможно, вам придется использовать руки.
Разделите бисквитное тесто на 24 равных кусочка и скатайте небольшие шарики. Положите шарики на подготовленные пр"&amp;"отивни на большом расстоянии друг от друга, чтобы они могли растекаться.
Прижмите печенье, чтобы оно стало текстом, до толщины примерно 1 см/½ дюйма. Выпекайте печенье по одному противню в течение 12 минут или до бледно-золотисто-коричневого цвета. Оставь"&amp;"те остывать на противнях. Когда вы достанете их из духовки, они будут очень мягкими, но после остывания станут хрустящими.
Храните в герметичной банке и съешьте в течение пяти дней.
Для дурака промойте ежевику в дуршлаге, чтобы смыть пыль и грязь. Положит"&amp;"е ежевику в кастрюлю с антипригарным покрытием и насыпьте сахарной пудрой.
Добавьте лимонный сок и осторожно нагревайте в течение двух минут, пока еввика не начнет размягчаться и употреблять сок. Удалите и оставьте 12 ягод ежевики для украшения, а остальн"&amp;"ые продолжайте готовить.
Тушите ежевику очень осторожно в течение 15 минут, регулярно помешивая, пока она не станет очень мягкой и тягучей. Снимите с огня и протрите ягоды и сок через сито над миской, используя дно половника, чтобы получить как можно боль"&amp;"ше пюре. Дайте пюре остыть и выбросьте семена. В итоге у вас должно получиться около 325 мл/11 жидких унций пюре.
Поместите сливки и йогурт в большую миску и взбивайте электрическим венчиком до образования мягких пиков, когда венчик вынимают из миски — ки"&amp;"слые фрукты еще больше загустят сливки, поэтому не заходите слишком далеко.
Когда пюре полностью остынет, отрегулируйте сладость по вкусу, при необходимости добавив еще сахара. Вылейте его в миску со взбитыми сливками и йогуртом и перемешайте один или два"&amp;" раза до появления состояния.
Разложите ежевику по широким стеклянным тарелкам или в одну большую миску. Он должен выглядеть мраморным, поэтому не переусердствуйте. Разложите сверху несколько кусочков листьев, мяты и украсьте оставленной ежевикой. По жела"&amp;"нию насыпьте небольшое количество сахара и подайте с ореховым печеньем.")</f>
        <v>Для печенья разогрейте духовку до 200C/180C (конвекция)/газ 6 и застелите два больших противня пергаментом для выпечки. Разложите орехи по противню и запекайте в духовке 6–8 минут или до золотисто-цветного цвета. Внимательно следите за ними, чтобы у них не было шанса сгореть. Достаньте из духовки, переложите на доску и дайте остыть.
Положите масло и сахар в большую миску и взбейте деревянной ложкой до получения светлой кремовой массы. Остывшие орехи крупно порубите и добавьте к сливочному маслу и сахару вместе с цедрой лимона, мукой и разрыхлителем. Хорошо перемешайте, пока смесь не соберется в комок – возможно, вам придется использовать руки.
Разделите бисквитное тесто на 24 равных кусочка и скатайте небольшие шарики. Положите шарики на подготовленные противни на большом расстоянии друг от друга, чтобы они могли растекаться.
Прижмите печенье, чтобы оно стало текстом, до толщины примерно 1 см/½ дюйма. Выпекайте печенье по одному противню в течение 12 минут или до бледно-золотисто-коричневого цвета. Оставьте остывать на противнях. Когда вы достанете их из духовки, они будут очень мягкими, но после остывания станут хрустящими.
Храните в герметичной банке и съешьте в течение пяти дней.
Для дурака промойте ежевику в дуршлаге, чтобы смыть пыль и грязь. Положите ежевику в кастрюлю с антипригарным покрытием и насыпьте сахарной пудрой.
Добавьте лимонный сок и осторожно нагревайте в течение двух минут, пока еввика не начнет размягчаться и употреблять сок. Удалите и оставьте 12 ягод ежевики для украшения, а остальные продолжайте готовить.
Тушите ежевику очень осторожно в течение 15 минут, регулярно помешивая, пока она не станет очень мягкой и тягучей. Снимите с огня и протрите ягоды и сок через сито над миской, используя дно половника, чтобы получить как можно больше пюре. Дайте пюре остыть и выбросьте семена. В итоге у вас должно получиться около 325 мл/11 жидких унций пюре.
Поместите сливки и йогурт в большую миску и взбивайте электрическим венчиком до образования мягких пиков, когда венчик вынимают из миски — кислые фрукты еще больше загустят сливки, поэтому не заходите слишком далеко.
Когда пюре полностью остынет, отрегулируйте сладость по вкусу, при необходимости добавив еще сахара. Вылейте его в миску со взбитыми сливками и йогуртом и перемешайте один или два раза до появления состояния.
Разложите ежевику по широким стеклянным тарелкам или в одну большую миску. Он должен выглядеть мраморным, поэтому не переусердствуйте. Разложите сверху несколько кусочков листьев, мяты и украсьте оставленной ежевикой. По желанию насыпьте небольшое количество сахара и подайте с ореховым печеньем.</v>
      </c>
    </row>
    <row r="199" ht="15.75" customHeight="1">
      <c r="A199" s="2" t="s">
        <v>154</v>
      </c>
      <c r="B199" s="2" t="s">
        <v>15</v>
      </c>
      <c r="C199" s="2" t="s">
        <v>156</v>
      </c>
      <c r="E199" s="2" t="str">
        <f>IFERROR(__xludf.DUMMYFUNCTION("GOOGLETRANSLATE(A199, ""en"", ""ru"")"),"Loading...")</f>
        <v>Loading...</v>
      </c>
      <c r="F199" s="2" t="str">
        <f>IFERROR(__xludf.DUMMYFUNCTION("GOOGLETRANSLATE(B199, ""en"", ""ru"")"),"Пшеничной муки")</f>
        <v>Пшеничной муки</v>
      </c>
      <c r="G199" s="2" t="str">
        <f>IFERROR(__xludf.DUMMYFUNCTION("GOOGLETRANSLATE(C199, ""en"", ""ru"")"),"Для печенья разогрейте духовку до 200C/180C (конвекция)/газ 6 и застелите два больших противня пергаментом для выпечки. Разложите орехи по противню и запекайте в духовке 6–8 минут или до золотисто-цветного цвета. Внимательно следите за ними, чтобы у них н"&amp;"е было шанса сгореть. Достаньте из духовки, переложите на доску и дайте остыть.
Положите масло и сахар в большую миску и взбейте деревянной ложкой до получения светлой кремовой массы. Остывшие орехи крупно порубите и добавьте к сливочному маслу и сахару в"&amp;"месте с цедрой лимона, мукой и разрыхлителем. Хорошо перемешайте, пока смесь не соберется в комок – возможно, вам придется использовать руки.
Разделите бисквитное тесто на 24 равных кусочка и скатайте небольшие шарики. Положите шарики на подготовленные пр"&amp;"отивни на большом расстоянии друг от друга, чтобы они могли растекаться.
Прижмите печенье, чтобы оно стало текстом, до толщины примерно 1 см/½ дюйма. Выпекайте печенье по одному противню в течение 12 минут или до бледно-золотисто-коричневого цвета. Оставь"&amp;"те остывать на противнях. Когда вы достанете их из духовки, они будут очень мягкими, но после остывания станут хрустящими.
Храните в герметичной банке и съешьте в течение пяти дней.
Для дурака промойте ежевику в дуршлаге, чтобы смыть пыль и грязь. Положит"&amp;"е ежевику в кастрюлю с антипригарным покрытием и насыпьте сахарной пудрой.
Добавьте лимонный сок и осторожно нагревайте в течение двух минут, пока еввика не начнет размягчаться и употреблять сок. Удалите и оставьте 12 ягод ежевики для украшения, а остальн"&amp;"ые продолжайте готовить.
Тушите ежевику очень осторожно в течение 15 минут, регулярно помешивая, пока она не станет очень мягкой и тягучей. Снимите с огня и протрите ягоды и сок через сито над миской, используя дно половника, чтобы получить как можно боль"&amp;"ше пюре. Дайте пюре остыть и выбросьте семена. В итоге у вас должно получиться около 325 мл/11 жидких унций пюре.
Поместите сливки и йогурт в большую миску и взбивайте электрическим венчиком до образования мягких пиков, когда венчик вынимают из миски — ки"&amp;"слые фрукты еще больше загустят сливки, поэтому не заходите слишком далеко.
Когда пюре полностью остынет, отрегулируйте сладость по вкусу, при необходимости добавив еще сахара. Вылейте его в миску со взбитыми сливками и йогуртом и перемешайте один или два"&amp;" раза до появления состояния.
Разложите ежевику по широким стеклянным тарелкам или в одну большую миску. Он должен выглядеть мраморным, поэтому не переусердствуйте. Разложите сверху несколько кусочков листьев, мяты и украсьте оставленной ежевикой. По жела"&amp;"нию насыпьте небольшое количество сахара и подайте с ореховым печеньем.")</f>
        <v>Для печенья разогрейте духовку до 200C/180C (конвекция)/газ 6 и застелите два больших противня пергаментом для выпечки. Разложите орехи по противню и запекайте в духовке 6–8 минут или до золотисто-цветного цвета. Внимательно следите за ними, чтобы у них не было шанса сгореть. Достаньте из духовки, переложите на доску и дайте остыть.
Положите масло и сахар в большую миску и взбейте деревянной ложкой до получения светлой кремовой массы. Остывшие орехи крупно порубите и добавьте к сливочному маслу и сахару вместе с цедрой лимона, мукой и разрыхлителем. Хорошо перемешайте, пока смесь не соберется в комок – возможно, вам придется использовать руки.
Разделите бисквитное тесто на 24 равных кусочка и скатайте небольшие шарики. Положите шарики на подготовленные противни на большом расстоянии друг от друга, чтобы они могли растекаться.
Прижмите печенье, чтобы оно стало текстом, до толщины примерно 1 см/½ дюйма. Выпекайте печенье по одному противню в течение 12 минут или до бледно-золотисто-коричневого цвета. Оставьте остывать на противнях. Когда вы достанете их из духовки, они будут очень мягкими, но после остывания станут хрустящими.
Храните в герметичной банке и съешьте в течение пяти дней.
Для дурака промойте ежевику в дуршлаге, чтобы смыть пыль и грязь. Положите ежевику в кастрюлю с антипригарным покрытием и насыпьте сахарной пудрой.
Добавьте лимонный сок и осторожно нагревайте в течение двух минут, пока еввика не начнет размягчаться и употреблять сок. Удалите и оставьте 12 ягод ежевики для украшения, а остальные продолжайте готовить.
Тушите ежевику очень осторожно в течение 15 минут, регулярно помешивая, пока она не станет очень мягкой и тягучей. Снимите с огня и протрите ягоды и сок через сито над миской, используя дно половника, чтобы получить как можно больше пюре. Дайте пюре остыть и выбросьте семена. В итоге у вас должно получиться около 325 мл/11 жидких унций пюре.
Поместите сливки и йогурт в большую миску и взбивайте электрическим венчиком до образования мягких пиков, когда венчик вынимают из миски — кислые фрукты еще больше загустят сливки, поэтому не заходите слишком далеко.
Когда пюре полностью остынет, отрегулируйте сладость по вкусу, при необходимости добавив еще сахара. Вылейте его в миску со взбитыми сливками и йогуртом и перемешайте один или два раза до появления состояния.
Разложите ежевику по широким стеклянным тарелкам или в одну большую миску. Он должен выглядеть мраморным, поэтому не переусердствуйте. Разложите сверху несколько кусочков листьев, мяты и украсьте оставленной ежевикой. По желанию насыпьте небольшое количество сахара и подайте с ореховым печеньем.</v>
      </c>
    </row>
    <row r="200" ht="15.75" customHeight="1">
      <c r="A200" s="2" t="s">
        <v>154</v>
      </c>
      <c r="B200" s="2" t="s">
        <v>29</v>
      </c>
      <c r="C200" s="2" t="s">
        <v>156</v>
      </c>
      <c r="E200" s="2" t="str">
        <f>IFERROR(__xludf.DUMMYFUNCTION("GOOGLETRANSLATE(A200, ""en"", ""ru"")"),"Loading...")</f>
        <v>Loading...</v>
      </c>
      <c r="F200" s="2" t="str">
        <f>IFERROR(__xludf.DUMMYFUNCTION("GOOGLETRANSLATE(B200, ""en"", ""ru"")"),"Порошок для выпечки")</f>
        <v>Порошок для выпечки</v>
      </c>
      <c r="G200" s="2" t="str">
        <f>IFERROR(__xludf.DUMMYFUNCTION("GOOGLETRANSLATE(C200, ""en"", ""ru"")"),"Для печенья разогрейте духовку до 200C/180C (конвекция)/газ 6 и застелите два больших противня пергаментом для выпечки. Разложите орехи по противню и запекайте в духовке 6–8 минут или до золотисто-цветного цвета. Внимательно следите за ними, чтобы у них н"&amp;"е было шанса сгореть. Достаньте из духовки, переложите на доску и дайте остыть.
Положите масло и сахар в большую миску и взбейте деревянной ложкой до получения светлой кремовой массы. Остывшие орехи крупно порубите и добавьте к сливочному маслу и сахару в"&amp;"месте с цедрой лимона, мукой и разрыхлителем. Хорошо перемешайте, пока смесь не соберется в комок – возможно, вам придется использовать руки.
Разделите бисквитное тесто на 24 равных кусочка и скатайте небольшие шарики. Положите шарики на подготовленные пр"&amp;"отивни на большом расстоянии друг от друга, чтобы они могли растекаться.
Прижмите печенье, чтобы оно стало текстом, до толщины примерно 1 см/½ дюйма. Выпекайте печенье по одному противню в течение 12 минут или до бледно-золотисто-коричневого цвета. Оставь"&amp;"те остывать на противнях. Когда вы достанете их из духовки, они будут очень мягкими, но после остывания станут хрустящими.
Храните в герметичной банке и съешьте в течение пяти дней.
Для дурака промойте ежевику в дуршлаге, чтобы смыть пыль и грязь. Положит"&amp;"е ежевику в кастрюлю с антипригарным покрытием и насыпьте сахарной пудрой.
Добавьте лимонный сок и осторожно нагревайте в течение двух минут, пока еввика не начнет размягчаться и употреблять сок. Удалите и оставьте 12 ягод ежевики для украшения, а остальн"&amp;"ые продолжайте готовить.
Тушите ежевику очень осторожно в течение 15 минут, регулярно помешивая, пока она не станет очень мягкой и тягучей. Снимите с огня и протрите ягоды и сок через сито над миской, используя дно половника, чтобы получить как можно боль"&amp;"ше пюре. Дайте пюре остыть и выбросьте семена. В итоге у вас должно получиться около 325 мл/11 жидких унций пюре.
Поместите сливки и йогурт в большую миску и взбивайте электрическим венчиком до образования мягких пиков, когда венчик вынимают из миски — ки"&amp;"слые фрукты еще больше загустят сливки, поэтому не заходите слишком далеко.
Когда пюре полностью остынет, отрегулируйте сладость по вкусу, при необходимости добавив еще сахара. Вылейте его в миску со взбитыми сливками и йогуртом и перемешайте один или два"&amp;" раза до появления состояния.
Разложите ежевику по широким стеклянным тарелкам или в одну большую миску. Он должен выглядеть мраморным, поэтому не переусердствуйте. Разложите сверху несколько кусочков листьев, мяты и украсьте оставленной ежевикой. По жела"&amp;"нию насыпьте небольшое количество сахара и подайте с ореховым печеньем.")</f>
        <v>Для печенья разогрейте духовку до 200C/180C (конвекция)/газ 6 и застелите два больших противня пергаментом для выпечки. Разложите орехи по противню и запекайте в духовке 6–8 минут или до золотисто-цветного цвета. Внимательно следите за ними, чтобы у них не было шанса сгореть. Достаньте из духовки, переложите на доску и дайте остыть.
Положите масло и сахар в большую миску и взбейте деревянной ложкой до получения светлой кремовой массы. Остывшие орехи крупно порубите и добавьте к сливочному маслу и сахару вместе с цедрой лимона, мукой и разрыхлителем. Хорошо перемешайте, пока смесь не соберется в комок – возможно, вам придется использовать руки.
Разделите бисквитное тесто на 24 равных кусочка и скатайте небольшие шарики. Положите шарики на подготовленные противни на большом расстоянии друг от друга, чтобы они могли растекаться.
Прижмите печенье, чтобы оно стало текстом, до толщины примерно 1 см/½ дюйма. Выпекайте печенье по одному противню в течение 12 минут или до бледно-золотисто-коричневого цвета. Оставьте остывать на противнях. Когда вы достанете их из духовки, они будут очень мягкими, но после остывания станут хрустящими.
Храните в герметичной банке и съешьте в течение пяти дней.
Для дурака промойте ежевику в дуршлаге, чтобы смыть пыль и грязь. Положите ежевику в кастрюлю с антипригарным покрытием и насыпьте сахарной пудрой.
Добавьте лимонный сок и осторожно нагревайте в течение двух минут, пока еввика не начнет размягчаться и употреблять сок. Удалите и оставьте 12 ягод ежевики для украшения, а остальные продолжайте готовить.
Тушите ежевику очень осторожно в течение 15 минут, регулярно помешивая, пока она не станет очень мягкой и тягучей. Снимите с огня и протрите ягоды и сок через сито над миской, используя дно половника, чтобы получить как можно больше пюре. Дайте пюре остыть и выбросьте семена. В итоге у вас должно получиться около 325 мл/11 жидких унций пюре.
Поместите сливки и йогурт в большую миску и взбивайте электрическим венчиком до образования мягких пиков, когда венчик вынимают из миски — кислые фрукты еще больше загустят сливки, поэтому не заходите слишком далеко.
Когда пюре полностью остынет, отрегулируйте сладость по вкусу, при необходимости добавив еще сахара. Вылейте его в миску со взбитыми сливками и йогуртом и перемешайте один или два раза до появления состояния.
Разложите ежевику по широким стеклянным тарелкам или в одну большую миску. Он должен выглядеть мраморным, поэтому не переусердствуйте. Разложите сверху несколько кусочков листьев, мяты и украсьте оставленной ежевикой. По желанию насыпьте небольшое количество сахара и подайте с ореховым печеньем.</v>
      </c>
    </row>
    <row r="201" ht="15.75" customHeight="1">
      <c r="A201" s="2" t="s">
        <v>154</v>
      </c>
      <c r="B201" s="2" t="s">
        <v>21</v>
      </c>
      <c r="C201" s="2" t="s">
        <v>156</v>
      </c>
      <c r="E201" s="2" t="str">
        <f>IFERROR(__xludf.DUMMYFUNCTION("GOOGLETRANSLATE(A201, ""en"", ""ru"")"),"Loading...")</f>
        <v>Loading...</v>
      </c>
      <c r="F201" s="2" t="str">
        <f>IFERROR(__xludf.DUMMYFUNCTION("GOOGLETRANSLATE(B201, ""en"", ""ru"")"),"Ежевика")</f>
        <v>Ежевика</v>
      </c>
      <c r="G201" s="2" t="str">
        <f>IFERROR(__xludf.DUMMYFUNCTION("GOOGLETRANSLATE(C201, ""en"", ""ru"")"),"Для печенья разогрейте духовку до 200C/180C (конвекция)/газ 6 и застелите два больших противня пергаментом для выпечки. Разложите орехи по противню и запекайте в духовке 6–8 минут или до золотисто-цветного цвета. Внимательно следите за ними, чтобы у них н"&amp;"е было шанса сгореть. Достаньте из духовки, переложите на доску и дайте остыть.
Положите масло и сахар в большую миску и взбейте деревянной ложкой до получения светлой кремовой массы. Остывшие орехи крупно порубите и добавьте к сливочному маслу и сахару в"&amp;"месте с цедрой лимона, мукой и разрыхлителем. Хорошо перемешайте, пока смесь не соберется в комок – возможно, вам придется использовать руки.
Разделите бисквитное тесто на 24 равных кусочка и скатайте небольшие шарики. Положите шарики на подготовленные пр"&amp;"отивни на большом расстоянии друг от друга, чтобы они могли растекаться.
Прижмите печенье, чтобы оно стало текстом, до толщины примерно 1 см/½ дюйма. Выпекайте печенье по одному противню в течение 12 минут или до бледно-золотисто-коричневого цвета. Оставь"&amp;"те остывать на противнях. Когда вы достанете их из духовки, они будут очень мягкими, но после остывания станут хрустящими.
Храните в герметичной банке и съешьте в течение пяти дней.
Для дурака промойте ежевику в дуршлаге, чтобы смыть пыль и грязь. Положит"&amp;"е ежевику в кастрюлю с антипригарным покрытием и насыпьте сахарной пудрой.
Добавьте лимонный сок и осторожно нагревайте в течение двух минут, пока еввика не начнет размягчаться и употреблять сок. Удалите и оставьте 12 ягод ежевики для украшения, а остальн"&amp;"ые продолжайте готовить.
Тушите ежевику очень осторожно в течение 15 минут, регулярно помешивая, пока она не станет очень мягкой и тягучей. Снимите с огня и протрите ягоды и сок через сито над миской, используя дно половника, чтобы получить как можно боль"&amp;"ше пюре. Дайте пюре остыть и выбросьте семена. В итоге у вас должно получиться около 325 мл/11 жидких унций пюре.
Поместите сливки и йогурт в большую миску и взбивайте электрическим венчиком до образования мягких пиков, когда венчик вынимают из миски — ки"&amp;"слые фрукты еще больше загустят сливки, поэтому не заходите слишком далеко.
Когда пюре полностью остынет, отрегулируйте сладость по вкусу, при необходимости добавив еще сахара. Вылейте его в миску со взбитыми сливками и йогуртом и перемешайте один или два"&amp;" раза до появления состояния.
Разложите ежевику по широким стеклянным тарелкам или в одну большую миску. Он должен выглядеть мраморным, поэтому не переусердствуйте. Разложите сверху несколько кусочков листьев, мяты и украсьте оставленной ежевикой. По жела"&amp;"нию насыпьте небольшое количество сахара и подайте с ореховым печеньем.")</f>
        <v>Для печенья разогрейте духовку до 200C/180C (конвекция)/газ 6 и застелите два больших противня пергаментом для выпечки. Разложите орехи по противню и запекайте в духовке 6–8 минут или до золотисто-цветного цвета. Внимательно следите за ними, чтобы у них не было шанса сгореть. Достаньте из духовки, переложите на доску и дайте остыть.
Положите масло и сахар в большую миску и взбейте деревянной ложкой до получения светлой кремовой массы. Остывшие орехи крупно порубите и добавьте к сливочному маслу и сахару вместе с цедрой лимона, мукой и разрыхлителем. Хорошо перемешайте, пока смесь не соберется в комок – возможно, вам придется использовать руки.
Разделите бисквитное тесто на 24 равных кусочка и скатайте небольшие шарики. Положите шарики на подготовленные противни на большом расстоянии друг от друга, чтобы они могли растекаться.
Прижмите печенье, чтобы оно стало текстом, до толщины примерно 1 см/½ дюйма. Выпекайте печенье по одному противню в течение 12 минут или до бледно-золотисто-коричневого цвета. Оставьте остывать на противнях. Когда вы достанете их из духовки, они будут очень мягкими, но после остывания станут хрустящими.
Храните в герметичной банке и съешьте в течение пяти дней.
Для дурака промойте ежевику в дуршлаге, чтобы смыть пыль и грязь. Положите ежевику в кастрюлю с антипригарным покрытием и насыпьте сахарной пудрой.
Добавьте лимонный сок и осторожно нагревайте в течение двух минут, пока еввика не начнет размягчаться и употреблять сок. Удалите и оставьте 12 ягод ежевики для украшения, а остальные продолжайте готовить.
Тушите ежевику очень осторожно в течение 15 минут, регулярно помешивая, пока она не станет очень мягкой и тягучей. Снимите с огня и протрите ягоды и сок через сито над миской, используя дно половника, чтобы получить как можно больше пюре. Дайте пюре остыть и выбросьте семена. В итоге у вас должно получиться около 325 мл/11 жидких унций пюре.
Поместите сливки и йогурт в большую миску и взбивайте электрическим венчиком до образования мягких пиков, когда венчик вынимают из миски — кислые фрукты еще больше загустят сливки, поэтому не заходите слишком далеко.
Когда пюре полностью остынет, отрегулируйте сладость по вкусу, при необходимости добавив еще сахара. Вылейте его в миску со взбитыми сливками и йогуртом и перемешайте один или два раза до появления состояния.
Разложите ежевику по широким стеклянным тарелкам или в одну большую миску. Он должен выглядеть мраморным, поэтому не переусердствуйте. Разложите сверху несколько кусочков листьев, мяты и украсьте оставленной ежевикой. По желанию насыпьте небольшое количество сахара и подайте с ореховым печеньем.</v>
      </c>
    </row>
    <row r="202" ht="15.75" customHeight="1">
      <c r="A202" s="2" t="s">
        <v>154</v>
      </c>
      <c r="B202" s="2" t="s">
        <v>32</v>
      </c>
      <c r="C202" s="2" t="s">
        <v>156</v>
      </c>
      <c r="E202" s="2" t="str">
        <f>IFERROR(__xludf.DUMMYFUNCTION("GOOGLETRANSLATE(A202, ""en"", ""ru"")"),"Loading...")</f>
        <v>Loading...</v>
      </c>
      <c r="F202" s="2" t="str">
        <f>IFERROR(__xludf.DUMMYFUNCTION("GOOGLETRANSLATE(B202, ""en"", ""ru"")"),"Сахар")</f>
        <v>Сахар</v>
      </c>
      <c r="G202" s="2" t="str">
        <f>IFERROR(__xludf.DUMMYFUNCTION("GOOGLETRANSLATE(C202, ""en"", ""ru"")"),"Для печенья разогрейте духовку до 200C/180C (конвекция)/газ 6 и застелите два больших противня пергаментом для выпечки. Разложите орехи по противню и запекайте в духовке 6–8 минут или до золотисто-цветного цвета. Внимательно следите за ними, чтобы у них н"&amp;"е было шанса сгореть. Достаньте из духовки, переложите на доску и дайте остыть.
Положите масло и сахар в большую миску и взбейте деревянной ложкой до получения светлой кремовой массы. Остывшие орехи крупно порубите и добавьте к сливочному маслу и сахару в"&amp;"месте с цедрой лимона, мукой и разрыхлителем. Хорошо перемешайте, пока смесь не соберется в комок – возможно, вам придется использовать руки.
Разделите бисквитное тесто на 24 равных кусочка и скатайте небольшие шарики. Положите шарики на подготовленные пр"&amp;"отивни на большом расстоянии друг от друга, чтобы они могли растекаться.
Прижмите печенье, чтобы оно стало текстом, до толщины примерно 1 см/½ дюйма. Выпекайте печенье по одному противню в течение 12 минут или до бледно-золотисто-коричневого цвета. Оставь"&amp;"те остывать на противнях. Когда вы достанете их из духовки, они будут очень мягкими, но после остывания станут хрустящими.
Храните в герметичной банке и съешьте в течение пяти дней.
Для дурака промойте ежевику в дуршлаге, чтобы смыть пыль и грязь. Положит"&amp;"е ежевику в кастрюлю с антипригарным покрытием и насыпьте сахарной пудрой.
Добавьте лимонный сок и осторожно нагревайте в течение двух минут, пока еввика не начнет размягчаться и употреблять сок. Удалите и оставьте 12 ягод ежевики для украшения, а остальн"&amp;"ые продолжайте готовить.
Тушите ежевику очень осторожно в течение 15 минут, регулярно помешивая, пока она не станет очень мягкой и тягучей. Снимите с огня и протрите ягоды и сок через сито над миской, используя дно половника, чтобы получить как можно боль"&amp;"ше пюре. Дайте пюре остыть и выбросьте семена. В итоге у вас должно получиться около 325 мл/11 жидких унций пюре.
Поместите сливки и йогурт в большую миску и взбивайте электрическим венчиком до образования мягких пиков, когда венчик вынимают из миски — ки"&amp;"слые фрукты еще больше загустят сливки, поэтому не заходите слишком далеко.
Когда пюре полностью остынет, отрегулируйте сладость по вкусу, при необходимости добавив еще сахара. Вылейте его в миску со взбитыми сливками и йогуртом и перемешайте один или два"&amp;" раза до появления состояния.
Разложите ежевику по широким стеклянным тарелкам или в одну большую миску. Он должен выглядеть мраморным, поэтому не переусердствуйте. Разложите сверху несколько кусочков листьев, мяты и украсьте оставленной ежевикой. По жела"&amp;"нию насыпьте небольшое количество сахара и подайте с ореховым печеньем.")</f>
        <v>Для печенья разогрейте духовку до 200C/180C (конвекция)/газ 6 и застелите два больших противня пергаментом для выпечки. Разложите орехи по противню и запекайте в духовке 6–8 минут или до золотисто-цветного цвета. Внимательно следите за ними, чтобы у них не было шанса сгореть. Достаньте из духовки, переложите на доску и дайте остыть.
Положите масло и сахар в большую миску и взбейте деревянной ложкой до получения светлой кремовой массы. Остывшие орехи крупно порубите и добавьте к сливочному маслу и сахару вместе с цедрой лимона, мукой и разрыхлителем. Хорошо перемешайте, пока смесь не соберется в комок – возможно, вам придется использовать руки.
Разделите бисквитное тесто на 24 равных кусочка и скатайте небольшие шарики. Положите шарики на подготовленные противни на большом расстоянии друг от друга, чтобы они могли растекаться.
Прижмите печенье, чтобы оно стало текстом, до толщины примерно 1 см/½ дюйма. Выпекайте печенье по одному противню в течение 12 минут или до бледно-золотисто-коричневого цвета. Оставьте остывать на противнях. Когда вы достанете их из духовки, они будут очень мягкими, но после остывания станут хрустящими.
Храните в герметичной банке и съешьте в течение пяти дней.
Для дурака промойте ежевику в дуршлаге, чтобы смыть пыль и грязь. Положите ежевику в кастрюлю с антипригарным покрытием и насыпьте сахарной пудрой.
Добавьте лимонный сок и осторожно нагревайте в течение двух минут, пока еввика не начнет размягчаться и употреблять сок. Удалите и оставьте 12 ягод ежевики для украшения, а остальные продолжайте готовить.
Тушите ежевику очень осторожно в течение 15 минут, регулярно помешивая, пока она не станет очень мягкой и тягучей. Снимите с огня и протрите ягоды и сок через сито над миской, используя дно половника, чтобы получить как можно больше пюре. Дайте пюре остыть и выбросьте семена. В итоге у вас должно получиться около 325 мл/11 жидких унций пюре.
Поместите сливки и йогурт в большую миску и взбивайте электрическим венчиком до образования мягких пиков, когда венчик вынимают из миски — кислые фрукты еще больше загустят сливки, поэтому не заходите слишком далеко.
Когда пюре полностью остынет, отрегулируйте сладость по вкусу, при необходимости добавив еще сахара. Вылейте его в миску со взбитыми сливками и йогуртом и перемешайте один или два раза до появления состояния.
Разложите ежевику по широким стеклянным тарелкам или в одну большую миску. Он должен выглядеть мраморным, поэтому не переусердствуйте. Разложите сверху несколько кусочков листьев, мяты и украсьте оставленной ежевикой. По желанию насыпьте небольшое количество сахара и подайте с ореховым печеньем.</v>
      </c>
    </row>
    <row r="203" ht="15.75" customHeight="1">
      <c r="A203" s="2" t="s">
        <v>154</v>
      </c>
      <c r="B203" s="2" t="s">
        <v>17</v>
      </c>
      <c r="C203" s="2" t="s">
        <v>156</v>
      </c>
      <c r="E203" s="2" t="str">
        <f>IFERROR(__xludf.DUMMYFUNCTION("GOOGLETRANSLATE(A203, ""en"", ""ru"")"),"Loading...")</f>
        <v>Loading...</v>
      </c>
      <c r="F203" s="2" t="str">
        <f>IFERROR(__xludf.DUMMYFUNCTION("GOOGLETRANSLATE(B203, ""en"", ""ru"")"),"Кастеровый сахар")</f>
        <v>Кастеровый сахар</v>
      </c>
      <c r="G203" s="2" t="str">
        <f>IFERROR(__xludf.DUMMYFUNCTION("GOOGLETRANSLATE(C203, ""en"", ""ru"")"),"Для печенья разогрейте духовку до 200C/180C (конвекция)/газ 6 и застелите два больших противня пергаментом для выпечки. Разложите орехи по противню и запекайте в духовке 6–8 минут или до золотисто-цветного цвета. Внимательно следите за ними, чтобы у них н"&amp;"е было шанса сгореть. Достаньте из духовки, переложите на доску и дайте остыть.
Положите масло и сахар в большую миску и взбейте деревянной ложкой до получения светлой кремовой массы. Остывшие орехи крупно порубите и добавьте к сливочному маслу и сахару в"&amp;"месте с цедрой лимона, мукой и разрыхлителем. Хорошо перемешайте, пока смесь не соберется в комок – возможно, вам придется использовать руки.
Разделите бисквитное тесто на 24 равных кусочка и скатайте небольшие шарики. Положите шарики на подготовленные пр"&amp;"отивни на большом расстоянии друг от друга, чтобы они могли растекаться.
Прижмите печенье, чтобы оно стало текстом, до толщины примерно 1 см/½ дюйма. Выпекайте печенье по одному противню в течение 12 минут или до бледно-золотисто-коричневого цвета. Оставь"&amp;"те остывать на противнях. Когда вы достанете их из духовки, они будут очень мягкими, но после остывания станут хрустящими.
Храните в герметичной банке и съешьте в течение пяти дней.
Для дурака промойте ежевику в дуршлаге, чтобы смыть пыль и грязь. Положит"&amp;"е ежевику в кастрюлю с антипригарным покрытием и насыпьте сахарной пудрой.
Добавьте лимонный сок и осторожно нагревайте в течение двух минут, пока еввика не начнет размягчаться и употреблять сок. Удалите и оставьте 12 ягод ежевики для украшения, а остальн"&amp;"ые продолжайте готовить.
Тушите ежевику очень осторожно в течение 15 минут, регулярно помешивая, пока она не станет очень мягкой и тягучей. Снимите с огня и протрите ягоды и сок через сито над миской, используя дно половника, чтобы получить как можно боль"&amp;"ше пюре. Дайте пюре остыть и выбросьте семена. В итоге у вас должно получиться около 325 мл/11 жидких унций пюре.
Поместите сливки и йогурт в большую миску и взбивайте электрическим венчиком до образования мягких пиков, когда венчик вынимают из миски — ки"&amp;"слые фрукты еще больше загустят сливки, поэтому не заходите слишком далеко.
Когда пюре полностью остынет, отрегулируйте сладость по вкусу, при необходимости добавив еще сахара. Вылейте его в миску со взбитыми сливками и йогуртом и перемешайте один или два"&amp;" раза до появления состояния.
Разложите ежевику по широким стеклянным тарелкам или в одну большую миску. Он должен выглядеть мраморным, поэтому не переусердствуйте. Разложите сверху несколько кусочков листьев, мяты и украсьте оставленной ежевикой. По жела"&amp;"нию насыпьте небольшое количество сахара и подайте с ореховым печеньем.")</f>
        <v>Для печенья разогрейте духовку до 200C/180C (конвекция)/газ 6 и застелите два больших противня пергаментом для выпечки. Разложите орехи по противню и запекайте в духовке 6–8 минут или до золотисто-цветного цвета. Внимательно следите за ними, чтобы у них не было шанса сгореть. Достаньте из духовки, переложите на доску и дайте остыть.
Положите масло и сахар в большую миску и взбейте деревянной ложкой до получения светлой кремовой массы. Остывшие орехи крупно порубите и добавьте к сливочному маслу и сахару вместе с цедрой лимона, мукой и разрыхлителем. Хорошо перемешайте, пока смесь не соберется в комок – возможно, вам придется использовать руки.
Разделите бисквитное тесто на 24 равных кусочка и скатайте небольшие шарики. Положите шарики на подготовленные противни на большом расстоянии друг от друга, чтобы они могли растекаться.
Прижмите печенье, чтобы оно стало текстом, до толщины примерно 1 см/½ дюйма. Выпекайте печенье по одному противню в течение 12 минут или до бледно-золотисто-коричневого цвета. Оставьте остывать на противнях. Когда вы достанете их из духовки, они будут очень мягкими, но после остывания станут хрустящими.
Храните в герметичной банке и съешьте в течение пяти дней.
Для дурака промойте ежевику в дуршлаге, чтобы смыть пыль и грязь. Положите ежевику в кастрюлю с антипригарным покрытием и насыпьте сахарной пудрой.
Добавьте лимонный сок и осторожно нагревайте в течение двух минут, пока еввика не начнет размягчаться и употреблять сок. Удалите и оставьте 12 ягод ежевики для украшения, а остальные продолжайте готовить.
Тушите ежевику очень осторожно в течение 15 минут, регулярно помешивая, пока она не станет очень мягкой и тягучей. Снимите с огня и протрите ягоды и сок через сито над миской, используя дно половника, чтобы получить как можно больше пюре. Дайте пюре остыть и выбросьте семена. В итоге у вас должно получиться около 325 мл/11 жидких унций пюре.
Поместите сливки и йогурт в большую миску и взбивайте электрическим венчиком до образования мягких пиков, когда венчик вынимают из миски — кислые фрукты еще больше загустят сливки, поэтому не заходите слишком далеко.
Когда пюре полностью остынет, отрегулируйте сладость по вкусу, при необходимости добавив еще сахара. Вылейте его в миску со взбитыми сливками и йогуртом и перемешайте один или два раза до появления состояния.
Разложите ежевику по широким стеклянным тарелкам или в одну большую миску. Он должен выглядеть мраморным, поэтому не переусердствуйте. Разложите сверху несколько кусочков листьев, мяты и украсьте оставленной ежевикой. По желанию насыпьте небольшое количество сахара и подайте с ореховым печеньем.</v>
      </c>
    </row>
    <row r="204" ht="15.75" customHeight="1">
      <c r="A204" s="2" t="s">
        <v>154</v>
      </c>
      <c r="B204" s="2" t="s">
        <v>158</v>
      </c>
      <c r="C204" s="2" t="s">
        <v>156</v>
      </c>
      <c r="E204" s="2" t="str">
        <f>IFERROR(__xludf.DUMMYFUNCTION("GOOGLETRANSLATE(A204, ""en"", ""ru"")"),"Loading...")</f>
        <v>Loading...</v>
      </c>
      <c r="F204" s="2" t="str">
        <f>IFERROR(__xludf.DUMMYFUNCTION("GOOGLETRANSLATE(B204, ""en"", ""ru"")"),"Лимонный сок")</f>
        <v>Лимонный сок</v>
      </c>
      <c r="G204" s="2" t="str">
        <f>IFERROR(__xludf.DUMMYFUNCTION("GOOGLETRANSLATE(C204, ""en"", ""ru"")"),"Для печенья разогрейте духовку до 200C/180C (конвекция)/газ 6 и застелите два больших противня пергаментом для выпечки. Разложите орехи по противню и запекайте в духовке 6–8 минут или до золотисто-цветного цвета. Внимательно следите за ними, чтобы у них н"&amp;"е было шанса сгореть. Достаньте из духовки, переложите на доску и дайте остыть.
Положите масло и сахар в большую миску и взбейте деревянной ложкой до получения светлой кремовой массы. Остывшие орехи крупно порубите и добавьте к сливочному маслу и сахару в"&amp;"месте с цедрой лимона, мукой и разрыхлителем. Хорошо перемешайте, пока смесь не соберется в комок – возможно, вам придется использовать руки.
Разделите бисквитное тесто на 24 равных кусочка и скатайте небольшие шарики. Положите шарики на подготовленные пр"&amp;"отивни на большом расстоянии друг от друга, чтобы они могли растекаться.
Прижмите печенье, чтобы оно стало текстом, до толщины примерно 1 см/½ дюйма. Выпекайте печенье по одному противню в течение 12 минут или до бледно-золотисто-коричневого цвета. Оставь"&amp;"те остывать на противнях. Когда вы достанете их из духовки, они будут очень мягкими, но после остывания станут хрустящими.
Храните в герметичной банке и съешьте в течение пяти дней.
Для дурака промойте ежевику в дуршлаге, чтобы смыть пыль и грязь. Положит"&amp;"е ежевику в кастрюлю с антипригарным покрытием и насыпьте сахарной пудрой.
Добавьте лимонный сок и осторожно нагревайте в течение двух минут, пока еввика не начнет размягчаться и употреблять сок. Удалите и оставьте 12 ягод ежевики для украшения, а остальн"&amp;"ые продолжайте готовить.
Тушите ежевику очень осторожно в течение 15 минут, регулярно помешивая, пока она не станет очень мягкой и тягучей. Снимите с огня и протрите ягоды и сок через сито над миской, используя дно половника, чтобы получить как можно боль"&amp;"ше пюре. Дайте пюре остыть и выбросьте семена. В итоге у вас должно получиться около 325 мл/11 жидких унций пюре.
Поместите сливки и йогурт в большую миску и взбивайте электрическим венчиком до образования мягких пиков, когда венчик вынимают из миски — ки"&amp;"слые фрукты еще больше загустят сливки, поэтому не заходите слишком далеко.
Когда пюре полностью остынет, отрегулируйте сладость по вкусу, при необходимости добавив еще сахара. Вылейте его в миску со взбитыми сливками и йогуртом и перемешайте один или два"&amp;" раза до появления состояния.
Разложите ежевику по широким стеклянным тарелкам или в одну большую миску. Он должен выглядеть мраморным, поэтому не переусердствуйте. Разложите сверху несколько кусочков листьев, мяты и украсьте оставленной ежевикой. По жела"&amp;"нию насыпьте небольшое количество сахара и подайте с ореховым печеньем.")</f>
        <v>Для печенья разогрейте духовку до 200C/180C (конвекция)/газ 6 и застелите два больших противня пергаментом для выпечки. Разложите орехи по противню и запекайте в духовке 6–8 минут или до золотисто-цветного цвета. Внимательно следите за ними, чтобы у них не было шанса сгореть. Достаньте из духовки, переложите на доску и дайте остыть.
Положите масло и сахар в большую миску и взбейте деревянной ложкой до получения светлой кремовой массы. Остывшие орехи крупно порубите и добавьте к сливочному маслу и сахару вместе с цедрой лимона, мукой и разрыхлителем. Хорошо перемешайте, пока смесь не соберется в комок – возможно, вам придется использовать руки.
Разделите бисквитное тесто на 24 равных кусочка и скатайте небольшие шарики. Положите шарики на подготовленные противни на большом расстоянии друг от друга, чтобы они могли растекаться.
Прижмите печенье, чтобы оно стало текстом, до толщины примерно 1 см/½ дюйма. Выпекайте печенье по одному противню в течение 12 минут или до бледно-золотисто-коричневого цвета. Оставьте остывать на противнях. Когда вы достанете их из духовки, они будут очень мягкими, но после остывания станут хрустящими.
Храните в герметичной банке и съешьте в течение пяти дней.
Для дурака промойте ежевику в дуршлаге, чтобы смыть пыль и грязь. Положите ежевику в кастрюлю с антипригарным покрытием и насыпьте сахарной пудрой.
Добавьте лимонный сок и осторожно нагревайте в течение двух минут, пока еввика не начнет размягчаться и употреблять сок. Удалите и оставьте 12 ягод ежевики для украшения, а остальные продолжайте готовить.
Тушите ежевику очень осторожно в течение 15 минут, регулярно помешивая, пока она не станет очень мягкой и тягучей. Снимите с огня и протрите ягоды и сок через сито над миской, используя дно половника, чтобы получить как можно больше пюре. Дайте пюре остыть и выбросьте семена. В итоге у вас должно получиться около 325 мл/11 жидких унций пюре.
Поместите сливки и йогурт в большую миску и взбивайте электрическим венчиком до образования мягких пиков, когда венчик вынимают из миски — кислые фрукты еще больше загустят сливки, поэтому не заходите слишком далеко.
Когда пюре полностью остынет, отрегулируйте сладость по вкусу, при необходимости добавив еще сахара. Вылейте его в миску со взбитыми сливками и йогуртом и перемешайте один или два раза до появления состояния.
Разложите ежевику по широким стеклянным тарелкам или в одну большую миску. Он должен выглядеть мраморным, поэтому не переусердствуйте. Разложите сверху несколько кусочков листьев, мяты и украсьте оставленной ежевикой. По желанию насыпьте небольшое количество сахара и подайте с ореховым печеньем.</v>
      </c>
    </row>
    <row r="205" ht="15.75" customHeight="1">
      <c r="A205" s="2" t="s">
        <v>154</v>
      </c>
      <c r="B205" s="2" t="s">
        <v>159</v>
      </c>
      <c r="C205" s="2" t="s">
        <v>156</v>
      </c>
      <c r="E205" s="2" t="str">
        <f>IFERROR(__xludf.DUMMYFUNCTION("GOOGLETRANSLATE(A205, ""en"", ""ru"")"),"Loading...")</f>
        <v>Loading...</v>
      </c>
      <c r="F205" s="2" t="str">
        <f>IFERROR(__xludf.DUMMYFUNCTION("GOOGLETRANSLATE(B205, ""en"", ""ru"")"),"Loading...")</f>
        <v>Loading...</v>
      </c>
      <c r="G205" s="2" t="str">
        <f>IFERROR(__xludf.DUMMYFUNCTION("GOOGLETRANSLATE(C205, ""en"", ""ru"")"),"Для печенья разогрейте духовку до 200C/180C (конвекция)/газ 6 и застелите два больших противня пергаментом для выпечки. Разложите орехи по противню и запекайте в духовке 6–8 минут или до золотисто-цветного цвета. Внимательно следите за ними, чтобы у них н"&amp;"е было шанса сгореть. Достаньте из духовки, переложите на доску и дайте остыть.
Положите масло и сахар в большую миску и взбейте деревянной ложкой до получения светлой кремовой массы. Остывшие орехи крупно порубите и добавьте к сливочному маслу и сахару в"&amp;"месте с цедрой лимона, мукой и разрыхлителем. Хорошо перемешайте, пока смесь не соберется в комок – возможно, вам придется использовать руки.
Разделите бисквитное тесто на 24 равных кусочка и скатайте небольшие шарики. Положите шарики на подготовленные пр"&amp;"отивни на большом расстоянии друг от друга, чтобы они могли растекаться.
Прижмите печенье, чтобы оно стало текстом, до толщины примерно 1 см/½ дюйма. Выпекайте печенье по одному противню в течение 12 минут или до бледно-золотисто-коричневого цвета. Оставь"&amp;"те остывать на противнях. Когда вы достанете их из духовки, они будут очень мягкими, но после остывания станут хрустящими.
Храните в герметичной банке и съешьте в течение пяти дней.
Для дурака промойте ежевику в дуршлаге, чтобы смыть пыль и грязь. Положит"&amp;"е ежевику в кастрюлю с антипригарным покрытием и насыпьте сахарной пудрой.
Добавьте лимонный сок и осторожно нагревайте в течение двух минут, пока еввика не начнет размягчаться и употреблять сок. Удалите и оставьте 12 ягод ежевики для украшения, а остальн"&amp;"ые продолжайте готовить.
Тушите ежевику очень осторожно в течение 15 минут, регулярно помешивая, пока она не станет очень мягкой и тягучей. Снимите с огня и протрите ягоды и сок через сито над миской, используя дно половника, чтобы получить как можно боль"&amp;"ше пюре. Дайте пюре остыть и выбросьте семена. В итоге у вас должно получиться около 325 мл/11 жидких унций пюре.
Поместите сливки и йогурт в большую миску и взбивайте электрическим венчиком до образования мягких пиков, когда венчик вынимают из миски — ки"&amp;"слые фрукты еще больше загустят сливки, поэтому не заходите слишком далеко.
Когда пюре полностью остынет, отрегулируйте сладость по вкусу, при необходимости добавив еще сахара. Вылейте его в миску со взбитыми сливками и йогуртом и перемешайте один или два"&amp;" раза до появления состояния.
Разложите ежевику по широким стеклянным тарелкам или в одну большую миску. Он должен выглядеть мраморным, поэтому не переусердствуйте. Разложите сверху несколько кусочков листьев, мяты и украсьте оставленной ежевикой. По жела"&amp;"нию насыпьте небольшое количество сахара и подайте с ореховым печеньем.")</f>
        <v>Для печенья разогрейте духовку до 200C/180C (конвекция)/газ 6 и застелите два больших противня пергаментом для выпечки. Разложите орехи по противню и запекайте в духовке 6–8 минут или до золотисто-цветного цвета. Внимательно следите за ними, чтобы у них не было шанса сгореть. Достаньте из духовки, переложите на доску и дайте остыть.
Положите масло и сахар в большую миску и взбейте деревянной ложкой до получения светлой кремовой массы. Остывшие орехи крупно порубите и добавьте к сливочному маслу и сахару вместе с цедрой лимона, мукой и разрыхлителем. Хорошо перемешайте, пока смесь не соберется в комок – возможно, вам придется использовать руки.
Разделите бисквитное тесто на 24 равных кусочка и скатайте небольшие шарики. Положите шарики на подготовленные противни на большом расстоянии друг от друга, чтобы они могли растекаться.
Прижмите печенье, чтобы оно стало текстом, до толщины примерно 1 см/½ дюйма. Выпекайте печенье по одному противню в течение 12 минут или до бледно-золотисто-коричневого цвета. Оставьте остывать на противнях. Когда вы достанете их из духовки, они будут очень мягкими, но после остывания станут хрустящими.
Храните в герметичной банке и съешьте в течение пяти дней.
Для дурака промойте ежевику в дуршлаге, чтобы смыть пыль и грязь. Положите ежевику в кастрюлю с антипригарным покрытием и насыпьте сахарной пудрой.
Добавьте лимонный сок и осторожно нагревайте в течение двух минут, пока еввика не начнет размягчаться и употреблять сок. Удалите и оставьте 12 ягод ежевики для украшения, а остальные продолжайте готовить.
Тушите ежевику очень осторожно в течение 15 минут, регулярно помешивая, пока она не станет очень мягкой и тягучей. Снимите с огня и протрите ягоды и сок через сито над миской, используя дно половника, чтобы получить как можно больше пюре. Дайте пюре остыть и выбросьте семена. В итоге у вас должно получиться около 325 мл/11 жидких унций пюре.
Поместите сливки и йогурт в большую миску и взбивайте электрическим венчиком до образования мягких пиков, когда венчик вынимают из миски — кислые фрукты еще больше загустят сливки, поэтому не заходите слишком далеко.
Когда пюре полностью остынет, отрегулируйте сладость по вкусу, при необходимости добавив еще сахара. Вылейте его в миску со взбитыми сливками и йогуртом и перемешайте один или два раза до появления состояния.
Разложите ежевику по широким стеклянным тарелкам или в одну большую миску. Он должен выглядеть мраморным, поэтому не переусердствуйте. Разложите сверху несколько кусочков листьев, мяты и украсьте оставленной ежевикой. По желанию насыпьте небольшое количество сахара и подайте с ореховым печеньем.</v>
      </c>
    </row>
    <row r="206" ht="15.75" customHeight="1">
      <c r="A206" s="2" t="s">
        <v>154</v>
      </c>
      <c r="B206" s="2" t="s">
        <v>160</v>
      </c>
      <c r="C206" s="2" t="s">
        <v>156</v>
      </c>
      <c r="E206" s="2" t="str">
        <f>IFERROR(__xludf.DUMMYFUNCTION("GOOGLETRANSLATE(A206, ""en"", ""ru"")"),"Loading...")</f>
        <v>Loading...</v>
      </c>
      <c r="F206" s="2" t="str">
        <f>IFERROR(__xludf.DUMMYFUNCTION("GOOGLETRANSLATE(B206, ""en"", ""ru"")"),"Loading...")</f>
        <v>Loading...</v>
      </c>
      <c r="G206" s="2" t="str">
        <f>IFERROR(__xludf.DUMMYFUNCTION("GOOGLETRANSLATE(C206, ""en"", ""ru"")"),"Для печенья разогрейте духовку до 200C/180C (конвекция)/газ 6 и застелите два больших противня пергаментом для выпечки. Разложите орехи по противню и запекайте в духовке 6–8 минут или до золотисто-цветного цвета. Внимательно следите за ними, чтобы у них н"&amp;"е было шанса сгореть. Достаньте из духовки, переложите на доску и дайте остыть.
Положите масло и сахар в большую миску и взбейте деревянной ложкой до получения светлой кремовой массы. Остывшие орехи крупно порубите и добавьте к сливочному маслу и сахару в"&amp;"месте с цедрой лимона, мукой и разрыхлителем. Хорошо перемешайте, пока смесь не соберется в комок – возможно, вам придется использовать руки.
Разделите бисквитное тесто на 24 равных кусочка и скатайте небольшие шарики. Положите шарики на подготовленные пр"&amp;"отивни на большом расстоянии друг от друга, чтобы они могли растекаться.
Прижмите печенье, чтобы оно стало текстом, до толщины примерно 1 см/½ дюйма. Выпекайте печенье по одному противню в течение 12 минут или до бледно-золотисто-коричневого цвета. Оставь"&amp;"те остывать на противнях. Когда вы достанете их из духовки, они будут очень мягкими, но после остывания станут хрустящими.
Храните в герметичной банке и съешьте в течение пяти дней.
Для дурака промойте ежевику в дуршлаге, чтобы смыть пыль и грязь. Положит"&amp;"е ежевику в кастрюлю с антипригарным покрытием и насыпьте сахарной пудрой.
Добавьте лимонный сок и осторожно нагревайте в течение двух минут, пока еввика не начнет размягчаться и употреблять сок. Удалите и оставьте 12 ягод ежевики для украшения, а остальн"&amp;"ые продолжайте готовить.
Тушите ежевику очень осторожно в течение 15 минут, регулярно помешивая, пока она не станет очень мягкой и тягучей. Снимите с огня и протрите ягоды и сок через сито над миской, используя дно половника, чтобы получить как можно боль"&amp;"ше пюре. Дайте пюре остыть и выбросьте семена. В итоге у вас должно получиться около 325 мл/11 жидких унций пюре.
Поместите сливки и йогурт в большую миску и взбивайте электрическим венчиком до образования мягких пиков, когда венчик вынимают из миски — ки"&amp;"слые фрукты еще больше загустят сливки, поэтому не заходите слишком далеко.
Когда пюре полностью остынет, отрегулируйте сладость по вкусу, при необходимости добавив еще сахара. Вылейте его в миску со взбитыми сливками и йогуртом и перемешайте один или два"&amp;" раза до появления состояния.
Разложите ежевику по широким стеклянным тарелкам или в одну большую миску. Он должен выглядеть мраморным, поэтому не переусердствуйте. Разложите сверху несколько кусочков листьев, мяты и украсьте оставленной ежевикой. По жела"&amp;"нию насыпьте небольшое количество сахара и подайте с ореховым печеньем.")</f>
        <v>Для печенья разогрейте духовку до 200C/180C (конвекция)/газ 6 и застелите два больших противня пергаментом для выпечки. Разложите орехи по противню и запекайте в духовке 6–8 минут или до золотисто-цветного цвета. Внимательно следите за ними, чтобы у них не было шанса сгореть. Достаньте из духовки, переложите на доску и дайте остыть.
Положите масло и сахар в большую миску и взбейте деревянной ложкой до получения светлой кремовой массы. Остывшие орехи крупно порубите и добавьте к сливочному маслу и сахару вместе с цедрой лимона, мукой и разрыхлителем. Хорошо перемешайте, пока смесь не соберется в комок – возможно, вам придется использовать руки.
Разделите бисквитное тесто на 24 равных кусочка и скатайте небольшие шарики. Положите шарики на подготовленные противни на большом расстоянии друг от друга, чтобы они могли растекаться.
Прижмите печенье, чтобы оно стало текстом, до толщины примерно 1 см/½ дюйма. Выпекайте печенье по одному противню в течение 12 минут или до бледно-золотисто-коричневого цвета. Оставьте остывать на противнях. Когда вы достанете их из духовки, они будут очень мягкими, но после остывания станут хрустящими.
Храните в герметичной банке и съешьте в течение пяти дней.
Для дурака промойте ежевику в дуршлаге, чтобы смыть пыль и грязь. Положите ежевику в кастрюлю с антипригарным покрытием и насыпьте сахарной пудрой.
Добавьте лимонный сок и осторожно нагревайте в течение двух минут, пока еввика не начнет размягчаться и употреблять сок. Удалите и оставьте 12 ягод ежевики для украшения, а остальные продолжайте готовить.
Тушите ежевику очень осторожно в течение 15 минут, регулярно помешивая, пока она не станет очень мягкой и тягучей. Снимите с огня и протрите ягоды и сок через сито над миской, используя дно половника, чтобы получить как можно больше пюре. Дайте пюре остыть и выбросьте семена. В итоге у вас должно получиться около 325 мл/11 жидких унций пюре.
Поместите сливки и йогурт в большую миску и взбивайте электрическим венчиком до образования мягких пиков, когда венчик вынимают из миски — кислые фрукты еще больше загустят сливки, поэтому не заходите слишком далеко.
Когда пюре полностью остынет, отрегулируйте сладость по вкусу, при необходимости добавив еще сахара. Вылейте его в миску со взбитыми сливками и йогуртом и перемешайте один или два раза до появления состояния.
Разложите ежевику по широким стеклянным тарелкам или в одну большую миску. Он должен выглядеть мраморным, поэтому не переусердствуйте. Разложите сверху несколько кусочков листьев, мяты и украсьте оставленной ежевикой. По желанию насыпьте небольшое количество сахара и подайте с ореховым печеньем.</v>
      </c>
    </row>
    <row r="207" ht="15.75" customHeight="1">
      <c r="A207" s="2" t="s">
        <v>154</v>
      </c>
      <c r="B207" s="2" t="s">
        <v>161</v>
      </c>
      <c r="C207" s="2" t="s">
        <v>156</v>
      </c>
      <c r="E207" s="2" t="str">
        <f>IFERROR(__xludf.DUMMYFUNCTION("GOOGLETRANSLATE(A207, ""en"", ""ru"")"),"Loading...")</f>
        <v>Loading...</v>
      </c>
      <c r="F207" s="2" t="str">
        <f>IFERROR(__xludf.DUMMYFUNCTION("GOOGLETRANSLATE(B207, ""en"", ""ru"")"),"Loading...")</f>
        <v>Loading...</v>
      </c>
      <c r="G207" s="2" t="str">
        <f>IFERROR(__xludf.DUMMYFUNCTION("GOOGLETRANSLATE(C207, ""en"", ""ru"")"),"Для печенья разогрейте духовку до 200C/180C (конвекция)/газ 6 и застелите два больших противня пергаментом для выпечки. Разложите орехи по противню и запекайте в духовке 6–8 минут или до золотисто-цветного цвета. Внимательно следите за ними, чтобы у них н"&amp;"е было шанса сгореть. Достаньте из духовки, переложите на доску и дайте остыть.
Положите масло и сахар в большую миску и взбейте деревянной ложкой до получения светлой кремовой массы. Остывшие орехи крупно порубите и добавьте к сливочному маслу и сахару в"&amp;"месте с цедрой лимона, мукой и разрыхлителем. Хорошо перемешайте, пока смесь не соберется в комок – возможно, вам придется использовать руки.
Разделите бисквитное тесто на 24 равных кусочка и скатайте небольшие шарики. Положите шарики на подготовленные пр"&amp;"отивни на большом расстоянии друг от друга, чтобы они могли растекаться.
Прижмите печенье, чтобы оно стало текстом, до толщины примерно 1 см/½ дюйма. Выпекайте печенье по одному противню в течение 12 минут или до бледно-золотисто-коричневого цвета. Оставь"&amp;"те остывать на противнях. Когда вы достанете их из духовки, они будут очень мягкими, но после остывания станут хрустящими.
Храните в герметичной банке и съешьте в течение пяти дней.
Для дурака промойте ежевику в дуршлаге, чтобы смыть пыль и грязь. Положит"&amp;"е ежевику в кастрюлю с антипригарным покрытием и насыпьте сахарной пудрой.
Добавьте лимонный сок и осторожно нагревайте в течение двух минут, пока еввика не начнет размягчаться и употреблять сок. Удалите и оставьте 12 ягод ежевики для украшения, а остальн"&amp;"ые продолжайте готовить.
Тушите ежевику очень осторожно в течение 15 минут, регулярно помешивая, пока она не станет очень мягкой и тягучей. Снимите с огня и протрите ягоды и сок через сито над миской, используя дно половника, чтобы получить как можно боль"&amp;"ше пюре. Дайте пюре остыть и выбросьте семена. В итоге у вас должно получиться около 325 мл/11 жидких унций пюре.
Поместите сливки и йогурт в большую миску и взбивайте электрическим венчиком до образования мягких пиков, когда венчик вынимают из миски — ки"&amp;"слые фрукты еще больше загустят сливки, поэтому не заходите слишком далеко.
Когда пюре полностью остынет, отрегулируйте сладость по вкусу, при необходимости добавив еще сахара. Вылейте его в миску со взбитыми сливками и йогуртом и перемешайте один или два"&amp;" раза до появления состояния.
Разложите ежевику по широким стеклянным тарелкам или в одну большую миску. Он должен выглядеть мраморным, поэтому не переусердствуйте. Разложите сверху несколько кусочков листьев, мяты и украсьте оставленной ежевикой. По жела"&amp;"нию насыпьте небольшое количество сахара и подайте с ореховым печеньем.")</f>
        <v>Для печенья разогрейте духовку до 200C/180C (конвекция)/газ 6 и застелите два больших противня пергаментом для выпечки. Разложите орехи по противню и запекайте в духовке 6–8 минут или до золотисто-цветного цвета. Внимательно следите за ними, чтобы у них не было шанса сгореть. Достаньте из духовки, переложите на доску и дайте остыть.
Положите масло и сахар в большую миску и взбейте деревянной ложкой до получения светлой кремовой массы. Остывшие орехи крупно порубите и добавьте к сливочному маслу и сахару вместе с цедрой лимона, мукой и разрыхлителем. Хорошо перемешайте, пока смесь не соберется в комок – возможно, вам придется использовать руки.
Разделите бисквитное тесто на 24 равных кусочка и скатайте небольшие шарики. Положите шарики на подготовленные противни на большом расстоянии друг от друга, чтобы они могли растекаться.
Прижмите печенье, чтобы оно стало текстом, до толщины примерно 1 см/½ дюйма. Выпекайте печенье по одному противню в течение 12 минут или до бледно-золотисто-коричневого цвета. Оставьте остывать на противнях. Когда вы достанете их из духовки, они будут очень мягкими, но после остывания станут хрустящими.
Храните в герметичной банке и съешьте в течение пяти дней.
Для дурака промойте ежевику в дуршлаге, чтобы смыть пыль и грязь. Положите ежевику в кастрюлю с антипригарным покрытием и насыпьте сахарной пудрой.
Добавьте лимонный сок и осторожно нагревайте в течение двух минут, пока еввика не начнет размягчаться и употреблять сок. Удалите и оставьте 12 ягод ежевики для украшения, а остальные продолжайте готовить.
Тушите ежевику очень осторожно в течение 15 минут, регулярно помешивая, пока она не станет очень мягкой и тягучей. Снимите с огня и протрите ягоды и сок через сито над миской, используя дно половника, чтобы получить как можно больше пюре. Дайте пюре остыть и выбросьте семена. В итоге у вас должно получиться около 325 мл/11 жидких унций пюре.
Поместите сливки и йогурт в большую миску и взбивайте электрическим венчиком до образования мягких пиков, когда венчик вынимают из миски — кислые фрукты еще больше загустят сливки, поэтому не заходите слишком далеко.
Когда пюре полностью остынет, отрегулируйте сладость по вкусу, при необходимости добавив еще сахара. Вылейте его в миску со взбитыми сливками и йогуртом и перемешайте один или два раза до появления состояния.
Разложите ежевику по широким стеклянным тарелкам или в одну большую миску. Он должен выглядеть мраморным, поэтому не переусердствуйте. Разложите сверху несколько кусочков листьев, мяты и украсьте оставленной ежевикой. По желанию насыпьте небольшое количество сахара и подайте с ореховым печеньем.</v>
      </c>
    </row>
    <row r="208" ht="15.75" customHeight="1">
      <c r="A208" s="2" t="s">
        <v>162</v>
      </c>
      <c r="B208" s="2" t="s">
        <v>18</v>
      </c>
      <c r="C208" s="2" t="s">
        <v>163</v>
      </c>
      <c r="E208" s="2" t="str">
        <f>IFERROR(__xludf.DUMMYFUNCTION("GOOGLETRANSLATE(A208, ""en"", ""ru"")"),"Loading...")</f>
        <v>Loading...</v>
      </c>
      <c r="F208" s="2" t="str">
        <f>IFERROR(__xludf.DUMMYFUNCTION("GOOGLETRANSLATE(B208, ""en"", ""ru"")"),"Масло")</f>
        <v>Масло</v>
      </c>
      <c r="G208" s="2" t="str">
        <f>IFERROR(__xludf.DUMMYFUNCTION("GOOGLETRANSLATE(C208, ""en"", ""ru"")"),"Loading...")</f>
        <v>Loading...</v>
      </c>
    </row>
    <row r="209" ht="15.75" customHeight="1">
      <c r="A209" s="2" t="s">
        <v>162</v>
      </c>
      <c r="B209" s="2" t="s">
        <v>17</v>
      </c>
      <c r="C209" s="2" t="s">
        <v>163</v>
      </c>
      <c r="E209" s="2" t="str">
        <f>IFERROR(__xludf.DUMMYFUNCTION("GOOGLETRANSLATE(A209, ""en"", ""ru"")"),"Loading...")</f>
        <v>Loading...</v>
      </c>
      <c r="F209" s="2" t="str">
        <f>IFERROR(__xludf.DUMMYFUNCTION("GOOGLETRANSLATE(B209, ""en"", ""ru"")"),"Кастеровый сахар")</f>
        <v>Кастеровый сахар</v>
      </c>
      <c r="G209" s="2" t="str">
        <f>IFERROR(__xludf.DUMMYFUNCTION("GOOGLETRANSLATE(C209, ""en"", ""ru"")"),"Loading...")</f>
        <v>Loading...</v>
      </c>
    </row>
    <row r="210" ht="15.75" customHeight="1">
      <c r="A210" s="2" t="s">
        <v>162</v>
      </c>
      <c r="B210" s="2" t="s">
        <v>164</v>
      </c>
      <c r="C210" s="2" t="s">
        <v>163</v>
      </c>
      <c r="E210" s="2" t="str">
        <f>IFERROR(__xludf.DUMMYFUNCTION("GOOGLETRANSLATE(A210, ""en"", ""ru"")"),"Loading...")</f>
        <v>Loading...</v>
      </c>
      <c r="F210" s="2" t="str">
        <f>IFERROR(__xludf.DUMMYFUNCTION("GOOGLETRANSLATE(B210, ""en"", ""ru"")"),"Loading...")</f>
        <v>Loading...</v>
      </c>
      <c r="G210" s="2" t="str">
        <f>IFERROR(__xludf.DUMMYFUNCTION("GOOGLETRANSLATE(C210, ""en"", ""ru"")"),"Loading...")</f>
        <v>Loading...</v>
      </c>
    </row>
    <row r="211" ht="15.75" customHeight="1">
      <c r="A211" s="2" t="s">
        <v>162</v>
      </c>
      <c r="B211" s="2" t="s">
        <v>165</v>
      </c>
      <c r="C211" s="2" t="s">
        <v>163</v>
      </c>
      <c r="E211" s="2" t="str">
        <f>IFERROR(__xludf.DUMMYFUNCTION("GOOGLETRANSLATE(A211, ""en"", ""ru"")"),"Loading...")</f>
        <v>Loading...</v>
      </c>
      <c r="F211" s="2" t="str">
        <f>IFERROR(__xludf.DUMMYFUNCTION("GOOGLETRANSLATE(B211, ""en"", ""ru"")"),"Loading...")</f>
        <v>Loading...</v>
      </c>
      <c r="G211" s="2" t="str">
        <f>IFERROR(__xludf.DUMMYFUNCTION("GOOGLETRANSLATE(C211, ""en"", ""ru"")"),"Loading...")</f>
        <v>Loading...</v>
      </c>
    </row>
    <row r="212" ht="15.75" customHeight="1">
      <c r="A212" s="2" t="s">
        <v>162</v>
      </c>
      <c r="B212" s="2" t="s">
        <v>29</v>
      </c>
      <c r="C212" s="2" t="s">
        <v>163</v>
      </c>
      <c r="E212" s="2" t="str">
        <f>IFERROR(__xludf.DUMMYFUNCTION("GOOGLETRANSLATE(A212, ""en"", ""ru"")"),"Loading...")</f>
        <v>Loading...</v>
      </c>
      <c r="F212" s="2" t="str">
        <f>IFERROR(__xludf.DUMMYFUNCTION("GOOGLETRANSLATE(B212, ""en"", ""ru"")"),"Порошок для выпечки")</f>
        <v>Порошок для выпечки</v>
      </c>
      <c r="G212" s="2" t="str">
        <f>IFERROR(__xludf.DUMMYFUNCTION("GOOGLETRANSLATE(C212, ""en"", ""ru"")"),"Loading...")</f>
        <v>Loading...</v>
      </c>
    </row>
    <row r="213" ht="15.75" customHeight="1">
      <c r="A213" s="2" t="s">
        <v>162</v>
      </c>
      <c r="B213" s="2" t="s">
        <v>27</v>
      </c>
      <c r="C213" s="2" t="s">
        <v>163</v>
      </c>
      <c r="E213" s="2" t="str">
        <f>IFERROR(__xludf.DUMMYFUNCTION("GOOGLETRANSLATE(A213, ""en"", ""ru"")"),"Loading...")</f>
        <v>Loading...</v>
      </c>
      <c r="F213" s="2" t="str">
        <f>IFERROR(__xludf.DUMMYFUNCTION("GOOGLETRANSLATE(B213, ""en"", ""ru"")"),"Яйца")</f>
        <v>Яйца</v>
      </c>
      <c r="G213" s="2" t="str">
        <f>IFERROR(__xludf.DUMMYFUNCTION("GOOGLETRANSLATE(C213, ""en"", ""ru"")"),"Loading...")</f>
        <v>Loading...</v>
      </c>
    </row>
    <row r="214" ht="15.75" customHeight="1">
      <c r="A214" s="2" t="s">
        <v>162</v>
      </c>
      <c r="B214" s="2" t="s">
        <v>135</v>
      </c>
      <c r="C214" s="2" t="s">
        <v>163</v>
      </c>
      <c r="E214" s="2" t="str">
        <f>IFERROR(__xludf.DUMMYFUNCTION("GOOGLETRANSLATE(A214, ""en"", ""ru"")"),"Loading...")</f>
        <v>Loading...</v>
      </c>
      <c r="F214" s="2" t="str">
        <f>IFERROR(__xludf.DUMMYFUNCTION("GOOGLETRANSLATE(B214, ""en"", ""ru"")"),"Loading...")</f>
        <v>Loading...</v>
      </c>
      <c r="G214" s="2" t="str">
        <f>IFERROR(__xludf.DUMMYFUNCTION("GOOGLETRANSLATE(C214, ""en"", ""ru"")"),"Loading...")</f>
        <v>Loading...</v>
      </c>
    </row>
    <row r="215" ht="15.75" customHeight="1">
      <c r="A215" s="2" t="s">
        <v>162</v>
      </c>
      <c r="B215" s="2" t="s">
        <v>166</v>
      </c>
      <c r="C215" s="2" t="s">
        <v>163</v>
      </c>
      <c r="E215" s="2" t="str">
        <f>IFERROR(__xludf.DUMMYFUNCTION("GOOGLETRANSLATE(A215, ""en"", ""ru"")"),"Loading...")</f>
        <v>Loading...</v>
      </c>
      <c r="F215" s="2" t="str">
        <f>IFERROR(__xludf.DUMMYFUNCTION("GOOGLETRANSLATE(B215, ""en"", ""ru"")"),"Loading...")</f>
        <v>Loading...</v>
      </c>
      <c r="G215" s="2" t="str">
        <f>IFERROR(__xludf.DUMMYFUNCTION("GOOGLETRANSLATE(C215, ""en"", ""ru"")"),"Loading...")</f>
        <v>Loading...</v>
      </c>
    </row>
    <row r="216" ht="15.75" customHeight="1">
      <c r="A216" s="2" t="s">
        <v>162</v>
      </c>
      <c r="B216" s="2" t="s">
        <v>18</v>
      </c>
      <c r="C216" s="2" t="s">
        <v>163</v>
      </c>
      <c r="E216" s="2" t="str">
        <f>IFERROR(__xludf.DUMMYFUNCTION("GOOGLETRANSLATE(A216, ""en"", ""ru"")"),"Loading...")</f>
        <v>Loading...</v>
      </c>
      <c r="F216" s="2" t="str">
        <f>IFERROR(__xludf.DUMMYFUNCTION("GOOGLETRANSLATE(B216, ""en"", ""ru"")"),"Масло")</f>
        <v>Масло</v>
      </c>
      <c r="G216" s="2" t="str">
        <f>IFERROR(__xludf.DUMMYFUNCTION("GOOGLETRANSLATE(C216, ""en"", ""ru"")"),"Loading...")</f>
        <v>Loading...</v>
      </c>
    </row>
    <row r="217" ht="15.75" customHeight="1">
      <c r="A217" s="2" t="s">
        <v>162</v>
      </c>
      <c r="B217" s="2" t="s">
        <v>17</v>
      </c>
      <c r="C217" s="2" t="s">
        <v>163</v>
      </c>
      <c r="E217" s="2" t="str">
        <f>IFERROR(__xludf.DUMMYFUNCTION("GOOGLETRANSLATE(A217, ""en"", ""ru"")"),"Loading...")</f>
        <v>Loading...</v>
      </c>
      <c r="F217" s="2" t="str">
        <f>IFERROR(__xludf.DUMMYFUNCTION("GOOGLETRANSLATE(B217, ""en"", ""ru"")"),"Кастеровый сахар")</f>
        <v>Кастеровый сахар</v>
      </c>
      <c r="G217" s="2" t="str">
        <f>IFERROR(__xludf.DUMMYFUNCTION("GOOGLETRANSLATE(C217, ""en"", ""ru"")"),"Loading...")</f>
        <v>Loading...</v>
      </c>
    </row>
    <row r="218" ht="15.75" customHeight="1">
      <c r="A218" s="2" t="s">
        <v>162</v>
      </c>
      <c r="B218" s="2" t="s">
        <v>164</v>
      </c>
      <c r="C218" s="2" t="s">
        <v>163</v>
      </c>
      <c r="E218" s="2" t="str">
        <f>IFERROR(__xludf.DUMMYFUNCTION("GOOGLETRANSLATE(A218, ""en"", ""ru"")"),"Loading...")</f>
        <v>Loading...</v>
      </c>
      <c r="F218" s="2" t="str">
        <f>IFERROR(__xludf.DUMMYFUNCTION("GOOGLETRANSLATE(B218, ""en"", ""ru"")"),"Loading...")</f>
        <v>Loading...</v>
      </c>
      <c r="G218" s="2" t="str">
        <f>IFERROR(__xludf.DUMMYFUNCTION("GOOGLETRANSLATE(C218, ""en"", ""ru"")"),"Loading...")</f>
        <v>Loading...</v>
      </c>
    </row>
    <row r="219" ht="15.75" customHeight="1">
      <c r="A219" s="2" t="s">
        <v>162</v>
      </c>
      <c r="B219" s="2" t="s">
        <v>165</v>
      </c>
      <c r="C219" s="2" t="s">
        <v>163</v>
      </c>
      <c r="E219" s="2" t="str">
        <f>IFERROR(__xludf.DUMMYFUNCTION("GOOGLETRANSLATE(A219, ""en"", ""ru"")"),"Loading...")</f>
        <v>Loading...</v>
      </c>
      <c r="F219" s="2" t="str">
        <f>IFERROR(__xludf.DUMMYFUNCTION("GOOGLETRANSLATE(B219, ""en"", ""ru"")"),"Loading...")</f>
        <v>Loading...</v>
      </c>
      <c r="G219" s="2" t="str">
        <f>IFERROR(__xludf.DUMMYFUNCTION("GOOGLETRANSLATE(C219, ""en"", ""ru"")"),"Loading...")</f>
        <v>Loading...</v>
      </c>
    </row>
    <row r="220" ht="15.75" customHeight="1">
      <c r="A220" s="2" t="s">
        <v>162</v>
      </c>
      <c r="B220" s="2" t="s">
        <v>29</v>
      </c>
      <c r="C220" s="2" t="s">
        <v>163</v>
      </c>
      <c r="E220" s="2" t="str">
        <f>IFERROR(__xludf.DUMMYFUNCTION("GOOGLETRANSLATE(A220, ""en"", ""ru"")"),"Loading...")</f>
        <v>Loading...</v>
      </c>
      <c r="F220" s="2" t="str">
        <f>IFERROR(__xludf.DUMMYFUNCTION("GOOGLETRANSLATE(B220, ""en"", ""ru"")"),"Порошок для выпечки")</f>
        <v>Порошок для выпечки</v>
      </c>
      <c r="G220" s="2" t="str">
        <f>IFERROR(__xludf.DUMMYFUNCTION("GOOGLETRANSLATE(C220, ""en"", ""ru"")"),"Loading...")</f>
        <v>Loading...</v>
      </c>
    </row>
    <row r="221" ht="15.75" customHeight="1">
      <c r="A221" s="2" t="s">
        <v>162</v>
      </c>
      <c r="B221" s="2" t="s">
        <v>27</v>
      </c>
      <c r="C221" s="2" t="s">
        <v>163</v>
      </c>
      <c r="E221" s="2" t="str">
        <f>IFERROR(__xludf.DUMMYFUNCTION("GOOGLETRANSLATE(A221, ""en"", ""ru"")"),"Loading...")</f>
        <v>Loading...</v>
      </c>
      <c r="F221" s="2" t="str">
        <f>IFERROR(__xludf.DUMMYFUNCTION("GOOGLETRANSLATE(B221, ""en"", ""ru"")"),"Яйца")</f>
        <v>Яйца</v>
      </c>
      <c r="G221" s="2" t="str">
        <f>IFERROR(__xludf.DUMMYFUNCTION("GOOGLETRANSLATE(C221, ""en"", ""ru"")"),"Loading...")</f>
        <v>Loading...</v>
      </c>
    </row>
    <row r="222" ht="15.75" customHeight="1">
      <c r="A222" s="2" t="s">
        <v>162</v>
      </c>
      <c r="B222" s="2" t="s">
        <v>135</v>
      </c>
      <c r="C222" s="2" t="s">
        <v>163</v>
      </c>
      <c r="E222" s="2" t="str">
        <f>IFERROR(__xludf.DUMMYFUNCTION("GOOGLETRANSLATE(A222, ""en"", ""ru"")"),"Loading...")</f>
        <v>Loading...</v>
      </c>
      <c r="F222" s="2" t="str">
        <f>IFERROR(__xludf.DUMMYFUNCTION("GOOGLETRANSLATE(B222, ""en"", ""ru"")"),"Loading...")</f>
        <v>Loading...</v>
      </c>
      <c r="G222" s="2" t="str">
        <f>IFERROR(__xludf.DUMMYFUNCTION("GOOGLETRANSLATE(C222, ""en"", ""ru"")"),"Loading...")</f>
        <v>Loading...</v>
      </c>
    </row>
    <row r="223" ht="15.75" customHeight="1">
      <c r="A223" s="2" t="s">
        <v>162</v>
      </c>
      <c r="B223" s="2" t="s">
        <v>166</v>
      </c>
      <c r="C223" s="2" t="s">
        <v>163</v>
      </c>
      <c r="E223" s="2" t="str">
        <f>IFERROR(__xludf.DUMMYFUNCTION("GOOGLETRANSLATE(A223, ""en"", ""ru"")"),"Loading...")</f>
        <v>Loading...</v>
      </c>
      <c r="F223" s="2" t="str">
        <f>IFERROR(__xludf.DUMMYFUNCTION("GOOGLETRANSLATE(B223, ""en"", ""ru"")"),"Loading...")</f>
        <v>Loading...</v>
      </c>
      <c r="G223" s="2" t="str">
        <f>IFERROR(__xludf.DUMMYFUNCTION("GOOGLETRANSLATE(C223, ""en"", ""ru"")"),"Loading...")</f>
        <v>Loading...</v>
      </c>
    </row>
    <row r="224" ht="15.75" customHeight="1">
      <c r="A224" s="2" t="s">
        <v>162</v>
      </c>
      <c r="B224" s="2" t="s">
        <v>167</v>
      </c>
      <c r="C224" s="2" t="s">
        <v>163</v>
      </c>
      <c r="E224" s="2" t="str">
        <f>IFERROR(__xludf.DUMMYFUNCTION("GOOGLETRANSLATE(A224, ""en"", ""ru"")"),"Loading...")</f>
        <v>Loading...</v>
      </c>
      <c r="F224" s="2" t="str">
        <f>IFERROR(__xludf.DUMMYFUNCTION("GOOGLETRANSLATE(B224, ""en"", ""ru"")"),"Loading...")</f>
        <v>Loading...</v>
      </c>
      <c r="G224" s="2" t="str">
        <f>IFERROR(__xludf.DUMMYFUNCTION("GOOGLETRANSLATE(C224, ""en"", ""ru"")"),"Loading...")</f>
        <v>Loading...</v>
      </c>
    </row>
    <row r="225" ht="15.75" customHeight="1">
      <c r="A225" s="2" t="s">
        <v>162</v>
      </c>
      <c r="B225" s="2" t="s">
        <v>168</v>
      </c>
      <c r="C225" s="2" t="s">
        <v>163</v>
      </c>
      <c r="E225" s="2" t="str">
        <f>IFERROR(__xludf.DUMMYFUNCTION("GOOGLETRANSLATE(A225, ""en"", ""ru"")"),"Loading...")</f>
        <v>Loading...</v>
      </c>
      <c r="F225" s="2" t="str">
        <f>IFERROR(__xludf.DUMMYFUNCTION("GOOGLETRANSLATE(B225, ""en"", ""ru"")"),"Абрикос")</f>
        <v>Абрикос</v>
      </c>
      <c r="G225" s="2" t="str">
        <f>IFERROR(__xludf.DUMMYFUNCTION("GOOGLETRANSLATE(C225, ""en"", ""ru"")"),"Loading...")</f>
        <v>Loading...</v>
      </c>
    </row>
    <row r="226" ht="15.75" customHeight="1">
      <c r="A226" s="2" t="s">
        <v>162</v>
      </c>
      <c r="B226" s="2" t="s">
        <v>169</v>
      </c>
      <c r="C226" s="2" t="s">
        <v>163</v>
      </c>
      <c r="E226" s="2" t="str">
        <f>IFERROR(__xludf.DUMMYFUNCTION("GOOGLETRANSLATE(A226, ""en"", ""ru"")"),"Loading...")</f>
        <v>Loading...</v>
      </c>
      <c r="F226" s="2" t="str">
        <f>IFERROR(__xludf.DUMMYFUNCTION("GOOGLETRANSLATE(B226, ""en"", ""ru"")"),"Loading...")</f>
        <v>Loading...</v>
      </c>
      <c r="G226" s="2" t="str">
        <f>IFERROR(__xludf.DUMMYFUNCTION("GOOGLETRANSLATE(C226, ""en"", ""ru"")"),"Loading...")</f>
        <v>Loading...</v>
      </c>
    </row>
    <row r="227" ht="15.75" customHeight="1">
      <c r="A227" s="2" t="s">
        <v>162</v>
      </c>
      <c r="B227" s="2" t="s">
        <v>170</v>
      </c>
      <c r="C227" s="2" t="s">
        <v>163</v>
      </c>
      <c r="E227" s="2" t="str">
        <f>IFERROR(__xludf.DUMMYFUNCTION("GOOGLETRANSLATE(A227, ""en"", ""ru"")"),"Loading...")</f>
        <v>Loading...</v>
      </c>
      <c r="F227" s="2" t="str">
        <f>IFERROR(__xludf.DUMMYFUNCTION("GOOGLETRANSLATE(B227, ""en"", ""ru"")"),"Loading...")</f>
        <v>Loading...</v>
      </c>
      <c r="G227" s="2" t="str">
        <f>IFERROR(__xludf.DUMMYFUNCTION("GOOGLETRANSLATE(C227, ""en"", ""ru"")"),"Loading...")</f>
        <v>Loading...</v>
      </c>
    </row>
    <row r="228" ht="15.75" customHeight="1">
      <c r="A228" s="2" t="s">
        <v>171</v>
      </c>
      <c r="B228" s="2" t="s">
        <v>172</v>
      </c>
      <c r="C228" s="2" t="s">
        <v>173</v>
      </c>
      <c r="E228" s="2" t="str">
        <f>IFERROR(__xludf.DUMMYFUNCTION("GOOGLETRANSLATE(A228, ""en"", ""ru"")"),"Говядина по-бургундски")</f>
        <v>Говядина по-бургундски</v>
      </c>
      <c r="F228" s="2" t="str">
        <f>IFERROR(__xludf.DUMMYFUNCTION("GOOGLETRANSLATE(B228, ""en"", ""ru"")"),"Loading...")</f>
        <v>Loading...</v>
      </c>
      <c r="G228" s="2" t="str">
        <f>IFERROR(__xludf.DUMMYFUNCTION("GOOGLETRANSLATE(C228, ""en"", ""ru"")"),"Loading...")</f>
        <v>Loading...</v>
      </c>
    </row>
    <row r="229" ht="15.75" customHeight="1">
      <c r="A229" s="2" t="s">
        <v>171</v>
      </c>
      <c r="B229" s="2" t="s">
        <v>174</v>
      </c>
      <c r="C229" s="2" t="s">
        <v>173</v>
      </c>
      <c r="E229" s="2" t="str">
        <f>IFERROR(__xludf.DUMMYFUNCTION("GOOGLETRANSLATE(A229, ""en"", ""ru"")"),"Говядина по-бургундски")</f>
        <v>Говядина по-бургундски</v>
      </c>
      <c r="F229" s="2" t="str">
        <f>IFERROR(__xludf.DUMMYFUNCTION("GOOGLETRANSLATE(B229, ""en"", ""ru"")"),"Loading...")</f>
        <v>Loading...</v>
      </c>
      <c r="G229" s="2" t="str">
        <f>IFERROR(__xludf.DUMMYFUNCTION("GOOGLETRANSLATE(C229, ""en"", ""ru"")"),"Loading...")</f>
        <v>Loading...</v>
      </c>
    </row>
    <row r="230" ht="15.75" customHeight="1">
      <c r="A230" s="2" t="s">
        <v>171</v>
      </c>
      <c r="B230" s="2" t="s">
        <v>150</v>
      </c>
      <c r="C230" s="2" t="s">
        <v>173</v>
      </c>
      <c r="E230" s="2" t="str">
        <f>IFERROR(__xludf.DUMMYFUNCTION("GOOGLETRANSLATE(A230, ""en"", ""ru"")"),"Говядина по-бургундски")</f>
        <v>Говядина по-бургундски</v>
      </c>
      <c r="F230" s="2" t="str">
        <f>IFERROR(__xludf.DUMMYFUNCTION("GOOGLETRANSLATE(B230, ""en"", ""ru"")"),"Бекон")</f>
        <v>Бекон</v>
      </c>
      <c r="G230" s="2" t="str">
        <f>IFERROR(__xludf.DUMMYFUNCTION("GOOGLETRANSLATE(C230, ""en"", ""ru"")"),"Loading...")</f>
        <v>Loading...</v>
      </c>
    </row>
    <row r="231" ht="15.75" customHeight="1">
      <c r="A231" s="2" t="s">
        <v>171</v>
      </c>
      <c r="B231" s="2" t="s">
        <v>37</v>
      </c>
      <c r="C231" s="2" t="s">
        <v>173</v>
      </c>
      <c r="E231" s="2" t="str">
        <f>IFERROR(__xludf.DUMMYFUNCTION("GOOGLETRANSLATE(A231, ""en"", ""ru"")"),"Говядина по-бургундски")</f>
        <v>Говядина по-бургундски</v>
      </c>
      <c r="F231" s="2" t="str">
        <f>IFERROR(__xludf.DUMMYFUNCTION("GOOGLETRANSLATE(B231, ""en"", ""ru"")"),"Шало")</f>
        <v>Шало</v>
      </c>
      <c r="G231" s="2" t="str">
        <f>IFERROR(__xludf.DUMMYFUNCTION("GOOGLETRANSLATE(C231, ""en"", ""ru"")"),"Loading...")</f>
        <v>Loading...</v>
      </c>
    </row>
    <row r="232" ht="15.75" customHeight="1">
      <c r="A232" s="2" t="s">
        <v>171</v>
      </c>
      <c r="B232" s="2" t="s">
        <v>175</v>
      </c>
      <c r="C232" s="2" t="s">
        <v>173</v>
      </c>
      <c r="E232" s="2" t="str">
        <f>IFERROR(__xludf.DUMMYFUNCTION("GOOGLETRANSLATE(A232, ""en"", ""ru"")"),"Говядина по-бургундски")</f>
        <v>Говядина по-бургундски</v>
      </c>
      <c r="F232" s="2" t="str">
        <f>IFERROR(__xludf.DUMMYFUNCTION("GOOGLETRANSLATE(B232, ""en"", ""ru"")"),"Loading...")</f>
        <v>Loading...</v>
      </c>
      <c r="G232" s="2" t="str">
        <f>IFERROR(__xludf.DUMMYFUNCTION("GOOGLETRANSLATE(C232, ""en"", ""ru"")"),"Loading...")</f>
        <v>Loading...</v>
      </c>
    </row>
    <row r="233" ht="15.75" customHeight="1">
      <c r="A233" s="2" t="s">
        <v>171</v>
      </c>
      <c r="B233" s="2" t="s">
        <v>39</v>
      </c>
      <c r="C233" s="2" t="s">
        <v>173</v>
      </c>
      <c r="E233" s="2" t="str">
        <f>IFERROR(__xludf.DUMMYFUNCTION("GOOGLETRANSLATE(A233, ""en"", ""ru"")"),"Говядина по-бургундски")</f>
        <v>Говядина по-бургундски</v>
      </c>
      <c r="F233" s="2" t="str">
        <f>IFERROR(__xludf.DUMMYFUNCTION("GOOGLETRANSLATE(B233, ""en"", ""ru"")"),"Зубчик чеснока")</f>
        <v>Зубчик чеснока</v>
      </c>
      <c r="G233" s="2" t="str">
        <f>IFERROR(__xludf.DUMMYFUNCTION("GOOGLETRANSLATE(C233, ""en"", ""ru"")"),"Loading...")</f>
        <v>Loading...</v>
      </c>
    </row>
    <row r="234" ht="15.75" customHeight="1">
      <c r="A234" s="2" t="s">
        <v>171</v>
      </c>
      <c r="B234" s="2" t="s">
        <v>176</v>
      </c>
      <c r="C234" s="2" t="s">
        <v>173</v>
      </c>
      <c r="E234" s="2" t="str">
        <f>IFERROR(__xludf.DUMMYFUNCTION("GOOGLETRANSLATE(A234, ""en"", ""ru"")"),"Говядина по-бургундски")</f>
        <v>Говядина по-бургундски</v>
      </c>
      <c r="F234" s="2" t="str">
        <f>IFERROR(__xludf.DUMMYFUNCTION("GOOGLETRANSLATE(B234, ""en"", ""ru"")"),"Loading...")</f>
        <v>Loading...</v>
      </c>
      <c r="G234" s="2" t="str">
        <f>IFERROR(__xludf.DUMMYFUNCTION("GOOGLETRANSLATE(C234, ""en"", ""ru"")"),"Loading...")</f>
        <v>Loading...</v>
      </c>
    </row>
    <row r="235" ht="15.75" customHeight="1">
      <c r="A235" s="2" t="s">
        <v>171</v>
      </c>
      <c r="B235" s="2" t="s">
        <v>177</v>
      </c>
      <c r="C235" s="2" t="s">
        <v>173</v>
      </c>
      <c r="E235" s="2" t="str">
        <f>IFERROR(__xludf.DUMMYFUNCTION("GOOGLETRANSLATE(A235, ""en"", ""ru"")"),"Говядина по-бургундски")</f>
        <v>Говядина по-бургундски</v>
      </c>
      <c r="F235" s="2" t="str">
        <f>IFERROR(__xludf.DUMMYFUNCTION("GOOGLETRANSLATE(B235, ""en"", ""ru"")"),"Loading...")</f>
        <v>Loading...</v>
      </c>
      <c r="G235" s="2" t="str">
        <f>IFERROR(__xludf.DUMMYFUNCTION("GOOGLETRANSLATE(C235, ""en"", ""ru"")"),"Loading...")</f>
        <v>Loading...</v>
      </c>
    </row>
    <row r="236" ht="15.75" customHeight="1">
      <c r="A236" s="2" t="s">
        <v>171</v>
      </c>
      <c r="B236" s="2" t="s">
        <v>141</v>
      </c>
      <c r="C236" s="2" t="s">
        <v>173</v>
      </c>
      <c r="E236" s="2" t="str">
        <f>IFERROR(__xludf.DUMMYFUNCTION("GOOGLETRANSLATE(A236, ""en"", ""ru"")"),"Говядина по-бургундски")</f>
        <v>Говядина по-бургундски</v>
      </c>
      <c r="F236" s="2" t="str">
        <f>IFERROR(__xludf.DUMMYFUNCTION("GOOGLETRANSLATE(B236, ""en"", ""ru"")"),"Loading...")</f>
        <v>Loading...</v>
      </c>
      <c r="G236" s="2" t="str">
        <f>IFERROR(__xludf.DUMMYFUNCTION("GOOGLETRANSLATE(C236, ""en"", ""ru"")"),"Loading...")</f>
        <v>Loading...</v>
      </c>
    </row>
    <row r="237" ht="15.75" customHeight="1">
      <c r="A237" s="2" t="s">
        <v>171</v>
      </c>
      <c r="B237" s="2" t="s">
        <v>122</v>
      </c>
      <c r="C237" s="2" t="s">
        <v>173</v>
      </c>
      <c r="E237" s="2" t="str">
        <f>IFERROR(__xludf.DUMMYFUNCTION("GOOGLETRANSLATE(A237, ""en"", ""ru"")"),"Говядина по-бургундски")</f>
        <v>Говядина по-бургундски</v>
      </c>
      <c r="F237" s="2" t="str">
        <f>IFERROR(__xludf.DUMMYFUNCTION("GOOGLETRANSLATE(B237, ""en"", ""ru"")"),"Loading...")</f>
        <v>Loading...</v>
      </c>
      <c r="G237" s="2" t="str">
        <f>IFERROR(__xludf.DUMMYFUNCTION("GOOGLETRANSLATE(C237, ""en"", ""ru"")"),"Loading...")</f>
        <v>Loading...</v>
      </c>
    </row>
    <row r="238" ht="15.75" customHeight="1">
      <c r="A238" s="2" t="s">
        <v>171</v>
      </c>
      <c r="B238" s="2" t="s">
        <v>69</v>
      </c>
      <c r="C238" s="2" t="s">
        <v>173</v>
      </c>
      <c r="E238" s="2" t="str">
        <f>IFERROR(__xludf.DUMMYFUNCTION("GOOGLETRANSLATE(A238, ""en"", ""ru"")"),"Говядина по-бургундски")</f>
        <v>Говядина по-бургундски</v>
      </c>
      <c r="F238" s="2" t="str">
        <f>IFERROR(__xludf.DUMMYFUNCTION("GOOGLETRANSLATE(B238, ""en"", ""ru"")"),"Оливковое масло")</f>
        <v>Оливковое масло</v>
      </c>
      <c r="G238" s="2" t="str">
        <f>IFERROR(__xludf.DUMMYFUNCTION("GOOGLETRANSLATE(C238, ""en"", ""ru"")"),"Loading...")</f>
        <v>Loading...</v>
      </c>
    </row>
    <row r="239" ht="15.75" customHeight="1">
      <c r="A239" s="2" t="s">
        <v>171</v>
      </c>
      <c r="B239" s="2" t="s">
        <v>87</v>
      </c>
      <c r="C239" s="2" t="s">
        <v>173</v>
      </c>
      <c r="E239" s="2" t="str">
        <f>IFERROR(__xludf.DUMMYFUNCTION("GOOGLETRANSLATE(A239, ""en"", ""ru"")"),"Говядина по-бургундски")</f>
        <v>Говядина по-бургундски</v>
      </c>
      <c r="F239" s="2" t="str">
        <f>IFERROR(__xludf.DUMMYFUNCTION("GOOGLETRANSLATE(B239, ""en"", ""ru"")"),"Тимьян")</f>
        <v>Тимьян</v>
      </c>
      <c r="G239" s="2" t="str">
        <f>IFERROR(__xludf.DUMMYFUNCTION("GOOGLETRANSLATE(C239, ""en"", ""ru"")"),"Loading...")</f>
        <v>Loading...</v>
      </c>
    </row>
    <row r="240" ht="15.75" customHeight="1">
      <c r="A240" s="2" t="s">
        <v>171</v>
      </c>
      <c r="B240" s="2" t="s">
        <v>88</v>
      </c>
      <c r="C240" s="2" t="s">
        <v>173</v>
      </c>
      <c r="E240" s="2" t="str">
        <f>IFERROR(__xludf.DUMMYFUNCTION("GOOGLETRANSLATE(A240, ""en"", ""ru"")"),"Говядина по-бургундски")</f>
        <v>Говядина по-бургундски</v>
      </c>
      <c r="F240" s="2" t="str">
        <f>IFERROR(__xludf.DUMMYFUNCTION("GOOGLETRANSLATE(B240, ""en"", ""ru"")"),"Розмари")</f>
        <v>Розмари</v>
      </c>
      <c r="G240" s="2" t="str">
        <f>IFERROR(__xludf.DUMMYFUNCTION("GOOGLETRANSLATE(C240, ""en"", ""ru"")"),"Loading...")</f>
        <v>Loading...</v>
      </c>
    </row>
    <row r="241" ht="15.75" customHeight="1">
      <c r="A241" s="2" t="s">
        <v>171</v>
      </c>
      <c r="B241" s="2" t="s">
        <v>89</v>
      </c>
      <c r="C241" s="2" t="s">
        <v>173</v>
      </c>
      <c r="E241" s="2" t="str">
        <f>IFERROR(__xludf.DUMMYFUNCTION("GOOGLETRANSLATE(A241, ""en"", ""ru"")"),"Говядина по-бургундски")</f>
        <v>Говядина по-бургундски</v>
      </c>
      <c r="F241" s="2" t="str">
        <f>IFERROR(__xludf.DUMMYFUNCTION("GOOGLETRANSLATE(B241, ""en"", ""ru"")"),"Лавровый лист")</f>
        <v>Лавровый лист</v>
      </c>
      <c r="G241" s="2" t="str">
        <f>IFERROR(__xludf.DUMMYFUNCTION("GOOGLETRANSLATE(C241, ""en"", ""ru"")"),"Loading...")</f>
        <v>Loading...</v>
      </c>
    </row>
    <row r="242" ht="15.75" customHeight="1">
      <c r="A242" s="2" t="s">
        <v>171</v>
      </c>
      <c r="B242" s="2" t="s">
        <v>178</v>
      </c>
      <c r="C242" s="2" t="s">
        <v>173</v>
      </c>
      <c r="E242" s="2" t="str">
        <f>IFERROR(__xludf.DUMMYFUNCTION("GOOGLETRANSLATE(A242, ""en"", ""ru"")"),"Говядина по-бургундски")</f>
        <v>Говядина по-бургундски</v>
      </c>
      <c r="F242" s="2" t="str">
        <f>IFERROR(__xludf.DUMMYFUNCTION("GOOGLETRANSLATE(B242, ""en"", ""ru"")"),"Loading...")</f>
        <v>Loading...</v>
      </c>
      <c r="G242" s="2" t="str">
        <f>IFERROR(__xludf.DUMMYFUNCTION("GOOGLETRANSLATE(C242, ""en"", ""ru"")"),"Loading...")</f>
        <v>Loading...</v>
      </c>
    </row>
    <row r="243" ht="15.75" customHeight="1">
      <c r="A243" s="2" t="s">
        <v>179</v>
      </c>
      <c r="B243" s="2" t="s">
        <v>15</v>
      </c>
      <c r="C243" s="2" t="s">
        <v>180</v>
      </c>
      <c r="E243" s="2" t="str">
        <f>IFERROR(__xludf.DUMMYFUNCTION("GOOGLETRANSLATE(A243, ""en"", ""ru"")"),"Loading...")</f>
        <v>Loading...</v>
      </c>
      <c r="F243" s="2" t="str">
        <f>IFERROR(__xludf.DUMMYFUNCTION("GOOGLETRANSLATE(B243, ""en"", ""ru"")"),"Пшеничной муки")</f>
        <v>Пшеничной муки</v>
      </c>
      <c r="G243" s="2" t="str">
        <f>IFERROR(__xludf.DUMMYFUNCTION("GOOGLETRANSLATE(C243, ""en"", ""ru"")"),"Loading...")</f>
        <v>Loading...</v>
      </c>
    </row>
    <row r="244" ht="15.75" customHeight="1">
      <c r="A244" s="2" t="s">
        <v>179</v>
      </c>
      <c r="B244" s="2" t="s">
        <v>17</v>
      </c>
      <c r="C244" s="2" t="s">
        <v>180</v>
      </c>
      <c r="E244" s="2" t="str">
        <f>IFERROR(__xludf.DUMMYFUNCTION("GOOGLETRANSLATE(A244, ""en"", ""ru"")"),"Loading...")</f>
        <v>Loading...</v>
      </c>
      <c r="F244" s="2" t="str">
        <f>IFERROR(__xludf.DUMMYFUNCTION("GOOGLETRANSLATE(B244, ""en"", ""ru"")"),"Кастеровый сахар")</f>
        <v>Кастеровый сахар</v>
      </c>
      <c r="G244" s="2" t="str">
        <f>IFERROR(__xludf.DUMMYFUNCTION("GOOGLETRANSLATE(C244, ""en"", ""ru"")"),"Loading...")</f>
        <v>Loading...</v>
      </c>
    </row>
    <row r="245" ht="15.75" customHeight="1">
      <c r="A245" s="2" t="s">
        <v>179</v>
      </c>
      <c r="B245" s="2" t="s">
        <v>181</v>
      </c>
      <c r="C245" s="2" t="s">
        <v>180</v>
      </c>
      <c r="E245" s="2" t="str">
        <f>IFERROR(__xludf.DUMMYFUNCTION("GOOGLETRANSLATE(A245, ""en"", ""ru"")"),"Loading...")</f>
        <v>Loading...</v>
      </c>
      <c r="F245" s="2" t="str">
        <f>IFERROR(__xludf.DUMMYFUNCTION("GOOGLETRANSLATE(B245, ""en"", ""ru"")"),"Loading...")</f>
        <v>Loading...</v>
      </c>
      <c r="G245" s="2" t="str">
        <f>IFERROR(__xludf.DUMMYFUNCTION("GOOGLETRANSLATE(C245, ""en"", ""ru"")"),"Loading...")</f>
        <v>Loading...</v>
      </c>
    </row>
    <row r="246" ht="15.75" customHeight="1">
      <c r="A246" s="2" t="s">
        <v>179</v>
      </c>
      <c r="B246" s="2" t="s">
        <v>25</v>
      </c>
      <c r="C246" s="2" t="s">
        <v>180</v>
      </c>
      <c r="E246" s="2" t="str">
        <f>IFERROR(__xludf.DUMMYFUNCTION("GOOGLETRANSLATE(A246, ""en"", ""ru"")"),"Loading...")</f>
        <v>Loading...</v>
      </c>
      <c r="F246" s="2" t="str">
        <f>IFERROR(__xludf.DUMMYFUNCTION("GOOGLETRANSLATE(B246, ""en"", ""ru"")"),"Молоко")</f>
        <v>Молоко</v>
      </c>
      <c r="G246" s="2" t="str">
        <f>IFERROR(__xludf.DUMMYFUNCTION("GOOGLETRANSLATE(C246, ""en"", ""ru"")"),"Loading...")</f>
        <v>Loading...</v>
      </c>
    </row>
    <row r="247" ht="15.75" customHeight="1">
      <c r="A247" s="2" t="s">
        <v>179</v>
      </c>
      <c r="B247" s="2" t="s">
        <v>27</v>
      </c>
      <c r="C247" s="2" t="s">
        <v>180</v>
      </c>
      <c r="E247" s="2" t="str">
        <f>IFERROR(__xludf.DUMMYFUNCTION("GOOGLETRANSLATE(A247, ""en"", ""ru"")"),"Loading...")</f>
        <v>Loading...</v>
      </c>
      <c r="F247" s="2" t="str">
        <f>IFERROR(__xludf.DUMMYFUNCTION("GOOGLETRANSLATE(B247, ""en"", ""ru"")"),"Яйца")</f>
        <v>Яйца</v>
      </c>
      <c r="G247" s="2" t="str">
        <f>IFERROR(__xludf.DUMMYFUNCTION("GOOGLETRANSLATE(C247, ""en"", ""ru"")"),"Loading...")</f>
        <v>Loading...</v>
      </c>
    </row>
    <row r="248" ht="15.75" customHeight="1">
      <c r="A248" s="2" t="s">
        <v>179</v>
      </c>
      <c r="B248" s="2" t="s">
        <v>27</v>
      </c>
      <c r="C248" s="2" t="s">
        <v>180</v>
      </c>
      <c r="E248" s="2" t="str">
        <f>IFERROR(__xludf.DUMMYFUNCTION("GOOGLETRANSLATE(A248, ""en"", ""ru"")"),"Loading...")</f>
        <v>Loading...</v>
      </c>
      <c r="F248" s="2" t="str">
        <f>IFERROR(__xludf.DUMMYFUNCTION("GOOGLETRANSLATE(B248, ""en"", ""ru"")"),"Яйца")</f>
        <v>Яйца</v>
      </c>
      <c r="G248" s="2" t="str">
        <f>IFERROR(__xludf.DUMMYFUNCTION("GOOGLETRANSLATE(C248, ""en"", ""ru"")"),"Loading...")</f>
        <v>Loading...</v>
      </c>
    </row>
    <row r="249" ht="15.75" customHeight="1">
      <c r="A249" s="2" t="s">
        <v>179</v>
      </c>
      <c r="B249" s="2" t="s">
        <v>18</v>
      </c>
      <c r="C249" s="2" t="s">
        <v>180</v>
      </c>
      <c r="E249" s="2" t="str">
        <f>IFERROR(__xludf.DUMMYFUNCTION("GOOGLETRANSLATE(A249, ""en"", ""ru"")"),"Loading...")</f>
        <v>Loading...</v>
      </c>
      <c r="F249" s="2" t="str">
        <f>IFERROR(__xludf.DUMMYFUNCTION("GOOGLETRANSLATE(B249, ""en"", ""ru"")"),"Масло")</f>
        <v>Масло</v>
      </c>
      <c r="G249" s="2" t="str">
        <f>IFERROR(__xludf.DUMMYFUNCTION("GOOGLETRANSLATE(C249, ""en"", ""ru"")"),"Loading...")</f>
        <v>Loading...</v>
      </c>
    </row>
    <row r="250" ht="15.75" customHeight="1">
      <c r="A250" s="2" t="s">
        <v>179</v>
      </c>
      <c r="B250" s="2" t="s">
        <v>182</v>
      </c>
      <c r="C250" s="2" t="s">
        <v>180</v>
      </c>
      <c r="E250" s="2" t="str">
        <f>IFERROR(__xludf.DUMMYFUNCTION("GOOGLETRANSLATE(A250, ""en"", ""ru"")"),"Loading...")</f>
        <v>Loading...</v>
      </c>
      <c r="F250" s="2" t="str">
        <f>IFERROR(__xludf.DUMMYFUNCTION("GOOGLETRANSLATE(B250, ""en"", ""ru"")"),"Loading...")</f>
        <v>Loading...</v>
      </c>
      <c r="G250" s="2" t="str">
        <f>IFERROR(__xludf.DUMMYFUNCTION("GOOGLETRANSLATE(C250, ""en"", ""ru"")"),"Loading...")</f>
        <v>Loading...</v>
      </c>
    </row>
    <row r="251" ht="15.75" customHeight="1">
      <c r="A251" s="2" t="s">
        <v>179</v>
      </c>
      <c r="B251" s="2" t="s">
        <v>183</v>
      </c>
      <c r="C251" s="2" t="s">
        <v>180</v>
      </c>
      <c r="E251" s="2" t="str">
        <f>IFERROR(__xludf.DUMMYFUNCTION("GOOGLETRANSLATE(A251, ""en"", ""ru"")"),"Loading...")</f>
        <v>Loading...</v>
      </c>
      <c r="F251" s="2" t="str">
        <f>IFERROR(__xludf.DUMMYFUNCTION("GOOGLETRANSLATE(B251, ""en"", ""ru"")"),"Loading...")</f>
        <v>Loading...</v>
      </c>
      <c r="G251" s="2" t="str">
        <f>IFERROR(__xludf.DUMMYFUNCTION("GOOGLETRANSLATE(C251, ""en"", ""ru"")"),"Loading...")</f>
        <v>Loading...</v>
      </c>
    </row>
    <row r="252" ht="15.75" customHeight="1">
      <c r="A252" s="2" t="s">
        <v>184</v>
      </c>
      <c r="B252" s="2" t="s">
        <v>77</v>
      </c>
      <c r="C252" s="2" t="s">
        <v>185</v>
      </c>
      <c r="E252" s="2" t="str">
        <f>IFERROR(__xludf.DUMMYFUNCTION("GOOGLETRANSLATE(A252, ""en"", ""ru"")"),"Loading...")</f>
        <v>Loading...</v>
      </c>
      <c r="F252" s="2" t="str">
        <f>IFERROR(__xludf.DUMMYFUNCTION("GOOGLETRANSLATE(B252, ""en"", ""ru"")"),"Лук")</f>
        <v>Лук</v>
      </c>
      <c r="G252" s="2" t="str">
        <f>IFERROR(__xludf.DUMMYFUNCTION("GOOGLETRANSLATE(C252, ""en"", ""ru"")"),"Loading...")</f>
        <v>Loading...</v>
      </c>
    </row>
    <row r="253" ht="15.75" customHeight="1">
      <c r="A253" s="2" t="s">
        <v>184</v>
      </c>
      <c r="B253" s="2" t="s">
        <v>87</v>
      </c>
      <c r="C253" s="2" t="s">
        <v>185</v>
      </c>
      <c r="E253" s="2" t="str">
        <f>IFERROR(__xludf.DUMMYFUNCTION("GOOGLETRANSLATE(A253, ""en"", ""ru"")"),"Loading...")</f>
        <v>Loading...</v>
      </c>
      <c r="F253" s="2" t="str">
        <f>IFERROR(__xludf.DUMMYFUNCTION("GOOGLETRANSLATE(B253, ""en"", ""ru"")"),"Тимьян")</f>
        <v>Тимьян</v>
      </c>
      <c r="G253" s="2" t="str">
        <f>IFERROR(__xludf.DUMMYFUNCTION("GOOGLETRANSLATE(C253, ""en"", ""ru"")"),"Loading...")</f>
        <v>Loading...</v>
      </c>
    </row>
    <row r="254" ht="15.75" customHeight="1">
      <c r="A254" s="2" t="s">
        <v>184</v>
      </c>
      <c r="B254" s="2" t="s">
        <v>69</v>
      </c>
      <c r="C254" s="2" t="s">
        <v>185</v>
      </c>
      <c r="E254" s="2" t="str">
        <f>IFERROR(__xludf.DUMMYFUNCTION("GOOGLETRANSLATE(A254, ""en"", ""ru"")"),"Loading...")</f>
        <v>Loading...</v>
      </c>
      <c r="F254" s="2" t="str">
        <f>IFERROR(__xludf.DUMMYFUNCTION("GOOGLETRANSLATE(B254, ""en"", ""ru"")"),"Оливковое масло")</f>
        <v>Оливковое масло</v>
      </c>
      <c r="G254" s="2" t="str">
        <f>IFERROR(__xludf.DUMMYFUNCTION("GOOGLETRANSLATE(C254, ""en"", ""ru"")"),"Loading...")</f>
        <v>Loading...</v>
      </c>
    </row>
    <row r="255" ht="15.75" customHeight="1">
      <c r="A255" s="2" t="s">
        <v>184</v>
      </c>
      <c r="B255" s="2" t="s">
        <v>93</v>
      </c>
      <c r="C255" s="2" t="s">
        <v>185</v>
      </c>
      <c r="E255" s="2" t="str">
        <f>IFERROR(__xludf.DUMMYFUNCTION("GOOGLETRANSLATE(A255, ""en"", ""ru"")"),"Loading...")</f>
        <v>Loading...</v>
      </c>
      <c r="F255" s="2" t="str">
        <f>IFERROR(__xludf.DUMMYFUNCTION("GOOGLETRANSLATE(B255, ""en"", ""ru"")"),"Картофель")</f>
        <v>Картофель</v>
      </c>
      <c r="G255" s="2" t="str">
        <f>IFERROR(__xludf.DUMMYFUNCTION("GOOGLETRANSLATE(C255, ""en"", ""ru"")"),"Loading...")</f>
        <v>Loading...</v>
      </c>
    </row>
    <row r="256" ht="15.75" customHeight="1">
      <c r="A256" s="2" t="s">
        <v>184</v>
      </c>
      <c r="B256" s="2" t="s">
        <v>124</v>
      </c>
      <c r="C256" s="2" t="s">
        <v>185</v>
      </c>
      <c r="E256" s="2" t="str">
        <f>IFERROR(__xludf.DUMMYFUNCTION("GOOGLETRANSLATE(A256, ""en"", ""ru"")"),"Loading...")</f>
        <v>Loading...</v>
      </c>
      <c r="F256" s="2" t="str">
        <f>IFERROR(__xludf.DUMMYFUNCTION("GOOGLETRANSLATE(B256, ""en"", ""ru"")"),"Loading...")</f>
        <v>Loading...</v>
      </c>
      <c r="G256" s="2" t="str">
        <f>IFERROR(__xludf.DUMMYFUNCTION("GOOGLETRANSLATE(C256, ""en"", ""ru"")"),"Loading...")</f>
        <v>Loading...</v>
      </c>
    </row>
    <row r="257" ht="15.75" customHeight="1">
      <c r="A257" s="2" t="s">
        <v>186</v>
      </c>
      <c r="B257" s="2" t="s">
        <v>47</v>
      </c>
      <c r="C257" s="2" t="s">
        <v>187</v>
      </c>
      <c r="E257" s="2" t="str">
        <f>IFERROR(__xludf.DUMMYFUNCTION("GOOGLETRANSLATE(A257, ""en"", ""ru"")"),"Loading...")</f>
        <v>Loading...</v>
      </c>
      <c r="F257" s="2" t="str">
        <f>IFERROR(__xludf.DUMMYFUNCTION("GOOGLETRANSLATE(B257, ""en"", ""ru"")"),"Вода")</f>
        <v>Вода</v>
      </c>
      <c r="G257" s="2" t="str">
        <f>IFERROR(__xludf.DUMMYFUNCTION("GOOGLETRANSLATE(C257, ""en"", ""ru"")"),"В чашу миксера добавьте теплую воду, большую щепотку сахара и дрожжи. Дать постоять до образования пены.
В ту же миску добавьте 1/2 стакана сахара, теплое молоко, растопленное масло, яйца и соль и перемешайте до включения массы.
Поместите насадку для тест"&amp;"а в миксер, добавьте муку на включенной машине, пока не получится гладкое, но слегка липкое тесто.
Поместите тесто в миску, накройте полиэтиленовой пленкой и дайте расстояться в течение полутора часов.
Размешайте тесто на 12 частей и раскатайте в длинные "&amp;"овалы толщиной около 1/4 дюйма, образующие бобровый хвост.
В большой глубокой кастрюле нагрейте масло до 350 градусов. Аккуратно поместите тесто из бобрового хвоста в горячее масло и обжаривайте по 30–45 секунд с каждой стороны до золотистого цвета.
Вылож"&amp;"ите на бумажные полотенца и украсьте по желанию. Добавьте сахар с корицей, белый сахар с добавлением лимона или щедрую порцию Нутеллы и горсть поджаренного миндаля. Наслаждаться!")</f>
        <v>В чашу миксера добавьте теплую воду, большую щепотку сахара и дрожжи. Дать постоять до образования пены.
В ту же миску добавьте 1/2 стакана сахара, теплое молоко, растопленное масло, яйца и соль и перемешайте до включения массы.
Поместите насадку для теста в миксер, добавьте муку на включенной машине, пока не получится гладкое, но слегка липкое тесто.
Поместите тесто в миску, накройте полиэтиленовой пленкой и дайте расстояться в течение полутора часов.
Размешайте тесто на 12 частей и раскатайте в длинные овалы толщиной около 1/4 дюйма, образующие бобровый хвост.
В большой глубокой кастрюле нагрейте масло до 350 градусов. Аккуратно поместите тесто из бобрового хвоста в горячее масло и обжаривайте по 30–45 секунд с каждой стороны до золотистого цвета.
Выложите на бумажные полотенца и украсьте по желанию. Добавьте сахар с корицей, белый сахар с добавлением лимона или щедрую порцию Нутеллы и горсть поджаренного миндаля. Наслаждаться!</v>
      </c>
    </row>
    <row r="258" ht="15.75" customHeight="1">
      <c r="A258" s="2" t="s">
        <v>186</v>
      </c>
      <c r="B258" s="2" t="s">
        <v>181</v>
      </c>
      <c r="C258" s="2" t="s">
        <v>187</v>
      </c>
      <c r="E258" s="2" t="str">
        <f>IFERROR(__xludf.DUMMYFUNCTION("GOOGLETRANSLATE(A258, ""en"", ""ru"")"),"Loading...")</f>
        <v>Loading...</v>
      </c>
      <c r="F258" s="2" t="str">
        <f>IFERROR(__xludf.DUMMYFUNCTION("GOOGLETRANSLATE(B258, ""en"", ""ru"")"),"Loading...")</f>
        <v>Loading...</v>
      </c>
      <c r="G258" s="2" t="str">
        <f>IFERROR(__xludf.DUMMYFUNCTION("GOOGLETRANSLATE(C258, ""en"", ""ru"")"),"В чашу миксера добавьте теплую воду, большую щепотку сахара и дрожжи. Дать постоять до образования пены.
В ту же миску добавьте 1/2 стакана сахара, теплое молоко, растопленное масло, яйца и соль и перемешайте до включения массы.
Поместите насадку для тест"&amp;"а в миксер, добавьте муку на включенной машине, пока не получится гладкое, но слегка липкое тесто.
Поместите тесто в миску, накройте полиэтиленовой пленкой и дайте расстояться в течение полутора часов.
Размешайте тесто на 12 частей и раскатайте в длинные "&amp;"овалы толщиной около 1/4 дюйма, образующие бобровый хвост.
В большой глубокой кастрюле нагрейте масло до 350 градусов. Аккуратно поместите тесто из бобрового хвоста в горячее масло и обжаривайте по 30–45 секунд с каждой стороны до золотистого цвета.
Вылож"&amp;"ите на бумажные полотенца и украсьте по желанию. Добавьте сахар с корицей, белый сахар с добавлением лимона или щедрую порцию Нутеллы и горсть поджаренного миндаля. Наслаждаться!")</f>
        <v>В чашу миксера добавьте теплую воду, большую щепотку сахара и дрожжи. Дать постоять до образования пены.
В ту же миску добавьте 1/2 стакана сахара, теплое молоко, растопленное масло, яйца и соль и перемешайте до включения массы.
Поместите насадку для теста в миксер, добавьте муку на включенной машине, пока не получится гладкое, но слегка липкое тесто.
Поместите тесто в миску, накройте полиэтиленовой пленкой и дайте расстояться в течение полутора часов.
Размешайте тесто на 12 частей и раскатайте в длинные овалы толщиной около 1/4 дюйма, образующие бобровый хвост.
В большой глубокой кастрюле нагрейте масло до 350 градусов. Аккуратно поместите тесто из бобрового хвоста в горячее масло и обжаривайте по 30–45 секунд с каждой стороны до золотистого цвета.
Выложите на бумажные полотенца и украсьте по желанию. Добавьте сахар с корицей, белый сахар с добавлением лимона или щедрую порцию Нутеллы и горсть поджаренного миндаля. Наслаждаться!</v>
      </c>
    </row>
    <row r="259" ht="15.75" customHeight="1">
      <c r="A259" s="2" t="s">
        <v>186</v>
      </c>
      <c r="B259" s="2" t="s">
        <v>32</v>
      </c>
      <c r="C259" s="2" t="s">
        <v>187</v>
      </c>
      <c r="E259" s="2" t="str">
        <f>IFERROR(__xludf.DUMMYFUNCTION("GOOGLETRANSLATE(A259, ""en"", ""ru"")"),"Loading...")</f>
        <v>Loading...</v>
      </c>
      <c r="F259" s="2" t="str">
        <f>IFERROR(__xludf.DUMMYFUNCTION("GOOGLETRANSLATE(B259, ""en"", ""ru"")"),"Сахар")</f>
        <v>Сахар</v>
      </c>
      <c r="G259" s="2" t="str">
        <f>IFERROR(__xludf.DUMMYFUNCTION("GOOGLETRANSLATE(C259, ""en"", ""ru"")"),"В чашу миксера добавьте теплую воду, большую щепотку сахара и дрожжи. Дать постоять до образования пены.
В ту же миску добавьте 1/2 стакана сахара, теплое молоко, растопленное масло, яйца и соль и перемешайте до включения массы.
Поместите насадку для тест"&amp;"а в миксер, добавьте муку на включенной машине, пока не получится гладкое, но слегка липкое тесто.
Поместите тесто в миску, накройте полиэтиленовой пленкой и дайте расстояться в течение полутора часов.
Размешайте тесто на 12 частей и раскатайте в длинные "&amp;"овалы толщиной около 1/4 дюйма, образующие бобровый хвост.
В большой глубокой кастрюле нагрейте масло до 350 градусов. Аккуратно поместите тесто из бобрового хвоста в горячее масло и обжаривайте по 30–45 секунд с каждой стороны до золотистого цвета.
Вылож"&amp;"ите на бумажные полотенца и украсьте по желанию. Добавьте сахар с корицей, белый сахар с добавлением лимона или щедрую порцию Нутеллы и горсть поджаренного миндаля. Наслаждаться!")</f>
        <v>В чашу миксера добавьте теплую воду, большую щепотку сахара и дрожжи. Дать постоять до образования пены.
В ту же миску добавьте 1/2 стакана сахара, теплое молоко, растопленное масло, яйца и соль и перемешайте до включения массы.
Поместите насадку для теста в миксер, добавьте муку на включенной машине, пока не получится гладкое, но слегка липкое тесто.
Поместите тесто в миску, накройте полиэтиленовой пленкой и дайте расстояться в течение полутора часов.
Размешайте тесто на 12 частей и раскатайте в длинные овалы толщиной около 1/4 дюйма, образующие бобровый хвост.
В большой глубокой кастрюле нагрейте масло до 350 градусов. Аккуратно поместите тесто из бобрового хвоста в горячее масло и обжаривайте по 30–45 секунд с каждой стороны до золотистого цвета.
Выложите на бумажные полотенца и украсьте по желанию. Добавьте сахар с корицей, белый сахар с добавлением лимона или щедрую порцию Нутеллы и горсть поджаренного миндаля. Наслаждаться!</v>
      </c>
    </row>
    <row r="260" ht="15.75" customHeight="1">
      <c r="A260" s="2" t="s">
        <v>186</v>
      </c>
      <c r="B260" s="2" t="s">
        <v>25</v>
      </c>
      <c r="C260" s="2" t="s">
        <v>187</v>
      </c>
      <c r="E260" s="2" t="str">
        <f>IFERROR(__xludf.DUMMYFUNCTION("GOOGLETRANSLATE(A260, ""en"", ""ru"")"),"Loading...")</f>
        <v>Loading...</v>
      </c>
      <c r="F260" s="2" t="str">
        <f>IFERROR(__xludf.DUMMYFUNCTION("GOOGLETRANSLATE(B260, ""en"", ""ru"")"),"Молоко")</f>
        <v>Молоко</v>
      </c>
      <c r="G260" s="2" t="str">
        <f>IFERROR(__xludf.DUMMYFUNCTION("GOOGLETRANSLATE(C260, ""en"", ""ru"")"),"В чашу миксера добавьте теплую воду, большую щепотку сахара и дрожжи. Дать постоять до образования пены.
В ту же миску добавьте 1/2 стакана сахара, теплое молоко, растопленное масло, яйца и соль и перемешайте до включения массы.
Поместите насадку для тест"&amp;"а в миксер, добавьте муку на включенной машине, пока не получится гладкое, но слегка липкое тесто.
Поместите тесто в миску, накройте полиэтиленовой пленкой и дайте расстояться в течение полутора часов.
Размешайте тесто на 12 частей и раскатайте в длинные "&amp;"овалы толщиной около 1/4 дюйма, образующие бобровый хвост.
В большой глубокой кастрюле нагрейте масло до 350 градусов. Аккуратно поместите тесто из бобрового хвоста в горячее масло и обжаривайте по 30–45 секунд с каждой стороны до золотистого цвета.
Вылож"&amp;"ите на бумажные полотенца и украсьте по желанию. Добавьте сахар с корицей, белый сахар с добавлением лимона или щедрую порцию Нутеллы и горсть поджаренного миндаля. Наслаждаться!")</f>
        <v>В чашу миксера добавьте теплую воду, большую щепотку сахара и дрожжи. Дать постоять до образования пены.
В ту же миску добавьте 1/2 стакана сахара, теплое молоко, растопленное масло, яйца и соль и перемешайте до включения массы.
Поместите насадку для теста в миксер, добавьте муку на включенной машине, пока не получится гладкое, но слегка липкое тесто.
Поместите тесто в миску, накройте полиэтиленовой пленкой и дайте расстояться в течение полутора часов.
Размешайте тесто на 12 частей и раскатайте в длинные овалы толщиной около 1/4 дюйма, образующие бобровый хвост.
В большой глубокой кастрюле нагрейте масло до 350 градусов. Аккуратно поместите тесто из бобрового хвоста в горячее масло и обжаривайте по 30–45 секунд с каждой стороны до золотистого цвета.
Выложите на бумажные полотенца и украсьте по желанию. Добавьте сахар с корицей, белый сахар с добавлением лимона или щедрую порцию Нутеллы и горсть поджаренного миндаля. Наслаждаться!</v>
      </c>
    </row>
    <row r="261" ht="15.75" customHeight="1">
      <c r="A261" s="2" t="s">
        <v>186</v>
      </c>
      <c r="B261" s="2" t="s">
        <v>18</v>
      </c>
      <c r="C261" s="2" t="s">
        <v>187</v>
      </c>
      <c r="E261" s="2" t="str">
        <f>IFERROR(__xludf.DUMMYFUNCTION("GOOGLETRANSLATE(A261, ""en"", ""ru"")"),"Loading...")</f>
        <v>Loading...</v>
      </c>
      <c r="F261" s="2" t="str">
        <f>IFERROR(__xludf.DUMMYFUNCTION("GOOGLETRANSLATE(B261, ""en"", ""ru"")"),"Масло")</f>
        <v>Масло</v>
      </c>
      <c r="G261" s="2" t="str">
        <f>IFERROR(__xludf.DUMMYFUNCTION("GOOGLETRANSLATE(C261, ""en"", ""ru"")"),"В чашу миксера добавьте теплую воду, большую щепотку сахара и дрожжи. Дать постоять до образования пены.
В ту же миску добавьте 1/2 стакана сахара, теплое молоко, растопленное масло, яйца и соль и перемешайте до включения массы.
Поместите насадку для тест"&amp;"а в миксер, добавьте муку на включенной машине, пока не получится гладкое, но слегка липкое тесто.
Поместите тесто в миску, накройте полиэтиленовой пленкой и дайте расстояться в течение полутора часов.
Размешайте тесто на 12 частей и раскатайте в длинные "&amp;"овалы толщиной около 1/4 дюйма, образующие бобровый хвост.
В большой глубокой кастрюле нагрейте масло до 350 градусов. Аккуратно поместите тесто из бобрового хвоста в горячее масло и обжаривайте по 30–45 секунд с каждой стороны до золотистого цвета.
Вылож"&amp;"ите на бумажные полотенца и украсьте по желанию. Добавьте сахар с корицей, белый сахар с добавлением лимона или щедрую порцию Нутеллы и горсть поджаренного миндаля. Наслаждаться!")</f>
        <v>В чашу миксера добавьте теплую воду, большую щепотку сахара и дрожжи. Дать постоять до образования пены.
В ту же миску добавьте 1/2 стакана сахара, теплое молоко, растопленное масло, яйца и соль и перемешайте до включения массы.
Поместите насадку для теста в миксер, добавьте муку на включенной машине, пока не получится гладкое, но слегка липкое тесто.
Поместите тесто в миску, накройте полиэтиленовой пленкой и дайте расстояться в течение полутора часов.
Размешайте тесто на 12 частей и раскатайте в длинные овалы толщиной около 1/4 дюйма, образующие бобровый хвост.
В большой глубокой кастрюле нагрейте масло до 350 градусов. Аккуратно поместите тесто из бобрового хвоста в горячее масло и обжаривайте по 30–45 секунд с каждой стороны до золотистого цвета.
Выложите на бумажные полотенца и украсьте по желанию. Добавьте сахар с корицей, белый сахар с добавлением лимона или щедрую порцию Нутеллы и горсть поджаренного миндаля. Наслаждаться!</v>
      </c>
    </row>
    <row r="262" ht="15.75" customHeight="1">
      <c r="A262" s="2" t="s">
        <v>186</v>
      </c>
      <c r="B262" s="2" t="s">
        <v>27</v>
      </c>
      <c r="C262" s="2" t="s">
        <v>187</v>
      </c>
      <c r="E262" s="2" t="str">
        <f>IFERROR(__xludf.DUMMYFUNCTION("GOOGLETRANSLATE(A262, ""en"", ""ru"")"),"Loading...")</f>
        <v>Loading...</v>
      </c>
      <c r="F262" s="2" t="str">
        <f>IFERROR(__xludf.DUMMYFUNCTION("GOOGLETRANSLATE(B262, ""en"", ""ru"")"),"Яйца")</f>
        <v>Яйца</v>
      </c>
      <c r="G262" s="2" t="str">
        <f>IFERROR(__xludf.DUMMYFUNCTION("GOOGLETRANSLATE(C262, ""en"", ""ru"")"),"В чашу миксера добавьте теплую воду, большую щепотку сахара и дрожжи. Дать постоять до образования пены.
В ту же миску добавьте 1/2 стакана сахара, теплое молоко, растопленное масло, яйца и соль и перемешайте до включения массы.
Поместите насадку для тест"&amp;"а в миксер, добавьте муку на включенной машине, пока не получится гладкое, но слегка липкое тесто.
Поместите тесто в миску, накройте полиэтиленовой пленкой и дайте расстояться в течение полутора часов.
Размешайте тесто на 12 частей и раскатайте в длинные "&amp;"овалы толщиной около 1/4 дюйма, образующие бобровый хвост.
В большой глубокой кастрюле нагрейте масло до 350 градусов. Аккуратно поместите тесто из бобрового хвоста в горячее масло и обжаривайте по 30–45 секунд с каждой стороны до золотистого цвета.
Вылож"&amp;"ите на бумажные полотенца и украсьте по желанию. Добавьте сахар с корицей, белый сахар с добавлением лимона или щедрую порцию Нутеллы и горсть поджаренного миндаля. Наслаждаться!")</f>
        <v>В чашу миксера добавьте теплую воду, большую щепотку сахара и дрожжи. Дать постоять до образования пены.
В ту же миску добавьте 1/2 стакана сахара, теплое молоко, растопленное масло, яйца и соль и перемешайте до включения массы.
Поместите насадку для теста в миксер, добавьте муку на включенной машине, пока не получится гладкое, но слегка липкое тесто.
Поместите тесто в миску, накройте полиэтиленовой пленкой и дайте расстояться в течение полутора часов.
Размешайте тесто на 12 частей и раскатайте в длинные овалы толщиной около 1/4 дюйма, образующие бобровый хвост.
В большой глубокой кастрюле нагрейте масло до 350 градусов. Аккуратно поместите тесто из бобрового хвоста в горячее масло и обжаривайте по 30–45 секунд с каждой стороны до золотистого цвета.
Выложите на бумажные полотенца и украсьте по желанию. Добавьте сахар с корицей, белый сахар с добавлением лимона или щедрую порцию Нутеллы и горсть поджаренного миндаля. Наслаждаться!</v>
      </c>
    </row>
    <row r="263" ht="15.75" customHeight="1">
      <c r="A263" s="2" t="s">
        <v>186</v>
      </c>
      <c r="B263" s="2" t="s">
        <v>30</v>
      </c>
      <c r="C263" s="2" t="s">
        <v>187</v>
      </c>
      <c r="E263" s="2" t="str">
        <f>IFERROR(__xludf.DUMMYFUNCTION("GOOGLETRANSLATE(A263, ""en"", ""ru"")"),"Loading...")</f>
        <v>Loading...</v>
      </c>
      <c r="F263" s="2" t="str">
        <f>IFERROR(__xludf.DUMMYFUNCTION("GOOGLETRANSLATE(B263, ""en"", ""ru"")"),"Соль")</f>
        <v>Соль</v>
      </c>
      <c r="G263" s="2" t="str">
        <f>IFERROR(__xludf.DUMMYFUNCTION("GOOGLETRANSLATE(C263, ""en"", ""ru"")"),"В чашу миксера добавьте теплую воду, большую щепотку сахара и дрожжи. Дать постоять до образования пены.
В ту же миску добавьте 1/2 стакана сахара, теплое молоко, растопленное масло, яйца и соль и перемешайте до включения массы.
Поместите насадку для тест"&amp;"а в миксер, добавьте муку на включенной машине, пока не получится гладкое, но слегка липкое тесто.
Поместите тесто в миску, накройте полиэтиленовой пленкой и дайте расстояться в течение полутора часов.
Размешайте тесто на 12 частей и раскатайте в длинные "&amp;"овалы толщиной около 1/4 дюйма, образующие бобровый хвост.
В большой глубокой кастрюле нагрейте масло до 350 градусов. Аккуратно поместите тесто из бобрового хвоста в горячее масло и обжаривайте по 30–45 секунд с каждой стороны до золотистого цвета.
Вылож"&amp;"ите на бумажные полотенца и украсьте по желанию. Добавьте сахар с корицей, белый сахар с добавлением лимона или щедрую порцию Нутеллы и горсть поджаренного миндаля. Наслаждаться!")</f>
        <v>В чашу миксера добавьте теплую воду, большую щепотку сахара и дрожжи. Дать постоять до образования пены.
В ту же миску добавьте 1/2 стакана сахара, теплое молоко, растопленное масло, яйца и соль и перемешайте до включения массы.
Поместите насадку для теста в миксер, добавьте муку на включенной машине, пока не получится гладкое, но слегка липкое тесто.
Поместите тесто в миску, накройте полиэтиленовой пленкой и дайте расстояться в течение полутора часов.
Размешайте тесто на 12 частей и раскатайте в длинные овалы толщиной около 1/4 дюйма, образующие бобровый хвост.
В большой глубокой кастрюле нагрейте масло до 350 градусов. Аккуратно поместите тесто из бобрового хвоста в горячее масло и обжаривайте по 30–45 секунд с каждой стороны до золотистого цвета.
Выложите на бумажные полотенца и украсьте по желанию. Добавьте сахар с корицей, белый сахар с добавлением лимона или щедрую порцию Нутеллы и горсть поджаренного миндаля. Наслаждаться!</v>
      </c>
    </row>
    <row r="264" ht="15.75" customHeight="1">
      <c r="A264" s="2" t="s">
        <v>186</v>
      </c>
      <c r="B264" s="2" t="s">
        <v>28</v>
      </c>
      <c r="C264" s="2" t="s">
        <v>187</v>
      </c>
      <c r="E264" s="2" t="str">
        <f>IFERROR(__xludf.DUMMYFUNCTION("GOOGLETRANSLATE(A264, ""en"", ""ru"")"),"Loading...")</f>
        <v>Loading...</v>
      </c>
      <c r="F264" s="2" t="str">
        <f>IFERROR(__xludf.DUMMYFUNCTION("GOOGLETRANSLATE(B264, ""en"", ""ru"")"),"Мука")</f>
        <v>Мука</v>
      </c>
      <c r="G264" s="2" t="str">
        <f>IFERROR(__xludf.DUMMYFUNCTION("GOOGLETRANSLATE(C264, ""en"", ""ru"")"),"В чашу миксера добавьте теплую воду, большую щепотку сахара и дрожжи. Дать постоять до образования пены.
В ту же миску добавьте 1/2 стакана сахара, теплое молоко, растопленное масло, яйца и соль и перемешайте до включения массы.
Поместите насадку для тест"&amp;"а в миксер, добавьте муку на включенной машине, пока не получится гладкое, но слегка липкое тесто.
Поместите тесто в миску, накройте полиэтиленовой пленкой и дайте расстояться в течение полутора часов.
Размешайте тесто на 12 частей и раскатайте в длинные "&amp;"овалы толщиной около 1/4 дюйма, образующие бобровый хвост.
В большой глубокой кастрюле нагрейте масло до 350 градусов. Аккуратно поместите тесто из бобрового хвоста в горячее масло и обжаривайте по 30–45 секунд с каждой стороны до золотистого цвета.
Вылож"&amp;"ите на бумажные полотенца и украсьте по желанию. Добавьте сахар с корицей, белый сахар с добавлением лимона или щедрую порцию Нутеллы и горсть поджаренного миндаля. Наслаждаться!")</f>
        <v>В чашу миксера добавьте теплую воду, большую щепотку сахара и дрожжи. Дать постоять до образования пены.
В ту же миску добавьте 1/2 стакана сахара, теплое молоко, растопленное масло, яйца и соль и перемешайте до включения массы.
Поместите насадку для теста в миксер, добавьте муку на включенной машине, пока не получится гладкое, но слегка липкое тесто.
Поместите тесто в миску, накройте полиэтиленовой пленкой и дайте расстояться в течение полутора часов.
Размешайте тесто на 12 частей и раскатайте в длинные овалы толщиной около 1/4 дюйма, образующие бобровый хвост.
В большой глубокой кастрюле нагрейте масло до 350 градусов. Аккуратно поместите тесто из бобрового хвоста в горячее масло и обжаривайте по 30–45 секунд с каждой стороны до золотистого цвета.
Выложите на бумажные полотенца и украсьте по желанию. Добавьте сахар с корицей, белый сахар с добавлением лимона или щедрую порцию Нутеллы и горсть поджаренного миндаля. Наслаждаться!</v>
      </c>
    </row>
    <row r="265" ht="15.75" customHeight="1">
      <c r="A265" s="2" t="s">
        <v>186</v>
      </c>
      <c r="B265" s="2" t="s">
        <v>18</v>
      </c>
      <c r="C265" s="2" t="s">
        <v>187</v>
      </c>
      <c r="E265" s="2" t="str">
        <f>IFERROR(__xludf.DUMMYFUNCTION("GOOGLETRANSLATE(A265, ""en"", ""ru"")"),"Loading...")</f>
        <v>Loading...</v>
      </c>
      <c r="F265" s="2" t="str">
        <f>IFERROR(__xludf.DUMMYFUNCTION("GOOGLETRANSLATE(B265, ""en"", ""ru"")"),"Масло")</f>
        <v>Масло</v>
      </c>
      <c r="G265" s="2" t="str">
        <f>IFERROR(__xludf.DUMMYFUNCTION("GOOGLETRANSLATE(C265, ""en"", ""ru"")"),"В чашу миксера добавьте теплую воду, большую щепотку сахара и дрожжи. Дать постоять до образования пены.
В ту же миску добавьте 1/2 стакана сахара, теплое молоко, растопленное масло, яйца и соль и перемешайте до включения массы.
Поместите насадку для тест"&amp;"а в миксер, добавьте муку на включенной машине, пока не получится гладкое, но слегка липкое тесто.
Поместите тесто в миску, накройте полиэтиленовой пленкой и дайте расстояться в течение полутора часов.
Размешайте тесто на 12 частей и раскатайте в длинные "&amp;"овалы толщиной около 1/4 дюйма, образующие бобровый хвост.
В большой глубокой кастрюле нагрейте масло до 350 градусов. Аккуратно поместите тесто из бобрового хвоста в горячее масло и обжаривайте по 30–45 секунд с каждой стороны до золотистого цвета.
Вылож"&amp;"ите на бумажные полотенца и украсьте по желанию. Добавьте сахар с корицей, белый сахар с добавлением лимона или щедрую порцию Нутеллы и горсть поджаренного миндаля. Наслаждаться!")</f>
        <v>В чашу миксера добавьте теплую воду, большую щепотку сахара и дрожжи. Дать постоять до образования пены.
В ту же миску добавьте 1/2 стакана сахара, теплое молоко, растопленное масло, яйца и соль и перемешайте до включения массы.
Поместите насадку для теста в миксер, добавьте муку на включенной машине, пока не получится гладкое, но слегка липкое тесто.
Поместите тесто в миску, накройте полиэтиленовой пленкой и дайте расстояться в течение полутора часов.
Размешайте тесто на 12 частей и раскатайте в длинные овалы толщиной около 1/4 дюйма, образующие бобровый хвост.
В большой глубокой кастрюле нагрейте масло до 350 градусов. Аккуратно поместите тесто из бобрового хвоста в горячее масло и обжаривайте по 30–45 секунд с каждой стороны до золотистого цвета.
Выложите на бумажные полотенца и украсьте по желанию. Добавьте сахар с корицей, белый сахар с добавлением лимона или щедрую порцию Нутеллы и горсть поджаренного миндаля. Наслаждаться!</v>
      </c>
    </row>
    <row r="266" ht="15.75" customHeight="1">
      <c r="A266" s="2" t="s">
        <v>186</v>
      </c>
      <c r="B266" s="2" t="s">
        <v>157</v>
      </c>
      <c r="C266" s="2" t="s">
        <v>187</v>
      </c>
      <c r="E266" s="2" t="str">
        <f>IFERROR(__xludf.DUMMYFUNCTION("GOOGLETRANSLATE(A266, ""en"", ""ru"")"),"Loading...")</f>
        <v>Loading...</v>
      </c>
      <c r="F266" s="2" t="str">
        <f>IFERROR(__xludf.DUMMYFUNCTION("GOOGLETRANSLATE(B266, ""en"", ""ru"")"),"Loading...")</f>
        <v>Loading...</v>
      </c>
      <c r="G266" s="2" t="str">
        <f>IFERROR(__xludf.DUMMYFUNCTION("GOOGLETRANSLATE(C266, ""en"", ""ru"")"),"В чашу миксера добавьте теплую воду, большую щепотку сахара и дрожжи. Дать постоять до образования пены.
В ту же миску добавьте 1/2 стакана сахара, теплое молоко, растопленное масло, яйца и соль и перемешайте до включения массы.
Поместите насадку для тест"&amp;"а в миксер, добавьте муку на включенной машине, пока не получится гладкое, но слегка липкое тесто.
Поместите тесто в миску, накройте полиэтиленовой пленкой и дайте расстояться в течение полутора часов.
Размешайте тесто на 12 частей и раскатайте в длинные "&amp;"овалы толщиной около 1/4 дюйма, образующие бобровый хвост.
В большой глубокой кастрюле нагрейте масло до 350 градусов. Аккуратно поместите тесто из бобрового хвоста в горячее масло и обжаривайте по 30–45 секунд с каждой стороны до золотистого цвета.
Вылож"&amp;"ите на бумажные полотенца и украсьте по желанию. Добавьте сахар с корицей, белый сахар с добавлением лимона или щедрую порцию Нутеллы и горсть поджаренного миндаля. Наслаждаться!")</f>
        <v>В чашу миксера добавьте теплую воду, большую щепотку сахара и дрожжи. Дать постоять до образования пены.
В ту же миску добавьте 1/2 стакана сахара, теплое молоко, растопленное масло, яйца и соль и перемешайте до включения массы.
Поместите насадку для теста в миксер, добавьте муку на включенной машине, пока не получится гладкое, но слегка липкое тесто.
Поместите тесто в миску, накройте полиэтиленовой пленкой и дайте расстояться в течение полутора часов.
Размешайте тесто на 12 частей и раскатайте в длинные овалы толщиной около 1/4 дюйма, образующие бобровый хвост.
В большой глубокой кастрюле нагрейте масло до 350 градусов. Аккуратно поместите тесто из бобрового хвоста в горячее масло и обжаривайте по 30–45 секунд с каждой стороны до золотистого цвета.
Выложите на бумажные полотенца и украсьте по желанию. Добавьте сахар с корицей, белый сахар с добавлением лимона или щедрую порцию Нутеллы и горсть поджаренного миндаля. Наслаждаться!</v>
      </c>
    </row>
    <row r="267" ht="15.75" customHeight="1">
      <c r="A267" s="2" t="s">
        <v>186</v>
      </c>
      <c r="B267" s="2" t="s">
        <v>32</v>
      </c>
      <c r="C267" s="2" t="s">
        <v>187</v>
      </c>
      <c r="E267" s="2" t="str">
        <f>IFERROR(__xludf.DUMMYFUNCTION("GOOGLETRANSLATE(A267, ""en"", ""ru"")"),"Loading...")</f>
        <v>Loading...</v>
      </c>
      <c r="F267" s="2" t="str">
        <f>IFERROR(__xludf.DUMMYFUNCTION("GOOGLETRANSLATE(B267, ""en"", ""ru"")"),"Сахар")</f>
        <v>Сахар</v>
      </c>
      <c r="G267" s="2" t="str">
        <f>IFERROR(__xludf.DUMMYFUNCTION("GOOGLETRANSLATE(C267, ""en"", ""ru"")"),"В чашу миксера добавьте теплую воду, большую щепотку сахара и дрожжи. Дать постоять до образования пены.
В ту же миску добавьте 1/2 стакана сахара, теплое молоко, растопленное масло, яйца и соль и перемешайте до включения массы.
Поместите насадку для тест"&amp;"а в миксер, добавьте муку на включенной машине, пока не получится гладкое, но слегка липкое тесто.
Поместите тесто в миску, накройте полиэтиленовой пленкой и дайте расстояться в течение полутора часов.
Размешайте тесто на 12 частей и раскатайте в длинные "&amp;"овалы толщиной около 1/4 дюйма, образующие бобровый хвост.
В большой глубокой кастрюле нагрейте масло до 350 градусов. Аккуратно поместите тесто из бобрового хвоста в горячее масло и обжаривайте по 30–45 секунд с каждой стороны до золотистого цвета.
Вылож"&amp;"ите на бумажные полотенца и украсьте по желанию. Добавьте сахар с корицей, белый сахар с добавлением лимона или щедрую порцию Нутеллы и горсть поджаренного миндаля. Наслаждаться!")</f>
        <v>В чашу миксера добавьте теплую воду, большую щепотку сахара и дрожжи. Дать постоять до образования пены.
В ту же миску добавьте 1/2 стакана сахара, теплое молоко, растопленное масло, яйца и соль и перемешайте до включения массы.
Поместите насадку для теста в миксер, добавьте муку на включенной машине, пока не получится гладкое, но слегка липкое тесто.
Поместите тесто в миску, накройте полиэтиленовой пленкой и дайте расстояться в течение полутора часов.
Размешайте тесто на 12 частей и раскатайте в длинные овалы толщиной около 1/4 дюйма, образующие бобровый хвост.
В большой глубокой кастрюле нагрейте масло до 350 градусов. Аккуратно поместите тесто из бобрового хвоста в горячее масло и обжаривайте по 30–45 секунд с каждой стороны до золотистого цвета.
Выложите на бумажные полотенца и украсьте по желанию. Добавьте сахар с корицей, белый сахар с добавлением лимона или щедрую порцию Нутеллы и горсть поджаренного миндаля. Наслаждаться!</v>
      </c>
    </row>
    <row r="268" ht="15.75" customHeight="1">
      <c r="A268" s="2" t="s">
        <v>186</v>
      </c>
      <c r="B268" s="2" t="s">
        <v>22</v>
      </c>
      <c r="C268" s="2" t="s">
        <v>187</v>
      </c>
      <c r="E268" s="2" t="str">
        <f>IFERROR(__xludf.DUMMYFUNCTION("GOOGLETRANSLATE(A268, ""en"", ""ru"")"),"Loading...")</f>
        <v>Loading...</v>
      </c>
      <c r="F268" s="2" t="str">
        <f>IFERROR(__xludf.DUMMYFUNCTION("GOOGLETRANSLATE(B268, ""en"", ""ru"")"),"Корица")</f>
        <v>Корица</v>
      </c>
      <c r="G268" s="2" t="str">
        <f>IFERROR(__xludf.DUMMYFUNCTION("GOOGLETRANSLATE(C268, ""en"", ""ru"")"),"В чашу миксера добавьте теплую воду, большую щепотку сахара и дрожжи. Дать постоять до образования пены.
В ту же миску добавьте 1/2 стакана сахара, теплое молоко, растопленное масло, яйца и соль и перемешайте до включения массы.
Поместите насадку для тест"&amp;"а в миксер, добавьте муку на включенной машине, пока не получится гладкое, но слегка липкое тесто.
Поместите тесто в миску, накройте полиэтиленовой пленкой и дайте расстояться в течение полутора часов.
Размешайте тесто на 12 частей и раскатайте в длинные "&amp;"овалы толщиной около 1/4 дюйма, образующие бобровый хвост.
В большой глубокой кастрюле нагрейте масло до 350 градусов. Аккуратно поместите тесто из бобрового хвоста в горячее масло и обжаривайте по 30–45 секунд с каждой стороны до золотистого цвета.
Вылож"&amp;"ите на бумажные полотенца и украсьте по желанию. Добавьте сахар с корицей, белый сахар с добавлением лимона или щедрую порцию Нутеллы и горсть поджаренного миндаля. Наслаждаться!")</f>
        <v>В чашу миксера добавьте теплую воду, большую щепотку сахара и дрожжи. Дать постоять до образования пены.
В ту же миску добавьте 1/2 стакана сахара, теплое молоко, растопленное масло, яйца и соль и перемешайте до включения массы.
Поместите насадку для теста в миксер, добавьте муку на включенной машине, пока не получится гладкое, но слегка липкое тесто.
Поместите тесто в миску, накройте полиэтиленовой пленкой и дайте расстояться в течение полутора часов.
Размешайте тесто на 12 частей и раскатайте в длинные овалы толщиной около 1/4 дюйма, образующие бобровый хвост.
В большой глубокой кастрюле нагрейте масло до 350 градусов. Аккуратно поместите тесто из бобрового хвоста в горячее масло и обжаривайте по 30–45 секунд с каждой стороны до золотистого цвета.
Выложите на бумажные полотенца и украсьте по желанию. Добавьте сахар с корицей, белый сахар с добавлением лимона или щедрую порцию Нутеллы и горсть поджаренного миндаля. Наслаждаться!</v>
      </c>
    </row>
    <row r="269" ht="15.75" customHeight="1">
      <c r="A269" s="2" t="s">
        <v>188</v>
      </c>
      <c r="B269" s="2" t="s">
        <v>189</v>
      </c>
      <c r="C269" s="2" t="s">
        <v>190</v>
      </c>
      <c r="E269" s="2" t="str">
        <f>IFERROR(__xludf.DUMMYFUNCTION("GOOGLETRANSLATE(A269, ""en"", ""ru"")"),"Loading...")</f>
        <v>Loading...</v>
      </c>
      <c r="F269" s="2" t="str">
        <f>IFERROR(__xludf.DUMMYFUNCTION("GOOGLETRANSLATE(B269, ""en"", ""ru"")"),"Loading...")</f>
        <v>Loading...</v>
      </c>
      <c r="G269" s="2" t="str">
        <f>IFERROR(__xludf.DUMMYFUNCTION("GOOGLETRANSLATE(C269, ""en"", ""ru"")"),"Loading...")</f>
        <v>Loading...</v>
      </c>
    </row>
    <row r="270" ht="15.75" customHeight="1">
      <c r="A270" s="2" t="s">
        <v>188</v>
      </c>
      <c r="B270" s="2" t="s">
        <v>191</v>
      </c>
      <c r="C270" s="2" t="s">
        <v>190</v>
      </c>
      <c r="E270" s="2" t="str">
        <f>IFERROR(__xludf.DUMMYFUNCTION("GOOGLETRANSLATE(A270, ""en"", ""ru"")"),"Loading...")</f>
        <v>Loading...</v>
      </c>
      <c r="F270" s="2" t="str">
        <f>IFERROR(__xludf.DUMMYFUNCTION("GOOGLETRANSLATE(B270, ""en"", ""ru"")"),"Loading...")</f>
        <v>Loading...</v>
      </c>
      <c r="G270" s="2" t="str">
        <f>IFERROR(__xludf.DUMMYFUNCTION("GOOGLETRANSLATE(C270, ""en"", ""ru"")"),"Loading...")</f>
        <v>Loading...</v>
      </c>
    </row>
    <row r="271" ht="15.75" customHeight="1">
      <c r="A271" s="2" t="s">
        <v>188</v>
      </c>
      <c r="B271" s="2" t="s">
        <v>77</v>
      </c>
      <c r="C271" s="2" t="s">
        <v>190</v>
      </c>
      <c r="E271" s="2" t="str">
        <f>IFERROR(__xludf.DUMMYFUNCTION("GOOGLETRANSLATE(A271, ""en"", ""ru"")"),"Loading...")</f>
        <v>Loading...</v>
      </c>
      <c r="F271" s="2" t="str">
        <f>IFERROR(__xludf.DUMMYFUNCTION("GOOGLETRANSLATE(B271, ""en"", ""ru"")"),"Лук")</f>
        <v>Лук</v>
      </c>
      <c r="G271" s="2" t="str">
        <f>IFERROR(__xludf.DUMMYFUNCTION("GOOGLETRANSLATE(C271, ""en"", ""ru"")"),"Loading...")</f>
        <v>Loading...</v>
      </c>
    </row>
    <row r="272" ht="15.75" customHeight="1">
      <c r="A272" s="2" t="s">
        <v>188</v>
      </c>
      <c r="B272" s="2" t="s">
        <v>39</v>
      </c>
      <c r="C272" s="2" t="s">
        <v>190</v>
      </c>
      <c r="E272" s="2" t="str">
        <f>IFERROR(__xludf.DUMMYFUNCTION("GOOGLETRANSLATE(A272, ""en"", ""ru"")"),"Loading...")</f>
        <v>Loading...</v>
      </c>
      <c r="F272" s="2" t="str">
        <f>IFERROR(__xludf.DUMMYFUNCTION("GOOGLETRANSLATE(B272, ""en"", ""ru"")"),"Зубчик чеснока")</f>
        <v>Зубчик чеснока</v>
      </c>
      <c r="G272" s="2" t="str">
        <f>IFERROR(__xludf.DUMMYFUNCTION("GOOGLETRANSLATE(C272, ""en"", ""ru"")"),"Loading...")</f>
        <v>Loading...</v>
      </c>
    </row>
    <row r="273" ht="15.75" customHeight="1">
      <c r="A273" s="2" t="s">
        <v>188</v>
      </c>
      <c r="B273" s="2" t="s">
        <v>192</v>
      </c>
      <c r="C273" s="2" t="s">
        <v>190</v>
      </c>
      <c r="E273" s="2" t="str">
        <f>IFERROR(__xludf.DUMMYFUNCTION("GOOGLETRANSLATE(A273, ""en"", ""ru"")"),"Loading...")</f>
        <v>Loading...</v>
      </c>
      <c r="F273" s="2" t="str">
        <f>IFERROR(__xludf.DUMMYFUNCTION("GOOGLETRANSLATE(B273, ""en"", ""ru"")"),"Loading...")</f>
        <v>Loading...</v>
      </c>
      <c r="G273" s="2" t="str">
        <f>IFERROR(__xludf.DUMMYFUNCTION("GOOGLETRANSLATE(C273, ""en"", ""ru"")"),"Loading...")</f>
        <v>Loading...</v>
      </c>
    </row>
    <row r="274" ht="15.75" customHeight="1">
      <c r="A274" s="2" t="s">
        <v>188</v>
      </c>
      <c r="B274" s="2" t="s">
        <v>91</v>
      </c>
      <c r="C274" s="2" t="s">
        <v>190</v>
      </c>
      <c r="E274" s="2" t="str">
        <f>IFERROR(__xludf.DUMMYFUNCTION("GOOGLETRANSLATE(A274, ""en"", ""ru"")"),"Loading...")</f>
        <v>Loading...</v>
      </c>
      <c r="F274" s="2" t="str">
        <f>IFERROR(__xludf.DUMMYFUNCTION("GOOGLETRANSLATE(B274, ""en"", ""ru"")"),"Морковь")</f>
        <v>Морковь</v>
      </c>
      <c r="G274" s="2" t="str">
        <f>IFERROR(__xludf.DUMMYFUNCTION("GOOGLETRANSLATE(C274, ""en"", ""ru"")"),"Loading...")</f>
        <v>Loading...</v>
      </c>
    </row>
    <row r="275" ht="15.75" customHeight="1">
      <c r="A275" s="2" t="s">
        <v>188</v>
      </c>
      <c r="B275" s="2" t="s">
        <v>193</v>
      </c>
      <c r="C275" s="2" t="s">
        <v>190</v>
      </c>
      <c r="E275" s="2" t="str">
        <f>IFERROR(__xludf.DUMMYFUNCTION("GOOGLETRANSLATE(A275, ""en"", ""ru"")"),"Loading...")</f>
        <v>Loading...</v>
      </c>
      <c r="F275" s="2" t="str">
        <f>IFERROR(__xludf.DUMMYFUNCTION("GOOGLETRANSLATE(B275, ""en"", ""ru"")"),"Loading...")</f>
        <v>Loading...</v>
      </c>
      <c r="G275" s="2" t="str">
        <f>IFERROR(__xludf.DUMMYFUNCTION("GOOGLETRANSLATE(C275, ""en"", ""ru"")"),"Loading...")</f>
        <v>Loading...</v>
      </c>
    </row>
    <row r="276" ht="15.75" customHeight="1">
      <c r="A276" s="2" t="s">
        <v>188</v>
      </c>
      <c r="B276" s="2" t="s">
        <v>87</v>
      </c>
      <c r="C276" s="2" t="s">
        <v>190</v>
      </c>
      <c r="E276" s="2" t="str">
        <f>IFERROR(__xludf.DUMMYFUNCTION("GOOGLETRANSLATE(A276, ""en"", ""ru"")"),"Loading...")</f>
        <v>Loading...</v>
      </c>
      <c r="F276" s="2" t="str">
        <f>IFERROR(__xludf.DUMMYFUNCTION("GOOGLETRANSLATE(B276, ""en"", ""ru"")"),"Тимьян")</f>
        <v>Тимьян</v>
      </c>
      <c r="G276" s="2" t="str">
        <f>IFERROR(__xludf.DUMMYFUNCTION("GOOGLETRANSLATE(C276, ""en"", ""ru"")"),"Loading...")</f>
        <v>Loading...</v>
      </c>
    </row>
    <row r="277" ht="15.75" customHeight="1">
      <c r="A277" s="2" t="s">
        <v>188</v>
      </c>
      <c r="B277" s="2" t="s">
        <v>194</v>
      </c>
      <c r="C277" s="2" t="s">
        <v>190</v>
      </c>
      <c r="E277" s="2" t="str">
        <f>IFERROR(__xludf.DUMMYFUNCTION("GOOGLETRANSLATE(A277, ""en"", ""ru"")"),"Loading...")</f>
        <v>Loading...</v>
      </c>
      <c r="F277" s="2" t="str">
        <f>IFERROR(__xludf.DUMMYFUNCTION("GOOGLETRANSLATE(B277, ""en"", ""ru"")"),"Loading...")</f>
        <v>Loading...</v>
      </c>
      <c r="G277" s="2" t="str">
        <f>IFERROR(__xludf.DUMMYFUNCTION("GOOGLETRANSLATE(C277, ""en"", ""ru"")"),"Loading...")</f>
        <v>Loading...</v>
      </c>
    </row>
    <row r="278" ht="15.75" customHeight="1">
      <c r="A278" s="2" t="s">
        <v>188</v>
      </c>
      <c r="B278" s="2" t="s">
        <v>195</v>
      </c>
      <c r="C278" s="2" t="s">
        <v>190</v>
      </c>
      <c r="E278" s="2" t="str">
        <f>IFERROR(__xludf.DUMMYFUNCTION("GOOGLETRANSLATE(A278, ""en"", ""ru"")"),"Loading...")</f>
        <v>Loading...</v>
      </c>
      <c r="F278" s="2" t="str">
        <f>IFERROR(__xludf.DUMMYFUNCTION("GOOGLETRANSLATE(B278, ""en"", ""ru"")"),"Loading...")</f>
        <v>Loading...</v>
      </c>
      <c r="G278" s="2" t="str">
        <f>IFERROR(__xludf.DUMMYFUNCTION("GOOGLETRANSLATE(C278, ""en"", ""ru"")"),"Loading...")</f>
        <v>Loading...</v>
      </c>
    </row>
    <row r="279" ht="15.75" customHeight="1">
      <c r="A279" s="2" t="s">
        <v>188</v>
      </c>
      <c r="B279" s="2" t="s">
        <v>196</v>
      </c>
      <c r="C279" s="2" t="s">
        <v>190</v>
      </c>
      <c r="E279" s="2" t="str">
        <f>IFERROR(__xludf.DUMMYFUNCTION("GOOGLETRANSLATE(A279, ""en"", ""ru"")"),"Loading...")</f>
        <v>Loading...</v>
      </c>
      <c r="F279" s="2" t="str">
        <f>IFERROR(__xludf.DUMMYFUNCTION("GOOGLETRANSLATE(B279, ""en"", ""ru"")"),"Loading...")</f>
        <v>Loading...</v>
      </c>
      <c r="G279" s="2" t="str">
        <f>IFERROR(__xludf.DUMMYFUNCTION("GOOGLETRANSLATE(C279, ""en"", ""ru"")"),"Loading...")</f>
        <v>Loading...</v>
      </c>
    </row>
    <row r="280" ht="15.75" customHeight="1">
      <c r="A280" s="2" t="s">
        <v>188</v>
      </c>
      <c r="B280" s="2" t="s">
        <v>46</v>
      </c>
      <c r="C280" s="2" t="s">
        <v>190</v>
      </c>
      <c r="E280" s="2" t="str">
        <f>IFERROR(__xludf.DUMMYFUNCTION("GOOGLETRANSLATE(A280, ""en"", ""ru"")"),"Loading...")</f>
        <v>Loading...</v>
      </c>
      <c r="F280" s="2" t="str">
        <f>IFERROR(__xludf.DUMMYFUNCTION("GOOGLETRANSLATE(B280, ""en"", ""ru"")"),"Кокосовое молоко")</f>
        <v>Кокосовое молоко</v>
      </c>
      <c r="G280" s="2" t="str">
        <f>IFERROR(__xludf.DUMMYFUNCTION("GOOGLETRANSLATE(C280, ""en"", ""ru"")"),"Loading...")</f>
        <v>Loading...</v>
      </c>
    </row>
    <row r="281" ht="15.75" customHeight="1">
      <c r="A281" s="2" t="s">
        <v>188</v>
      </c>
      <c r="B281" s="2" t="s">
        <v>197</v>
      </c>
      <c r="C281" s="2" t="s">
        <v>190</v>
      </c>
      <c r="E281" s="2" t="str">
        <f>IFERROR(__xludf.DUMMYFUNCTION("GOOGLETRANSLATE(A281, ""en"", ""ru"")"),"Loading...")</f>
        <v>Loading...</v>
      </c>
      <c r="F281" s="2" t="str">
        <f>IFERROR(__xludf.DUMMYFUNCTION("GOOGLETRANSLATE(B281, ""en"", ""ru"")"),"Loading...")</f>
        <v>Loading...</v>
      </c>
      <c r="G281" s="2" t="str">
        <f>IFERROR(__xludf.DUMMYFUNCTION("GOOGLETRANSLATE(C281, ""en"", ""ru"")"),"Loading...")</f>
        <v>Loading...</v>
      </c>
    </row>
    <row r="282" ht="15.75" customHeight="1">
      <c r="A282" s="2" t="s">
        <v>198</v>
      </c>
      <c r="B282" s="2" t="s">
        <v>95</v>
      </c>
      <c r="C282" s="2" t="s">
        <v>199</v>
      </c>
      <c r="E282" s="2" t="str">
        <f>IFERROR(__xludf.DUMMYFUNCTION("GOOGLETRANSLATE(A282, ""en"", ""ru"")"),"Loading...")</f>
        <v>Loading...</v>
      </c>
      <c r="F282" s="2" t="str">
        <f>IFERROR(__xludf.DUMMYFUNCTION("GOOGLETRANSLATE(B282, ""en"", ""ru"")"),"Говядина")</f>
        <v>Говядина</v>
      </c>
      <c r="G282" s="2" t="str">
        <f>IFERROR(__xludf.DUMMYFUNCTION("GOOGLETRANSLATE(C282, ""en"", ""ru"")"),"Loading...")</f>
        <v>Loading...</v>
      </c>
    </row>
    <row r="283" ht="15.75" customHeight="1">
      <c r="A283" s="2" t="s">
        <v>198</v>
      </c>
      <c r="B283" s="2" t="s">
        <v>30</v>
      </c>
      <c r="C283" s="2" t="s">
        <v>199</v>
      </c>
      <c r="E283" s="2" t="str">
        <f>IFERROR(__xludf.DUMMYFUNCTION("GOOGLETRANSLATE(A283, ""en"", ""ru"")"),"Loading...")</f>
        <v>Loading...</v>
      </c>
      <c r="F283" s="2" t="str">
        <f>IFERROR(__xludf.DUMMYFUNCTION("GOOGLETRANSLATE(B283, ""en"", ""ru"")"),"Соль")</f>
        <v>Соль</v>
      </c>
      <c r="G283" s="2" t="str">
        <f>IFERROR(__xludf.DUMMYFUNCTION("GOOGLETRANSLATE(C283, ""en"", ""ru"")"),"Loading...")</f>
        <v>Loading...</v>
      </c>
    </row>
    <row r="284" ht="15.75" customHeight="1">
      <c r="A284" s="2" t="s">
        <v>198</v>
      </c>
      <c r="B284" s="2" t="s">
        <v>146</v>
      </c>
      <c r="C284" s="2" t="s">
        <v>199</v>
      </c>
      <c r="E284" s="2" t="str">
        <f>IFERROR(__xludf.DUMMYFUNCTION("GOOGLETRANSLATE(A284, ""en"", ""ru"")"),"Loading...")</f>
        <v>Loading...</v>
      </c>
      <c r="F284" s="2" t="str">
        <f>IFERROR(__xludf.DUMMYFUNCTION("GOOGLETRANSLATE(B284, ""en"", ""ru"")"),"Loading...")</f>
        <v>Loading...</v>
      </c>
      <c r="G284" s="2" t="str">
        <f>IFERROR(__xludf.DUMMYFUNCTION("GOOGLETRANSLATE(C284, ""en"", ""ru"")"),"Loading...")</f>
        <v>Loading...</v>
      </c>
    </row>
    <row r="285" ht="15.75" customHeight="1">
      <c r="A285" s="2" t="s">
        <v>198</v>
      </c>
      <c r="B285" s="2" t="s">
        <v>200</v>
      </c>
      <c r="C285" s="2" t="s">
        <v>199</v>
      </c>
      <c r="E285" s="2" t="str">
        <f>IFERROR(__xludf.DUMMYFUNCTION("GOOGLETRANSLATE(A285, ""en"", ""ru"")"),"Loading...")</f>
        <v>Loading...</v>
      </c>
      <c r="F285" s="2" t="str">
        <f>IFERROR(__xludf.DUMMYFUNCTION("GOOGLETRANSLATE(B285, ""en"", ""ru"")"),"Loading...")</f>
        <v>Loading...</v>
      </c>
      <c r="G285" s="2" t="str">
        <f>IFERROR(__xludf.DUMMYFUNCTION("GOOGLETRANSLATE(C285, ""en"", ""ru"")"),"Loading...")</f>
        <v>Loading...</v>
      </c>
    </row>
    <row r="286" ht="15.75" customHeight="1">
      <c r="A286" s="2" t="s">
        <v>198</v>
      </c>
      <c r="B286" s="2" t="s">
        <v>201</v>
      </c>
      <c r="C286" s="2" t="s">
        <v>199</v>
      </c>
      <c r="E286" s="2" t="str">
        <f>IFERROR(__xludf.DUMMYFUNCTION("GOOGLETRANSLATE(A286, ""en"", ""ru"")"),"Loading...")</f>
        <v>Loading...</v>
      </c>
      <c r="F286" s="2" t="str">
        <f>IFERROR(__xludf.DUMMYFUNCTION("GOOGLETRANSLATE(B286, ""en"", ""ru"")"),"Яйцо")</f>
        <v>Яйцо</v>
      </c>
      <c r="G286" s="2" t="str">
        <f>IFERROR(__xludf.DUMMYFUNCTION("GOOGLETRANSLATE(C286, ""en"", ""ru"")"),"Loading...")</f>
        <v>Loading...</v>
      </c>
    </row>
    <row r="287" ht="15.75" customHeight="1">
      <c r="A287" s="2" t="s">
        <v>198</v>
      </c>
      <c r="B287" s="2" t="s">
        <v>202</v>
      </c>
      <c r="C287" s="2" t="s">
        <v>199</v>
      </c>
      <c r="E287" s="2" t="str">
        <f>IFERROR(__xludf.DUMMYFUNCTION("GOOGLETRANSLATE(A287, ""en"", ""ru"")"),"Loading...")</f>
        <v>Loading...</v>
      </c>
      <c r="F287" s="2" t="str">
        <f>IFERROR(__xludf.DUMMYFUNCTION("GOOGLETRANSLATE(B287, ""en"", ""ru"")"),"Крахмал")</f>
        <v>Крахмал</v>
      </c>
      <c r="G287" s="2" t="str">
        <f>IFERROR(__xludf.DUMMYFUNCTION("GOOGLETRANSLATE(C287, ""en"", ""ru"")"),"Loading...")</f>
        <v>Loading...</v>
      </c>
    </row>
    <row r="288" ht="15.75" customHeight="1">
      <c r="A288" s="2" t="s">
        <v>198</v>
      </c>
      <c r="B288" s="2" t="s">
        <v>18</v>
      </c>
      <c r="C288" s="2" t="s">
        <v>199</v>
      </c>
      <c r="E288" s="2" t="str">
        <f>IFERROR(__xludf.DUMMYFUNCTION("GOOGLETRANSLATE(A288, ""en"", ""ru"")"),"Loading...")</f>
        <v>Loading...</v>
      </c>
      <c r="F288" s="2" t="str">
        <f>IFERROR(__xludf.DUMMYFUNCTION("GOOGLETRANSLATE(B288, ""en"", ""ru"")"),"Масло")</f>
        <v>Масло</v>
      </c>
      <c r="G288" s="2" t="str">
        <f>IFERROR(__xludf.DUMMYFUNCTION("GOOGLETRANSLATE(C288, ""en"", ""ru"")"),"Loading...")</f>
        <v>Loading...</v>
      </c>
    </row>
    <row r="289" ht="15.75" customHeight="1">
      <c r="A289" s="2" t="s">
        <v>198</v>
      </c>
      <c r="B289" s="2" t="s">
        <v>203</v>
      </c>
      <c r="C289" s="2" t="s">
        <v>199</v>
      </c>
      <c r="E289" s="2" t="str">
        <f>IFERROR(__xludf.DUMMYFUNCTION("GOOGLETRANSLATE(A289, ""en"", ""ru"")"),"Loading...")</f>
        <v>Loading...</v>
      </c>
      <c r="F289" s="2" t="str">
        <f>IFERROR(__xludf.DUMMYFUNCTION("GOOGLETRANSLATE(B289, ""en"", ""ru"")"),"Loading...")</f>
        <v>Loading...</v>
      </c>
      <c r="G289" s="2" t="str">
        <f>IFERROR(__xludf.DUMMYFUNCTION("GOOGLETRANSLATE(C289, ""en"", ""ru"")"),"Loading...")</f>
        <v>Loading...</v>
      </c>
    </row>
    <row r="290" ht="15.75" customHeight="1">
      <c r="A290" s="2" t="s">
        <v>198</v>
      </c>
      <c r="B290" s="2" t="s">
        <v>77</v>
      </c>
      <c r="C290" s="2" t="s">
        <v>199</v>
      </c>
      <c r="E290" s="2" t="str">
        <f>IFERROR(__xludf.DUMMYFUNCTION("GOOGLETRANSLATE(A290, ""en"", ""ru"")"),"Loading...")</f>
        <v>Loading...</v>
      </c>
      <c r="F290" s="2" t="str">
        <f>IFERROR(__xludf.DUMMYFUNCTION("GOOGLETRANSLATE(B290, ""en"", ""ru"")"),"Лук")</f>
        <v>Лук</v>
      </c>
      <c r="G290" s="2" t="str">
        <f>IFERROR(__xludf.DUMMYFUNCTION("GOOGLETRANSLATE(C290, ""en"", ""ru"")"),"Loading...")</f>
        <v>Loading...</v>
      </c>
    </row>
    <row r="291" ht="15.75" customHeight="1">
      <c r="A291" s="2" t="s">
        <v>198</v>
      </c>
      <c r="B291" s="2" t="s">
        <v>204</v>
      </c>
      <c r="C291" s="2" t="s">
        <v>199</v>
      </c>
      <c r="E291" s="2" t="str">
        <f>IFERROR(__xludf.DUMMYFUNCTION("GOOGLETRANSLATE(A291, ""en"", ""ru"")"),"Loading...")</f>
        <v>Loading...</v>
      </c>
      <c r="F291" s="2" t="str">
        <f>IFERROR(__xludf.DUMMYFUNCTION("GOOGLETRANSLATE(B291, ""en"", ""ru"")"),"Loading...")</f>
        <v>Loading...</v>
      </c>
      <c r="G291" s="2" t="str">
        <f>IFERROR(__xludf.DUMMYFUNCTION("GOOGLETRANSLATE(C291, ""en"", ""ru"")"),"Loading...")</f>
        <v>Loading...</v>
      </c>
    </row>
    <row r="292" ht="15.75" customHeight="1">
      <c r="A292" s="2" t="s">
        <v>198</v>
      </c>
      <c r="B292" s="2" t="s">
        <v>38</v>
      </c>
      <c r="C292" s="2" t="s">
        <v>199</v>
      </c>
      <c r="E292" s="2" t="str">
        <f>IFERROR(__xludf.DUMMYFUNCTION("GOOGLETRANSLATE(A292, ""en"", ""ru"")"),"Loading...")</f>
        <v>Loading...</v>
      </c>
      <c r="F292" s="2" t="str">
        <f>IFERROR(__xludf.DUMMYFUNCTION("GOOGLETRANSLATE(B292, ""en"", ""ru"")"),"Имбирь")</f>
        <v>Имбирь</v>
      </c>
      <c r="G292" s="2" t="str">
        <f>IFERROR(__xludf.DUMMYFUNCTION("GOOGLETRANSLATE(C292, ""en"", ""ru"")"),"Loading...")</f>
        <v>Loading...</v>
      </c>
    </row>
    <row r="293" ht="15.75" customHeight="1">
      <c r="A293" s="2" t="s">
        <v>198</v>
      </c>
      <c r="B293" s="2" t="s">
        <v>205</v>
      </c>
      <c r="C293" s="2" t="s">
        <v>199</v>
      </c>
      <c r="E293" s="2" t="str">
        <f>IFERROR(__xludf.DUMMYFUNCTION("GOOGLETRANSLATE(A293, ""en"", ""ru"")"),"Loading...")</f>
        <v>Loading...</v>
      </c>
      <c r="F293" s="2" t="str">
        <f>IFERROR(__xludf.DUMMYFUNCTION("GOOGLETRANSLATE(B293, ""en"", ""ru"")"),"Ростки фасоли")</f>
        <v>Ростки фасоли</v>
      </c>
      <c r="G293" s="2" t="str">
        <f>IFERROR(__xludf.DUMMYFUNCTION("GOOGLETRANSLATE(C293, ""en"", ""ru"")"),"Loading...")</f>
        <v>Loading...</v>
      </c>
    </row>
    <row r="294" ht="15.75" customHeight="1">
      <c r="A294" s="2" t="s">
        <v>198</v>
      </c>
      <c r="B294" s="2" t="s">
        <v>115</v>
      </c>
      <c r="C294" s="2" t="s">
        <v>199</v>
      </c>
      <c r="E294" s="2" t="str">
        <f>IFERROR(__xludf.DUMMYFUNCTION("GOOGLETRANSLATE(A294, ""en"", ""ru"")"),"Loading...")</f>
        <v>Loading...</v>
      </c>
      <c r="F294" s="2" t="str">
        <f>IFERROR(__xludf.DUMMYFUNCTION("GOOGLETRANSLATE(B294, ""en"", ""ru"")"),"Loading...")</f>
        <v>Loading...</v>
      </c>
      <c r="G294" s="2" t="str">
        <f>IFERROR(__xludf.DUMMYFUNCTION("GOOGLETRANSLATE(C294, ""en"", ""ru"")"),"Loading...")</f>
        <v>Loading...</v>
      </c>
    </row>
    <row r="295" ht="15.75" customHeight="1">
      <c r="A295" s="2" t="s">
        <v>198</v>
      </c>
      <c r="B295" s="2" t="s">
        <v>47</v>
      </c>
      <c r="C295" s="2" t="s">
        <v>199</v>
      </c>
      <c r="E295" s="2" t="str">
        <f>IFERROR(__xludf.DUMMYFUNCTION("GOOGLETRANSLATE(A295, ""en"", ""ru"")"),"Loading...")</f>
        <v>Loading...</v>
      </c>
      <c r="F295" s="2" t="str">
        <f>IFERROR(__xludf.DUMMYFUNCTION("GOOGLETRANSLATE(B295, ""en"", ""ru"")"),"Вода")</f>
        <v>Вода</v>
      </c>
      <c r="G295" s="2" t="str">
        <f>IFERROR(__xludf.DUMMYFUNCTION("GOOGLETRANSLATE(C295, ""en"", ""ru"")"),"Loading...")</f>
        <v>Loading...</v>
      </c>
    </row>
    <row r="296" ht="15.75" customHeight="1">
      <c r="A296" s="2" t="s">
        <v>198</v>
      </c>
      <c r="B296" s="2" t="s">
        <v>206</v>
      </c>
      <c r="C296" s="2" t="s">
        <v>199</v>
      </c>
      <c r="E296" s="2" t="str">
        <f>IFERROR(__xludf.DUMMYFUNCTION("GOOGLETRANSLATE(A296, ""en"", ""ru"")"),"Loading...")</f>
        <v>Loading...</v>
      </c>
      <c r="F296" s="2" t="str">
        <f>IFERROR(__xludf.DUMMYFUNCTION("GOOGLETRANSLATE(B296, ""en"", ""ru"")"),"Loading...")</f>
        <v>Loading...</v>
      </c>
      <c r="G296" s="2" t="str">
        <f>IFERROR(__xludf.DUMMYFUNCTION("GOOGLETRANSLATE(C296, ""en"", ""ru"")"),"Loading...")</f>
        <v>Loading...</v>
      </c>
    </row>
    <row r="297" ht="15.75" customHeight="1">
      <c r="A297" s="2" t="s">
        <v>198</v>
      </c>
      <c r="B297" s="2" t="s">
        <v>32</v>
      </c>
      <c r="C297" s="2" t="s">
        <v>199</v>
      </c>
      <c r="E297" s="2" t="str">
        <f>IFERROR(__xludf.DUMMYFUNCTION("GOOGLETRANSLATE(A297, ""en"", ""ru"")"),"Loading...")</f>
        <v>Loading...</v>
      </c>
      <c r="F297" s="2" t="str">
        <f>IFERROR(__xludf.DUMMYFUNCTION("GOOGLETRANSLATE(B297, ""en"", ""ru"")"),"Сахар")</f>
        <v>Сахар</v>
      </c>
      <c r="G297" s="2" t="str">
        <f>IFERROR(__xludf.DUMMYFUNCTION("GOOGLETRANSLATE(C297, ""en"", ""ru"")"),"Loading...")</f>
        <v>Loading...</v>
      </c>
    </row>
    <row r="298" ht="15.75" customHeight="1">
      <c r="A298" s="2" t="s">
        <v>198</v>
      </c>
      <c r="B298" s="2" t="s">
        <v>195</v>
      </c>
      <c r="C298" s="2" t="s">
        <v>199</v>
      </c>
      <c r="E298" s="2" t="str">
        <f>IFERROR(__xludf.DUMMYFUNCTION("GOOGLETRANSLATE(A298, ""en"", ""ru"")"),"Loading...")</f>
        <v>Loading...</v>
      </c>
      <c r="F298" s="2" t="str">
        <f>IFERROR(__xludf.DUMMYFUNCTION("GOOGLETRANSLATE(B298, ""en"", ""ru"")"),"Loading...")</f>
        <v>Loading...</v>
      </c>
      <c r="G298" s="2" t="str">
        <f>IFERROR(__xludf.DUMMYFUNCTION("GOOGLETRANSLATE(C298, ""en"", ""ru"")"),"Loading...")</f>
        <v>Loading...</v>
      </c>
    </row>
    <row r="299" ht="15.75" customHeight="1">
      <c r="A299" s="2" t="s">
        <v>207</v>
      </c>
      <c r="B299" s="2" t="s">
        <v>44</v>
      </c>
      <c r="C299" s="2" t="s">
        <v>208</v>
      </c>
      <c r="E299" s="2" t="str">
        <f>IFERROR(__xludf.DUMMYFUNCTION("GOOGLETRANSLATE(A299, ""en"", ""ru"")"),"Loading...")</f>
        <v>Loading...</v>
      </c>
      <c r="F299" s="2" t="str">
        <f>IFERROR(__xludf.DUMMYFUNCTION("GOOGLETRANSLATE(B299, ""en"", ""ru"")"),"Фенхель")</f>
        <v>Фенхель</v>
      </c>
      <c r="G299" s="2" t="str">
        <f>IFERROR(__xludf.DUMMYFUNCTION("GOOGLETRANSLATE(C299, ""en"", ""ru"")"),"Loading...")</f>
        <v>Loading...</v>
      </c>
    </row>
    <row r="300" ht="15.75" customHeight="1">
      <c r="A300" s="2" t="s">
        <v>207</v>
      </c>
      <c r="B300" s="2" t="s">
        <v>118</v>
      </c>
      <c r="C300" s="2" t="s">
        <v>208</v>
      </c>
      <c r="E300" s="2" t="str">
        <f>IFERROR(__xludf.DUMMYFUNCTION("GOOGLETRANSLATE(A300, ""en"", ""ru"")"),"Loading...")</f>
        <v>Loading...</v>
      </c>
      <c r="F300" s="2" t="str">
        <f>IFERROR(__xludf.DUMMYFUNCTION("GOOGLETRANSLATE(B300, ""en"", ""ru"")"),"Петрушка")</f>
        <v>Петрушка</v>
      </c>
      <c r="G300" s="2" t="str">
        <f>IFERROR(__xludf.DUMMYFUNCTION("GOOGLETRANSLATE(C300, ""en"", ""ru"")"),"Loading...")</f>
        <v>Loading...</v>
      </c>
    </row>
    <row r="301" ht="15.75" customHeight="1">
      <c r="A301" s="2" t="s">
        <v>207</v>
      </c>
      <c r="B301" s="2" t="s">
        <v>157</v>
      </c>
      <c r="C301" s="2" t="s">
        <v>208</v>
      </c>
      <c r="E301" s="2" t="str">
        <f>IFERROR(__xludf.DUMMYFUNCTION("GOOGLETRANSLATE(A301, ""en"", ""ru"")"),"Loading...")</f>
        <v>Loading...</v>
      </c>
      <c r="F301" s="2" t="str">
        <f>IFERROR(__xludf.DUMMYFUNCTION("GOOGLETRANSLATE(B301, ""en"", ""ru"")"),"Loading...")</f>
        <v>Loading...</v>
      </c>
      <c r="G301" s="2" t="str">
        <f>IFERROR(__xludf.DUMMYFUNCTION("GOOGLETRANSLATE(C301, ""en"", ""ru"")"),"Loading...")</f>
        <v>Loading...</v>
      </c>
    </row>
    <row r="302" ht="15.75" customHeight="1">
      <c r="A302" s="2" t="s">
        <v>207</v>
      </c>
      <c r="B302" s="2" t="s">
        <v>209</v>
      </c>
      <c r="C302" s="2" t="s">
        <v>208</v>
      </c>
      <c r="E302" s="2" t="str">
        <f>IFERROR(__xludf.DUMMYFUNCTION("GOOGLETRANSLATE(A302, ""en"", ""ru"")"),"Loading...")</f>
        <v>Loading...</v>
      </c>
      <c r="F302" s="2" t="str">
        <f>IFERROR(__xludf.DUMMYFUNCTION("GOOGLETRANSLATE(B302, ""en"", ""ru"")"),"Помидоры черри")</f>
        <v>Помидоры черри</v>
      </c>
      <c r="G302" s="2" t="str">
        <f>IFERROR(__xludf.DUMMYFUNCTION("GOOGLETRANSLATE(C302, ""en"", ""ru"")"),"Loading...")</f>
        <v>Loading...</v>
      </c>
    </row>
    <row r="303" ht="15.75" customHeight="1">
      <c r="A303" s="2" t="s">
        <v>207</v>
      </c>
      <c r="B303" s="2" t="s">
        <v>69</v>
      </c>
      <c r="C303" s="2" t="s">
        <v>208</v>
      </c>
      <c r="E303" s="2" t="str">
        <f>IFERROR(__xludf.DUMMYFUNCTION("GOOGLETRANSLATE(A303, ""en"", ""ru"")"),"Loading...")</f>
        <v>Loading...</v>
      </c>
      <c r="F303" s="2" t="str">
        <f>IFERROR(__xludf.DUMMYFUNCTION("GOOGLETRANSLATE(B303, ""en"", ""ru"")"),"Оливковое масло")</f>
        <v>Оливковое масло</v>
      </c>
      <c r="G303" s="2" t="str">
        <f>IFERROR(__xludf.DUMMYFUNCTION("GOOGLETRANSLATE(C303, ""en"", ""ru"")"),"Loading...")</f>
        <v>Loading...</v>
      </c>
    </row>
    <row r="304" ht="15.75" customHeight="1">
      <c r="A304" s="2" t="s">
        <v>207</v>
      </c>
      <c r="B304" s="2" t="s">
        <v>210</v>
      </c>
      <c r="C304" s="2" t="s">
        <v>208</v>
      </c>
      <c r="E304" s="2" t="str">
        <f>IFERROR(__xludf.DUMMYFUNCTION("GOOGLETRANSLATE(A304, ""en"", ""ru"")"),"Loading...")</f>
        <v>Loading...</v>
      </c>
      <c r="F304" s="2" t="str">
        <f>IFERROR(__xludf.DUMMYFUNCTION("GOOGLETRANSLATE(B304, ""en"", ""ru"")"),"Loading...")</f>
        <v>Loading...</v>
      </c>
      <c r="G304" s="2" t="str">
        <f>IFERROR(__xludf.DUMMYFUNCTION("GOOGLETRANSLATE(C304, ""en"", ""ru"")"),"Loading...")</f>
        <v>Loading...</v>
      </c>
    </row>
    <row r="305" ht="15.75" customHeight="1">
      <c r="A305" s="2" t="s">
        <v>207</v>
      </c>
      <c r="B305" s="2" t="s">
        <v>211</v>
      </c>
      <c r="C305" s="2" t="s">
        <v>208</v>
      </c>
      <c r="E305" s="2" t="str">
        <f>IFERROR(__xludf.DUMMYFUNCTION("GOOGLETRANSLATE(A305, ""en"", ""ru"")"),"Loading...")</f>
        <v>Loading...</v>
      </c>
      <c r="F305" s="2" t="str">
        <f>IFERROR(__xludf.DUMMYFUNCTION("GOOGLETRANSLATE(B305, ""en"", ""ru"")"),"Loading...")</f>
        <v>Loading...</v>
      </c>
      <c r="G305" s="2" t="str">
        <f>IFERROR(__xludf.DUMMYFUNCTION("GOOGLETRANSLATE(C305, ""en"", ""ru"")"),"Loading...")</f>
        <v>Loading...</v>
      </c>
    </row>
    <row r="306" ht="15.75" customHeight="1">
      <c r="A306" s="2" t="s">
        <v>212</v>
      </c>
      <c r="B306" s="2" t="s">
        <v>213</v>
      </c>
      <c r="C306" s="2" t="s">
        <v>214</v>
      </c>
      <c r="E306" s="2" t="str">
        <f>IFERROR(__xludf.DUMMYFUNCTION("GOOGLETRANSLATE(A306, ""en"", ""ru"")"),"Loading...")</f>
        <v>Loading...</v>
      </c>
      <c r="F306" s="2" t="str">
        <f>IFERROR(__xludf.DUMMYFUNCTION("GOOGLETRANSLATE(B306, ""en"", ""ru"")"),"Loading...")</f>
        <v>Loading...</v>
      </c>
      <c r="G306" s="2" t="str">
        <f>IFERROR(__xludf.DUMMYFUNCTION("GOOGLETRANSLATE(C306, ""en"", ""ru"")"),"Разомните рикотту и хорошо взбейте с яичными желтками, добавьте муку, сахар, корицу, тертую цедру, лимон и ром, и хорошо перемешайте. Вы можете сделать это на кухонном комбайне. Яичные белки взбейте до устойчивых пиков, добавьте и вылейте в смазанную масл"&amp;"ом и посыпанную мукой форму диаметром 25 см. Выпекайте в духовке при температуре 180°C/160°C, конвекция/газ 4, около 40 минут, пока тесто не затвердеет.
Подайте теплым или холодным, посыпав сахарной пудрой.")</f>
        <v>Разомните рикотту и хорошо взбейте с яичными желтками, добавьте муку, сахар, корицу, тертую цедру, лимон и ром, и хорошо перемешайте. Вы можете сделать это на кухонном комбайне. Яичные белки взбейте до устойчивых пиков, добавьте и вылейте в смазанную маслом и посыпанную мукой форму диаметром 25 см. Выпекайте в духовке при температуре 180°C/160°C, конвекция/газ 4, около 40 минут, пока тесто не затвердеет.
Подайте теплым или холодным, посыпав сахарной пудрой.</v>
      </c>
    </row>
    <row r="307" ht="15.75" customHeight="1">
      <c r="A307" s="2" t="s">
        <v>212</v>
      </c>
      <c r="B307" s="2" t="s">
        <v>27</v>
      </c>
      <c r="C307" s="2" t="s">
        <v>214</v>
      </c>
      <c r="E307" s="2" t="str">
        <f>IFERROR(__xludf.DUMMYFUNCTION("GOOGLETRANSLATE(A307, ""en"", ""ru"")"),"Loading...")</f>
        <v>Loading...</v>
      </c>
      <c r="F307" s="2" t="str">
        <f>IFERROR(__xludf.DUMMYFUNCTION("GOOGLETRANSLATE(B307, ""en"", ""ru"")"),"Яйца")</f>
        <v>Яйца</v>
      </c>
      <c r="G307" s="2" t="str">
        <f>IFERROR(__xludf.DUMMYFUNCTION("GOOGLETRANSLATE(C307, ""en"", ""ru"")"),"Разомните рикотту и хорошо взбейте с яичными желтками, добавьте муку, сахар, корицу, тертую цедру, лимон и ром, и хорошо перемешайте. Вы можете сделать это на кухонном комбайне. Яичные белки взбейте до устойчивых пиков, добавьте и вылейте в смазанную масл"&amp;"ом и посыпанную мукой форму диаметром 25 см. Выпекайте в духовке при температуре 180°C/160°C, конвекция/газ 4, около 40 минут, пока тесто не затвердеет.
Подайте теплым или холодным, посыпав сахарной пудрой.")</f>
        <v>Разомните рикотту и хорошо взбейте с яичными желтками, добавьте муку, сахар, корицу, тертую цедру, лимон и ром, и хорошо перемешайте. Вы можете сделать это на кухонном комбайне. Яичные белки взбейте до устойчивых пиков, добавьте и вылейте в смазанную маслом и посыпанную мукой форму диаметром 25 см. Выпекайте в духовке при температуре 180°C/160°C, конвекция/газ 4, около 40 минут, пока тесто не затвердеет.
Подайте теплым или холодным, посыпав сахарной пудрой.</v>
      </c>
    </row>
    <row r="308" ht="15.75" customHeight="1">
      <c r="A308" s="2" t="s">
        <v>212</v>
      </c>
      <c r="B308" s="2" t="s">
        <v>28</v>
      </c>
      <c r="C308" s="2" t="s">
        <v>214</v>
      </c>
      <c r="E308" s="2" t="str">
        <f>IFERROR(__xludf.DUMMYFUNCTION("GOOGLETRANSLATE(A308, ""en"", ""ru"")"),"Loading...")</f>
        <v>Loading...</v>
      </c>
      <c r="F308" s="2" t="str">
        <f>IFERROR(__xludf.DUMMYFUNCTION("GOOGLETRANSLATE(B308, ""en"", ""ru"")"),"Мука")</f>
        <v>Мука</v>
      </c>
      <c r="G308" s="2" t="str">
        <f>IFERROR(__xludf.DUMMYFUNCTION("GOOGLETRANSLATE(C308, ""en"", ""ru"")"),"Разомните рикотту и хорошо взбейте с яичными желтками, добавьте муку, сахар, корицу, тертую цедру, лимон и ром, и хорошо перемешайте. Вы можете сделать это на кухонном комбайне. Яичные белки взбейте до устойчивых пиков, добавьте и вылейте в смазанную масл"&amp;"ом и посыпанную мукой форму диаметром 25 см. Выпекайте в духовке при температуре 180°C/160°C, конвекция/газ 4, около 40 минут, пока тесто не затвердеет.
Подайте теплым или холодным, посыпав сахарной пудрой.")</f>
        <v>Разомните рикотту и хорошо взбейте с яичными желтками, добавьте муку, сахар, корицу, тертую цедру, лимон и ром, и хорошо перемешайте. Вы можете сделать это на кухонном комбайне. Яичные белки взбейте до устойчивых пиков, добавьте и вылейте в смазанную маслом и посыпанную мукой форму диаметром 25 см. Выпекайте в духовке при температуре 180°C/160°C, конвекция/газ 4, около 40 минут, пока тесто не затвердеет.
Подайте теплым или холодным, посыпав сахарной пудрой.</v>
      </c>
    </row>
    <row r="309" ht="15.75" customHeight="1">
      <c r="A309" s="2" t="s">
        <v>212</v>
      </c>
      <c r="B309" s="2" t="s">
        <v>32</v>
      </c>
      <c r="C309" s="2" t="s">
        <v>214</v>
      </c>
      <c r="E309" s="2" t="str">
        <f>IFERROR(__xludf.DUMMYFUNCTION("GOOGLETRANSLATE(A309, ""en"", ""ru"")"),"Loading...")</f>
        <v>Loading...</v>
      </c>
      <c r="F309" s="2" t="str">
        <f>IFERROR(__xludf.DUMMYFUNCTION("GOOGLETRANSLATE(B309, ""en"", ""ru"")"),"Сахар")</f>
        <v>Сахар</v>
      </c>
      <c r="G309" s="2" t="str">
        <f>IFERROR(__xludf.DUMMYFUNCTION("GOOGLETRANSLATE(C309, ""en"", ""ru"")"),"Разомните рикотту и хорошо взбейте с яичными желтками, добавьте муку, сахар, корицу, тертую цедру, лимон и ром, и хорошо перемешайте. Вы можете сделать это на кухонном комбайне. Яичные белки взбейте до устойчивых пиков, добавьте и вылейте в смазанную масл"&amp;"ом и посыпанную мукой форму диаметром 25 см. Выпекайте в духовке при температуре 180°C/160°C, конвекция/газ 4, около 40 минут, пока тесто не затвердеет.
Подайте теплым или холодным, посыпав сахарной пудрой.")</f>
        <v>Разомните рикотту и хорошо взбейте с яичными желтками, добавьте муку, сахар, корицу, тертую цедру, лимон и ром, и хорошо перемешайте. Вы можете сделать это на кухонном комбайне. Яичные белки взбейте до устойчивых пиков, добавьте и вылейте в смазанную маслом и посыпанную мукой форму диаметром 25 см. Выпекайте в духовке при температуре 180°C/160°C, конвекция/газ 4, около 40 минут, пока тесто не затвердеет.
Подайте теплым или холодным, посыпав сахарной пудрой.</v>
      </c>
    </row>
    <row r="310" ht="15.75" customHeight="1">
      <c r="A310" s="2" t="s">
        <v>212</v>
      </c>
      <c r="B310" s="2" t="s">
        <v>22</v>
      </c>
      <c r="C310" s="2" t="s">
        <v>214</v>
      </c>
      <c r="E310" s="2" t="str">
        <f>IFERROR(__xludf.DUMMYFUNCTION("GOOGLETRANSLATE(A310, ""en"", ""ru"")"),"Loading...")</f>
        <v>Loading...</v>
      </c>
      <c r="F310" s="2" t="str">
        <f>IFERROR(__xludf.DUMMYFUNCTION("GOOGLETRANSLATE(B310, ""en"", ""ru"")"),"Корица")</f>
        <v>Корица</v>
      </c>
      <c r="G310" s="2" t="str">
        <f>IFERROR(__xludf.DUMMYFUNCTION("GOOGLETRANSLATE(C310, ""en"", ""ru"")"),"Разомните рикотту и хорошо взбейте с яичными желтками, добавьте муку, сахар, корицу, тертую цедру, лимон и ром, и хорошо перемешайте. Вы можете сделать это на кухонном комбайне. Яичные белки взбейте до устойчивых пиков, добавьте и вылейте в смазанную масл"&amp;"ом и посыпанную мукой форму диаметром 25 см. Выпекайте в духовке при температуре 180°C/160°C, конвекция/газ 4, около 40 минут, пока тесто не затвердеет.
Подайте теплым или холодным, посыпав сахарной пудрой.")</f>
        <v>Разомните рикотту и хорошо взбейте с яичными желтками, добавьте муку, сахар, корицу, тертую цедру, лимон и ром, и хорошо перемешайте. Вы можете сделать это на кухонном комбайне. Яичные белки взбейте до устойчивых пиков, добавьте и вылейте в смазанную маслом и посыпанную мукой форму диаметром 25 см. Выпекайте в духовке при температуре 180°C/160°C, конвекция/газ 4, около 40 минут, пока тесто не затвердеет.
Подайте теплым или холодным, посыпав сахарной пудрой.</v>
      </c>
    </row>
    <row r="311" ht="15.75" customHeight="1">
      <c r="A311" s="2" t="s">
        <v>212</v>
      </c>
      <c r="B311" s="2" t="s">
        <v>215</v>
      </c>
      <c r="C311" s="2" t="s">
        <v>214</v>
      </c>
      <c r="E311" s="2" t="str">
        <f>IFERROR(__xludf.DUMMYFUNCTION("GOOGLETRANSLATE(A311, ""en"", ""ru"")"),"Loading...")</f>
        <v>Loading...</v>
      </c>
      <c r="F311" s="2" t="str">
        <f>IFERROR(__xludf.DUMMYFUNCTION("GOOGLETRANSLATE(B311, ""en"", ""ru"")"),"Loading...")</f>
        <v>Loading...</v>
      </c>
      <c r="G311" s="2" t="str">
        <f>IFERROR(__xludf.DUMMYFUNCTION("GOOGLETRANSLATE(C311, ""en"", ""ru"")"),"Разомните рикотту и хорошо взбейте с яичными желтками, добавьте муку, сахар, корицу, тертую цедру, лимон и ром, и хорошо перемешайте. Вы можете сделать это на кухонном комбайне. Яичные белки взбейте до устойчивых пиков, добавьте и вылейте в смазанную масл"&amp;"ом и посыпанную мукой форму диаметром 25 см. Выпекайте в духовке при температуре 180°C/160°C, конвекция/газ 4, около 40 минут, пока тесто не затвердеет.
Подайте теплым или холодным, посыпав сахарной пудрой.")</f>
        <v>Разомните рикотту и хорошо взбейте с яичными желтками, добавьте муку, сахар, корицу, тертую цедру, лимон и ром, и хорошо перемешайте. Вы можете сделать это на кухонном комбайне. Яичные белки взбейте до устойчивых пиков, добавьте и вылейте в смазанную маслом и посыпанную мукой форму диаметром 25 см. Выпекайте в духовке при температуре 180°C/160°C, конвекция/газ 4, около 40 минут, пока тесто не затвердеет.
Подайте теплым или холодным, посыпав сахарной пудрой.</v>
      </c>
    </row>
    <row r="312" ht="15.75" customHeight="1">
      <c r="A312" s="2" t="s">
        <v>212</v>
      </c>
      <c r="B312" s="2" t="s">
        <v>216</v>
      </c>
      <c r="C312" s="2" t="s">
        <v>214</v>
      </c>
      <c r="E312" s="2" t="str">
        <f>IFERROR(__xludf.DUMMYFUNCTION("GOOGLETRANSLATE(A312, ""en"", ""ru"")"),"Loading...")</f>
        <v>Loading...</v>
      </c>
      <c r="F312" s="2" t="str">
        <f>IFERROR(__xludf.DUMMYFUNCTION("GOOGLETRANSLATE(B312, ""en"", ""ru"")"),"Loading...")</f>
        <v>Loading...</v>
      </c>
      <c r="G312" s="2" t="str">
        <f>IFERROR(__xludf.DUMMYFUNCTION("GOOGLETRANSLATE(C312, ""en"", ""ru"")"),"Разомните рикотту и хорошо взбейте с яичными желтками, добавьте муку, сахар, корицу, тертую цедру, лимон и ром, и хорошо перемешайте. Вы можете сделать это на кухонном комбайне. Яичные белки взбейте до устойчивых пиков, добавьте и вылейте в смазанную масл"&amp;"ом и посыпанную мукой форму диаметром 25 см. Выпекайте в духовке при температуре 180°C/160°C, конвекция/газ 4, около 40 минут, пока тесто не затвердеет.
Подайте теплым или холодным, посыпав сахарной пудрой.")</f>
        <v>Разомните рикотту и хорошо взбейте с яичными желтками, добавьте муку, сахар, корицу, тертую цедру, лимон и ром, и хорошо перемешайте. Вы можете сделать это на кухонном комбайне. Яичные белки взбейте до устойчивых пиков, добавьте и вылейте в смазанную маслом и посыпанную мукой форму диаметром 25 см. Выпекайте в духовке при температуре 180°C/160°C, конвекция/газ 4, около 40 минут, пока тесто не затвердеет.
Подайте теплым или холодным, посыпав сахарной пудрой.</v>
      </c>
    </row>
    <row r="313" ht="15.75" customHeight="1">
      <c r="A313" s="2" t="s">
        <v>212</v>
      </c>
      <c r="B313" s="2" t="s">
        <v>170</v>
      </c>
      <c r="C313" s="2" t="s">
        <v>214</v>
      </c>
      <c r="E313" s="2" t="str">
        <f>IFERROR(__xludf.DUMMYFUNCTION("GOOGLETRANSLATE(A313, ""en"", ""ru"")"),"Loading...")</f>
        <v>Loading...</v>
      </c>
      <c r="F313" s="2" t="str">
        <f>IFERROR(__xludf.DUMMYFUNCTION("GOOGLETRANSLATE(B313, ""en"", ""ru"")"),"Loading...")</f>
        <v>Loading...</v>
      </c>
      <c r="G313" s="2" t="str">
        <f>IFERROR(__xludf.DUMMYFUNCTION("GOOGLETRANSLATE(C313, ""en"", ""ru"")"),"Разомните рикотту и хорошо взбейте с яичными желтками, добавьте муку, сахар, корицу, тертую цедру, лимон и ром, и хорошо перемешайте. Вы можете сделать это на кухонном комбайне. Яичные белки взбейте до устойчивых пиков, добавьте и вылейте в смазанную масл"&amp;"ом и посыпанную мукой форму диаметром 25 см. Выпекайте в духовке при температуре 180°C/160°C, конвекция/газ 4, около 40 минут, пока тесто не затвердеет.
Подайте теплым или холодным, посыпав сахарной пудрой.")</f>
        <v>Разомните рикотту и хорошо взбейте с яичными желтками, добавьте муку, сахар, корицу, тертую цедру, лимон и ром, и хорошо перемешайте. Вы можете сделать это на кухонном комбайне. Яичные белки взбейте до устойчивых пиков, добавьте и вылейте в смазанную маслом и посыпанную мукой форму диаметром 25 см. Выпекайте в духовке при температуре 180°C/160°C, конвекция/газ 4, около 40 минут, пока тесто не затвердеет.
Подайте теплым или холодным, посыпав сахарной пудрой.</v>
      </c>
    </row>
    <row r="314" ht="15.75" customHeight="1">
      <c r="A314" s="2" t="s">
        <v>217</v>
      </c>
      <c r="B314" s="2" t="s">
        <v>93</v>
      </c>
      <c r="C314" s="2" t="s">
        <v>218</v>
      </c>
      <c r="E314" s="2" t="str">
        <f>IFERROR(__xludf.DUMMYFUNCTION("GOOGLETRANSLATE(A314, ""en"", ""ru"")"),"Картофель на завтрак")</f>
        <v>Картофель на завтрак</v>
      </c>
      <c r="F314" s="2" t="str">
        <f>IFERROR(__xludf.DUMMYFUNCTION("GOOGLETRANSLATE(B314, ""en"", ""ru"")"),"Картофель")</f>
        <v>Картофель</v>
      </c>
      <c r="G314" s="2" t="str">
        <f>IFERROR(__xludf.DUMMYFUNCTION("GOOGLETRANSLATE(C314, ""en"", ""ru"")"),"Loading...")</f>
        <v>Loading...</v>
      </c>
    </row>
    <row r="315" ht="15.75" customHeight="1">
      <c r="A315" s="2" t="s">
        <v>217</v>
      </c>
      <c r="B315" s="2" t="s">
        <v>69</v>
      </c>
      <c r="C315" s="2" t="s">
        <v>218</v>
      </c>
      <c r="E315" s="2" t="str">
        <f>IFERROR(__xludf.DUMMYFUNCTION("GOOGLETRANSLATE(A315, ""en"", ""ru"")"),"Картофель на завтрак")</f>
        <v>Картофель на завтрак</v>
      </c>
      <c r="F315" s="2" t="str">
        <f>IFERROR(__xludf.DUMMYFUNCTION("GOOGLETRANSLATE(B315, ""en"", ""ru"")"),"Оливковое масло")</f>
        <v>Оливковое масло</v>
      </c>
      <c r="G315" s="2" t="str">
        <f>IFERROR(__xludf.DUMMYFUNCTION("GOOGLETRANSLATE(C315, ""en"", ""ru"")"),"Loading...")</f>
        <v>Loading...</v>
      </c>
    </row>
    <row r="316" ht="15.75" customHeight="1">
      <c r="A316" s="2" t="s">
        <v>217</v>
      </c>
      <c r="B316" s="2" t="s">
        <v>150</v>
      </c>
      <c r="C316" s="2" t="s">
        <v>218</v>
      </c>
      <c r="E316" s="2" t="str">
        <f>IFERROR(__xludf.DUMMYFUNCTION("GOOGLETRANSLATE(A316, ""en"", ""ru"")"),"Картофель на завтрак")</f>
        <v>Картофель на завтрак</v>
      </c>
      <c r="F316" s="2" t="str">
        <f>IFERROR(__xludf.DUMMYFUNCTION("GOOGLETRANSLATE(B316, ""en"", ""ru"")"),"Бекон")</f>
        <v>Бекон</v>
      </c>
      <c r="G316" s="2" t="str">
        <f>IFERROR(__xludf.DUMMYFUNCTION("GOOGLETRANSLATE(C316, ""en"", ""ru"")"),"Loading...")</f>
        <v>Loading...</v>
      </c>
    </row>
    <row r="317" ht="15.75" customHeight="1">
      <c r="A317" s="2" t="s">
        <v>217</v>
      </c>
      <c r="B317" s="2" t="s">
        <v>39</v>
      </c>
      <c r="C317" s="2" t="s">
        <v>218</v>
      </c>
      <c r="E317" s="2" t="str">
        <f>IFERROR(__xludf.DUMMYFUNCTION("GOOGLETRANSLATE(A317, ""en"", ""ru"")"),"Картофель на завтрак")</f>
        <v>Картофель на завтрак</v>
      </c>
      <c r="F317" s="2" t="str">
        <f>IFERROR(__xludf.DUMMYFUNCTION("GOOGLETRANSLATE(B317, ""en"", ""ru"")"),"Зубчик чеснока")</f>
        <v>Зубчик чеснока</v>
      </c>
      <c r="G317" s="2" t="str">
        <f>IFERROR(__xludf.DUMMYFUNCTION("GOOGLETRANSLATE(C317, ""en"", ""ru"")"),"Loading...")</f>
        <v>Loading...</v>
      </c>
    </row>
    <row r="318" ht="15.75" customHeight="1">
      <c r="A318" s="2" t="s">
        <v>217</v>
      </c>
      <c r="B318" s="2" t="s">
        <v>219</v>
      </c>
      <c r="C318" s="2" t="s">
        <v>218</v>
      </c>
      <c r="E318" s="2" t="str">
        <f>IFERROR(__xludf.DUMMYFUNCTION("GOOGLETRANSLATE(A318, ""en"", ""ru"")"),"Картофель на завтрак")</f>
        <v>Картофель на завтрак</v>
      </c>
      <c r="F318" s="2" t="str">
        <f>IFERROR(__xludf.DUMMYFUNCTION("GOOGLETRANSLATE(B318, ""en"", ""ru"")"),"Loading...")</f>
        <v>Loading...</v>
      </c>
      <c r="G318" s="2" t="str">
        <f>IFERROR(__xludf.DUMMYFUNCTION("GOOGLETRANSLATE(C318, ""en"", ""ru"")"),"Loading...")</f>
        <v>Loading...</v>
      </c>
    </row>
    <row r="319" ht="15.75" customHeight="1">
      <c r="A319" s="2" t="s">
        <v>217</v>
      </c>
      <c r="B319" s="2" t="s">
        <v>118</v>
      </c>
      <c r="C319" s="2" t="s">
        <v>218</v>
      </c>
      <c r="E319" s="2" t="str">
        <f>IFERROR(__xludf.DUMMYFUNCTION("GOOGLETRANSLATE(A319, ""en"", ""ru"")"),"Картофель на завтрак")</f>
        <v>Картофель на завтрак</v>
      </c>
      <c r="F319" s="2" t="str">
        <f>IFERROR(__xludf.DUMMYFUNCTION("GOOGLETRANSLATE(B319, ""en"", ""ru"")"),"Петрушка")</f>
        <v>Петрушка</v>
      </c>
      <c r="G319" s="2" t="str">
        <f>IFERROR(__xludf.DUMMYFUNCTION("GOOGLETRANSLATE(C319, ""en"", ""ru"")"),"Loading...")</f>
        <v>Loading...</v>
      </c>
    </row>
    <row r="320" ht="15.75" customHeight="1">
      <c r="A320" s="2" t="s">
        <v>217</v>
      </c>
      <c r="B320" s="2" t="s">
        <v>30</v>
      </c>
      <c r="C320" s="2" t="s">
        <v>218</v>
      </c>
      <c r="E320" s="2" t="str">
        <f>IFERROR(__xludf.DUMMYFUNCTION("GOOGLETRANSLATE(A320, ""en"", ""ru"")"),"Картофель на завтрак")</f>
        <v>Картофель на завтрак</v>
      </c>
      <c r="F320" s="2" t="str">
        <f>IFERROR(__xludf.DUMMYFUNCTION("GOOGLETRANSLATE(B320, ""en"", ""ru"")"),"Соль")</f>
        <v>Соль</v>
      </c>
      <c r="G320" s="2" t="str">
        <f>IFERROR(__xludf.DUMMYFUNCTION("GOOGLETRANSLATE(C320, ""en"", ""ru"")"),"Loading...")</f>
        <v>Loading...</v>
      </c>
    </row>
    <row r="321" ht="15.75" customHeight="1">
      <c r="A321" s="2" t="s">
        <v>217</v>
      </c>
      <c r="B321" s="2" t="s">
        <v>146</v>
      </c>
      <c r="C321" s="2" t="s">
        <v>218</v>
      </c>
      <c r="E321" s="2" t="str">
        <f>IFERROR(__xludf.DUMMYFUNCTION("GOOGLETRANSLATE(A321, ""en"", ""ru"")"),"Картофель на завтрак")</f>
        <v>Картофель на завтрак</v>
      </c>
      <c r="F321" s="2" t="str">
        <f>IFERROR(__xludf.DUMMYFUNCTION("GOOGLETRANSLATE(B321, ""en"", ""ru"")"),"Loading...")</f>
        <v>Loading...</v>
      </c>
      <c r="G321" s="2" t="str">
        <f>IFERROR(__xludf.DUMMYFUNCTION("GOOGLETRANSLATE(C321, ""en"", ""ru"")"),"Loading...")</f>
        <v>Loading...</v>
      </c>
    </row>
    <row r="322" ht="15.75" customHeight="1">
      <c r="A322" s="2" t="s">
        <v>217</v>
      </c>
      <c r="B322" s="2" t="s">
        <v>194</v>
      </c>
      <c r="C322" s="2" t="s">
        <v>218</v>
      </c>
      <c r="E322" s="2" t="str">
        <f>IFERROR(__xludf.DUMMYFUNCTION("GOOGLETRANSLATE(A322, ""en"", ""ru"")"),"Картофель на завтрак")</f>
        <v>Картофель на завтрак</v>
      </c>
      <c r="F322" s="2" t="str">
        <f>IFERROR(__xludf.DUMMYFUNCTION("GOOGLETRANSLATE(B322, ""en"", ""ru"")"),"Loading...")</f>
        <v>Loading...</v>
      </c>
      <c r="G322" s="2" t="str">
        <f>IFERROR(__xludf.DUMMYFUNCTION("GOOGLETRANSLATE(C322, ""en"", ""ru"")"),"Loading...")</f>
        <v>Loading...</v>
      </c>
    </row>
    <row r="323" ht="15.75" customHeight="1">
      <c r="A323" s="2" t="s">
        <v>220</v>
      </c>
      <c r="B323" s="2" t="s">
        <v>18</v>
      </c>
      <c r="C323" s="2" t="s">
        <v>221</v>
      </c>
      <c r="E323" s="2" t="str">
        <f>IFERROR(__xludf.DUMMYFUNCTION("GOOGLETRANSLATE(A323, ""en"", ""ru"")"),"Биттербален (голландские фрикадельки)")</f>
        <v>Биттербален (голландские фрикадельки)</v>
      </c>
      <c r="F323" s="2" t="str">
        <f>IFERROR(__xludf.DUMMYFUNCTION("GOOGLETRANSLATE(B323, ""en"", ""ru"")"),"Масло")</f>
        <v>Масло</v>
      </c>
      <c r="G323" s="2" t="str">
        <f>IFERROR(__xludf.DUMMYFUNCTION("GOOGLETRANSLATE(C323, ""en"", ""ru"")"),"Loading...")</f>
        <v>Loading...</v>
      </c>
    </row>
    <row r="324" ht="15.75" customHeight="1">
      <c r="A324" s="2" t="s">
        <v>220</v>
      </c>
      <c r="B324" s="2" t="s">
        <v>28</v>
      </c>
      <c r="C324" s="2" t="s">
        <v>221</v>
      </c>
      <c r="E324" s="2" t="str">
        <f>IFERROR(__xludf.DUMMYFUNCTION("GOOGLETRANSLATE(A324, ""en"", ""ru"")"),"Биттербален (голландские фрикадельки)")</f>
        <v>Биттербален (голландские фрикадельки)</v>
      </c>
      <c r="F324" s="2" t="str">
        <f>IFERROR(__xludf.DUMMYFUNCTION("GOOGLETRANSLATE(B324, ""en"", ""ru"")"),"Мука")</f>
        <v>Мука</v>
      </c>
      <c r="G324" s="2" t="str">
        <f>IFERROR(__xludf.DUMMYFUNCTION("GOOGLETRANSLATE(C324, ""en"", ""ru"")"),"Loading...")</f>
        <v>Loading...</v>
      </c>
    </row>
    <row r="325" ht="15.75" customHeight="1">
      <c r="A325" s="2" t="s">
        <v>220</v>
      </c>
      <c r="B325" s="2" t="s">
        <v>117</v>
      </c>
      <c r="C325" s="2" t="s">
        <v>221</v>
      </c>
      <c r="E325" s="2" t="str">
        <f>IFERROR(__xludf.DUMMYFUNCTION("GOOGLETRANSLATE(A325, ""en"", ""ru"")"),"Биттербален (голландские фрикадельки)")</f>
        <v>Биттербален (голландские фрикадельки)</v>
      </c>
      <c r="F325" s="2" t="str">
        <f>IFERROR(__xludf.DUMMYFUNCTION("GOOGLETRANSLATE(B325, ""en"", ""ru"")"),"Loading...")</f>
        <v>Loading...</v>
      </c>
      <c r="G325" s="2" t="str">
        <f>IFERROR(__xludf.DUMMYFUNCTION("GOOGLETRANSLATE(C325, ""en"", ""ru"")"),"Loading...")</f>
        <v>Loading...</v>
      </c>
    </row>
    <row r="326" ht="15.75" customHeight="1">
      <c r="A326" s="2" t="s">
        <v>220</v>
      </c>
      <c r="B326" s="2" t="s">
        <v>77</v>
      </c>
      <c r="C326" s="2" t="s">
        <v>221</v>
      </c>
      <c r="E326" s="2" t="str">
        <f>IFERROR(__xludf.DUMMYFUNCTION("GOOGLETRANSLATE(A326, ""en"", ""ru"")"),"Биттербален (голландские фрикадельки)")</f>
        <v>Биттербален (голландские фрикадельки)</v>
      </c>
      <c r="F326" s="2" t="str">
        <f>IFERROR(__xludf.DUMMYFUNCTION("GOOGLETRANSLATE(B326, ""en"", ""ru"")"),"Лук")</f>
        <v>Лук</v>
      </c>
      <c r="G326" s="2" t="str">
        <f>IFERROR(__xludf.DUMMYFUNCTION("GOOGLETRANSLATE(C326, ""en"", ""ru"")"),"Loading...")</f>
        <v>Loading...</v>
      </c>
    </row>
    <row r="327" ht="15.75" customHeight="1">
      <c r="A327" s="2" t="s">
        <v>220</v>
      </c>
      <c r="B327" s="2" t="s">
        <v>118</v>
      </c>
      <c r="C327" s="2" t="s">
        <v>221</v>
      </c>
      <c r="E327" s="2" t="str">
        <f>IFERROR(__xludf.DUMMYFUNCTION("GOOGLETRANSLATE(A327, ""en"", ""ru"")"),"Биттербален (голландские фрикадельки)")</f>
        <v>Биттербален (голландские фрикадельки)</v>
      </c>
      <c r="F327" s="2" t="str">
        <f>IFERROR(__xludf.DUMMYFUNCTION("GOOGLETRANSLATE(B327, ""en"", ""ru"")"),"Петрушка")</f>
        <v>Петрушка</v>
      </c>
      <c r="G327" s="2" t="str">
        <f>IFERROR(__xludf.DUMMYFUNCTION("GOOGLETRANSLATE(C327, ""en"", ""ru"")"),"Loading...")</f>
        <v>Loading...</v>
      </c>
    </row>
    <row r="328" ht="15.75" customHeight="1">
      <c r="A328" s="2" t="s">
        <v>220</v>
      </c>
      <c r="B328" s="2" t="s">
        <v>95</v>
      </c>
      <c r="C328" s="2" t="s">
        <v>221</v>
      </c>
      <c r="E328" s="2" t="str">
        <f>IFERROR(__xludf.DUMMYFUNCTION("GOOGLETRANSLATE(A328, ""en"", ""ru"")"),"Биттербален (голландские фрикадельки)")</f>
        <v>Биттербален (голландские фрикадельки)</v>
      </c>
      <c r="F328" s="2" t="str">
        <f>IFERROR(__xludf.DUMMYFUNCTION("GOOGLETRANSLATE(B328, ""en"", ""ru"")"),"Говядина")</f>
        <v>Говядина</v>
      </c>
      <c r="G328" s="2" t="str">
        <f>IFERROR(__xludf.DUMMYFUNCTION("GOOGLETRANSLATE(C328, ""en"", ""ru"")"),"Loading...")</f>
        <v>Loading...</v>
      </c>
    </row>
    <row r="329" ht="15.75" customHeight="1">
      <c r="A329" s="2" t="s">
        <v>220</v>
      </c>
      <c r="B329" s="2" t="s">
        <v>30</v>
      </c>
      <c r="C329" s="2" t="s">
        <v>221</v>
      </c>
      <c r="E329" s="2" t="str">
        <f>IFERROR(__xludf.DUMMYFUNCTION("GOOGLETRANSLATE(A329, ""en"", ""ru"")"),"Биттербален (голландские фрикадельки)")</f>
        <v>Биттербален (голландские фрикадельки)</v>
      </c>
      <c r="F329" s="2" t="str">
        <f>IFERROR(__xludf.DUMMYFUNCTION("GOOGLETRANSLATE(B329, ""en"", ""ru"")"),"Соль")</f>
        <v>Соль</v>
      </c>
      <c r="G329" s="2" t="str">
        <f>IFERROR(__xludf.DUMMYFUNCTION("GOOGLETRANSLATE(C329, ""en"", ""ru"")"),"Loading...")</f>
        <v>Loading...</v>
      </c>
    </row>
    <row r="330" ht="15.75" customHeight="1">
      <c r="A330" s="2" t="s">
        <v>220</v>
      </c>
      <c r="B330" s="2" t="s">
        <v>146</v>
      </c>
      <c r="C330" s="2" t="s">
        <v>221</v>
      </c>
      <c r="E330" s="2" t="str">
        <f>IFERROR(__xludf.DUMMYFUNCTION("GOOGLETRANSLATE(A330, ""en"", ""ru"")"),"Биттербален (голландские фрикадельки)")</f>
        <v>Биттербален (голландские фрикадельки)</v>
      </c>
      <c r="F330" s="2" t="str">
        <f>IFERROR(__xludf.DUMMYFUNCTION("GOOGLETRANSLATE(B330, ""en"", ""ru"")"),"Loading...")</f>
        <v>Loading...</v>
      </c>
      <c r="G330" s="2" t="str">
        <f>IFERROR(__xludf.DUMMYFUNCTION("GOOGLETRANSLATE(C330, ""en"", ""ru"")"),"Loading...")</f>
        <v>Loading...</v>
      </c>
    </row>
    <row r="331" ht="15.75" customHeight="1">
      <c r="A331" s="2" t="s">
        <v>220</v>
      </c>
      <c r="B331" s="2" t="s">
        <v>222</v>
      </c>
      <c r="C331" s="2" t="s">
        <v>221</v>
      </c>
      <c r="E331" s="2" t="str">
        <f>IFERROR(__xludf.DUMMYFUNCTION("GOOGLETRANSLATE(A331, ""en"", ""ru"")"),"Биттербален (голландские фрикадельки)")</f>
        <v>Биттербален (голландские фрикадельки)</v>
      </c>
      <c r="F331" s="2" t="str">
        <f>IFERROR(__xludf.DUMMYFUNCTION("GOOGLETRANSLATE(B331, ""en"", ""ru"")"),"Loading...")</f>
        <v>Loading...</v>
      </c>
      <c r="G331" s="2" t="str">
        <f>IFERROR(__xludf.DUMMYFUNCTION("GOOGLETRANSLATE(C331, ""en"", ""ru"")"),"Loading...")</f>
        <v>Loading...</v>
      </c>
    </row>
    <row r="332" ht="15.75" customHeight="1">
      <c r="A332" s="2" t="s">
        <v>220</v>
      </c>
      <c r="B332" s="2" t="s">
        <v>28</v>
      </c>
      <c r="C332" s="2" t="s">
        <v>221</v>
      </c>
      <c r="E332" s="2" t="str">
        <f>IFERROR(__xludf.DUMMYFUNCTION("GOOGLETRANSLATE(A332, ""en"", ""ru"")"),"Биттербален (голландские фрикадельки)")</f>
        <v>Биттербален (голландские фрикадельки)</v>
      </c>
      <c r="F332" s="2" t="str">
        <f>IFERROR(__xludf.DUMMYFUNCTION("GOOGLETRANSLATE(B332, ""en"", ""ru"")"),"Мука")</f>
        <v>Мука</v>
      </c>
      <c r="G332" s="2" t="str">
        <f>IFERROR(__xludf.DUMMYFUNCTION("GOOGLETRANSLATE(C332, ""en"", ""ru"")"),"Loading...")</f>
        <v>Loading...</v>
      </c>
    </row>
    <row r="333" ht="15.75" customHeight="1">
      <c r="A333" s="2" t="s">
        <v>220</v>
      </c>
      <c r="B333" s="2" t="s">
        <v>27</v>
      </c>
      <c r="C333" s="2" t="s">
        <v>221</v>
      </c>
      <c r="E333" s="2" t="str">
        <f>IFERROR(__xludf.DUMMYFUNCTION("GOOGLETRANSLATE(A333, ""en"", ""ru"")"),"Биттербален (голландские фрикадельки)")</f>
        <v>Биттербален (голландские фрикадельки)</v>
      </c>
      <c r="F333" s="2" t="str">
        <f>IFERROR(__xludf.DUMMYFUNCTION("GOOGLETRANSLATE(B333, ""en"", ""ru"")"),"Яйца")</f>
        <v>Яйца</v>
      </c>
      <c r="G333" s="2" t="str">
        <f>IFERROR(__xludf.DUMMYFUNCTION("GOOGLETRANSLATE(C333, ""en"", ""ru"")"),"Loading...")</f>
        <v>Loading...</v>
      </c>
    </row>
    <row r="334" ht="15.75" customHeight="1">
      <c r="A334" s="2" t="s">
        <v>220</v>
      </c>
      <c r="B334" s="2" t="s">
        <v>223</v>
      </c>
      <c r="C334" s="2" t="s">
        <v>221</v>
      </c>
      <c r="E334" s="2" t="str">
        <f>IFERROR(__xludf.DUMMYFUNCTION("GOOGLETRANSLATE(A334, ""en"", ""ru"")"),"Биттербален (голландские фрикадельки)")</f>
        <v>Биттербален (голландские фрикадельки)</v>
      </c>
      <c r="F334" s="2" t="str">
        <f>IFERROR(__xludf.DUMMYFUNCTION("GOOGLETRANSLATE(B334, ""en"", ""ru"")"),"Loading...")</f>
        <v>Loading...</v>
      </c>
      <c r="G334" s="2" t="str">
        <f>IFERROR(__xludf.DUMMYFUNCTION("GOOGLETRANSLATE(C334, ""en"", ""ru"")"),"Loading...")</f>
        <v>Loading...</v>
      </c>
    </row>
    <row r="335" ht="15.75" customHeight="1">
      <c r="A335" s="2" t="s">
        <v>224</v>
      </c>
      <c r="B335" s="2" t="s">
        <v>93</v>
      </c>
      <c r="C335" s="2" t="s">
        <v>225</v>
      </c>
      <c r="E335" s="2" t="str">
        <f>IFERROR(__xludf.DUMMYFUNCTION("GOOGLETRANSLATE(A335, ""en"", ""ru"")"),"Loading...")</f>
        <v>Loading...</v>
      </c>
      <c r="F335" s="2" t="str">
        <f>IFERROR(__xludf.DUMMYFUNCTION("GOOGLETRANSLATE(B335, ""en"", ""ru"")"),"Картофель")</f>
        <v>Картофель</v>
      </c>
      <c r="G335" s="2" t="str">
        <f>IFERROR(__xludf.DUMMYFUNCTION("GOOGLETRANSLATE(C335, ""en"", ""ru"")"),"Loading...")</f>
        <v>Loading...</v>
      </c>
    </row>
    <row r="336" ht="15.75" customHeight="1">
      <c r="A336" s="2" t="s">
        <v>224</v>
      </c>
      <c r="B336" s="2" t="s">
        <v>226</v>
      </c>
      <c r="C336" s="2" t="s">
        <v>225</v>
      </c>
      <c r="E336" s="2" t="str">
        <f>IFERROR(__xludf.DUMMYFUNCTION("GOOGLETRANSLATE(A336, ""en"", ""ru"")"),"Loading...")</f>
        <v>Loading...</v>
      </c>
      <c r="F336" s="2" t="str">
        <f>IFERROR(__xludf.DUMMYFUNCTION("GOOGLETRANSLATE(B336, ""en"", ""ru"")"),"Loading...")</f>
        <v>Loading...</v>
      </c>
      <c r="G336" s="2" t="str">
        <f>IFERROR(__xludf.DUMMYFUNCTION("GOOGLETRANSLATE(C336, ""en"", ""ru"")"),"Loading...")</f>
        <v>Loading...</v>
      </c>
    </row>
    <row r="337" ht="15.75" customHeight="1">
      <c r="A337" s="2" t="s">
        <v>224</v>
      </c>
      <c r="B337" s="2" t="s">
        <v>79</v>
      </c>
      <c r="C337" s="2" t="s">
        <v>225</v>
      </c>
      <c r="E337" s="2" t="str">
        <f>IFERROR(__xludf.DUMMYFUNCTION("GOOGLETRANSLATE(A337, ""en"", ""ru"")"),"Loading...")</f>
        <v>Loading...</v>
      </c>
      <c r="F337" s="2" t="str">
        <f>IFERROR(__xludf.DUMMYFUNCTION("GOOGLETRANSLATE(B337, ""en"", ""ru"")"),"Чеснок")</f>
        <v>Чеснок</v>
      </c>
      <c r="G337" s="2" t="str">
        <f>IFERROR(__xludf.DUMMYFUNCTION("GOOGLETRANSLATE(C337, ""en"", ""ru"")"),"Loading...")</f>
        <v>Loading...</v>
      </c>
    </row>
    <row r="338" ht="15.75" customHeight="1">
      <c r="A338" s="2" t="s">
        <v>224</v>
      </c>
      <c r="B338" s="2" t="s">
        <v>193</v>
      </c>
      <c r="C338" s="2" t="s">
        <v>225</v>
      </c>
      <c r="E338" s="2" t="str">
        <f>IFERROR(__xludf.DUMMYFUNCTION("GOOGLETRANSLATE(A338, ""en"", ""ru"")"),"Loading...")</f>
        <v>Loading...</v>
      </c>
      <c r="F338" s="2" t="str">
        <f>IFERROR(__xludf.DUMMYFUNCTION("GOOGLETRANSLATE(B338, ""en"", ""ru"")"),"Loading...")</f>
        <v>Loading...</v>
      </c>
      <c r="G338" s="2" t="str">
        <f>IFERROR(__xludf.DUMMYFUNCTION("GOOGLETRANSLATE(C338, ""en"", ""ru"")"),"Loading...")</f>
        <v>Loading...</v>
      </c>
    </row>
    <row r="339" ht="15.75" customHeight="1">
      <c r="A339" s="2" t="s">
        <v>224</v>
      </c>
      <c r="B339" s="2" t="s">
        <v>227</v>
      </c>
      <c r="C339" s="2" t="s">
        <v>225</v>
      </c>
      <c r="E339" s="2" t="str">
        <f>IFERROR(__xludf.DUMMYFUNCTION("GOOGLETRANSLATE(A339, ""en"", ""ru"")"),"Loading...")</f>
        <v>Loading...</v>
      </c>
      <c r="F339" s="2" t="str">
        <f>IFERROR(__xludf.DUMMYFUNCTION("GOOGLETRANSLATE(B339, ""en"", ""ru"")"),"Loading...")</f>
        <v>Loading...</v>
      </c>
      <c r="G339" s="2" t="str">
        <f>IFERROR(__xludf.DUMMYFUNCTION("GOOGLETRANSLATE(C339, ""en"", ""ru"")"),"Loading...")</f>
        <v>Loading...</v>
      </c>
    </row>
    <row r="340" ht="15.75" customHeight="1">
      <c r="A340" s="2" t="s">
        <v>224</v>
      </c>
      <c r="B340" s="2" t="s">
        <v>228</v>
      </c>
      <c r="C340" s="2" t="s">
        <v>225</v>
      </c>
      <c r="E340" s="2" t="str">
        <f>IFERROR(__xludf.DUMMYFUNCTION("GOOGLETRANSLATE(A340, ""en"", ""ru"")"),"Loading...")</f>
        <v>Loading...</v>
      </c>
      <c r="F340" s="2" t="str">
        <f>IFERROR(__xludf.DUMMYFUNCTION("GOOGLETRANSLATE(B340, ""en"", ""ru"")"),"Loading...")</f>
        <v>Loading...</v>
      </c>
      <c r="G340" s="2" t="str">
        <f>IFERROR(__xludf.DUMMYFUNCTION("GOOGLETRANSLATE(C340, ""en"", ""ru"")"),"Loading...")</f>
        <v>Loading...</v>
      </c>
    </row>
    <row r="341" ht="15.75" customHeight="1">
      <c r="A341" s="2" t="s">
        <v>224</v>
      </c>
      <c r="B341" s="2" t="s">
        <v>229</v>
      </c>
      <c r="C341" s="2" t="s">
        <v>225</v>
      </c>
      <c r="E341" s="2" t="str">
        <f>IFERROR(__xludf.DUMMYFUNCTION("GOOGLETRANSLATE(A341, ""en"", ""ru"")"),"Loading...")</f>
        <v>Loading...</v>
      </c>
      <c r="F341" s="2" t="str">
        <f>IFERROR(__xludf.DUMMYFUNCTION("GOOGLETRANSLATE(B341, ""en"", ""ru"")"),"Loading...")</f>
        <v>Loading...</v>
      </c>
      <c r="G341" s="2" t="str">
        <f>IFERROR(__xludf.DUMMYFUNCTION("GOOGLETRANSLATE(C341, ""en"", ""ru"")"),"Loading...")</f>
        <v>Loading...</v>
      </c>
    </row>
    <row r="342" ht="15.75" customHeight="1">
      <c r="A342" s="2" t="s">
        <v>224</v>
      </c>
      <c r="B342" s="2" t="s">
        <v>230</v>
      </c>
      <c r="C342" s="2" t="s">
        <v>225</v>
      </c>
      <c r="E342" s="2" t="str">
        <f>IFERROR(__xludf.DUMMYFUNCTION("GOOGLETRANSLATE(A342, ""en"", ""ru"")"),"Loading...")</f>
        <v>Loading...</v>
      </c>
      <c r="F342" s="2" t="str">
        <f>IFERROR(__xludf.DUMMYFUNCTION("GOOGLETRANSLATE(B342, ""en"", ""ru"")"),"Loading...")</f>
        <v>Loading...</v>
      </c>
      <c r="G342" s="2" t="str">
        <f>IFERROR(__xludf.DUMMYFUNCTION("GOOGLETRANSLATE(C342, ""en"", ""ru"")"),"Loading...")</f>
        <v>Loading...</v>
      </c>
    </row>
    <row r="343" ht="15.75" customHeight="1">
      <c r="A343" s="2" t="s">
        <v>224</v>
      </c>
      <c r="B343" s="2" t="s">
        <v>110</v>
      </c>
      <c r="C343" s="2" t="s">
        <v>225</v>
      </c>
      <c r="E343" s="2" t="str">
        <f>IFERROR(__xludf.DUMMYFUNCTION("GOOGLETRANSLATE(A343, ""en"", ""ru"")"),"Loading...")</f>
        <v>Loading...</v>
      </c>
      <c r="F343" s="2" t="str">
        <f>IFERROR(__xludf.DUMMYFUNCTION("GOOGLETRANSLATE(B343, ""en"", ""ru"")"),"Loading...")</f>
        <v>Loading...</v>
      </c>
      <c r="G343" s="2" t="str">
        <f>IFERROR(__xludf.DUMMYFUNCTION("GOOGLETRANSLATE(C343, ""en"", ""ru"")"),"Loading...")</f>
        <v>Loading...</v>
      </c>
    </row>
    <row r="344" ht="15.75" customHeight="1">
      <c r="A344" s="2" t="s">
        <v>224</v>
      </c>
      <c r="B344" s="2" t="s">
        <v>32</v>
      </c>
      <c r="C344" s="2" t="s">
        <v>225</v>
      </c>
      <c r="E344" s="2" t="str">
        <f>IFERROR(__xludf.DUMMYFUNCTION("GOOGLETRANSLATE(A344, ""en"", ""ru"")"),"Loading...")</f>
        <v>Loading...</v>
      </c>
      <c r="F344" s="2" t="str">
        <f>IFERROR(__xludf.DUMMYFUNCTION("GOOGLETRANSLATE(B344, ""en"", ""ru"")"),"Сахар")</f>
        <v>Сахар</v>
      </c>
      <c r="G344" s="2" t="str">
        <f>IFERROR(__xludf.DUMMYFUNCTION("GOOGLETRANSLATE(C344, ""en"", ""ru"")"),"Loading...")</f>
        <v>Loading...</v>
      </c>
    </row>
    <row r="345" ht="15.75" customHeight="1">
      <c r="A345" s="2" t="s">
        <v>224</v>
      </c>
      <c r="B345" s="2" t="s">
        <v>197</v>
      </c>
      <c r="C345" s="2" t="s">
        <v>225</v>
      </c>
      <c r="E345" s="2" t="str">
        <f>IFERROR(__xludf.DUMMYFUNCTION("GOOGLETRANSLATE(A345, ""en"", ""ru"")"),"Loading...")</f>
        <v>Loading...</v>
      </c>
      <c r="F345" s="2" t="str">
        <f>IFERROR(__xludf.DUMMYFUNCTION("GOOGLETRANSLATE(B345, ""en"", ""ru"")"),"Loading...")</f>
        <v>Loading...</v>
      </c>
      <c r="G345" s="2" t="str">
        <f>IFERROR(__xludf.DUMMYFUNCTION("GOOGLETRANSLATE(C345, ""en"", ""ru"")"),"Loading...")</f>
        <v>Loading...</v>
      </c>
    </row>
    <row r="346" ht="15.75" customHeight="1">
      <c r="A346" s="2" t="s">
        <v>224</v>
      </c>
      <c r="B346" s="2" t="s">
        <v>30</v>
      </c>
      <c r="C346" s="2" t="s">
        <v>225</v>
      </c>
      <c r="E346" s="2" t="str">
        <f>IFERROR(__xludf.DUMMYFUNCTION("GOOGLETRANSLATE(A346, ""en"", ""ru"")"),"Loading...")</f>
        <v>Loading...</v>
      </c>
      <c r="F346" s="2" t="str">
        <f>IFERROR(__xludf.DUMMYFUNCTION("GOOGLETRANSLATE(B346, ""en"", ""ru"")"),"Соль")</f>
        <v>Соль</v>
      </c>
      <c r="G346" s="2" t="str">
        <f>IFERROR(__xludf.DUMMYFUNCTION("GOOGLETRANSLATE(C346, ""en"", ""ru"")"),"Loading...")</f>
        <v>Loading...</v>
      </c>
    </row>
    <row r="347" ht="15.75" customHeight="1">
      <c r="A347" s="2" t="s">
        <v>224</v>
      </c>
      <c r="B347" s="2" t="s">
        <v>146</v>
      </c>
      <c r="C347" s="2" t="s">
        <v>225</v>
      </c>
      <c r="E347" s="2" t="str">
        <f>IFERROR(__xludf.DUMMYFUNCTION("GOOGLETRANSLATE(A347, ""en"", ""ru"")"),"Loading...")</f>
        <v>Loading...</v>
      </c>
      <c r="F347" s="2" t="str">
        <f>IFERROR(__xludf.DUMMYFUNCTION("GOOGLETRANSLATE(B347, ""en"", ""ru"")"),"Loading...")</f>
        <v>Loading...</v>
      </c>
      <c r="G347" s="2" t="str">
        <f>IFERROR(__xludf.DUMMYFUNCTION("GOOGLETRANSLATE(C347, ""en"", ""ru"")"),"Loading...")</f>
        <v>Loading...</v>
      </c>
    </row>
    <row r="348" ht="15.75" customHeight="1">
      <c r="A348" s="2" t="s">
        <v>231</v>
      </c>
      <c r="B348" s="2" t="s">
        <v>232</v>
      </c>
      <c r="C348" s="2" t="s">
        <v>233</v>
      </c>
      <c r="E348" s="2" t="str">
        <f>IFERROR(__xludf.DUMMYFUNCTION("GOOGLETRANSLATE(A348, ""en"", ""ru"")"),"Loading...")</f>
        <v>Loading...</v>
      </c>
      <c r="F348" s="2" t="str">
        <f>IFERROR(__xludf.DUMMYFUNCTION("GOOGLETRANSLATE(B348, ""en"", ""ru"")"),"Loading...")</f>
        <v>Loading...</v>
      </c>
      <c r="G348" s="2" t="str">
        <f>IFERROR(__xludf.DUMMYFUNCTION("GOOGLETRANSLATE(C348, ""en"", ""ru"")"),"Loading...")</f>
        <v>Loading...</v>
      </c>
    </row>
    <row r="349" ht="15.75" customHeight="1">
      <c r="A349" s="2" t="s">
        <v>231</v>
      </c>
      <c r="B349" s="2" t="s">
        <v>77</v>
      </c>
      <c r="C349" s="2" t="s">
        <v>233</v>
      </c>
      <c r="E349" s="2" t="str">
        <f>IFERROR(__xludf.DUMMYFUNCTION("GOOGLETRANSLATE(A349, ""en"", ""ru"")"),"Loading...")</f>
        <v>Loading...</v>
      </c>
      <c r="F349" s="2" t="str">
        <f>IFERROR(__xludf.DUMMYFUNCTION("GOOGLETRANSLATE(B349, ""en"", ""ru"")"),"Лук")</f>
        <v>Лук</v>
      </c>
      <c r="G349" s="2" t="str">
        <f>IFERROR(__xludf.DUMMYFUNCTION("GOOGLETRANSLATE(C349, ""en"", ""ru"")"),"Loading...")</f>
        <v>Loading...</v>
      </c>
    </row>
    <row r="350" ht="15.75" customHeight="1">
      <c r="A350" s="2" t="s">
        <v>231</v>
      </c>
      <c r="B350" s="2" t="s">
        <v>193</v>
      </c>
      <c r="C350" s="2" t="s">
        <v>233</v>
      </c>
      <c r="E350" s="2" t="str">
        <f>IFERROR(__xludf.DUMMYFUNCTION("GOOGLETRANSLATE(A350, ""en"", ""ru"")"),"Loading...")</f>
        <v>Loading...</v>
      </c>
      <c r="F350" s="2" t="str">
        <f>IFERROR(__xludf.DUMMYFUNCTION("GOOGLETRANSLATE(B350, ""en"", ""ru"")"),"Loading...")</f>
        <v>Loading...</v>
      </c>
      <c r="G350" s="2" t="str">
        <f>IFERROR(__xludf.DUMMYFUNCTION("GOOGLETRANSLATE(C350, ""en"", ""ru"")"),"Loading...")</f>
        <v>Loading...</v>
      </c>
    </row>
    <row r="351" ht="15.75" customHeight="1">
      <c r="A351" s="2" t="s">
        <v>231</v>
      </c>
      <c r="B351" s="2" t="s">
        <v>39</v>
      </c>
      <c r="C351" s="2" t="s">
        <v>233</v>
      </c>
      <c r="E351" s="2" t="str">
        <f>IFERROR(__xludf.DUMMYFUNCTION("GOOGLETRANSLATE(A351, ""en"", ""ru"")"),"Loading...")</f>
        <v>Loading...</v>
      </c>
      <c r="F351" s="2" t="str">
        <f>IFERROR(__xludf.DUMMYFUNCTION("GOOGLETRANSLATE(B351, ""en"", ""ru"")"),"Зубчик чеснока")</f>
        <v>Зубчик чеснока</v>
      </c>
      <c r="G351" s="2" t="str">
        <f>IFERROR(__xludf.DUMMYFUNCTION("GOOGLETRANSLATE(C351, ""en"", ""ru"")"),"Loading...")</f>
        <v>Loading...</v>
      </c>
    </row>
    <row r="352" ht="15.75" customHeight="1">
      <c r="A352" s="2" t="s">
        <v>231</v>
      </c>
      <c r="B352" s="2" t="s">
        <v>234</v>
      </c>
      <c r="C352" s="2" t="s">
        <v>233</v>
      </c>
      <c r="E352" s="2" t="str">
        <f>IFERROR(__xludf.DUMMYFUNCTION("GOOGLETRANSLATE(A352, ""en"", ""ru"")"),"Loading...")</f>
        <v>Loading...</v>
      </c>
      <c r="F352" s="2" t="str">
        <f>IFERROR(__xludf.DUMMYFUNCTION("GOOGLETRANSLATE(B352, ""en"", ""ru"")"),"Loading...")</f>
        <v>Loading...</v>
      </c>
      <c r="G352" s="2" t="str">
        <f>IFERROR(__xludf.DUMMYFUNCTION("GOOGLETRANSLATE(C352, ""en"", ""ru"")"),"Loading...")</f>
        <v>Loading...</v>
      </c>
    </row>
    <row r="353" ht="15.75" customHeight="1">
      <c r="A353" s="2" t="s">
        <v>231</v>
      </c>
      <c r="B353" s="2" t="s">
        <v>91</v>
      </c>
      <c r="C353" s="2" t="s">
        <v>233</v>
      </c>
      <c r="E353" s="2" t="str">
        <f>IFERROR(__xludf.DUMMYFUNCTION("GOOGLETRANSLATE(A353, ""en"", ""ru"")"),"Loading...")</f>
        <v>Loading...</v>
      </c>
      <c r="F353" s="2" t="str">
        <f>IFERROR(__xludf.DUMMYFUNCTION("GOOGLETRANSLATE(B353, ""en"", ""ru"")"),"Морковь")</f>
        <v>Морковь</v>
      </c>
      <c r="G353" s="2" t="str">
        <f>IFERROR(__xludf.DUMMYFUNCTION("GOOGLETRANSLATE(C353, ""en"", ""ru"")"),"Loading...")</f>
        <v>Loading...</v>
      </c>
    </row>
    <row r="354" ht="15.75" customHeight="1">
      <c r="A354" s="2" t="s">
        <v>231</v>
      </c>
      <c r="B354" s="2" t="s">
        <v>235</v>
      </c>
      <c r="C354" s="2" t="s">
        <v>233</v>
      </c>
      <c r="E354" s="2" t="str">
        <f>IFERROR(__xludf.DUMMYFUNCTION("GOOGLETRANSLATE(A354, ""en"", ""ru"")"),"Loading...")</f>
        <v>Loading...</v>
      </c>
      <c r="F354" s="2" t="str">
        <f>IFERROR(__xludf.DUMMYFUNCTION("GOOGLETRANSLATE(B354, ""en"", ""ru"")"),"Говяжий фарш")</f>
        <v>Говяжий фарш</v>
      </c>
      <c r="G354" s="2" t="str">
        <f>IFERROR(__xludf.DUMMYFUNCTION("GOOGLETRANSLATE(C354, ""en"", ""ru"")"),"Loading...")</f>
        <v>Loading...</v>
      </c>
    </row>
    <row r="355" ht="15.75" customHeight="1">
      <c r="A355" s="2" t="s">
        <v>231</v>
      </c>
      <c r="B355" s="2" t="s">
        <v>195</v>
      </c>
      <c r="C355" s="2" t="s">
        <v>233</v>
      </c>
      <c r="E355" s="2" t="str">
        <f>IFERROR(__xludf.DUMMYFUNCTION("GOOGLETRANSLATE(A355, ""en"", ""ru"")"),"Loading...")</f>
        <v>Loading...</v>
      </c>
      <c r="F355" s="2" t="str">
        <f>IFERROR(__xludf.DUMMYFUNCTION("GOOGLETRANSLATE(B355, ""en"", ""ru"")"),"Loading...")</f>
        <v>Loading...</v>
      </c>
      <c r="G355" s="2" t="str">
        <f>IFERROR(__xludf.DUMMYFUNCTION("GOOGLETRANSLATE(C355, ""en"", ""ru"")"),"Loading...")</f>
        <v>Loading...</v>
      </c>
    </row>
    <row r="356" ht="15.75" customHeight="1">
      <c r="A356" s="2" t="s">
        <v>236</v>
      </c>
      <c r="B356" s="2" t="s">
        <v>237</v>
      </c>
      <c r="C356" s="2" t="s">
        <v>238</v>
      </c>
      <c r="E356" s="2" t="str">
        <f>IFERROR(__xludf.DUMMYFUNCTION("GOOGLETRANSLATE(A356, ""en"", ""ru"")"),"Loading...")</f>
        <v>Loading...</v>
      </c>
      <c r="F356" s="2" t="str">
        <f>IFERROR(__xludf.DUMMYFUNCTION("GOOGLETRANSLATE(B356, ""en"", ""ru"")"),"Фарш говяжий")</f>
        <v>Фарш говяжий</v>
      </c>
      <c r="G356" s="2" t="str">
        <f>IFERROR(__xludf.DUMMYFUNCTION("GOOGLETRANSLATE(C356, ""en"", ""ru"")"),"Loading...")</f>
        <v>Loading...</v>
      </c>
    </row>
    <row r="357" ht="15.75" customHeight="1">
      <c r="A357" s="2" t="s">
        <v>236</v>
      </c>
      <c r="B357" s="2" t="s">
        <v>69</v>
      </c>
      <c r="C357" s="2" t="s">
        <v>238</v>
      </c>
      <c r="E357" s="2" t="str">
        <f>IFERROR(__xludf.DUMMYFUNCTION("GOOGLETRANSLATE(A357, ""en"", ""ru"")"),"Loading...")</f>
        <v>Loading...</v>
      </c>
      <c r="F357" s="2" t="str">
        <f>IFERROR(__xludf.DUMMYFUNCTION("GOOGLETRANSLATE(B357, ""en"", ""ru"")"),"Оливковое масло")</f>
        <v>Оливковое масло</v>
      </c>
      <c r="G357" s="2" t="str">
        <f>IFERROR(__xludf.DUMMYFUNCTION("GOOGLETRANSLATE(C357, ""en"", ""ru"")"),"Loading...")</f>
        <v>Loading...</v>
      </c>
    </row>
    <row r="358" ht="15.75" customHeight="1">
      <c r="A358" s="2" t="s">
        <v>236</v>
      </c>
      <c r="B358" s="2" t="s">
        <v>239</v>
      </c>
      <c r="C358" s="2" t="s">
        <v>238</v>
      </c>
      <c r="E358" s="2" t="str">
        <f>IFERROR(__xludf.DUMMYFUNCTION("GOOGLETRANSLATE(A358, ""en"", ""ru"")"),"Loading...")</f>
        <v>Loading...</v>
      </c>
      <c r="F358" s="2" t="str">
        <f>IFERROR(__xludf.DUMMYFUNCTION("GOOGLETRANSLATE(B358, ""en"", ""ru"")"),"Булочки для бургеров с кунжутом")</f>
        <v>Булочки для бургеров с кунжутом</v>
      </c>
      <c r="G358" s="2" t="str">
        <f>IFERROR(__xludf.DUMMYFUNCTION("GOOGLETRANSLATE(C358, ""en"", ""ru"")"),"Loading...")</f>
        <v>Loading...</v>
      </c>
    </row>
    <row r="359" ht="15.75" customHeight="1">
      <c r="A359" s="2" t="s">
        <v>236</v>
      </c>
      <c r="B359" s="2" t="s">
        <v>77</v>
      </c>
      <c r="C359" s="2" t="s">
        <v>238</v>
      </c>
      <c r="E359" s="2" t="str">
        <f>IFERROR(__xludf.DUMMYFUNCTION("GOOGLETRANSLATE(A359, ""en"", ""ru"")"),"Loading...")</f>
        <v>Loading...</v>
      </c>
      <c r="F359" s="2" t="str">
        <f>IFERROR(__xludf.DUMMYFUNCTION("GOOGLETRANSLATE(B359, ""en"", ""ru"")"),"Лук")</f>
        <v>Лук</v>
      </c>
      <c r="G359" s="2" t="str">
        <f>IFERROR(__xludf.DUMMYFUNCTION("GOOGLETRANSLATE(C359, ""en"", ""ru"")"),"Loading...")</f>
        <v>Loading...</v>
      </c>
    </row>
    <row r="360" ht="15.75" customHeight="1">
      <c r="A360" s="2" t="s">
        <v>236</v>
      </c>
      <c r="B360" s="2" t="s">
        <v>240</v>
      </c>
      <c r="C360" s="2" t="s">
        <v>238</v>
      </c>
      <c r="E360" s="2" t="str">
        <f>IFERROR(__xludf.DUMMYFUNCTION("GOOGLETRANSLATE(A360, ""en"", ""ru"")"),"Loading...")</f>
        <v>Loading...</v>
      </c>
      <c r="F360" s="2" t="str">
        <f>IFERROR(__xludf.DUMMYFUNCTION("GOOGLETRANSLATE(B360, ""en"", ""ru"")"),"Салат Айсберг")</f>
        <v>Салат Айсберг</v>
      </c>
      <c r="G360" s="2" t="str">
        <f>IFERROR(__xludf.DUMMYFUNCTION("GOOGLETRANSLATE(C360, ""en"", ""ru"")"),"Loading...")</f>
        <v>Loading...</v>
      </c>
    </row>
    <row r="361" ht="15.75" customHeight="1">
      <c r="A361" s="2" t="s">
        <v>236</v>
      </c>
      <c r="B361" s="2" t="s">
        <v>241</v>
      </c>
      <c r="C361" s="2" t="s">
        <v>238</v>
      </c>
      <c r="E361" s="2" t="str">
        <f>IFERROR(__xludf.DUMMYFUNCTION("GOOGLETRANSLATE(A361, ""en"", ""ru"")"),"Loading...")</f>
        <v>Loading...</v>
      </c>
      <c r="F361" s="2" t="str">
        <f>IFERROR(__xludf.DUMMYFUNCTION("GOOGLETRANSLATE(B361, ""en"", ""ru"")"),"Сыр")</f>
        <v>Сыр</v>
      </c>
      <c r="G361" s="2" t="str">
        <f>IFERROR(__xludf.DUMMYFUNCTION("GOOGLETRANSLATE(C361, ""en"", ""ru"")"),"Loading...")</f>
        <v>Loading...</v>
      </c>
    </row>
    <row r="362" ht="15.75" customHeight="1">
      <c r="A362" s="2" t="s">
        <v>236</v>
      </c>
      <c r="B362" s="2" t="s">
        <v>242</v>
      </c>
      <c r="C362" s="2" t="s">
        <v>238</v>
      </c>
      <c r="E362" s="2" t="str">
        <f>IFERROR(__xludf.DUMMYFUNCTION("GOOGLETRANSLATE(A362, ""en"", ""ru"")"),"Loading...")</f>
        <v>Loading...</v>
      </c>
      <c r="F362" s="2" t="str">
        <f>IFERROR(__xludf.DUMMYFUNCTION("GOOGLETRANSLATE(B362, ""en"", ""ru"")"),"Укроп соленья")</f>
        <v>Укроп соленья</v>
      </c>
      <c r="G362" s="2" t="str">
        <f>IFERROR(__xludf.DUMMYFUNCTION("GOOGLETRANSLATE(C362, ""en"", ""ru"")"),"Loading...")</f>
        <v>Loading...</v>
      </c>
    </row>
    <row r="363" ht="15.75" customHeight="1">
      <c r="A363" s="2" t="s">
        <v>236</v>
      </c>
      <c r="B363" s="2" t="s">
        <v>243</v>
      </c>
      <c r="C363" s="2" t="s">
        <v>238</v>
      </c>
      <c r="E363" s="2" t="str">
        <f>IFERROR(__xludf.DUMMYFUNCTION("GOOGLETRANSLATE(A363, ""en"", ""ru"")"),"Loading...")</f>
        <v>Loading...</v>
      </c>
      <c r="F363" s="2" t="str">
        <f>IFERROR(__xludf.DUMMYFUNCTION("GOOGLETRANSLATE(B363, ""en"", ""ru"")"),"Майонез")</f>
        <v>Майонез</v>
      </c>
      <c r="G363" s="2" t="str">
        <f>IFERROR(__xludf.DUMMYFUNCTION("GOOGLETRANSLATE(C363, ""en"", ""ru"")"),"Loading...")</f>
        <v>Loading...</v>
      </c>
    </row>
    <row r="364" ht="15.75" customHeight="1">
      <c r="A364" s="2" t="s">
        <v>236</v>
      </c>
      <c r="B364" s="2" t="s">
        <v>244</v>
      </c>
      <c r="C364" s="2" t="s">
        <v>238</v>
      </c>
      <c r="E364" s="2" t="str">
        <f>IFERROR(__xludf.DUMMYFUNCTION("GOOGLETRANSLATE(A364, ""en"", ""ru"")"),"Loading...")</f>
        <v>Loading...</v>
      </c>
      <c r="F364" s="2" t="str">
        <f>IFERROR(__xludf.DUMMYFUNCTION("GOOGLETRANSLATE(B364, ""en"", ""ru"")"),"Loading...")</f>
        <v>Loading...</v>
      </c>
      <c r="G364" s="2" t="str">
        <f>IFERROR(__xludf.DUMMYFUNCTION("GOOGLETRANSLATE(C364, ""en"", ""ru"")"),"Loading...")</f>
        <v>Loading...</v>
      </c>
    </row>
    <row r="365" ht="15.75" customHeight="1">
      <c r="A365" s="2" t="s">
        <v>236</v>
      </c>
      <c r="B365" s="2" t="s">
        <v>146</v>
      </c>
      <c r="C365" s="2" t="s">
        <v>238</v>
      </c>
      <c r="E365" s="2" t="str">
        <f>IFERROR(__xludf.DUMMYFUNCTION("GOOGLETRANSLATE(A365, ""en"", ""ru"")"),"Loading...")</f>
        <v>Loading...</v>
      </c>
      <c r="F365" s="2" t="str">
        <f>IFERROR(__xludf.DUMMYFUNCTION("GOOGLETRANSLATE(B365, ""en"", ""ru"")"),"Loading...")</f>
        <v>Loading...</v>
      </c>
      <c r="G365" s="2" t="str">
        <f>IFERROR(__xludf.DUMMYFUNCTION("GOOGLETRANSLATE(C365, ""en"", ""ru"")"),"Loading...")</f>
        <v>Loading...</v>
      </c>
    </row>
    <row r="366" ht="15.75" customHeight="1">
      <c r="A366" s="2" t="s">
        <v>236</v>
      </c>
      <c r="B366" s="2" t="s">
        <v>92</v>
      </c>
      <c r="C366" s="2" t="s">
        <v>238</v>
      </c>
      <c r="E366" s="2" t="str">
        <f>IFERROR(__xludf.DUMMYFUNCTION("GOOGLETRANSLATE(A366, ""en"", ""ru"")"),"Loading...")</f>
        <v>Loading...</v>
      </c>
      <c r="F366" s="2" t="str">
        <f>IFERROR(__xludf.DUMMYFUNCTION("GOOGLETRANSLATE(B366, ""en"", ""ru"")"),"Горчица")</f>
        <v>Горчица</v>
      </c>
      <c r="G366" s="2" t="str">
        <f>IFERROR(__xludf.DUMMYFUNCTION("GOOGLETRANSLATE(C366, ""en"", ""ru"")"),"Loading...")</f>
        <v>Loading...</v>
      </c>
    </row>
    <row r="367" ht="15.75" customHeight="1">
      <c r="A367" s="2" t="s">
        <v>236</v>
      </c>
      <c r="B367" s="2" t="s">
        <v>245</v>
      </c>
      <c r="C367" s="2" t="s">
        <v>238</v>
      </c>
      <c r="E367" s="2" t="str">
        <f>IFERROR(__xludf.DUMMYFUNCTION("GOOGLETRANSLATE(A367, ""en"", ""ru"")"),"Loading...")</f>
        <v>Loading...</v>
      </c>
      <c r="F367" s="2" t="str">
        <f>IFERROR(__xludf.DUMMYFUNCTION("GOOGLETRANSLATE(B367, ""en"", ""ru"")"),"Loading...")</f>
        <v>Loading...</v>
      </c>
      <c r="G367" s="2" t="str">
        <f>IFERROR(__xludf.DUMMYFUNCTION("GOOGLETRANSLATE(C367, ""en"", ""ru"")"),"Loading...")</f>
        <v>Loading...</v>
      </c>
    </row>
    <row r="368" ht="15.75" customHeight="1">
      <c r="A368" s="2" t="s">
        <v>236</v>
      </c>
      <c r="B368" s="2" t="s">
        <v>246</v>
      </c>
      <c r="C368" s="2" t="s">
        <v>238</v>
      </c>
      <c r="E368" s="2" t="str">
        <f>IFERROR(__xludf.DUMMYFUNCTION("GOOGLETRANSLATE(A368, ""en"", ""ru"")"),"Loading...")</f>
        <v>Loading...</v>
      </c>
      <c r="F368" s="2" t="str">
        <f>IFERROR(__xludf.DUMMYFUNCTION("GOOGLETRANSLATE(B368, ""en"", ""ru"")"),"Loading...")</f>
        <v>Loading...</v>
      </c>
      <c r="G368" s="2" t="str">
        <f>IFERROR(__xludf.DUMMYFUNCTION("GOOGLETRANSLATE(C368, ""en"", ""ru"")"),"Loading...")</f>
        <v>Loading...</v>
      </c>
    </row>
    <row r="369" ht="15.75" customHeight="1">
      <c r="A369" s="2" t="s">
        <v>236</v>
      </c>
      <c r="B369" s="2" t="s">
        <v>247</v>
      </c>
      <c r="C369" s="2" t="s">
        <v>238</v>
      </c>
      <c r="E369" s="2" t="str">
        <f>IFERROR(__xludf.DUMMYFUNCTION("GOOGLETRANSLATE(A369, ""en"", ""ru"")"),"Loading...")</f>
        <v>Loading...</v>
      </c>
      <c r="F369" s="2" t="str">
        <f>IFERROR(__xludf.DUMMYFUNCTION("GOOGLETRANSLATE(B369, ""en"", ""ru"")"),"Loading...")</f>
        <v>Loading...</v>
      </c>
      <c r="G369" s="2" t="str">
        <f>IFERROR(__xludf.DUMMYFUNCTION("GOOGLETRANSLATE(C369, ""en"", ""ru"")"),"Loading...")</f>
        <v>Loading...</v>
      </c>
    </row>
    <row r="370" ht="15.75" customHeight="1">
      <c r="A370" s="2" t="s">
        <v>248</v>
      </c>
      <c r="B370" s="2" t="s">
        <v>150</v>
      </c>
      <c r="C370" s="2" t="s">
        <v>249</v>
      </c>
      <c r="E370" s="2" t="str">
        <f>IFERROR(__xludf.DUMMYFUNCTION("GOOGLETRANSLATE(A370, ""en"", ""ru"")"),"Бигос (Охотничье рагу)")</f>
        <v>Бигос (Охотничье рагу)</v>
      </c>
      <c r="F370" s="2" t="str">
        <f>IFERROR(__xludf.DUMMYFUNCTION("GOOGLETRANSLATE(B370, ""en"", ""ru"")"),"Бекон")</f>
        <v>Бекон</v>
      </c>
      <c r="G370" s="2" t="str">
        <f>IFERROR(__xludf.DUMMYFUNCTION("GOOGLETRANSLATE(C370, ""en"", ""ru"")"),"Loading...")</f>
        <v>Loading...</v>
      </c>
    </row>
    <row r="371" ht="15.75" customHeight="1">
      <c r="A371" s="2" t="s">
        <v>248</v>
      </c>
      <c r="B371" s="2" t="s">
        <v>250</v>
      </c>
      <c r="C371" s="2" t="s">
        <v>249</v>
      </c>
      <c r="E371" s="2" t="str">
        <f>IFERROR(__xludf.DUMMYFUNCTION("GOOGLETRANSLATE(A371, ""en"", ""ru"")"),"Бигос (Охотничье рагу)")</f>
        <v>Бигос (Охотничье рагу)</v>
      </c>
      <c r="F371" s="2" t="str">
        <f>IFERROR(__xludf.DUMMYFUNCTION("GOOGLETRANSLATE(B371, ""en"", ""ru"")"),"Loading...")</f>
        <v>Loading...</v>
      </c>
      <c r="G371" s="2" t="str">
        <f>IFERROR(__xludf.DUMMYFUNCTION("GOOGLETRANSLATE(C371, ""en"", ""ru"")"),"Loading...")</f>
        <v>Loading...</v>
      </c>
    </row>
    <row r="372" ht="15.75" customHeight="1">
      <c r="A372" s="2" t="s">
        <v>248</v>
      </c>
      <c r="B372" s="2" t="s">
        <v>228</v>
      </c>
      <c r="C372" s="2" t="s">
        <v>249</v>
      </c>
      <c r="E372" s="2" t="str">
        <f>IFERROR(__xludf.DUMMYFUNCTION("GOOGLETRANSLATE(A372, ""en"", ""ru"")"),"Бигос (Охотничье рагу)")</f>
        <v>Бигос (Охотничье рагу)</v>
      </c>
      <c r="F372" s="2" t="str">
        <f>IFERROR(__xludf.DUMMYFUNCTION("GOOGLETRANSLATE(B372, ""en"", ""ru"")"),"Loading...")</f>
        <v>Loading...</v>
      </c>
      <c r="G372" s="2" t="str">
        <f>IFERROR(__xludf.DUMMYFUNCTION("GOOGLETRANSLATE(C372, ""en"", ""ru"")"),"Loading...")</f>
        <v>Loading...</v>
      </c>
    </row>
    <row r="373" ht="15.75" customHeight="1">
      <c r="A373" s="2" t="s">
        <v>248</v>
      </c>
      <c r="B373" s="2" t="s">
        <v>28</v>
      </c>
      <c r="C373" s="2" t="s">
        <v>249</v>
      </c>
      <c r="E373" s="2" t="str">
        <f>IFERROR(__xludf.DUMMYFUNCTION("GOOGLETRANSLATE(A373, ""en"", ""ru"")"),"Бигос (Охотничье рагу)")</f>
        <v>Бигос (Охотничье рагу)</v>
      </c>
      <c r="F373" s="2" t="str">
        <f>IFERROR(__xludf.DUMMYFUNCTION("GOOGLETRANSLATE(B373, ""en"", ""ru"")"),"Мука")</f>
        <v>Мука</v>
      </c>
      <c r="G373" s="2" t="str">
        <f>IFERROR(__xludf.DUMMYFUNCTION("GOOGLETRANSLATE(C373, ""en"", ""ru"")"),"Loading...")</f>
        <v>Loading...</v>
      </c>
    </row>
    <row r="374" ht="15.75" customHeight="1">
      <c r="A374" s="2" t="s">
        <v>248</v>
      </c>
      <c r="B374" s="2" t="s">
        <v>79</v>
      </c>
      <c r="C374" s="2" t="s">
        <v>249</v>
      </c>
      <c r="E374" s="2" t="str">
        <f>IFERROR(__xludf.DUMMYFUNCTION("GOOGLETRANSLATE(A374, ""en"", ""ru"")"),"Бигос (Охотничье рагу)")</f>
        <v>Бигос (Охотничье рагу)</v>
      </c>
      <c r="F374" s="2" t="str">
        <f>IFERROR(__xludf.DUMMYFUNCTION("GOOGLETRANSLATE(B374, ""en"", ""ru"")"),"Чеснок")</f>
        <v>Чеснок</v>
      </c>
      <c r="G374" s="2" t="str">
        <f>IFERROR(__xludf.DUMMYFUNCTION("GOOGLETRANSLATE(C374, ""en"", ""ru"")"),"Loading...")</f>
        <v>Loading...</v>
      </c>
    </row>
    <row r="375" ht="15.75" customHeight="1">
      <c r="A375" s="2" t="s">
        <v>248</v>
      </c>
      <c r="B375" s="2" t="s">
        <v>77</v>
      </c>
      <c r="C375" s="2" t="s">
        <v>249</v>
      </c>
      <c r="E375" s="2" t="str">
        <f>IFERROR(__xludf.DUMMYFUNCTION("GOOGLETRANSLATE(A375, ""en"", ""ru"")"),"Бигос (Охотничье рагу)")</f>
        <v>Бигос (Охотничье рагу)</v>
      </c>
      <c r="F375" s="2" t="str">
        <f>IFERROR(__xludf.DUMMYFUNCTION("GOOGLETRANSLATE(B375, ""en"", ""ru"")"),"Лук")</f>
        <v>Лук</v>
      </c>
      <c r="G375" s="2" t="str">
        <f>IFERROR(__xludf.DUMMYFUNCTION("GOOGLETRANSLATE(C375, ""en"", ""ru"")"),"Loading...")</f>
        <v>Loading...</v>
      </c>
    </row>
    <row r="376" ht="15.75" customHeight="1">
      <c r="A376" s="2" t="s">
        <v>248</v>
      </c>
      <c r="B376" s="2" t="s">
        <v>115</v>
      </c>
      <c r="C376" s="2" t="s">
        <v>249</v>
      </c>
      <c r="E376" s="2" t="str">
        <f>IFERROR(__xludf.DUMMYFUNCTION("GOOGLETRANSLATE(A376, ""en"", ""ru"")"),"Бигос (Охотничье рагу)")</f>
        <v>Бигос (Охотничье рагу)</v>
      </c>
      <c r="F376" s="2" t="str">
        <f>IFERROR(__xludf.DUMMYFUNCTION("GOOGLETRANSLATE(B376, ""en"", ""ru"")"),"Loading...")</f>
        <v>Loading...</v>
      </c>
      <c r="G376" s="2" t="str">
        <f>IFERROR(__xludf.DUMMYFUNCTION("GOOGLETRANSLATE(C376, ""en"", ""ru"")"),"Loading...")</f>
        <v>Loading...</v>
      </c>
    </row>
    <row r="377" ht="15.75" customHeight="1">
      <c r="A377" s="2" t="s">
        <v>248</v>
      </c>
      <c r="B377" s="2" t="s">
        <v>251</v>
      </c>
      <c r="C377" s="2" t="s">
        <v>249</v>
      </c>
      <c r="E377" s="2" t="str">
        <f>IFERROR(__xludf.DUMMYFUNCTION("GOOGLETRANSLATE(A377, ""en"", ""ru"")"),"Бигос (Охотничье рагу)")</f>
        <v>Бигос (Охотничье рагу)</v>
      </c>
      <c r="F377" s="2" t="str">
        <f>IFERROR(__xludf.DUMMYFUNCTION("GOOGLETRANSLATE(B377, ""en"", ""ru"")"),"Loading...")</f>
        <v>Loading...</v>
      </c>
      <c r="G377" s="2" t="str">
        <f>IFERROR(__xludf.DUMMYFUNCTION("GOOGLETRANSLATE(C377, ""en"", ""ru"")"),"Loading...")</f>
        <v>Loading...</v>
      </c>
    </row>
    <row r="378" ht="15.75" customHeight="1">
      <c r="A378" s="2" t="s">
        <v>248</v>
      </c>
      <c r="B378" s="2" t="s">
        <v>252</v>
      </c>
      <c r="C378" s="2" t="s">
        <v>249</v>
      </c>
      <c r="E378" s="2" t="str">
        <f>IFERROR(__xludf.DUMMYFUNCTION("GOOGLETRANSLATE(A378, ""en"", ""ru"")"),"Бигос (Охотничье рагу)")</f>
        <v>Бигос (Охотничье рагу)</v>
      </c>
      <c r="F378" s="2" t="str">
        <f>IFERROR(__xludf.DUMMYFUNCTION("GOOGLETRANSLATE(B378, ""en"", ""ru"")"),"Loading...")</f>
        <v>Loading...</v>
      </c>
      <c r="G378" s="2" t="str">
        <f>IFERROR(__xludf.DUMMYFUNCTION("GOOGLETRANSLATE(C378, ""en"", ""ru"")"),"Loading...")</f>
        <v>Loading...</v>
      </c>
    </row>
    <row r="379" ht="15.75" customHeight="1">
      <c r="A379" s="2" t="s">
        <v>248</v>
      </c>
      <c r="B379" s="2" t="s">
        <v>141</v>
      </c>
      <c r="C379" s="2" t="s">
        <v>249</v>
      </c>
      <c r="E379" s="2" t="str">
        <f>IFERROR(__xludf.DUMMYFUNCTION("GOOGLETRANSLATE(A379, ""en"", ""ru"")"),"Бигос (Охотничье рагу)")</f>
        <v>Бигос (Охотничье рагу)</v>
      </c>
      <c r="F379" s="2" t="str">
        <f>IFERROR(__xludf.DUMMYFUNCTION("GOOGLETRANSLATE(B379, ""en"", ""ru"")"),"Loading...")</f>
        <v>Loading...</v>
      </c>
      <c r="G379" s="2" t="str">
        <f>IFERROR(__xludf.DUMMYFUNCTION("GOOGLETRANSLATE(C379, ""en"", ""ru"")"),"Loading...")</f>
        <v>Loading...</v>
      </c>
    </row>
    <row r="380" ht="15.75" customHeight="1">
      <c r="A380" s="2" t="s">
        <v>248</v>
      </c>
      <c r="B380" s="2" t="s">
        <v>89</v>
      </c>
      <c r="C380" s="2" t="s">
        <v>249</v>
      </c>
      <c r="E380" s="2" t="str">
        <f>IFERROR(__xludf.DUMMYFUNCTION("GOOGLETRANSLATE(A380, ""en"", ""ru"")"),"Бигос (Охотничье рагу)")</f>
        <v>Бигос (Охотничье рагу)</v>
      </c>
      <c r="F380" s="2" t="str">
        <f>IFERROR(__xludf.DUMMYFUNCTION("GOOGLETRANSLATE(B380, ""en"", ""ru"")"),"Лавровый лист")</f>
        <v>Лавровый лист</v>
      </c>
      <c r="G380" s="2" t="str">
        <f>IFERROR(__xludf.DUMMYFUNCTION("GOOGLETRANSLATE(C380, ""en"", ""ru"")"),"Loading...")</f>
        <v>Loading...</v>
      </c>
    </row>
    <row r="381" ht="15.75" customHeight="1">
      <c r="A381" s="2" t="s">
        <v>248</v>
      </c>
      <c r="B381" s="2" t="s">
        <v>253</v>
      </c>
      <c r="C381" s="2" t="s">
        <v>249</v>
      </c>
      <c r="E381" s="2" t="str">
        <f>IFERROR(__xludf.DUMMYFUNCTION("GOOGLETRANSLATE(A381, ""en"", ""ru"")"),"Бигос (Охотничье рагу)")</f>
        <v>Бигос (Охотничье рагу)</v>
      </c>
      <c r="F381" s="2" t="str">
        <f>IFERROR(__xludf.DUMMYFUNCTION("GOOGLETRANSLATE(B381, ""en"", ""ru"")"),"Безил")</f>
        <v>Безил</v>
      </c>
      <c r="G381" s="2" t="str">
        <f>IFERROR(__xludf.DUMMYFUNCTION("GOOGLETRANSLATE(C381, ""en"", ""ru"")"),"Loading...")</f>
        <v>Loading...</v>
      </c>
    </row>
    <row r="382" ht="15.75" customHeight="1">
      <c r="A382" s="2" t="s">
        <v>248</v>
      </c>
      <c r="B382" s="2" t="s">
        <v>254</v>
      </c>
      <c r="C382" s="2" t="s">
        <v>249</v>
      </c>
      <c r="E382" s="2" t="str">
        <f>IFERROR(__xludf.DUMMYFUNCTION("GOOGLETRANSLATE(A382, ""en"", ""ru"")"),"Бигос (Охотничье рагу)")</f>
        <v>Бигос (Охотничье рагу)</v>
      </c>
      <c r="F382" s="2" t="str">
        <f>IFERROR(__xludf.DUMMYFUNCTION("GOOGLETRANSLATE(B382, ""en"", ""ru"")"),"Майоран")</f>
        <v>Майоран</v>
      </c>
      <c r="G382" s="2" t="str">
        <f>IFERROR(__xludf.DUMMYFUNCTION("GOOGLETRANSLATE(C382, ""en"", ""ru"")"),"Loading...")</f>
        <v>Loading...</v>
      </c>
    </row>
    <row r="383" ht="15.75" customHeight="1">
      <c r="A383" s="2" t="s">
        <v>248</v>
      </c>
      <c r="B383" s="2" t="s">
        <v>247</v>
      </c>
      <c r="C383" s="2" t="s">
        <v>249</v>
      </c>
      <c r="E383" s="2" t="str">
        <f>IFERROR(__xludf.DUMMYFUNCTION("GOOGLETRANSLATE(A383, ""en"", ""ru"")"),"Бигос (Охотничье рагу)")</f>
        <v>Бигос (Охотничье рагу)</v>
      </c>
      <c r="F383" s="2" t="str">
        <f>IFERROR(__xludf.DUMMYFUNCTION("GOOGLETRANSLATE(B383, ""en"", ""ru"")"),"Loading...")</f>
        <v>Loading...</v>
      </c>
      <c r="G383" s="2" t="str">
        <f>IFERROR(__xludf.DUMMYFUNCTION("GOOGLETRANSLATE(C383, ""en"", ""ru"")"),"Loading...")</f>
        <v>Loading...</v>
      </c>
    </row>
    <row r="384" ht="15.75" customHeight="1">
      <c r="A384" s="2" t="s">
        <v>248</v>
      </c>
      <c r="B384" s="2" t="s">
        <v>255</v>
      </c>
      <c r="C384" s="2" t="s">
        <v>249</v>
      </c>
      <c r="E384" s="2" t="str">
        <f>IFERROR(__xludf.DUMMYFUNCTION("GOOGLETRANSLATE(A384, ""en"", ""ru"")"),"Бигос (Охотничье рагу)")</f>
        <v>Бигос (Охотничье рагу)</v>
      </c>
      <c r="F384" s="2" t="str">
        <f>IFERROR(__xludf.DUMMYFUNCTION("GOOGLETRANSLATE(B384, ""en"", ""ru"")"),"Loading...")</f>
        <v>Loading...</v>
      </c>
      <c r="G384" s="2" t="str">
        <f>IFERROR(__xludf.DUMMYFUNCTION("GOOGLETRANSLATE(C384, ""en"", ""ru"")"),"Loading...")</f>
        <v>Loading...</v>
      </c>
    </row>
    <row r="385" ht="15.75" customHeight="1">
      <c r="A385" s="2" t="s">
        <v>248</v>
      </c>
      <c r="B385" s="2" t="s">
        <v>230</v>
      </c>
      <c r="C385" s="2" t="s">
        <v>249</v>
      </c>
      <c r="E385" s="2" t="str">
        <f>IFERROR(__xludf.DUMMYFUNCTION("GOOGLETRANSLATE(A385, ""en"", ""ru"")"),"Бигос (Охотничье рагу)")</f>
        <v>Бигос (Охотничье рагу)</v>
      </c>
      <c r="F385" s="2" t="str">
        <f>IFERROR(__xludf.DUMMYFUNCTION("GOOGLETRANSLATE(B385, ""en"", ""ru"")"),"Loading...")</f>
        <v>Loading...</v>
      </c>
      <c r="G385" s="2" t="str">
        <f>IFERROR(__xludf.DUMMYFUNCTION("GOOGLETRANSLATE(C385, ""en"", ""ru"")"),"Loading...")</f>
        <v>Loading...</v>
      </c>
    </row>
    <row r="386" ht="15.75" customHeight="1">
      <c r="A386" s="2" t="s">
        <v>248</v>
      </c>
      <c r="B386" s="2" t="s">
        <v>117</v>
      </c>
      <c r="C386" s="2" t="s">
        <v>249</v>
      </c>
      <c r="E386" s="2" t="str">
        <f>IFERROR(__xludf.DUMMYFUNCTION("GOOGLETRANSLATE(A386, ""en"", ""ru"")"),"Бигос (Охотничье рагу)")</f>
        <v>Бигос (Охотничье рагу)</v>
      </c>
      <c r="F386" s="2" t="str">
        <f>IFERROR(__xludf.DUMMYFUNCTION("GOOGLETRANSLATE(B386, ""en"", ""ru"")"),"Loading...")</f>
        <v>Loading...</v>
      </c>
      <c r="G386" s="2" t="str">
        <f>IFERROR(__xludf.DUMMYFUNCTION("GOOGLETRANSLATE(C386, ""en"", ""ru"")"),"Loading...")</f>
        <v>Loading...</v>
      </c>
    </row>
    <row r="387" ht="15.75" customHeight="1">
      <c r="A387" s="2" t="s">
        <v>248</v>
      </c>
      <c r="B387" s="2" t="s">
        <v>177</v>
      </c>
      <c r="C387" s="2" t="s">
        <v>249</v>
      </c>
      <c r="E387" s="2" t="str">
        <f>IFERROR(__xludf.DUMMYFUNCTION("GOOGLETRANSLATE(A387, ""en"", ""ru"")"),"Бигос (Охотничье рагу)")</f>
        <v>Бигос (Охотничье рагу)</v>
      </c>
      <c r="F387" s="2" t="str">
        <f>IFERROR(__xludf.DUMMYFUNCTION("GOOGLETRANSLATE(B387, ""en"", ""ru"")"),"Loading...")</f>
        <v>Loading...</v>
      </c>
      <c r="G387" s="2" t="str">
        <f>IFERROR(__xludf.DUMMYFUNCTION("GOOGLETRANSLATE(C387, ""en"", ""ru"")"),"Loading...")</f>
        <v>Loading...</v>
      </c>
    </row>
    <row r="388" ht="15.75" customHeight="1">
      <c r="A388" s="2" t="s">
        <v>248</v>
      </c>
      <c r="B388" s="2" t="s">
        <v>256</v>
      </c>
      <c r="C388" s="2" t="s">
        <v>249</v>
      </c>
      <c r="E388" s="2" t="str">
        <f>IFERROR(__xludf.DUMMYFUNCTION("GOOGLETRANSLATE(A388, ""en"", ""ru"")"),"Бигос (Охотничье рагу)")</f>
        <v>Бигос (Охотничье рагу)</v>
      </c>
      <c r="F388" s="2" t="str">
        <f>IFERROR(__xludf.DUMMYFUNCTION("GOOGLETRANSLATE(B388, ""en"", ""ru"")"),"Нарезанные кубиками помидоры")</f>
        <v>Нарезанные кубиками помидоры</v>
      </c>
      <c r="G388" s="2" t="str">
        <f>IFERROR(__xludf.DUMMYFUNCTION("GOOGLETRANSLATE(C388, ""en"", ""ru"")"),"Loading...")</f>
        <v>Loading...</v>
      </c>
    </row>
    <row r="389" ht="15.75" customHeight="1">
      <c r="A389" s="2" t="s">
        <v>248</v>
      </c>
      <c r="B389" s="2" t="s">
        <v>257</v>
      </c>
      <c r="C389" s="2" t="s">
        <v>249</v>
      </c>
      <c r="E389" s="2" t="str">
        <f>IFERROR(__xludf.DUMMYFUNCTION("GOOGLETRANSLATE(A389, ""en"", ""ru"")"),"Бигос (Охотничье рагу)")</f>
        <v>Бигос (Охотничье рагу)</v>
      </c>
      <c r="F389" s="2" t="str">
        <f>IFERROR(__xludf.DUMMYFUNCTION("GOOGLETRANSLATE(B389, ""en"", ""ru"")"),"Вустерширский соус")</f>
        <v>Вустерширский соус</v>
      </c>
      <c r="G389" s="2" t="str">
        <f>IFERROR(__xludf.DUMMYFUNCTION("GOOGLETRANSLATE(C389, ""en"", ""ru"")"),"Loading...")</f>
        <v>Loading...</v>
      </c>
    </row>
    <row r="390" ht="15.75" customHeight="1">
      <c r="A390" s="2" t="s">
        <v>258</v>
      </c>
      <c r="B390" s="2" t="s">
        <v>93</v>
      </c>
      <c r="C390" s="2" t="s">
        <v>259</v>
      </c>
      <c r="E390" s="2" t="str">
        <f>IFERROR(__xludf.DUMMYFUNCTION("GOOGLETRANSLATE(A390, ""en"", ""ru"")"),"Loading...")</f>
        <v>Loading...</v>
      </c>
      <c r="F390" s="2" t="str">
        <f>IFERROR(__xludf.DUMMYFUNCTION("GOOGLETRANSLATE(B390, ""en"", ""ru"")"),"Картофель")</f>
        <v>Картофель</v>
      </c>
      <c r="G390" s="2" t="str">
        <f>IFERROR(__xludf.DUMMYFUNCTION("GOOGLETRANSLATE(C390, ""en"", ""ru"")"),"ШАГ 1
Прежде чем начать, установите духовку на самый низкий уровень, чтобы все было в тепле. Очистите картофель, натрите 2 из них на терке и отложите в сторону. Остальные 2 нарежьте крупными кусками, затем варите 10–15 минут или до помощи. Тем временем от"&amp;"ожмите, как можно больше жидкости из тертого соуса, с помощью чистого кухонного полотенца. Разомните отварной картофель, затем добавьте тертым картофелем, зеленым луком и мукой.
ШАГ 2
Взбейте яичный белок в большой миске до мягких пиков. Добавьте пахту, "&amp;"затем добавьте бикарбонат соды. Выложите картофельную смесь.
ШАГ 3
Нагрейте большую сковороду с антипригарным покрытием на среднем огне, затем добавьте 1 столовую ложку сливочного масла и немного масла. Выложите 3–4 ложки картофельной смеси в сковороду, "&amp;"затем осторожно готовьте по 3–5 минут с каждой стороны, пока она не станет золотистой и хрустящей. Пока готовите эту порцию, держите тарелку в теплой духовке, добавляя в сковороду еще сливочное и растительное масло перед приготовлением. Из смеси получится"&amp;" 16 коробочек размером с пышку. Можно приготовить заранее, выложить на кухонную бумагу, а затем разогреть в слабой духовке в течение 20 минут.
ШАГ 4
Нагрейте гриль до средней температуры и положите помидоры в кастрюлю с толстым дном. Добавьте хороший кус"&amp;"очек сливочного масла и немного масла, затем жарьте около 5 минут, пока он не станет мягким. Поджарьте бекон, затем выложите его на тарелку и держите в тепле. Положите коробочку, бекон и яичную стопку и подайте вместе с помидорами.")</f>
        <v>ШАГ 1
Прежде чем начать, установите духовку на самый низкий уровень, чтобы все было в тепле. Очистите картофель, натрите 2 из них на терке и отложите в сторону. Остальные 2 нарежьте крупными кусками, затем варите 10–15 минут или до помощи. Тем временем отожмите, как можно больше жидкости из тертого соуса, с помощью чистого кухонного полотенца. Разомните отварной картофель, затем добавьте тертым картофелем, зеленым луком и мукой.
ШАГ 2
Взбейте яичный белок в большой миске до мягких пиков. Добавьте пахту, затем добавьте бикарбонат соды. Выложите картофельную смесь.
ШАГ 3
Нагрейте большую сковороду с антипригарным покрытием на среднем огне, затем добавьте 1 столовую ложку сливочного масла и немного масла. Выложите 3–4 ложки картофельной смеси в сковороду, затем осторожно готовьте по 3–5 минут с каждой стороны, пока она не станет золотистой и хрустящей. Пока готовите эту порцию, держите тарелку в теплой духовке, добавляя в сковороду еще сливочное и растительное масло перед приготовлением. Из смеси получится 16 коробочек размером с пышку. Можно приготовить заранее, выложить на кухонную бумагу, а затем разогреть в слабой духовке в течение 20 минут.
ШАГ 4
Нагрейте гриль до средней температуры и положите помидоры в кастрюлю с толстым дном. Добавьте хороший кусочек сливочного масла и немного масла, затем жарьте около 5 минут, пока он не станет мягким. Поджарьте бекон, затем выложите его на тарелку и держите в тепле. Положите коробочку, бекон и яичную стопку и подайте вместе с помидорами.</v>
      </c>
    </row>
    <row r="391" ht="15.75" customHeight="1">
      <c r="A391" s="2" t="s">
        <v>258</v>
      </c>
      <c r="B391" s="2" t="s">
        <v>77</v>
      </c>
      <c r="C391" s="2" t="s">
        <v>259</v>
      </c>
      <c r="E391" s="2" t="str">
        <f>IFERROR(__xludf.DUMMYFUNCTION("GOOGLETRANSLATE(A391, ""en"", ""ru"")"),"Loading...")</f>
        <v>Loading...</v>
      </c>
      <c r="F391" s="2" t="str">
        <f>IFERROR(__xludf.DUMMYFUNCTION("GOOGLETRANSLATE(B391, ""en"", ""ru"")"),"Лук")</f>
        <v>Лук</v>
      </c>
      <c r="G391" s="2" t="str">
        <f>IFERROR(__xludf.DUMMYFUNCTION("GOOGLETRANSLATE(C391, ""en"", ""ru"")"),"ШАГ 1
Прежде чем начать, установите духовку на самый низкий уровень, чтобы все было в тепле. Очистите картофель, натрите 2 из них на терке и отложите в сторону. Остальные 2 нарежьте крупными кусками, затем варите 10–15 минут или до помощи. Тем временем от"&amp;"ожмите, как можно больше жидкости из тертого соуса, с помощью чистого кухонного полотенца. Разомните отварной картофель, затем добавьте тертым картофелем, зеленым луком и мукой.
ШАГ 2
Взбейте яичный белок в большой миске до мягких пиков. Добавьте пахту, "&amp;"затем добавьте бикарбонат соды. Выложите картофельную смесь.
ШАГ 3
Нагрейте большую сковороду с антипригарным покрытием на среднем огне, затем добавьте 1 столовую ложку сливочного масла и немного масла. Выложите 3–4 ложки картофельной смеси в сковороду, "&amp;"затем осторожно готовьте по 3–5 минут с каждой стороны, пока она не станет золотистой и хрустящей. Пока готовите эту порцию, держите тарелку в теплой духовке, добавляя в сковороду еще сливочное и растительное масло перед приготовлением. Из смеси получится"&amp;" 16 коробочек размером с пышку. Можно приготовить заранее, выложить на кухонную бумагу, а затем разогреть в слабой духовке в течение 20 минут.
ШАГ 4
Нагрейте гриль до средней температуры и положите помидоры в кастрюлю с толстым дном. Добавьте хороший кус"&amp;"очек сливочного масла и немного масла, затем жарьте около 5 минут, пока он не станет мягким. Поджарьте бекон, затем выложите его на тарелку и держите в тепле. Положите коробочку, бекон и яичную стопку и подайте вместе с помидорами.")</f>
        <v>ШАГ 1
Прежде чем начать, установите духовку на самый низкий уровень, чтобы все было в тепле. Очистите картофель, натрите 2 из них на терке и отложите в сторону. Остальные 2 нарежьте крупными кусками, затем варите 10–15 минут или до помощи. Тем временем отожмите, как можно больше жидкости из тертого соуса, с помощью чистого кухонного полотенца. Разомните отварной картофель, затем добавьте тертым картофелем, зеленым луком и мукой.
ШАГ 2
Взбейте яичный белок в большой миске до мягких пиков. Добавьте пахту, затем добавьте бикарбонат соды. Выложите картофельную смесь.
ШАГ 3
Нагрейте большую сковороду с антипригарным покрытием на среднем огне, затем добавьте 1 столовую ложку сливочного масла и немного масла. Выложите 3–4 ложки картофельной смеси в сковороду, затем осторожно готовьте по 3–5 минут с каждой стороны, пока она не станет золотистой и хрустящей. Пока готовите эту порцию, держите тарелку в теплой духовке, добавляя в сковороду еще сливочное и растительное масло перед приготовлением. Из смеси получится 16 коробочек размером с пышку. Можно приготовить заранее, выложить на кухонную бумагу, а затем разогреть в слабой духовке в течение 20 минут.
ШАГ 4
Нагрейте гриль до средней температуры и положите помидоры в кастрюлю с толстым дном. Добавьте хороший кусочек сливочного масла и немного масла, затем жарьте около 5 минут, пока он не станет мягким. Поджарьте бекон, затем выложите его на тарелку и держите в тепле. Положите коробочку, бекон и яичную стопку и подайте вместе с помидорами.</v>
      </c>
    </row>
    <row r="392" ht="15.75" customHeight="1">
      <c r="A392" s="2" t="s">
        <v>258</v>
      </c>
      <c r="B392" s="2" t="s">
        <v>15</v>
      </c>
      <c r="C392" s="2" t="s">
        <v>259</v>
      </c>
      <c r="E392" s="2" t="str">
        <f>IFERROR(__xludf.DUMMYFUNCTION("GOOGLETRANSLATE(A392, ""en"", ""ru"")"),"Loading...")</f>
        <v>Loading...</v>
      </c>
      <c r="F392" s="2" t="str">
        <f>IFERROR(__xludf.DUMMYFUNCTION("GOOGLETRANSLATE(B392, ""en"", ""ru"")"),"Пшеничной муки")</f>
        <v>Пшеничной муки</v>
      </c>
      <c r="G392" s="2" t="str">
        <f>IFERROR(__xludf.DUMMYFUNCTION("GOOGLETRANSLATE(C392, ""en"", ""ru"")"),"ШАГ 1
Прежде чем начать, установите духовку на самый низкий уровень, чтобы все было в тепле. Очистите картофель, натрите 2 из них на терке и отложите в сторону. Остальные 2 нарежьте крупными кусками, затем варите 10–15 минут или до помощи. Тем временем от"&amp;"ожмите, как можно больше жидкости из тертого соуса, с помощью чистого кухонного полотенца. Разомните отварной картофель, затем добавьте тертым картофелем, зеленым луком и мукой.
ШАГ 2
Взбейте яичный белок в большой миске до мягких пиков. Добавьте пахту, "&amp;"затем добавьте бикарбонат соды. Выложите картофельную смесь.
ШАГ 3
Нагрейте большую сковороду с антипригарным покрытием на среднем огне, затем добавьте 1 столовую ложку сливочного масла и немного масла. Выложите 3–4 ложки картофельной смеси в сковороду, "&amp;"затем осторожно готовьте по 3–5 минут с каждой стороны, пока она не станет золотистой и хрустящей. Пока готовите эту порцию, держите тарелку в теплой духовке, добавляя в сковороду еще сливочное и растительное масло перед приготовлением. Из смеси получится"&amp;" 16 коробочек размером с пышку. Можно приготовить заранее, выложить на кухонную бумагу, а затем разогреть в слабой духовке в течение 20 минут.
ШАГ 4
Нагрейте гриль до средней температуры и положите помидоры в кастрюлю с толстым дном. Добавьте хороший кус"&amp;"очек сливочного масла и немного масла, затем жарьте около 5 минут, пока он не станет мягким. Поджарьте бекон, затем выложите его на тарелку и держите в тепле. Положите коробочку, бекон и яичную стопку и подайте вместе с помидорами.")</f>
        <v>ШАГ 1
Прежде чем начать, установите духовку на самый низкий уровень, чтобы все было в тепле. Очистите картофель, натрите 2 из них на терке и отложите в сторону. Остальные 2 нарежьте крупными кусками, затем варите 10–15 минут или до помощи. Тем временем отожмите, как можно больше жидкости из тертого соуса, с помощью чистого кухонного полотенца. Разомните отварной картофель, затем добавьте тертым картофелем, зеленым луком и мукой.
ШАГ 2
Взбейте яичный белок в большой миске до мягких пиков. Добавьте пахту, затем добавьте бикарбонат соды. Выложите картофельную смесь.
ШАГ 3
Нагрейте большую сковороду с антипригарным покрытием на среднем огне, затем добавьте 1 столовую ложку сливочного масла и немного масла. Выложите 3–4 ложки картофельной смеси в сковороду, затем осторожно готовьте по 3–5 минут с каждой стороны, пока она не станет золотистой и хрустящей. Пока готовите эту порцию, держите тарелку в теплой духовке, добавляя в сковороду еще сливочное и растительное масло перед приготовлением. Из смеси получится 16 коробочек размером с пышку. Можно приготовить заранее, выложить на кухонную бумагу, а затем разогреть в слабой духовке в течение 20 минут.
ШАГ 4
Нагрейте гриль до средней температуры и положите помидоры в кастрюлю с толстым дном. Добавьте хороший кусочек сливочного масла и немного масла, затем жарьте около 5 минут, пока он не станет мягким. Поджарьте бекон, затем выложите его на тарелку и держите в тепле. Положите коробочку, бекон и яичную стопку и подайте вместе с помидорами.</v>
      </c>
    </row>
    <row r="393" ht="15.75" customHeight="1">
      <c r="A393" s="2" t="s">
        <v>258</v>
      </c>
      <c r="B393" s="2" t="s">
        <v>260</v>
      </c>
      <c r="C393" s="2" t="s">
        <v>259</v>
      </c>
      <c r="E393" s="2" t="str">
        <f>IFERROR(__xludf.DUMMYFUNCTION("GOOGLETRANSLATE(A393, ""en"", ""ru"")"),"Loading...")</f>
        <v>Loading...</v>
      </c>
      <c r="F393" s="2" t="str">
        <f>IFERROR(__xludf.DUMMYFUNCTION("GOOGLETRANSLATE(B393, ""en"", ""ru"")"),"Яичный белок")</f>
        <v>Яичный белок</v>
      </c>
      <c r="G393" s="2" t="str">
        <f>IFERROR(__xludf.DUMMYFUNCTION("GOOGLETRANSLATE(C393, ""en"", ""ru"")"),"ШАГ 1
Прежде чем начать, установите духовку на самый низкий уровень, чтобы все было в тепле. Очистите картофель, натрите 2 из них на терке и отложите в сторону. Остальные 2 нарежьте крупными кусками, затем варите 10–15 минут или до помощи. Тем временем от"&amp;"ожмите, как можно больше жидкости из тертого соуса, с помощью чистого кухонного полотенца. Разомните отварной картофель, затем добавьте тертым картофелем, зеленым луком и мукой.
ШАГ 2
Взбейте яичный белок в большой миске до мягких пиков. Добавьте пахту, "&amp;"затем добавьте бикарбонат соды. Выложите картофельную смесь.
ШАГ 3
Нагрейте большую сковороду с антипригарным покрытием на среднем огне, затем добавьте 1 столовую ложку сливочного масла и немного масла. Выложите 3–4 ложки картофельной смеси в сковороду, "&amp;"затем осторожно готовьте по 3–5 минут с каждой стороны, пока она не станет золотистой и хрустящей. Пока готовите эту порцию, держите тарелку в теплой духовке, добавляя в сковороду еще сливочное и растительное масло перед приготовлением. Из смеси получится"&amp;" 16 коробочек размером с пышку. Можно приготовить заранее, выложить на кухонную бумагу, а затем разогреть в слабой духовке в течение 20 минут.
ШАГ 4
Нагрейте гриль до средней температуры и положите помидоры в кастрюлю с толстым дном. Добавьте хороший кус"&amp;"очек сливочного масла и немного масла, затем жарьте около 5 минут, пока он не станет мягким. Поджарьте бекон, затем выложите его на тарелку и держите в тепле. Положите коробочку, бекон и яичную стопку и подайте вместе с помидорами.")</f>
        <v>ШАГ 1
Прежде чем начать, установите духовку на самый низкий уровень, чтобы все было в тепле. Очистите картофель, натрите 2 из них на терке и отложите в сторону. Остальные 2 нарежьте крупными кусками, затем варите 10–15 минут или до помощи. Тем временем отожмите, как можно больше жидкости из тертого соуса, с помощью чистого кухонного полотенца. Разомните отварной картофель, затем добавьте тертым картофелем, зеленым луком и мукой.
ШАГ 2
Взбейте яичный белок в большой миске до мягких пиков. Добавьте пахту, затем добавьте бикарбонат соды. Выложите картофельную смесь.
ШАГ 3
Нагрейте большую сковороду с антипригарным покрытием на среднем огне, затем добавьте 1 столовую ложку сливочного масла и немного масла. Выложите 3–4 ложки картофельной смеси в сковороду, затем осторожно готовьте по 3–5 минут с каждой стороны, пока она не станет золотистой и хрустящей. Пока готовите эту порцию, держите тарелку в теплой духовке, добавляя в сковороду еще сливочное и растительное масло перед приготовлением. Из смеси получится 16 коробочек размером с пышку. Можно приготовить заранее, выложить на кухонную бумагу, а затем разогреть в слабой духовке в течение 20 минут.
ШАГ 4
Нагрейте гриль до средней температуры и положите помидоры в кастрюлю с толстым дном. Добавьте хороший кусочек сливочного масла и немного масла, затем жарьте около 5 минут, пока он не станет мягким. Поджарьте бекон, затем выложите его на тарелку и держите в тепле. Положите коробочку, бекон и яичную стопку и подайте вместе с помидорами.</v>
      </c>
    </row>
    <row r="394" ht="15.75" customHeight="1">
      <c r="A394" s="2" t="s">
        <v>258</v>
      </c>
      <c r="B394" s="2" t="s">
        <v>25</v>
      </c>
      <c r="C394" s="2" t="s">
        <v>259</v>
      </c>
      <c r="E394" s="2" t="str">
        <f>IFERROR(__xludf.DUMMYFUNCTION("GOOGLETRANSLATE(A394, ""en"", ""ru"")"),"Loading...")</f>
        <v>Loading...</v>
      </c>
      <c r="F394" s="2" t="str">
        <f>IFERROR(__xludf.DUMMYFUNCTION("GOOGLETRANSLATE(B394, ""en"", ""ru"")"),"Молоко")</f>
        <v>Молоко</v>
      </c>
      <c r="G394" s="2" t="str">
        <f>IFERROR(__xludf.DUMMYFUNCTION("GOOGLETRANSLATE(C394, ""en"", ""ru"")"),"ШАГ 1
Прежде чем начать, установите духовку на самый низкий уровень, чтобы все было в тепле. Очистите картофель, натрите 2 из них на терке и отложите в сторону. Остальные 2 нарежьте крупными кусками, затем варите 10–15 минут или до помощи. Тем временем от"&amp;"ожмите, как можно больше жидкости из тертого соуса, с помощью чистого кухонного полотенца. Разомните отварной картофель, затем добавьте тертым картофелем, зеленым луком и мукой.
ШАГ 2
Взбейте яичный белок в большой миске до мягких пиков. Добавьте пахту, "&amp;"затем добавьте бикарбонат соды. Выложите картофельную смесь.
ШАГ 3
Нагрейте большую сковороду с антипригарным покрытием на среднем огне, затем добавьте 1 столовую ложку сливочного масла и немного масла. Выложите 3–4 ложки картофельной смеси в сковороду, "&amp;"затем осторожно готовьте по 3–5 минут с каждой стороны, пока она не станет золотистой и хрустящей. Пока готовите эту порцию, держите тарелку в теплой духовке, добавляя в сковороду еще сливочное и растительное масло перед приготовлением. Из смеси получится"&amp;" 16 коробочек размером с пышку. Можно приготовить заранее, выложить на кухонную бумагу, а затем разогреть в слабой духовке в течение 20 минут.
ШАГ 4
Нагрейте гриль до средней температуры и положите помидоры в кастрюлю с толстым дном. Добавьте хороший кус"&amp;"очек сливочного масла и немного масла, затем жарьте около 5 минут, пока он не станет мягким. Поджарьте бекон, затем выложите его на тарелку и держите в тепле. Положите коробочку, бекон и яичную стопку и подайте вместе с помидорами.")</f>
        <v>ШАГ 1
Прежде чем начать, установите духовку на самый низкий уровень, чтобы все было в тепле. Очистите картофель, натрите 2 из них на терке и отложите в сторону. Остальные 2 нарежьте крупными кусками, затем варите 10–15 минут или до помощи. Тем временем отожмите, как можно больше жидкости из тертого соуса, с помощью чистого кухонного полотенца. Разомните отварной картофель, затем добавьте тертым картофелем, зеленым луком и мукой.
ШАГ 2
Взбейте яичный белок в большой миске до мягких пиков. Добавьте пахту, затем добавьте бикарбонат соды. Выложите картофельную смесь.
ШАГ 3
Нагрейте большую сковороду с антипригарным покрытием на среднем огне, затем добавьте 1 столовую ложку сливочного масла и немного масла. Выложите 3–4 ложки картофельной смеси в сковороду, затем осторожно готовьте по 3–5 минут с каждой стороны, пока она не станет золотистой и хрустящей. Пока готовите эту порцию, держите тарелку в теплой духовке, добавляя в сковороду еще сливочное и растительное масло перед приготовлением. Из смеси получится 16 коробочек размером с пышку. Можно приготовить заранее, выложить на кухонную бумагу, а затем разогреть в слабой духовке в течение 20 минут.
ШАГ 4
Нагрейте гриль до средней температуры и положите помидоры в кастрюлю с толстым дном. Добавьте хороший кусочек сливочного масла и немного масла, затем жарьте около 5 минут, пока он не станет мягким. Поджарьте бекон, затем выложите его на тарелку и держите в тепле. Положите коробочку, бекон и яичную стопку и подайте вместе с помидорами.</v>
      </c>
    </row>
    <row r="395" ht="15.75" customHeight="1">
      <c r="A395" s="2" t="s">
        <v>258</v>
      </c>
      <c r="B395" s="2" t="s">
        <v>261</v>
      </c>
      <c r="C395" s="2" t="s">
        <v>259</v>
      </c>
      <c r="E395" s="2" t="str">
        <f>IFERROR(__xludf.DUMMYFUNCTION("GOOGLETRANSLATE(A395, ""en"", ""ru"")"),"Loading...")</f>
        <v>Loading...</v>
      </c>
      <c r="F395" s="2" t="str">
        <f>IFERROR(__xludf.DUMMYFUNCTION("GOOGLETRANSLATE(B395, ""en"", ""ru"")"),"бикарбонатная сода")</f>
        <v>бикарбонатная сода</v>
      </c>
      <c r="G395" s="2" t="str">
        <f>IFERROR(__xludf.DUMMYFUNCTION("GOOGLETRANSLATE(C395, ""en"", ""ru"")"),"ШАГ 1
Прежде чем начать, установите духовку на самый низкий уровень, чтобы все было в тепле. Очистите картофель, натрите 2 из них на терке и отложите в сторону. Остальные 2 нарежьте крупными кусками, затем варите 10–15 минут или до помощи. Тем временем от"&amp;"ожмите, как можно больше жидкости из тертого соуса, с помощью чистого кухонного полотенца. Разомните отварной картофель, затем добавьте тертым картофелем, зеленым луком и мукой.
ШАГ 2
Взбейте яичный белок в большой миске до мягких пиков. Добавьте пахту, "&amp;"затем добавьте бикарбонат соды. Выложите картофельную смесь.
ШАГ 3
Нагрейте большую сковороду с антипригарным покрытием на среднем огне, затем добавьте 1 столовую ложку сливочного масла и немного масла. Выложите 3–4 ложки картофельной смеси в сковороду, "&amp;"затем осторожно готовьте по 3–5 минут с каждой стороны, пока она не станет золотистой и хрустящей. Пока готовите эту порцию, держите тарелку в теплой духовке, добавляя в сковороду еще сливочное и растительное масло перед приготовлением. Из смеси получится"&amp;" 16 коробочек размером с пышку. Можно приготовить заранее, выложить на кухонную бумагу, а затем разогреть в слабой духовке в течение 20 минут.
ШАГ 4
Нагрейте гриль до средней температуры и положите помидоры в кастрюлю с толстым дном. Добавьте хороший кус"&amp;"очек сливочного масла и немного масла, затем жарьте около 5 минут, пока он не станет мягким. Поджарьте бекон, затем выложите его на тарелку и держите в тепле. Положите коробочку, бекон и яичную стопку и подайте вместе с помидорами.")</f>
        <v>ШАГ 1
Прежде чем начать, установите духовку на самый низкий уровень, чтобы все было в тепле. Очистите картофель, натрите 2 из них на терке и отложите в сторону. Остальные 2 нарежьте крупными кусками, затем варите 10–15 минут или до помощи. Тем временем отожмите, как можно больше жидкости из тертого соуса, с помощью чистого кухонного полотенца. Разомните отварной картофель, затем добавьте тертым картофелем, зеленым луком и мукой.
ШАГ 2
Взбейте яичный белок в большой миске до мягких пиков. Добавьте пахту, затем добавьте бикарбонат соды. Выложите картофельную смесь.
ШАГ 3
Нагрейте большую сковороду с антипригарным покрытием на среднем огне, затем добавьте 1 столовую ложку сливочного масла и немного масла. Выложите 3–4 ложки картофельной смеси в сковороду, затем осторожно готовьте по 3–5 минут с каждой стороны, пока она не станет золотистой и хрустящей. Пока готовите эту порцию, держите тарелку в теплой духовке, добавляя в сковороду еще сливочное и растительное масло перед приготовлением. Из смеси получится 16 коробочек размером с пышку. Можно приготовить заранее, выложить на кухонную бумагу, а затем разогреть в слабой духовке в течение 20 минут.
ШАГ 4
Нагрейте гриль до средней температуры и положите помидоры в кастрюлю с толстым дном. Добавьте хороший кусочек сливочного масла и немного масла, затем жарьте около 5 минут, пока он не станет мягким. Поджарьте бекон, затем выложите его на тарелку и держите в тепле. Положите коробочку, бекон и яичную стопку и подайте вместе с помидорами.</v>
      </c>
    </row>
    <row r="396" ht="15.75" customHeight="1">
      <c r="A396" s="2" t="s">
        <v>258</v>
      </c>
      <c r="B396" s="2" t="s">
        <v>18</v>
      </c>
      <c r="C396" s="2" t="s">
        <v>259</v>
      </c>
      <c r="E396" s="2" t="str">
        <f>IFERROR(__xludf.DUMMYFUNCTION("GOOGLETRANSLATE(A396, ""en"", ""ru"")"),"Loading...")</f>
        <v>Loading...</v>
      </c>
      <c r="F396" s="2" t="str">
        <f>IFERROR(__xludf.DUMMYFUNCTION("GOOGLETRANSLATE(B396, ""en"", ""ru"")"),"Масло")</f>
        <v>Масло</v>
      </c>
      <c r="G396" s="2" t="str">
        <f>IFERROR(__xludf.DUMMYFUNCTION("GOOGLETRANSLATE(C396, ""en"", ""ru"")"),"ШАГ 1
Прежде чем начать, установите духовку на самый низкий уровень, чтобы все было в тепле. Очистите картофель, натрите 2 из них на терке и отложите в сторону. Остальные 2 нарежьте крупными кусками, затем варите 10–15 минут или до помощи. Тем временем от"&amp;"ожмите, как можно больше жидкости из тертого соуса, с помощью чистого кухонного полотенца. Разомните отварной картофель, затем добавьте тертым картофелем, зеленым луком и мукой.
ШАГ 2
Взбейте яичный белок в большой миске до мягких пиков. Добавьте пахту, "&amp;"затем добавьте бикарбонат соды. Выложите картофельную смесь.
ШАГ 3
Нагрейте большую сковороду с антипригарным покрытием на среднем огне, затем добавьте 1 столовую ложку сливочного масла и немного масла. Выложите 3–4 ложки картофельной смеси в сковороду, "&amp;"затем осторожно готовьте по 3–5 минут с каждой стороны, пока она не станет золотистой и хрустящей. Пока готовите эту порцию, держите тарелку в теплой духовке, добавляя в сковороду еще сливочное и растительное масло перед приготовлением. Из смеси получится"&amp;" 16 коробочек размером с пышку. Можно приготовить заранее, выложить на кухонную бумагу, а затем разогреть в слабой духовке в течение 20 минут.
ШАГ 4
Нагрейте гриль до средней температуры и положите помидоры в кастрюлю с толстым дном. Добавьте хороший кус"&amp;"очек сливочного масла и немного масла, затем жарьте около 5 минут, пока он не станет мягким. Поджарьте бекон, затем выложите его на тарелку и держите в тепле. Положите коробочку, бекон и яичную стопку и подайте вместе с помидорами.")</f>
        <v>ШАГ 1
Прежде чем начать, установите духовку на самый низкий уровень, чтобы все было в тепле. Очистите картофель, натрите 2 из них на терке и отложите в сторону. Остальные 2 нарежьте крупными кусками, затем варите 10–15 минут или до помощи. Тем временем отожмите, как можно больше жидкости из тертого соуса, с помощью чистого кухонного полотенца. Разомните отварной картофель, затем добавьте тертым картофелем, зеленым луком и мукой.
ШАГ 2
Взбейте яичный белок в большой миске до мягких пиков. Добавьте пахту, затем добавьте бикарбонат соды. Выложите картофельную смесь.
ШАГ 3
Нагрейте большую сковороду с антипригарным покрытием на среднем огне, затем добавьте 1 столовую ложку сливочного масла и немного масла. Выложите 3–4 ложки картофельной смеси в сковороду, затем осторожно готовьте по 3–5 минут с каждой стороны, пока она не станет золотистой и хрустящей. Пока готовите эту порцию, держите тарелку в теплой духовке, добавляя в сковороду еще сливочное и растительное масло перед приготовлением. Из смеси получится 16 коробочек размером с пышку. Можно приготовить заранее, выложить на кухонную бумагу, а затем разогреть в слабой духовке в течение 20 минут.
ШАГ 4
Нагрейте гриль до средней температуры и положите помидоры в кастрюлю с толстым дном. Добавьте хороший кусочек сливочного масла и немного масла, затем жарьте около 5 минут, пока он не станет мягким. Поджарьте бекон, затем выложите его на тарелку и держите в тепле. Положите коробочку, бекон и яичную стопку и подайте вместе с помидорами.</v>
      </c>
    </row>
    <row r="397" ht="15.75" customHeight="1">
      <c r="A397" s="2" t="s">
        <v>258</v>
      </c>
      <c r="B397" s="2" t="s">
        <v>197</v>
      </c>
      <c r="C397" s="2" t="s">
        <v>259</v>
      </c>
      <c r="E397" s="2" t="str">
        <f>IFERROR(__xludf.DUMMYFUNCTION("GOOGLETRANSLATE(A397, ""en"", ""ru"")"),"Loading...")</f>
        <v>Loading...</v>
      </c>
      <c r="F397" s="2" t="str">
        <f>IFERROR(__xludf.DUMMYFUNCTION("GOOGLETRANSLATE(B397, ""en"", ""ru"")"),"Loading...")</f>
        <v>Loading...</v>
      </c>
      <c r="G397" s="2" t="str">
        <f>IFERROR(__xludf.DUMMYFUNCTION("GOOGLETRANSLATE(C397, ""en"", ""ru"")"),"ШАГ 1
Прежде чем начать, установите духовку на самый низкий уровень, чтобы все было в тепле. Очистите картофель, натрите 2 из них на терке и отложите в сторону. Остальные 2 нарежьте крупными кусками, затем варите 10–15 минут или до помощи. Тем временем от"&amp;"ожмите, как можно больше жидкости из тертого соуса, с помощью чистого кухонного полотенца. Разомните отварной картофель, затем добавьте тертым картофелем, зеленым луком и мукой.
ШАГ 2
Взбейте яичный белок в большой миске до мягких пиков. Добавьте пахту, "&amp;"затем добавьте бикарбонат соды. Выложите картофельную смесь.
ШАГ 3
Нагрейте большую сковороду с антипригарным покрытием на среднем огне, затем добавьте 1 столовую ложку сливочного масла и немного масла. Выложите 3–4 ложки картофельной смеси в сковороду, "&amp;"затем осторожно готовьте по 3–5 минут с каждой стороны, пока она не станет золотистой и хрустящей. Пока готовите эту порцию, держите тарелку в теплой духовке, добавляя в сковороду еще сливочное и растительное масло перед приготовлением. Из смеси получится"&amp;" 16 коробочек размером с пышку. Можно приготовить заранее, выложить на кухонную бумагу, а затем разогреть в слабой духовке в течение 20 минут.
ШАГ 4
Нагрейте гриль до средней температуры и положите помидоры в кастрюлю с толстым дном. Добавьте хороший кус"&amp;"очек сливочного масла и немного масла, затем жарьте около 5 минут, пока он не станет мягким. Поджарьте бекон, затем выложите его на тарелку и держите в тепле. Положите коробочку, бекон и яичную стопку и подайте вместе с помидорами.")</f>
        <v>ШАГ 1
Прежде чем начать, установите духовку на самый низкий уровень, чтобы все было в тепле. Очистите картофель, натрите 2 из них на терке и отложите в сторону. Остальные 2 нарежьте крупными кусками, затем варите 10–15 минут или до помощи. Тем временем отожмите, как можно больше жидкости из тертого соуса, с помощью чистого кухонного полотенца. Разомните отварной картофель, затем добавьте тертым картофелем, зеленым луком и мукой.
ШАГ 2
Взбейте яичный белок в большой миске до мягких пиков. Добавьте пахту, затем добавьте бикарбонат соды. Выложите картофельную смесь.
ШАГ 3
Нагрейте большую сковороду с антипригарным покрытием на среднем огне, затем добавьте 1 столовую ложку сливочного масла и немного масла. Выложите 3–4 ложки картофельной смеси в сковороду, затем осторожно готовьте по 3–5 минут с каждой стороны, пока она не станет золотистой и хрустящей. Пока готовите эту порцию, держите тарелку в теплой духовке, добавляя в сковороду еще сливочное и растительное масло перед приготовлением. Из смеси получится 16 коробочек размером с пышку. Можно приготовить заранее, выложить на кухонную бумагу, а затем разогреть в слабой духовке в течение 20 минут.
ШАГ 4
Нагрейте гриль до средней температуры и положите помидоры в кастрюлю с толстым дном. Добавьте хороший кусочек сливочного масла и немного масла, затем жарьте около 5 минут, пока он не станет мягким. Поджарьте бекон, затем выложите его на тарелку и держите в тепле. Положите коробочку, бекон и яичную стопку и подайте вместе с помидорами.</v>
      </c>
    </row>
    <row r="398" ht="15.75" customHeight="1">
      <c r="A398" s="2" t="s">
        <v>258</v>
      </c>
      <c r="B398" s="2" t="s">
        <v>209</v>
      </c>
      <c r="C398" s="2" t="s">
        <v>259</v>
      </c>
      <c r="E398" s="2" t="str">
        <f>IFERROR(__xludf.DUMMYFUNCTION("GOOGLETRANSLATE(A398, ""en"", ""ru"")"),"Loading...")</f>
        <v>Loading...</v>
      </c>
      <c r="F398" s="2" t="str">
        <f>IFERROR(__xludf.DUMMYFUNCTION("GOOGLETRANSLATE(B398, ""en"", ""ru"")"),"Помидоры черри")</f>
        <v>Помидоры черри</v>
      </c>
      <c r="G398" s="2" t="str">
        <f>IFERROR(__xludf.DUMMYFUNCTION("GOOGLETRANSLATE(C398, ""en"", ""ru"")"),"ШАГ 1
Прежде чем начать, установите духовку на самый низкий уровень, чтобы все было в тепле. Очистите картофель, натрите 2 из них на терке и отложите в сторону. Остальные 2 нарежьте крупными кусками, затем варите 10–15 минут или до помощи. Тем временем от"&amp;"ожмите, как можно больше жидкости из тертого соуса, с помощью чистого кухонного полотенца. Разомните отварной картофель, затем добавьте тертым картофелем, зеленым луком и мукой.
ШАГ 2
Взбейте яичный белок в большой миске до мягких пиков. Добавьте пахту, "&amp;"затем добавьте бикарбонат соды. Выложите картофельную смесь.
ШАГ 3
Нагрейте большую сковороду с антипригарным покрытием на среднем огне, затем добавьте 1 столовую ложку сливочного масла и немного масла. Выложите 3–4 ложки картофельной смеси в сковороду, "&amp;"затем осторожно готовьте по 3–5 минут с каждой стороны, пока она не станет золотистой и хрустящей. Пока готовите эту порцию, держите тарелку в теплой духовке, добавляя в сковороду еще сливочное и растительное масло перед приготовлением. Из смеси получится"&amp;" 16 коробочек размером с пышку. Можно приготовить заранее, выложить на кухонную бумагу, а затем разогреть в слабой духовке в течение 20 минут.
ШАГ 4
Нагрейте гриль до средней температуры и положите помидоры в кастрюлю с толстым дном. Добавьте хороший кус"&amp;"очек сливочного масла и немного масла, затем жарьте около 5 минут, пока он не станет мягким. Поджарьте бекон, затем выложите его на тарелку и держите в тепле. Положите коробочку, бекон и яичную стопку и подайте вместе с помидорами.")</f>
        <v>ШАГ 1
Прежде чем начать, установите духовку на самый низкий уровень, чтобы все было в тепле. Очистите картофель, натрите 2 из них на терке и отложите в сторону. Остальные 2 нарежьте крупными кусками, затем варите 10–15 минут или до помощи. Тем временем отожмите, как можно больше жидкости из тертого соуса, с помощью чистого кухонного полотенца. Разомните отварной картофель, затем добавьте тертым картофелем, зеленым луком и мукой.
ШАГ 2
Взбейте яичный белок в большой миске до мягких пиков. Добавьте пахту, затем добавьте бикарбонат соды. Выложите картофельную смесь.
ШАГ 3
Нагрейте большую сковороду с антипригарным покрытием на среднем огне, затем добавьте 1 столовую ложку сливочного масла и немного масла. Выложите 3–4 ложки картофельной смеси в сковороду, затем осторожно готовьте по 3–5 минут с каждой стороны, пока она не станет золотистой и хрустящей. Пока готовите эту порцию, держите тарелку в теплой духовке, добавляя в сковороду еще сливочное и растительное масло перед приготовлением. Из смеси получится 16 коробочек размером с пышку. Можно приготовить заранее, выложить на кухонную бумагу, а затем разогреть в слабой духовке в течение 20 минут.
ШАГ 4
Нагрейте гриль до средней температуры и положите помидоры в кастрюлю с толстым дном. Добавьте хороший кусочек сливочного масла и немного масла, затем жарьте около 5 минут, пока он не станет мягким. Поджарьте бекон, затем выложите его на тарелку и держите в тепле. Положите коробочку, бекон и яичную стопку и подайте вместе с помидорами.</v>
      </c>
    </row>
    <row r="399" ht="15.75" customHeight="1">
      <c r="A399" s="2" t="s">
        <v>258</v>
      </c>
      <c r="B399" s="2" t="s">
        <v>150</v>
      </c>
      <c r="C399" s="2" t="s">
        <v>259</v>
      </c>
      <c r="E399" s="2" t="str">
        <f>IFERROR(__xludf.DUMMYFUNCTION("GOOGLETRANSLATE(A399, ""en"", ""ru"")"),"Loading...")</f>
        <v>Loading...</v>
      </c>
      <c r="F399" s="2" t="str">
        <f>IFERROR(__xludf.DUMMYFUNCTION("GOOGLETRANSLATE(B399, ""en"", ""ru"")"),"Бекон")</f>
        <v>Бекон</v>
      </c>
      <c r="G399" s="2" t="str">
        <f>IFERROR(__xludf.DUMMYFUNCTION("GOOGLETRANSLATE(C399, ""en"", ""ru"")"),"ШАГ 1
Прежде чем начать, установите духовку на самый низкий уровень, чтобы все было в тепле. Очистите картофель, натрите 2 из них на терке и отложите в сторону. Остальные 2 нарежьте крупными кусками, затем варите 10–15 минут или до помощи. Тем временем от"&amp;"ожмите, как можно больше жидкости из тертого соуса, с помощью чистого кухонного полотенца. Разомните отварной картофель, затем добавьте тертым картофелем, зеленым луком и мукой.
ШАГ 2
Взбейте яичный белок в большой миске до мягких пиков. Добавьте пахту, "&amp;"затем добавьте бикарбонат соды. Выложите картофельную смесь.
ШАГ 3
Нагрейте большую сковороду с антипригарным покрытием на среднем огне, затем добавьте 1 столовую ложку сливочного масла и немного масла. Выложите 3–4 ложки картофельной смеси в сковороду, "&amp;"затем осторожно готовьте по 3–5 минут с каждой стороны, пока она не станет золотистой и хрустящей. Пока готовите эту порцию, держите тарелку в теплой духовке, добавляя в сковороду еще сливочное и растительное масло перед приготовлением. Из смеси получится"&amp;" 16 коробочек размером с пышку. Можно приготовить заранее, выложить на кухонную бумагу, а затем разогреть в слабой духовке в течение 20 минут.
ШАГ 4
Нагрейте гриль до средней температуры и положите помидоры в кастрюлю с толстым дном. Добавьте хороший кус"&amp;"очек сливочного масла и немного масла, затем жарьте около 5 минут, пока он не станет мягким. Поджарьте бекон, затем выложите его на тарелку и держите в тепле. Положите коробочку, бекон и яичную стопку и подайте вместе с помидорами.")</f>
        <v>ШАГ 1
Прежде чем начать, установите духовку на самый низкий уровень, чтобы все было в тепле. Очистите картофель, натрите 2 из них на терке и отложите в сторону. Остальные 2 нарежьте крупными кусками, затем варите 10–15 минут или до помощи. Тем временем отожмите, как можно больше жидкости из тертого соуса, с помощью чистого кухонного полотенца. Разомните отварной картофель, затем добавьте тертым картофелем, зеленым луком и мукой.
ШАГ 2
Взбейте яичный белок в большой миске до мягких пиков. Добавьте пахту, затем добавьте бикарбонат соды. Выложите картофельную смесь.
ШАГ 3
Нагрейте большую сковороду с антипригарным покрытием на среднем огне, затем добавьте 1 столовую ложку сливочного масла и немного масла. Выложите 3–4 ложки картофельной смеси в сковороду, затем осторожно готовьте по 3–5 минут с каждой стороны, пока она не станет золотистой и хрустящей. Пока готовите эту порцию, держите тарелку в теплой духовке, добавляя в сковороду еще сливочное и растительное масло перед приготовлением. Из смеси получится 16 коробочек размером с пышку. Можно приготовить заранее, выложить на кухонную бумагу, а затем разогреть в слабой духовке в течение 20 минут.
ШАГ 4
Нагрейте гриль до средней температуры и положите помидоры в кастрюлю с толстым дном. Добавьте хороший кусочек сливочного масла и немного масла, затем жарьте около 5 минут, пока он не станет мягким. Поджарьте бекон, затем выложите его на тарелку и держите в тепле. Положите коробочку, бекон и яичную стопку и подайте вместе с помидорами.</v>
      </c>
    </row>
    <row r="400" ht="15.75" customHeight="1">
      <c r="A400" s="2" t="s">
        <v>258</v>
      </c>
      <c r="B400" s="2" t="s">
        <v>201</v>
      </c>
      <c r="C400" s="2" t="s">
        <v>259</v>
      </c>
      <c r="E400" s="2" t="str">
        <f>IFERROR(__xludf.DUMMYFUNCTION("GOOGLETRANSLATE(A400, ""en"", ""ru"")"),"Loading...")</f>
        <v>Loading...</v>
      </c>
      <c r="F400" s="2" t="str">
        <f>IFERROR(__xludf.DUMMYFUNCTION("GOOGLETRANSLATE(B400, ""en"", ""ru"")"),"Яйцо")</f>
        <v>Яйцо</v>
      </c>
      <c r="G400" s="2" t="str">
        <f>IFERROR(__xludf.DUMMYFUNCTION("GOOGLETRANSLATE(C400, ""en"", ""ru"")"),"ШАГ 1
Прежде чем начать, установите духовку на самый низкий уровень, чтобы все было в тепле. Очистите картофель, натрите 2 из них на терке и отложите в сторону. Остальные 2 нарежьте крупными кусками, затем варите 10–15 минут или до помощи. Тем временем от"&amp;"ожмите, как можно больше жидкости из тертого соуса, с помощью чистого кухонного полотенца. Разомните отварной картофель, затем добавьте тертым картофелем, зеленым луком и мукой.
ШАГ 2
Взбейте яичный белок в большой миске до мягких пиков. Добавьте пахту, "&amp;"затем добавьте бикарбонат соды. Выложите картофельную смесь.
ШАГ 3
Нагрейте большую сковороду с антипригарным покрытием на среднем огне, затем добавьте 1 столовую ложку сливочного масла и немного масла. Выложите 3–4 ложки картофельной смеси в сковороду, "&amp;"затем осторожно готовьте по 3–5 минут с каждой стороны, пока она не станет золотистой и хрустящей. Пока готовите эту порцию, держите тарелку в теплой духовке, добавляя в сковороду еще сливочное и растительное масло перед приготовлением. Из смеси получится"&amp;" 16 коробочек размером с пышку. Можно приготовить заранее, выложить на кухонную бумагу, а затем разогреть в слабой духовке в течение 20 минут.
ШАГ 4
Нагрейте гриль до средней температуры и положите помидоры в кастрюлю с толстым дном. Добавьте хороший кус"&amp;"очек сливочного масла и немного масла, затем жарьте около 5 минут, пока он не станет мягким. Поджарьте бекон, затем выложите его на тарелку и держите в тепле. Положите коробочку, бекон и яичную стопку и подайте вместе с помидорами.")</f>
        <v>ШАГ 1
Прежде чем начать, установите духовку на самый низкий уровень, чтобы все было в тепле. Очистите картофель, натрите 2 из них на терке и отложите в сторону. Остальные 2 нарежьте крупными кусками, затем варите 10–15 минут или до помощи. Тем временем отожмите, как можно больше жидкости из тертого соуса, с помощью чистого кухонного полотенца. Разомните отварной картофель, затем добавьте тертым картофелем, зеленым луком и мукой.
ШАГ 2
Взбейте яичный белок в большой миске до мягких пиков. Добавьте пахту, затем добавьте бикарбонат соды. Выложите картофельную смесь.
ШАГ 3
Нагрейте большую сковороду с антипригарным покрытием на среднем огне, затем добавьте 1 столовую ложку сливочного масла и немного масла. Выложите 3–4 ложки картофельной смеси в сковороду, затем осторожно готовьте по 3–5 минут с каждой стороны, пока она не станет золотистой и хрустящей. Пока готовите эту порцию, держите тарелку в теплой духовке, добавляя в сковороду еще сливочное и растительное масло перед приготовлением. Из смеси получится 16 коробочек размером с пышку. Можно приготовить заранее, выложить на кухонную бумагу, а затем разогреть в слабой духовке в течение 20 минут.
ШАГ 4
Нагрейте гриль до средней температуры и положите помидоры в кастрюлю с толстым дном. Добавьте хороший кусочек сливочного масла и немного масла, затем жарьте около 5 минут, пока он не станет мягким. Поджарьте бекон, затем выложите его на тарелку и держите в тепле. Положите коробочку, бекон и яичную стопку и подайте вместе с помидорами.</v>
      </c>
    </row>
    <row r="401" ht="15.75" customHeight="1">
      <c r="A401" s="2" t="s">
        <v>262</v>
      </c>
      <c r="B401" s="2" t="s">
        <v>95</v>
      </c>
      <c r="C401" s="2" t="s">
        <v>263</v>
      </c>
      <c r="E401" s="2" t="str">
        <f>IFERROR(__xludf.DUMMYFUNCTION("GOOGLETRANSLATE(A401, ""en"", ""ru"")"),"Loading...")</f>
        <v>Loading...</v>
      </c>
      <c r="F401" s="2" t="str">
        <f>IFERROR(__xludf.DUMMYFUNCTION("GOOGLETRANSLATE(B401, ""en"", ""ru"")"),"Говядина")</f>
        <v>Говядина</v>
      </c>
      <c r="G401" s="2" t="str">
        <f>IFERROR(__xludf.DUMMYFUNCTION("GOOGLETRANSLATE(C401, ""en"", ""ru"")"),"Нанесите ингредиенты пряной пасты, а затем поместите их в кухонный комбайн для получения масс.
Нагрейте масло в сотейнике, добавьте пасту из специй, корицу, гвоздику, бадьян и кардамон и обжарьте, помешивая, докажите аромата. Добавьте говядину и толстый л"&amp;"емонграсс и перемешивайте 1 минуту. Добавьте кокосовое молоко, сок тамаринда, воду и варите на среднем огне, часто помешивая, пока мясо не будет почти готово. Добавьте листья каффир-лайма, керисик (поджаренный кокос), сахар или пальмовый сахар, хорошо пер"&amp;"емешайте, чтобы мясо хорошо смешалось.
Уменьшите огонь до минимума, на верхнюю крышку и варите 1–1,5 или пока мясо не начнет работать очень мягко, подливка не высохнет. добавьте еще соли и сахара по вкусу. Подайте сразу с отварным рисом и оставьте немного"&amp;" на ночь.")</f>
        <v>Нанесите ингредиенты пряной пасты, а затем поместите их в кухонный комбайн для получения масс.
Нагрейте масло в сотейнике, добавьте пасту из специй, корицу, гвоздику, бадьян и кардамон и обжарьте, помешивая, докажите аромата. Добавьте говядину и толстый лемонграсс и перемешивайте 1 минуту. Добавьте кокосовое молоко, сок тамаринда, воду и варите на среднем огне, часто помешивая, пока мясо не будет почти готово. Добавьте листья каффир-лайма, керисик (поджаренный кокос), сахар или пальмовый сахар, хорошо перемешайте, чтобы мясо хорошо смешалось.
Уменьшите огонь до минимума, на верхнюю крышку и варите 1–1,5 или пока мясо не начнет работать очень мягко, подливка не высохнет. добавьте еще соли и сахара по вкусу. Подайте сразу с отварным рисом и оставьте немного на ночь.</v>
      </c>
    </row>
    <row r="402" ht="15.75" customHeight="1">
      <c r="A402" s="2" t="s">
        <v>262</v>
      </c>
      <c r="B402" s="2" t="s">
        <v>197</v>
      </c>
      <c r="C402" s="2" t="s">
        <v>263</v>
      </c>
      <c r="E402" s="2" t="str">
        <f>IFERROR(__xludf.DUMMYFUNCTION("GOOGLETRANSLATE(A402, ""en"", ""ru"")"),"Loading...")</f>
        <v>Loading...</v>
      </c>
      <c r="F402" s="2" t="str">
        <f>IFERROR(__xludf.DUMMYFUNCTION("GOOGLETRANSLATE(B402, ""en"", ""ru"")"),"Loading...")</f>
        <v>Loading...</v>
      </c>
      <c r="G402" s="2" t="str">
        <f>IFERROR(__xludf.DUMMYFUNCTION("GOOGLETRANSLATE(C402, ""en"", ""ru"")"),"Нанесите ингредиенты пряной пасты, а затем поместите их в кухонный комбайн для получения масс.
Нагрейте масло в сотейнике, добавьте пасту из специй, корицу, гвоздику, бадьян и кардамон и обжарьте, помешивая, докажите аромата. Добавьте говядину и толстый л"&amp;"емонграсс и перемешивайте 1 минуту. Добавьте кокосовое молоко, сок тамаринда, воду и варите на среднем огне, часто помешивая, пока мясо не будет почти готово. Добавьте листья каффир-лайма, керисик (поджаренный кокос), сахар или пальмовый сахар, хорошо пер"&amp;"емешайте, чтобы мясо хорошо смешалось.
Уменьшите огонь до минимума, на верхнюю крышку и варите 1–1,5 или пока мясо не начнет работать очень мягко, подливка не высохнет. добавьте еще соли и сахара по вкусу. Подайте сразу с отварным рисом и оставьте немного"&amp;" на ночь.")</f>
        <v>Нанесите ингредиенты пряной пасты, а затем поместите их в кухонный комбайн для получения масс.
Нагрейте масло в сотейнике, добавьте пасту из специй, корицу, гвоздику, бадьян и кардамон и обжарьте, помешивая, докажите аромата. Добавьте говядину и толстый лемонграсс и перемешивайте 1 минуту. Добавьте кокосовое молоко, сок тамаринда, воду и варите на среднем огне, часто помешивая, пока мясо не будет почти готово. Добавьте листья каффир-лайма, керисик (поджаренный кокос), сахар или пальмовый сахар, хорошо перемешайте, чтобы мясо хорошо смешалось.
Уменьшите огонь до минимума, на верхнюю крышку и варите 1–1,5 или пока мясо не начнет работать очень мягко, подливка не высохнет. добавьте еще соли и сахара по вкусу. Подайте сразу с отварным рисом и оставьте немного на ночь.</v>
      </c>
    </row>
    <row r="403" ht="15.75" customHeight="1">
      <c r="A403" s="2" t="s">
        <v>262</v>
      </c>
      <c r="B403" s="2" t="s">
        <v>105</v>
      </c>
      <c r="C403" s="2" t="s">
        <v>263</v>
      </c>
      <c r="E403" s="2" t="str">
        <f>IFERROR(__xludf.DUMMYFUNCTION("GOOGLETRANSLATE(A403, ""en"", ""ru"")"),"Loading...")</f>
        <v>Loading...</v>
      </c>
      <c r="F403" s="2" t="str">
        <f>IFERROR(__xludf.DUMMYFUNCTION("GOOGLETRANSLATE(B403, ""en"", ""ru"")"),"Loading...")</f>
        <v>Loading...</v>
      </c>
      <c r="G403" s="2" t="str">
        <f>IFERROR(__xludf.DUMMYFUNCTION("GOOGLETRANSLATE(C403, ""en"", ""ru"")"),"Нанесите ингредиенты пряной пасты, а затем поместите их в кухонный комбайн для получения масс.
Нагрейте масло в сотейнике, добавьте пасту из специй, корицу, гвоздику, бадьян и кардамон и обжарьте, помешивая, докажите аромата. Добавьте говядину и толстый л"&amp;"емонграсс и перемешивайте 1 минуту. Добавьте кокосовое молоко, сок тамаринда, воду и варите на среднем огне, часто помешивая, пока мясо не будет почти готово. Добавьте листья каффир-лайма, керисик (поджаренный кокос), сахар или пальмовый сахар, хорошо пер"&amp;"емешайте, чтобы мясо хорошо смешалось.
Уменьшите огонь до минимума, на верхнюю крышку и варите 1–1,5 или пока мясо не начнет работать очень мягко, подливка не высохнет. добавьте еще соли и сахара по вкусу. Подайте сразу с отварным рисом и оставьте немного"&amp;" на ночь.")</f>
        <v>Нанесите ингредиенты пряной пасты, а затем поместите их в кухонный комбайн для получения масс.
Нагрейте масло в сотейнике, добавьте пасту из специй, корицу, гвоздику, бадьян и кардамон и обжарьте, помешивая, докажите аромата. Добавьте говядину и толстый лемонграсс и перемешивайте 1 минуту. Добавьте кокосовое молоко, сок тамаринда, воду и варите на среднем огне, часто помешивая, пока мясо не будет почти готово. Добавьте листья каффир-лайма, керисик (поджаренный кокос), сахар или пальмовый сахар, хорошо перемешайте, чтобы мясо хорошо смешалось.
Уменьшите огонь до минимума, на верхнюю крышку и варите 1–1,5 или пока мясо не начнет работать очень мягко, подливка не высохнет. добавьте еще соли и сахара по вкусу. Подайте сразу с отварным рисом и оставьте немного на ночь.</v>
      </c>
    </row>
    <row r="404" ht="15.75" customHeight="1">
      <c r="A404" s="2" t="s">
        <v>262</v>
      </c>
      <c r="B404" s="2" t="s">
        <v>104</v>
      </c>
      <c r="C404" s="2" t="s">
        <v>263</v>
      </c>
      <c r="E404" s="2" t="str">
        <f>IFERROR(__xludf.DUMMYFUNCTION("GOOGLETRANSLATE(A404, ""en"", ""ru"")"),"Loading...")</f>
        <v>Loading...</v>
      </c>
      <c r="F404" s="2" t="str">
        <f>IFERROR(__xludf.DUMMYFUNCTION("GOOGLETRANSLATE(B404, ""en"", ""ru"")"),"Гвоздика")</f>
        <v>Гвоздика</v>
      </c>
      <c r="G404" s="2" t="str">
        <f>IFERROR(__xludf.DUMMYFUNCTION("GOOGLETRANSLATE(C404, ""en"", ""ru"")"),"Нанесите ингредиенты пряной пасты, а затем поместите их в кухонный комбайн для получения масс.
Нагрейте масло в сотейнике, добавьте пасту из специй, корицу, гвоздику, бадьян и кардамон и обжарьте, помешивая, докажите аромата. Добавьте говядину и толстый л"&amp;"емонграсс и перемешивайте 1 минуту. Добавьте кокосовое молоко, сок тамаринда, воду и варите на среднем огне, часто помешивая, пока мясо не будет почти готово. Добавьте листья каффир-лайма, керисик (поджаренный кокос), сахар или пальмовый сахар, хорошо пер"&amp;"емешайте, чтобы мясо хорошо смешалось.
Уменьшите огонь до минимума, на верхнюю крышку и варите 1–1,5 или пока мясо не начнет работать очень мягко, подливка не высохнет. добавьте еще соли и сахара по вкусу. Подайте сразу с отварным рисом и оставьте немного"&amp;" на ночь.")</f>
        <v>Нанесите ингредиенты пряной пасты, а затем поместите их в кухонный комбайн для получения масс.
Нагрейте масло в сотейнике, добавьте пасту из специй, корицу, гвоздику, бадьян и кардамон и обжарьте, помешивая, докажите аромата. Добавьте говядину и толстый лемонграсс и перемешивайте 1 минуту. Добавьте кокосовое молоко, сок тамаринда, воду и варите на среднем огне, часто помешивая, пока мясо не будет почти готово. Добавьте листья каффир-лайма, керисик (поджаренный кокос), сахар или пальмовый сахар, хорошо перемешайте, чтобы мясо хорошо смешалось.
Уменьшите огонь до минимума, на верхнюю крышку и варите 1–1,5 или пока мясо не начнет работать очень мягко, подливка не высохнет. добавьте еще соли и сахара по вкусу. Подайте сразу с отварным рисом и оставьте немного на ночь.</v>
      </c>
    </row>
    <row r="405" ht="15.75" customHeight="1">
      <c r="A405" s="2" t="s">
        <v>262</v>
      </c>
      <c r="B405" s="2" t="s">
        <v>264</v>
      </c>
      <c r="C405" s="2" t="s">
        <v>263</v>
      </c>
      <c r="E405" s="2" t="str">
        <f>IFERROR(__xludf.DUMMYFUNCTION("GOOGLETRANSLATE(A405, ""en"", ""ru"")"),"Loading...")</f>
        <v>Loading...</v>
      </c>
      <c r="F405" s="2" t="str">
        <f>IFERROR(__xludf.DUMMYFUNCTION("GOOGLETRANSLATE(B405, ""en"", ""ru"")"),"Звездчатый анис")</f>
        <v>Звездчатый анис</v>
      </c>
      <c r="G405" s="2" t="str">
        <f>IFERROR(__xludf.DUMMYFUNCTION("GOOGLETRANSLATE(C405, ""en"", ""ru"")"),"Нанесите ингредиенты пряной пасты, а затем поместите их в кухонный комбайн для получения масс.
Нагрейте масло в сотейнике, добавьте пасту из специй, корицу, гвоздику, бадьян и кардамон и обжарьте, помешивая, докажите аромата. Добавьте говядину и толстый л"&amp;"емонграсс и перемешивайте 1 минуту. Добавьте кокосовое молоко, сок тамаринда, воду и варите на среднем огне, часто помешивая, пока мясо не будет почти готово. Добавьте листья каффир-лайма, керисик (поджаренный кокос), сахар или пальмовый сахар, хорошо пер"&amp;"емешайте, чтобы мясо хорошо смешалось.
Уменьшите огонь до минимума, на верхнюю крышку и варите 1–1,5 или пока мясо не начнет работать очень мягко, подливка не высохнет. добавьте еще соли и сахара по вкусу. Подайте сразу с отварным рисом и оставьте немного"&amp;" на ночь.")</f>
        <v>Нанесите ингредиенты пряной пасты, а затем поместите их в кухонный комбайн для получения масс.
Нагрейте масло в сотейнике, добавьте пасту из специй, корицу, гвоздику, бадьян и кардамон и обжарьте, помешивая, докажите аромата. Добавьте говядину и толстый лемонграсс и перемешивайте 1 минуту. Добавьте кокосовое молоко, сок тамаринда, воду и варите на среднем огне, часто помешивая, пока мясо не будет почти готово. Добавьте листья каффир-лайма, керисик (поджаренный кокос), сахар или пальмовый сахар, хорошо перемешайте, чтобы мясо хорошо смешалось.
Уменьшите огонь до минимума, на верхнюю крышку и варите 1–1,5 или пока мясо не начнет работать очень мягко, подливка не высохнет. добавьте еще соли и сахара по вкусу. Подайте сразу с отварным рисом и оставьте немного на ночь.</v>
      </c>
    </row>
    <row r="406" ht="15.75" customHeight="1">
      <c r="A406" s="2" t="s">
        <v>262</v>
      </c>
      <c r="B406" s="2" t="s">
        <v>178</v>
      </c>
      <c r="C406" s="2" t="s">
        <v>263</v>
      </c>
      <c r="E406" s="2" t="str">
        <f>IFERROR(__xludf.DUMMYFUNCTION("GOOGLETRANSLATE(A406, ""en"", ""ru"")"),"Loading...")</f>
        <v>Loading...</v>
      </c>
      <c r="F406" s="2" t="str">
        <f>IFERROR(__xludf.DUMMYFUNCTION("GOOGLETRANSLATE(B406, ""en"", ""ru"")"),"Loading...")</f>
        <v>Loading...</v>
      </c>
      <c r="G406" s="2" t="str">
        <f>IFERROR(__xludf.DUMMYFUNCTION("GOOGLETRANSLATE(C406, ""en"", ""ru"")"),"Нанесите ингредиенты пряной пасты, а затем поместите их в кухонный комбайн для получения масс.
Нагрейте масло в сотейнике, добавьте пасту из специй, корицу, гвоздику, бадьян и кардамон и обжарьте, помешивая, докажите аромата. Добавьте говядину и толстый л"&amp;"емонграсс и перемешивайте 1 минуту. Добавьте кокосовое молоко, сок тамаринда, воду и варите на среднем огне, часто помешивая, пока мясо не будет почти готово. Добавьте листья каффир-лайма, керисик (поджаренный кокос), сахар или пальмовый сахар, хорошо пер"&amp;"емешайте, чтобы мясо хорошо смешалось.
Уменьшите огонь до минимума, на верхнюю крышку и варите 1–1,5 или пока мясо не начнет работать очень мягко, подливка не высохнет. добавьте еще соли и сахара по вкусу. Подайте сразу с отварным рисом и оставьте немного"&amp;" на ночь.")</f>
        <v>Нанесите ингредиенты пряной пасты, а затем поместите их в кухонный комбайн для получения масс.
Нагрейте масло в сотейнике, добавьте пасту из специй, корицу, гвоздику, бадьян и кардамон и обжарьте, помешивая, докажите аромата. Добавьте говядину и толстый лемонграсс и перемешивайте 1 минуту. Добавьте кокосовое молоко, сок тамаринда, воду и варите на среднем огне, часто помешивая, пока мясо не будет почти готово. Добавьте листья каффир-лайма, керисик (поджаренный кокос), сахар или пальмовый сахар, хорошо перемешайте, чтобы мясо хорошо смешалось.
Уменьшите огонь до минимума, на верхнюю крышку и варите 1–1,5 или пока мясо не начнет работать очень мягко, подливка не высохнет. добавьте еще соли и сахара по вкусу. Подайте сразу с отварным рисом и оставьте немного на ночь.</v>
      </c>
    </row>
    <row r="407" ht="15.75" customHeight="1">
      <c r="A407" s="2" t="s">
        <v>262</v>
      </c>
      <c r="B407" s="2" t="s">
        <v>265</v>
      </c>
      <c r="C407" s="2" t="s">
        <v>263</v>
      </c>
      <c r="E407" s="2" t="str">
        <f>IFERROR(__xludf.DUMMYFUNCTION("GOOGLETRANSLATE(A407, ""en"", ""ru"")"),"Loading...")</f>
        <v>Loading...</v>
      </c>
      <c r="F407" s="2" t="str">
        <f>IFERROR(__xludf.DUMMYFUNCTION("GOOGLETRANSLATE(B407, ""en"", ""ru"")"),"Loading...")</f>
        <v>Loading...</v>
      </c>
      <c r="G407" s="2" t="str">
        <f>IFERROR(__xludf.DUMMYFUNCTION("GOOGLETRANSLATE(C407, ""en"", ""ru"")"),"Нанесите ингредиенты пряной пасты, а затем поместите их в кухонный комбайн для получения масс.
Нагрейте масло в сотейнике, добавьте пасту из специй, корицу, гвоздику, бадьян и кардамон и обжарьте, помешивая, докажите аромата. Добавьте говядину и толстый л"&amp;"емонграсс и перемешивайте 1 минуту. Добавьте кокосовое молоко, сок тамаринда, воду и варите на среднем огне, часто помешивая, пока мясо не будет почти готово. Добавьте листья каффир-лайма, керисик (поджаренный кокос), сахар или пальмовый сахар, хорошо пер"&amp;"емешайте, чтобы мясо хорошо смешалось.
Уменьшите огонь до минимума, на верхнюю крышку и варите 1–1,5 или пока мясо не начнет работать очень мягко, подливка не высохнет. добавьте еще соли и сахара по вкусу. Подайте сразу с отварным рисом и оставьте немного"&amp;" на ночь.")</f>
        <v>Нанесите ингредиенты пряной пасты, а затем поместите их в кухонный комбайн для получения масс.
Нагрейте масло в сотейнике, добавьте пасту из специй, корицу, гвоздику, бадьян и кардамон и обжарьте, помешивая, докажите аромата. Добавьте говядину и толстый лемонграсс и перемешивайте 1 минуту. Добавьте кокосовое молоко, сок тамаринда, воду и варите на среднем огне, часто помешивая, пока мясо не будет почти готово. Добавьте листья каффир-лайма, керисик (поджаренный кокос), сахар или пальмовый сахар, хорошо перемешайте, чтобы мясо хорошо смешалось.
Уменьшите огонь до минимума, на верхнюю крышку и варите 1–1,5 или пока мясо не начнет работать очень мягко, подливка не высохнет. добавьте еще соли и сахара по вкусу. Подайте сразу с отварным рисом и оставьте немного на ночь.</v>
      </c>
    </row>
    <row r="408" ht="15.75" customHeight="1">
      <c r="A408" s="2" t="s">
        <v>262</v>
      </c>
      <c r="B408" s="2" t="s">
        <v>47</v>
      </c>
      <c r="C408" s="2" t="s">
        <v>263</v>
      </c>
      <c r="E408" s="2" t="str">
        <f>IFERROR(__xludf.DUMMYFUNCTION("GOOGLETRANSLATE(A408, ""en"", ""ru"")"),"Loading...")</f>
        <v>Loading...</v>
      </c>
      <c r="F408" s="2" t="str">
        <f>IFERROR(__xludf.DUMMYFUNCTION("GOOGLETRANSLATE(B408, ""en"", ""ru"")"),"Вода")</f>
        <v>Вода</v>
      </c>
      <c r="G408" s="2" t="str">
        <f>IFERROR(__xludf.DUMMYFUNCTION("GOOGLETRANSLATE(C408, ""en"", ""ru"")"),"Нанесите ингредиенты пряной пасты, а затем поместите их в кухонный комбайн для получения масс.
Нагрейте масло в сотейнике, добавьте пасту из специй, корицу, гвоздику, бадьян и кардамон и обжарьте, помешивая, докажите аромата. Добавьте говядину и толстый л"&amp;"емонграсс и перемешивайте 1 минуту. Добавьте кокосовое молоко, сок тамаринда, воду и варите на среднем огне, часто помешивая, пока мясо не будет почти готово. Добавьте листья каффир-лайма, керисик (поджаренный кокос), сахар или пальмовый сахар, хорошо пер"&amp;"емешайте, чтобы мясо хорошо смешалось.
Уменьшите огонь до минимума, на верхнюю крышку и варите 1–1,5 или пока мясо не начнет работать очень мягко, подливка не высохнет. добавьте еще соли и сахара по вкусу. Подайте сразу с отварным рисом и оставьте немного"&amp;" на ночь.")</f>
        <v>Нанесите ингредиенты пряной пасты, а затем поместите их в кухонный комбайн для получения масс.
Нагрейте масло в сотейнике, добавьте пасту из специй, корицу, гвоздику, бадьян и кардамон и обжарьте, помешивая, докажите аромата. Добавьте говядину и толстый лемонграсс и перемешивайте 1 минуту. Добавьте кокосовое молоко, сок тамаринда, воду и варите на среднем огне, часто помешивая, пока мясо не будет почти готово. Добавьте листья каффир-лайма, керисик (поджаренный кокос), сахар или пальмовый сахар, хорошо перемешайте, чтобы мясо хорошо смешалось.
Уменьшите огонь до минимума, на верхнюю крышку и варите 1–1,5 или пока мясо не начнет работать очень мягко, подливка не высохнет. добавьте еще соли и сахара по вкусу. Подайте сразу с отварным рисом и оставьте немного на ночь.</v>
      </c>
    </row>
    <row r="409" ht="15.75" customHeight="1">
      <c r="A409" s="2" t="s">
        <v>262</v>
      </c>
      <c r="B409" s="2" t="s">
        <v>45</v>
      </c>
      <c r="C409" s="2" t="s">
        <v>263</v>
      </c>
      <c r="E409" s="2" t="str">
        <f>IFERROR(__xludf.DUMMYFUNCTION("GOOGLETRANSLATE(A409, ""en"", ""ru"")"),"Loading...")</f>
        <v>Loading...</v>
      </c>
      <c r="F409" s="2" t="str">
        <f>IFERROR(__xludf.DUMMYFUNCTION("GOOGLETRANSLATE(B409, ""en"", ""ru"")"),"Тамариндовая паста")</f>
        <v>Тамариндовая паста</v>
      </c>
      <c r="G409" s="2" t="str">
        <f>IFERROR(__xludf.DUMMYFUNCTION("GOOGLETRANSLATE(C409, ""en"", ""ru"")"),"Нанесите ингредиенты пряной пасты, а затем поместите их в кухонный комбайн для получения масс.
Нагрейте масло в сотейнике, добавьте пасту из специй, корицу, гвоздику, бадьян и кардамон и обжарьте, помешивая, докажите аромата. Добавьте говядину и толстый л"&amp;"емонграсс и перемешивайте 1 минуту. Добавьте кокосовое молоко, сок тамаринда, воду и варите на среднем огне, часто помешивая, пока мясо не будет почти готово. Добавьте листья каффир-лайма, керисик (поджаренный кокос), сахар или пальмовый сахар, хорошо пер"&amp;"емешайте, чтобы мясо хорошо смешалось.
Уменьшите огонь до минимума, на верхнюю крышку и варите 1–1,5 или пока мясо не начнет работать очень мягко, подливка не высохнет. добавьте еще соли и сахара по вкусу. Подайте сразу с отварным рисом и оставьте немного"&amp;" на ночь.")</f>
        <v>Нанесите ингредиенты пряной пасты, а затем поместите их в кухонный комбайн для получения масс.
Нагрейте масло в сотейнике, добавьте пасту из специй, корицу, гвоздику, бадьян и кардамон и обжарьте, помешивая, докажите аромата. Добавьте говядину и толстый лемонграсс и перемешивайте 1 минуту. Добавьте кокосовое молоко, сок тамаринда, воду и варите на среднем огне, часто помешивая, пока мясо не будет почти готово. Добавьте листья каффир-лайма, керисик (поджаренный кокос), сахар или пальмовый сахар, хорошо перемешайте, чтобы мясо хорошо смешалось.
Уменьшите огонь до минимума, на верхнюю крышку и варите 1–1,5 или пока мясо не начнет работать очень мягко, подливка не высохнет. добавьте еще соли и сахара по вкусу. Подайте сразу с отварным рисом и оставьте немного на ночь.</v>
      </c>
    </row>
    <row r="410" ht="15.75" customHeight="1">
      <c r="A410" s="2" t="s">
        <v>262</v>
      </c>
      <c r="B410" s="2" t="s">
        <v>193</v>
      </c>
      <c r="C410" s="2" t="s">
        <v>263</v>
      </c>
      <c r="E410" s="2" t="str">
        <f>IFERROR(__xludf.DUMMYFUNCTION("GOOGLETRANSLATE(A410, ""en"", ""ru"")"),"Loading...")</f>
        <v>Loading...</v>
      </c>
      <c r="F410" s="2" t="str">
        <f>IFERROR(__xludf.DUMMYFUNCTION("GOOGLETRANSLATE(B410, ""en"", ""ru"")"),"Loading...")</f>
        <v>Loading...</v>
      </c>
      <c r="G410" s="2" t="str">
        <f>IFERROR(__xludf.DUMMYFUNCTION("GOOGLETRANSLATE(C410, ""en"", ""ru"")"),"Нанесите ингредиенты пряной пасты, а затем поместите их в кухонный комбайн для получения масс.
Нагрейте масло в сотейнике, добавьте пасту из специй, корицу, гвоздику, бадьян и кардамон и обжарьте, помешивая, докажите аромата. Добавьте говядину и толстый л"&amp;"емонграсс и перемешивайте 1 минуту. Добавьте кокосовое молоко, сок тамаринда, воду и варите на среднем огне, часто помешивая, пока мясо не будет почти готово. Добавьте листья каффир-лайма, керисик (поджаренный кокос), сахар или пальмовый сахар, хорошо пер"&amp;"емешайте, чтобы мясо хорошо смешалось.
Уменьшите огонь до минимума, на верхнюю крышку и варите 1–1,5 или пока мясо не начнет работать очень мягко, подливка не высохнет. добавьте еще соли и сахара по вкусу. Подайте сразу с отварным рисом и оставьте немного"&amp;" на ночь.")</f>
        <v>Нанесите ингредиенты пряной пасты, а затем поместите их в кухонный комбайн для получения масс.
Нагрейте масло в сотейнике, добавьте пасту из специй, корицу, гвоздику, бадьян и кардамон и обжарьте, помешивая, докажите аромата. Добавьте говядину и толстый лемонграсс и перемешивайте 1 минуту. Добавьте кокосовое молоко, сок тамаринда, воду и варите на среднем огне, часто помешивая, пока мясо не будет почти готово. Добавьте листья каффир-лайма, керисик (поджаренный кокос), сахар или пальмовый сахар, хорошо перемешайте, чтобы мясо хорошо смешалось.
Уменьшите огонь до минимума, на верхнюю крышку и варите 1–1,5 или пока мясо не начнет работать очень мягко, подливка не высохнет. добавьте еще соли и сахара по вкусу. Подайте сразу с отварным рисом и оставьте немного на ночь.</v>
      </c>
    </row>
    <row r="411" ht="15.75" customHeight="1">
      <c r="A411" s="2" t="s">
        <v>262</v>
      </c>
      <c r="B411" s="2" t="s">
        <v>32</v>
      </c>
      <c r="C411" s="2" t="s">
        <v>263</v>
      </c>
      <c r="E411" s="2" t="str">
        <f>IFERROR(__xludf.DUMMYFUNCTION("GOOGLETRANSLATE(A411, ""en"", ""ru"")"),"Loading...")</f>
        <v>Loading...</v>
      </c>
      <c r="F411" s="2" t="str">
        <f>IFERROR(__xludf.DUMMYFUNCTION("GOOGLETRANSLATE(B411, ""en"", ""ru"")"),"Сахар")</f>
        <v>Сахар</v>
      </c>
      <c r="G411" s="2" t="str">
        <f>IFERROR(__xludf.DUMMYFUNCTION("GOOGLETRANSLATE(C411, ""en"", ""ru"")"),"Нанесите ингредиенты пряной пасты, а затем поместите их в кухонный комбайн для получения масс.
Нагрейте масло в сотейнике, добавьте пасту из специй, корицу, гвоздику, бадьян и кардамон и обжарьте, помешивая, докажите аромата. Добавьте говядину и толстый л"&amp;"емонграсс и перемешивайте 1 минуту. Добавьте кокосовое молоко, сок тамаринда, воду и варите на среднем огне, часто помешивая, пока мясо не будет почти готово. Добавьте листья каффир-лайма, керисик (поджаренный кокос), сахар или пальмовый сахар, хорошо пер"&amp;"емешайте, чтобы мясо хорошо смешалось.
Уменьшите огонь до минимума, на верхнюю крышку и варите 1–1,5 или пока мясо не начнет работать очень мягко, подливка не высохнет. добавьте еще соли и сахара по вкусу. Подайте сразу с отварным рисом и оставьте немного"&amp;" на ночь.")</f>
        <v>Нанесите ингредиенты пряной пасты, а затем поместите их в кухонный комбайн для получения масс.
Нагрейте масло в сотейнике, добавьте пасту из специй, корицу, гвоздику, бадьян и кардамон и обжарьте, помешивая, докажите аромата. Добавьте говядину и толстый лемонграсс и перемешивайте 1 минуту. Добавьте кокосовое молоко, сок тамаринда, воду и варите на среднем огне, часто помешивая, пока мясо не будет почти готово. Добавьте листья каффир-лайма, керисик (поджаренный кокос), сахар или пальмовый сахар, хорошо перемешайте, чтобы мясо хорошо смешалось.
Уменьшите огонь до минимума, на верхнюю крышку и варите 1–1,5 или пока мясо не начнет работать очень мягко, подливка не высохнет. добавьте еще соли и сахара по вкусу. Подайте сразу с отварным рисом и оставьте немного на ночь.</v>
      </c>
    </row>
    <row r="412" ht="15.75" customHeight="1">
      <c r="A412" s="2" t="s">
        <v>262</v>
      </c>
      <c r="B412" s="2" t="s">
        <v>37</v>
      </c>
      <c r="C412" s="2" t="s">
        <v>263</v>
      </c>
      <c r="E412" s="2" t="str">
        <f>IFERROR(__xludf.DUMMYFUNCTION("GOOGLETRANSLATE(A412, ""en"", ""ru"")"),"Loading...")</f>
        <v>Loading...</v>
      </c>
      <c r="F412" s="2" t="str">
        <f>IFERROR(__xludf.DUMMYFUNCTION("GOOGLETRANSLATE(B412, ""en"", ""ru"")"),"Шало")</f>
        <v>Шало</v>
      </c>
      <c r="G412" s="2" t="str">
        <f>IFERROR(__xludf.DUMMYFUNCTION("GOOGLETRANSLATE(C412, ""en"", ""ru"")"),"Нанесите ингредиенты пряной пасты, а затем поместите их в кухонный комбайн для получения масс.
Нагрейте масло в сотейнике, добавьте пасту из специй, корицу, гвоздику, бадьян и кардамон и обжарьте, помешивая, докажите аромата. Добавьте говядину и толстый л"&amp;"емонграсс и перемешивайте 1 минуту. Добавьте кокосовое молоко, сок тамаринда, воду и варите на среднем огне, часто помешивая, пока мясо не будет почти готово. Добавьте листья каффир-лайма, керисик (поджаренный кокос), сахар или пальмовый сахар, хорошо пер"&amp;"емешайте, чтобы мясо хорошо смешалось.
Уменьшите огонь до минимума, на верхнюю крышку и варите 1–1,5 или пока мясо не начнет работать очень мягко, подливка не высохнет. добавьте еще соли и сахара по вкусу. Подайте сразу с отварным рисом и оставьте немного"&amp;" на ночь.")</f>
        <v>Нанесите ингредиенты пряной пасты, а затем поместите их в кухонный комбайн для получения масс.
Нагрейте масло в сотейнике, добавьте пасту из специй, корицу, гвоздику, бадьян и кардамон и обжарьте, помешивая, докажите аромата. Добавьте говядину и толстый лемонграсс и перемешивайте 1 минуту. Добавьте кокосовое молоко, сок тамаринда, воду и варите на среднем огне, часто помешивая, пока мясо не будет почти готово. Добавьте листья каффир-лайма, керисик (поджаренный кокос), сахар или пальмовый сахар, хорошо перемешайте, чтобы мясо хорошо смешалось.
Уменьшите огонь до минимума, на верхнюю крышку и варите 1–1,5 или пока мясо не начнет работать очень мягко, подливка не высохнет. добавьте еще соли и сахара по вкусу. Подайте сразу с отварным рисом и оставьте немного на ночь.</v>
      </c>
    </row>
    <row r="413" ht="15.75" customHeight="1">
      <c r="A413" s="2" t="s">
        <v>266</v>
      </c>
      <c r="B413" s="2" t="s">
        <v>267</v>
      </c>
      <c r="C413" s="2" t="s">
        <v>268</v>
      </c>
      <c r="E413" s="2" t="str">
        <f>IFERROR(__xludf.DUMMYFUNCTION("GOOGLETRANSLATE(A413, ""en"", ""ru"")"),"Loading...")</f>
        <v>Loading...</v>
      </c>
      <c r="F413" s="2" t="str">
        <f>IFERROR(__xludf.DUMMYFUNCTION("GOOGLETRANSLATE(B413, ""en"", ""ru"")"),"Loading...")</f>
        <v>Loading...</v>
      </c>
      <c r="G413" s="2" t="str">
        <f>IFERROR(__xludf.DUMMYFUNCTION("GOOGLETRANSLATE(C413, ""en"", ""ru"")"),"Loading...")</f>
        <v>Loading...</v>
      </c>
    </row>
    <row r="414" ht="15.75" customHeight="1">
      <c r="A414" s="2" t="s">
        <v>266</v>
      </c>
      <c r="B414" s="2" t="s">
        <v>237</v>
      </c>
      <c r="C414" s="2" t="s">
        <v>268</v>
      </c>
      <c r="E414" s="2" t="str">
        <f>IFERROR(__xludf.DUMMYFUNCTION("GOOGLETRANSLATE(A414, ""en"", ""ru"")"),"Loading...")</f>
        <v>Loading...</v>
      </c>
      <c r="F414" s="2" t="str">
        <f>IFERROR(__xludf.DUMMYFUNCTION("GOOGLETRANSLATE(B414, ""en"", ""ru"")"),"Фарш говяжий")</f>
        <v>Фарш говяжий</v>
      </c>
      <c r="G414" s="2" t="str">
        <f>IFERROR(__xludf.DUMMYFUNCTION("GOOGLETRANSLATE(C414, ""en"", ""ru"")"),"Loading...")</f>
        <v>Loading...</v>
      </c>
    </row>
    <row r="415" ht="15.75" customHeight="1">
      <c r="A415" s="2" t="s">
        <v>266</v>
      </c>
      <c r="B415" s="2" t="s">
        <v>77</v>
      </c>
      <c r="C415" s="2" t="s">
        <v>268</v>
      </c>
      <c r="E415" s="2" t="str">
        <f>IFERROR(__xludf.DUMMYFUNCTION("GOOGLETRANSLATE(A415, ""en"", ""ru"")"),"Loading...")</f>
        <v>Loading...</v>
      </c>
      <c r="F415" s="2" t="str">
        <f>IFERROR(__xludf.DUMMYFUNCTION("GOOGLETRANSLATE(B415, ""en"", ""ru"")"),"Лук")</f>
        <v>Лук</v>
      </c>
      <c r="G415" s="2" t="str">
        <f>IFERROR(__xludf.DUMMYFUNCTION("GOOGLETRANSLATE(C415, ""en"", ""ru"")"),"Loading...")</f>
        <v>Loading...</v>
      </c>
    </row>
    <row r="416" ht="15.75" customHeight="1">
      <c r="A416" s="2" t="s">
        <v>266</v>
      </c>
      <c r="B416" s="2" t="s">
        <v>18</v>
      </c>
      <c r="C416" s="2" t="s">
        <v>268</v>
      </c>
      <c r="E416" s="2" t="str">
        <f>IFERROR(__xludf.DUMMYFUNCTION("GOOGLETRANSLATE(A416, ""en"", ""ru"")"),"Loading...")</f>
        <v>Loading...</v>
      </c>
      <c r="F416" s="2" t="str">
        <f>IFERROR(__xludf.DUMMYFUNCTION("GOOGLETRANSLATE(B416, ""en"", ""ru"")"),"Масло")</f>
        <v>Масло</v>
      </c>
      <c r="G416" s="2" t="str">
        <f>IFERROR(__xludf.DUMMYFUNCTION("GOOGLETRANSLATE(C416, ""en"", ""ru"")"),"Loading...")</f>
        <v>Loading...</v>
      </c>
    </row>
    <row r="417" ht="15.75" customHeight="1">
      <c r="A417" s="2" t="s">
        <v>266</v>
      </c>
      <c r="B417" s="2" t="s">
        <v>30</v>
      </c>
      <c r="C417" s="2" t="s">
        <v>268</v>
      </c>
      <c r="E417" s="2" t="str">
        <f>IFERROR(__xludf.DUMMYFUNCTION("GOOGLETRANSLATE(A417, ""en"", ""ru"")"),"Loading...")</f>
        <v>Loading...</v>
      </c>
      <c r="F417" s="2" t="str">
        <f>IFERROR(__xludf.DUMMYFUNCTION("GOOGLETRANSLATE(B417, ""en"", ""ru"")"),"Соль")</f>
        <v>Соль</v>
      </c>
      <c r="G417" s="2" t="str">
        <f>IFERROR(__xludf.DUMMYFUNCTION("GOOGLETRANSLATE(C417, ""en"", ""ru"")"),"Loading...")</f>
        <v>Loading...</v>
      </c>
    </row>
    <row r="418" ht="15.75" customHeight="1">
      <c r="A418" s="2" t="s">
        <v>266</v>
      </c>
      <c r="B418" s="2" t="s">
        <v>146</v>
      </c>
      <c r="C418" s="2" t="s">
        <v>268</v>
      </c>
      <c r="E418" s="2" t="str">
        <f>IFERROR(__xludf.DUMMYFUNCTION("GOOGLETRANSLATE(A418, ""en"", ""ru"")"),"Loading...")</f>
        <v>Loading...</v>
      </c>
      <c r="F418" s="2" t="str">
        <f>IFERROR(__xludf.DUMMYFUNCTION("GOOGLETRANSLATE(B418, ""en"", ""ru"")"),"Loading...")</f>
        <v>Loading...</v>
      </c>
      <c r="G418" s="2" t="str">
        <f>IFERROR(__xludf.DUMMYFUNCTION("GOOGLETRANSLATE(C418, ""en"", ""ru"")"),"Loading...")</f>
        <v>Loading...</v>
      </c>
    </row>
    <row r="419" ht="15.75" customHeight="1">
      <c r="A419" s="2" t="s">
        <v>269</v>
      </c>
      <c r="B419" s="2" t="s">
        <v>79</v>
      </c>
      <c r="C419" s="2" t="s">
        <v>270</v>
      </c>
      <c r="E419" s="2" t="str">
        <f>IFERROR(__xludf.DUMMYFUNCTION("GOOGLETRANSLATE(A419, ""en"", ""ru"")"),"Loading...")</f>
        <v>Loading...</v>
      </c>
      <c r="F419" s="2" t="str">
        <f>IFERROR(__xludf.DUMMYFUNCTION("GOOGLETRANSLATE(B419, ""en"", ""ru"")"),"Чеснок")</f>
        <v>Чеснок</v>
      </c>
      <c r="G419" s="2" t="str">
        <f>IFERROR(__xludf.DUMMYFUNCTION("GOOGLETRANSLATE(C419, ""en"", ""ru"")"),"Loading...")</f>
        <v>Loading...</v>
      </c>
    </row>
    <row r="420" ht="15.75" customHeight="1">
      <c r="A420" s="2" t="s">
        <v>269</v>
      </c>
      <c r="B420" s="2" t="s">
        <v>77</v>
      </c>
      <c r="C420" s="2" t="s">
        <v>270</v>
      </c>
      <c r="E420" s="2" t="str">
        <f>IFERROR(__xludf.DUMMYFUNCTION("GOOGLETRANSLATE(A420, ""en"", ""ru"")"),"Loading...")</f>
        <v>Loading...</v>
      </c>
      <c r="F420" s="2" t="str">
        <f>IFERROR(__xludf.DUMMYFUNCTION("GOOGLETRANSLATE(B420, ""en"", ""ru"")"),"Лук")</f>
        <v>Лук</v>
      </c>
      <c r="G420" s="2" t="str">
        <f>IFERROR(__xludf.DUMMYFUNCTION("GOOGLETRANSLATE(C420, ""en"", ""ru"")"),"Loading...")</f>
        <v>Loading...</v>
      </c>
    </row>
    <row r="421" ht="15.75" customHeight="1">
      <c r="A421" s="2" t="s">
        <v>269</v>
      </c>
      <c r="B421" s="2" t="s">
        <v>95</v>
      </c>
      <c r="C421" s="2" t="s">
        <v>270</v>
      </c>
      <c r="E421" s="2" t="str">
        <f>IFERROR(__xludf.DUMMYFUNCTION("GOOGLETRANSLATE(A421, ""en"", ""ru"")"),"Loading...")</f>
        <v>Loading...</v>
      </c>
      <c r="F421" s="2" t="str">
        <f>IFERROR(__xludf.DUMMYFUNCTION("GOOGLETRANSLATE(B421, ""en"", ""ru"")"),"Говядина")</f>
        <v>Говядина</v>
      </c>
      <c r="G421" s="2" t="str">
        <f>IFERROR(__xludf.DUMMYFUNCTION("GOOGLETRANSLATE(C421, ""en"", ""ru"")"),"Loading...")</f>
        <v>Loading...</v>
      </c>
    </row>
    <row r="422" ht="15.75" customHeight="1">
      <c r="A422" s="2" t="s">
        <v>269</v>
      </c>
      <c r="B422" s="2" t="s">
        <v>177</v>
      </c>
      <c r="C422" s="2" t="s">
        <v>270</v>
      </c>
      <c r="E422" s="2" t="str">
        <f>IFERROR(__xludf.DUMMYFUNCTION("GOOGLETRANSLATE(A422, ""en"", ""ru"")"),"Loading...")</f>
        <v>Loading...</v>
      </c>
      <c r="F422" s="2" t="str">
        <f>IFERROR(__xludf.DUMMYFUNCTION("GOOGLETRANSLATE(B422, ""en"", ""ru"")"),"Loading...")</f>
        <v>Loading...</v>
      </c>
      <c r="G422" s="2" t="str">
        <f>IFERROR(__xludf.DUMMYFUNCTION("GOOGLETRANSLATE(C422, ""en"", ""ru"")"),"Loading...")</f>
        <v>Loading...</v>
      </c>
    </row>
    <row r="423" ht="15.75" customHeight="1">
      <c r="A423" s="2" t="s">
        <v>269</v>
      </c>
      <c r="B423" s="2" t="s">
        <v>47</v>
      </c>
      <c r="C423" s="2" t="s">
        <v>270</v>
      </c>
      <c r="E423" s="2" t="str">
        <f>IFERROR(__xludf.DUMMYFUNCTION("GOOGLETRANSLATE(A423, ""en"", ""ru"")"),"Loading...")</f>
        <v>Loading...</v>
      </c>
      <c r="F423" s="2" t="str">
        <f>IFERROR(__xludf.DUMMYFUNCTION("GOOGLETRANSLATE(B423, ""en"", ""ru"")"),"Вода")</f>
        <v>Вода</v>
      </c>
      <c r="G423" s="2" t="str">
        <f>IFERROR(__xludf.DUMMYFUNCTION("GOOGLETRANSLATE(C423, ""en"", ""ru"")"),"Loading...")</f>
        <v>Loading...</v>
      </c>
    </row>
    <row r="424" ht="15.75" customHeight="1">
      <c r="A424" s="2" t="s">
        <v>269</v>
      </c>
      <c r="B424" s="2" t="s">
        <v>69</v>
      </c>
      <c r="C424" s="2" t="s">
        <v>270</v>
      </c>
      <c r="E424" s="2" t="str">
        <f>IFERROR(__xludf.DUMMYFUNCTION("GOOGLETRANSLATE(A424, ""en"", ""ru"")"),"Loading...")</f>
        <v>Loading...</v>
      </c>
      <c r="F424" s="2" t="str">
        <f>IFERROR(__xludf.DUMMYFUNCTION("GOOGLETRANSLATE(B424, ""en"", ""ru"")"),"Оливковое масло")</f>
        <v>Оливковое масло</v>
      </c>
      <c r="G424" s="2" t="str">
        <f>IFERROR(__xludf.DUMMYFUNCTION("GOOGLETRANSLATE(C424, ""en"", ""ru"")"),"Loading...")</f>
        <v>Loading...</v>
      </c>
    </row>
    <row r="425" ht="15.75" customHeight="1">
      <c r="A425" s="2" t="s">
        <v>269</v>
      </c>
      <c r="B425" s="2" t="s">
        <v>157</v>
      </c>
      <c r="C425" s="2" t="s">
        <v>270</v>
      </c>
      <c r="E425" s="2" t="str">
        <f>IFERROR(__xludf.DUMMYFUNCTION("GOOGLETRANSLATE(A425, ""en"", ""ru"")"),"Loading...")</f>
        <v>Loading...</v>
      </c>
      <c r="F425" s="2" t="str">
        <f>IFERROR(__xludf.DUMMYFUNCTION("GOOGLETRANSLATE(B425, ""en"", ""ru"")"),"Loading...")</f>
        <v>Loading...</v>
      </c>
      <c r="G425" s="2" t="str">
        <f>IFERROR(__xludf.DUMMYFUNCTION("GOOGLETRANSLATE(C425, ""en"", ""ru"")"),"Loading...")</f>
        <v>Loading...</v>
      </c>
    </row>
    <row r="426" ht="15.75" customHeight="1">
      <c r="A426" s="2" t="s">
        <v>269</v>
      </c>
      <c r="B426" s="2" t="s">
        <v>93</v>
      </c>
      <c r="C426" s="2" t="s">
        <v>270</v>
      </c>
      <c r="E426" s="2" t="str">
        <f>IFERROR(__xludf.DUMMYFUNCTION("GOOGLETRANSLATE(A426, ""en"", ""ru"")"),"Loading...")</f>
        <v>Loading...</v>
      </c>
      <c r="F426" s="2" t="str">
        <f>IFERROR(__xludf.DUMMYFUNCTION("GOOGLETRANSLATE(B426, ""en"", ""ru"")"),"Картофель")</f>
        <v>Картофель</v>
      </c>
      <c r="G426" s="2" t="str">
        <f>IFERROR(__xludf.DUMMYFUNCTION("GOOGLETRANSLATE(C426, ""en"", ""ru"")"),"Loading...")</f>
        <v>Loading...</v>
      </c>
    </row>
    <row r="427" ht="15.75" customHeight="1">
      <c r="A427" s="2" t="s">
        <v>269</v>
      </c>
      <c r="B427" s="2" t="s">
        <v>195</v>
      </c>
      <c r="C427" s="2" t="s">
        <v>270</v>
      </c>
      <c r="E427" s="2" t="str">
        <f>IFERROR(__xludf.DUMMYFUNCTION("GOOGLETRANSLATE(A427, ""en"", ""ru"")"),"Loading...")</f>
        <v>Loading...</v>
      </c>
      <c r="F427" s="2" t="str">
        <f>IFERROR(__xludf.DUMMYFUNCTION("GOOGLETRANSLATE(B427, ""en"", ""ru"")"),"Loading...")</f>
        <v>Loading...</v>
      </c>
      <c r="G427" s="2" t="str">
        <f>IFERROR(__xludf.DUMMYFUNCTION("GOOGLETRANSLATE(C427, ""en"", ""ru"")"),"Loading...")</f>
        <v>Loading...</v>
      </c>
    </row>
    <row r="428" ht="15.75" customHeight="1">
      <c r="A428" s="2" t="s">
        <v>269</v>
      </c>
      <c r="B428" s="2" t="s">
        <v>271</v>
      </c>
      <c r="C428" s="2" t="s">
        <v>270</v>
      </c>
      <c r="E428" s="2" t="str">
        <f>IFERROR(__xludf.DUMMYFUNCTION("GOOGLETRANSLATE(A428, ""en"", ""ru"")"),"Loading...")</f>
        <v>Loading...</v>
      </c>
      <c r="F428" s="2" t="str">
        <f>IFERROR(__xludf.DUMMYFUNCTION("GOOGLETRANSLATE(B428, ""en"", ""ru"")"),"Loading...")</f>
        <v>Loading...</v>
      </c>
      <c r="G428" s="2" t="str">
        <f>IFERROR(__xludf.DUMMYFUNCTION("GOOGLETRANSLATE(C428, ""en"", ""ru"")"),"Loading...")</f>
        <v>Loading...</v>
      </c>
    </row>
    <row r="429" ht="15.75" customHeight="1">
      <c r="A429" s="2" t="s">
        <v>269</v>
      </c>
      <c r="B429" s="2" t="s">
        <v>89</v>
      </c>
      <c r="C429" s="2" t="s">
        <v>270</v>
      </c>
      <c r="E429" s="2" t="str">
        <f>IFERROR(__xludf.DUMMYFUNCTION("GOOGLETRANSLATE(A429, ""en"", ""ru"")"),"Loading...")</f>
        <v>Loading...</v>
      </c>
      <c r="F429" s="2" t="str">
        <f>IFERROR(__xludf.DUMMYFUNCTION("GOOGLETRANSLATE(B429, ""en"", ""ru"")"),"Лавровый лист")</f>
        <v>Лавровый лист</v>
      </c>
      <c r="G429" s="2" t="str">
        <f>IFERROR(__xludf.DUMMYFUNCTION("GOOGLETRANSLATE(C429, ""en"", ""ru"")"),"Loading...")</f>
        <v>Loading...</v>
      </c>
    </row>
    <row r="430" ht="15.75" customHeight="1">
      <c r="A430" s="2" t="s">
        <v>269</v>
      </c>
      <c r="B430" s="2" t="s">
        <v>30</v>
      </c>
      <c r="C430" s="2" t="s">
        <v>270</v>
      </c>
      <c r="E430" s="2" t="str">
        <f>IFERROR(__xludf.DUMMYFUNCTION("GOOGLETRANSLATE(A430, ""en"", ""ru"")"),"Loading...")</f>
        <v>Loading...</v>
      </c>
      <c r="F430" s="2" t="str">
        <f>IFERROR(__xludf.DUMMYFUNCTION("GOOGLETRANSLATE(B430, ""en"", ""ru"")"),"Соль")</f>
        <v>Соль</v>
      </c>
      <c r="G430" s="2" t="str">
        <f>IFERROR(__xludf.DUMMYFUNCTION("GOOGLETRANSLATE(C430, ""en"", ""ru"")"),"Loading...")</f>
        <v>Loading...</v>
      </c>
    </row>
    <row r="431" ht="15.75" customHeight="1">
      <c r="A431" s="2" t="s">
        <v>272</v>
      </c>
      <c r="B431" s="2" t="s">
        <v>95</v>
      </c>
      <c r="C431" s="2" t="s">
        <v>273</v>
      </c>
      <c r="E431" s="2" t="str">
        <f>IFERROR(__xludf.DUMMYFUNCTION("GOOGLETRANSLATE(A431, ""en"", ""ru"")"),"Loading...")</f>
        <v>Loading...</v>
      </c>
      <c r="F431" s="2" t="str">
        <f>IFERROR(__xludf.DUMMYFUNCTION("GOOGLETRANSLATE(B431, ""en"", ""ru"")"),"Говядина")</f>
        <v>Говядина</v>
      </c>
      <c r="G431" s="2" t="str">
        <f>IFERROR(__xludf.DUMMYFUNCTION("GOOGLETRANSLATE(C431, ""en"", ""ru"")"),"Loading...")</f>
        <v>Loading...</v>
      </c>
    </row>
    <row r="432" ht="15.75" customHeight="1">
      <c r="A432" s="2" t="s">
        <v>272</v>
      </c>
      <c r="B432" s="2" t="s">
        <v>195</v>
      </c>
      <c r="C432" s="2" t="s">
        <v>273</v>
      </c>
      <c r="E432" s="2" t="str">
        <f>IFERROR(__xludf.DUMMYFUNCTION("GOOGLETRANSLATE(A432, ""en"", ""ru"")"),"Loading...")</f>
        <v>Loading...</v>
      </c>
      <c r="F432" s="2" t="str">
        <f>IFERROR(__xludf.DUMMYFUNCTION("GOOGLETRANSLATE(B432, ""en"", ""ru"")"),"Loading...")</f>
        <v>Loading...</v>
      </c>
      <c r="G432" s="2" t="str">
        <f>IFERROR(__xludf.DUMMYFUNCTION("GOOGLETRANSLATE(C432, ""en"", ""ru"")"),"Loading...")</f>
        <v>Loading...</v>
      </c>
    </row>
    <row r="433" ht="15.75" customHeight="1">
      <c r="A433" s="2" t="s">
        <v>272</v>
      </c>
      <c r="B433" s="2" t="s">
        <v>157</v>
      </c>
      <c r="C433" s="2" t="s">
        <v>273</v>
      </c>
      <c r="E433" s="2" t="str">
        <f>IFERROR(__xludf.DUMMYFUNCTION("GOOGLETRANSLATE(A433, ""en"", ""ru"")"),"Loading...")</f>
        <v>Loading...</v>
      </c>
      <c r="F433" s="2" t="str">
        <f>IFERROR(__xludf.DUMMYFUNCTION("GOOGLETRANSLATE(B433, ""en"", ""ru"")"),"Loading...")</f>
        <v>Loading...</v>
      </c>
      <c r="G433" s="2" t="str">
        <f>IFERROR(__xludf.DUMMYFUNCTION("GOOGLETRANSLATE(C433, ""en"", ""ru"")"),"Loading...")</f>
        <v>Loading...</v>
      </c>
    </row>
    <row r="434" ht="15.75" customHeight="1">
      <c r="A434" s="2" t="s">
        <v>272</v>
      </c>
      <c r="B434" s="2" t="s">
        <v>79</v>
      </c>
      <c r="C434" s="2" t="s">
        <v>273</v>
      </c>
      <c r="E434" s="2" t="str">
        <f>IFERROR(__xludf.DUMMYFUNCTION("GOOGLETRANSLATE(A434, ""en"", ""ru"")"),"Loading...")</f>
        <v>Loading...</v>
      </c>
      <c r="F434" s="2" t="str">
        <f>IFERROR(__xludf.DUMMYFUNCTION("GOOGLETRANSLATE(B434, ""en"", ""ru"")"),"Чеснок")</f>
        <v>Чеснок</v>
      </c>
      <c r="G434" s="2" t="str">
        <f>IFERROR(__xludf.DUMMYFUNCTION("GOOGLETRANSLATE(C434, ""en"", ""ru"")"),"Loading...")</f>
        <v>Loading...</v>
      </c>
    </row>
    <row r="435" ht="15.75" customHeight="1">
      <c r="A435" s="2" t="s">
        <v>272</v>
      </c>
      <c r="B435" s="2" t="s">
        <v>77</v>
      </c>
      <c r="C435" s="2" t="s">
        <v>273</v>
      </c>
      <c r="E435" s="2" t="str">
        <f>IFERROR(__xludf.DUMMYFUNCTION("GOOGLETRANSLATE(A435, ""en"", ""ru"")"),"Loading...")</f>
        <v>Loading...</v>
      </c>
      <c r="F435" s="2" t="str">
        <f>IFERROR(__xludf.DUMMYFUNCTION("GOOGLETRANSLATE(B435, ""en"", ""ru"")"),"Лук")</f>
        <v>Лук</v>
      </c>
      <c r="G435" s="2" t="str">
        <f>IFERROR(__xludf.DUMMYFUNCTION("GOOGLETRANSLATE(C435, ""en"", ""ru"")"),"Loading...")</f>
        <v>Loading...</v>
      </c>
    </row>
    <row r="436" ht="15.75" customHeight="1">
      <c r="A436" s="2" t="s">
        <v>272</v>
      </c>
      <c r="B436" s="2" t="s">
        <v>69</v>
      </c>
      <c r="C436" s="2" t="s">
        <v>273</v>
      </c>
      <c r="E436" s="2" t="str">
        <f>IFERROR(__xludf.DUMMYFUNCTION("GOOGLETRANSLATE(A436, ""en"", ""ru"")"),"Loading...")</f>
        <v>Loading...</v>
      </c>
      <c r="F436" s="2" t="str">
        <f>IFERROR(__xludf.DUMMYFUNCTION("GOOGLETRANSLATE(B436, ""en"", ""ru"")"),"Оливковое масло")</f>
        <v>Оливковое масло</v>
      </c>
      <c r="G436" s="2" t="str">
        <f>IFERROR(__xludf.DUMMYFUNCTION("GOOGLETRANSLATE(C436, ""en"", ""ru"")"),"Loading...")</f>
        <v>Loading...</v>
      </c>
    </row>
    <row r="437" ht="15.75" customHeight="1">
      <c r="A437" s="2" t="s">
        <v>272</v>
      </c>
      <c r="B437" s="2" t="s">
        <v>47</v>
      </c>
      <c r="C437" s="2" t="s">
        <v>273</v>
      </c>
      <c r="E437" s="2" t="str">
        <f>IFERROR(__xludf.DUMMYFUNCTION("GOOGLETRANSLATE(A437, ""en"", ""ru"")"),"Loading...")</f>
        <v>Loading...</v>
      </c>
      <c r="F437" s="2" t="str">
        <f>IFERROR(__xludf.DUMMYFUNCTION("GOOGLETRANSLATE(B437, ""en"", ""ru"")"),"Вода")</f>
        <v>Вода</v>
      </c>
      <c r="G437" s="2" t="str">
        <f>IFERROR(__xludf.DUMMYFUNCTION("GOOGLETRANSLATE(C437, ""en"", ""ru"")"),"Loading...")</f>
        <v>Loading...</v>
      </c>
    </row>
    <row r="438" ht="15.75" customHeight="1">
      <c r="A438" s="2" t="s">
        <v>272</v>
      </c>
      <c r="B438" s="2" t="s">
        <v>30</v>
      </c>
      <c r="C438" s="2" t="s">
        <v>273</v>
      </c>
      <c r="E438" s="2" t="str">
        <f>IFERROR(__xludf.DUMMYFUNCTION("GOOGLETRANSLATE(A438, ""en"", ""ru"")"),"Loading...")</f>
        <v>Loading...</v>
      </c>
      <c r="F438" s="2" t="str">
        <f>IFERROR(__xludf.DUMMYFUNCTION("GOOGLETRANSLATE(B438, ""en"", ""ru"")"),"Соль")</f>
        <v>Соль</v>
      </c>
      <c r="G438" s="2" t="str">
        <f>IFERROR(__xludf.DUMMYFUNCTION("GOOGLETRANSLATE(C438, ""en"", ""ru"")"),"Loading...")</f>
        <v>Loading...</v>
      </c>
    </row>
    <row r="439" ht="15.75" customHeight="1">
      <c r="A439" s="2" t="s">
        <v>274</v>
      </c>
      <c r="B439" s="2" t="s">
        <v>95</v>
      </c>
      <c r="C439" s="2" t="s">
        <v>275</v>
      </c>
      <c r="E439" s="2" t="str">
        <f>IFERROR(__xludf.DUMMYFUNCTION("GOOGLETRANSLATE(A439, ""en"", ""ru"")"),"Кальдерета из говядины")</f>
        <v>Кальдерета из говядины</v>
      </c>
      <c r="F439" s="2" t="str">
        <f>IFERROR(__xludf.DUMMYFUNCTION("GOOGLETRANSLATE(B439, ""en"", ""ru"")"),"Говядина")</f>
        <v>Говядина</v>
      </c>
      <c r="G439" s="2" t="str">
        <f>IFERROR(__xludf.DUMMYFUNCTION("GOOGLETRANSLATE(C439, ""en"", ""ru"")"),"Loading...")</f>
        <v>Loading...</v>
      </c>
    </row>
    <row r="440" ht="15.75" customHeight="1">
      <c r="A440" s="2" t="s">
        <v>274</v>
      </c>
      <c r="B440" s="2" t="s">
        <v>117</v>
      </c>
      <c r="C440" s="2" t="s">
        <v>275</v>
      </c>
      <c r="E440" s="2" t="str">
        <f>IFERROR(__xludf.DUMMYFUNCTION("GOOGLETRANSLATE(A440, ""en"", ""ru"")"),"Кальдерета из говядины")</f>
        <v>Кальдерета из говядины</v>
      </c>
      <c r="F440" s="2" t="str">
        <f>IFERROR(__xludf.DUMMYFUNCTION("GOOGLETRANSLATE(B440, ""en"", ""ru"")"),"Loading...")</f>
        <v>Loading...</v>
      </c>
      <c r="G440" s="2" t="str">
        <f>IFERROR(__xludf.DUMMYFUNCTION("GOOGLETRANSLATE(C440, ""en"", ""ru"")"),"Loading...")</f>
        <v>Loading...</v>
      </c>
    </row>
    <row r="441" ht="15.75" customHeight="1">
      <c r="A441" s="2" t="s">
        <v>274</v>
      </c>
      <c r="B441" s="2" t="s">
        <v>195</v>
      </c>
      <c r="C441" s="2" t="s">
        <v>275</v>
      </c>
      <c r="E441" s="2" t="str">
        <f>IFERROR(__xludf.DUMMYFUNCTION("GOOGLETRANSLATE(A441, ""en"", ""ru"")"),"Кальдерета из говядины")</f>
        <v>Кальдерета из говядины</v>
      </c>
      <c r="F441" s="2" t="str">
        <f>IFERROR(__xludf.DUMMYFUNCTION("GOOGLETRANSLATE(B441, ""en"", ""ru"")"),"Loading...")</f>
        <v>Loading...</v>
      </c>
      <c r="G441" s="2" t="str">
        <f>IFERROR(__xludf.DUMMYFUNCTION("GOOGLETRANSLATE(C441, ""en"", ""ru"")"),"Loading...")</f>
        <v>Loading...</v>
      </c>
    </row>
    <row r="442" ht="15.75" customHeight="1">
      <c r="A442" s="2" t="s">
        <v>274</v>
      </c>
      <c r="B442" s="2" t="s">
        <v>47</v>
      </c>
      <c r="C442" s="2" t="s">
        <v>275</v>
      </c>
      <c r="E442" s="2" t="str">
        <f>IFERROR(__xludf.DUMMYFUNCTION("GOOGLETRANSLATE(A442, ""en"", ""ru"")"),"Кальдерета из говядины")</f>
        <v>Кальдерета из говядины</v>
      </c>
      <c r="F442" s="2" t="str">
        <f>IFERROR(__xludf.DUMMYFUNCTION("GOOGLETRANSLATE(B442, ""en"", ""ru"")"),"Вода")</f>
        <v>Вода</v>
      </c>
      <c r="G442" s="2" t="str">
        <f>IFERROR(__xludf.DUMMYFUNCTION("GOOGLETRANSLATE(C442, ""en"", ""ru"")"),"Loading...")</f>
        <v>Loading...</v>
      </c>
    </row>
    <row r="443" ht="15.75" customHeight="1">
      <c r="A443" s="2" t="s">
        <v>274</v>
      </c>
      <c r="B443" s="2" t="s">
        <v>276</v>
      </c>
      <c r="C443" s="2" t="s">
        <v>275</v>
      </c>
      <c r="E443" s="2" t="str">
        <f>IFERROR(__xludf.DUMMYFUNCTION("GOOGLETRANSLATE(A443, ""en"", ""ru"")"),"Кальдерета из говядины")</f>
        <v>Кальдерета из говядины</v>
      </c>
      <c r="F443" s="2" t="str">
        <f>IFERROR(__xludf.DUMMYFUNCTION("GOOGLETRANSLATE(B443, ""en"", ""ru"")"),"Loading...")</f>
        <v>Loading...</v>
      </c>
      <c r="G443" s="2" t="str">
        <f>IFERROR(__xludf.DUMMYFUNCTION("GOOGLETRANSLATE(C443, ""en"", ""ru"")"),"Loading...")</f>
        <v>Loading...</v>
      </c>
    </row>
    <row r="444" ht="15.75" customHeight="1">
      <c r="A444" s="2" t="s">
        <v>274</v>
      </c>
      <c r="B444" s="2" t="s">
        <v>192</v>
      </c>
      <c r="C444" s="2" t="s">
        <v>275</v>
      </c>
      <c r="E444" s="2" t="str">
        <f>IFERROR(__xludf.DUMMYFUNCTION("GOOGLETRANSLATE(A444, ""en"", ""ru"")"),"Кальдерета из говядины")</f>
        <v>Кальдерета из говядины</v>
      </c>
      <c r="F444" s="2" t="str">
        <f>IFERROR(__xludf.DUMMYFUNCTION("GOOGLETRANSLATE(B444, ""en"", ""ru"")"),"Loading...")</f>
        <v>Loading...</v>
      </c>
      <c r="G444" s="2" t="str">
        <f>IFERROR(__xludf.DUMMYFUNCTION("GOOGLETRANSLATE(C444, ""en"", ""ru"")"),"Loading...")</f>
        <v>Loading...</v>
      </c>
    </row>
    <row r="445" ht="15.75" customHeight="1">
      <c r="A445" s="2" t="s">
        <v>274</v>
      </c>
      <c r="B445" s="2" t="s">
        <v>93</v>
      </c>
      <c r="C445" s="2" t="s">
        <v>275</v>
      </c>
      <c r="E445" s="2" t="str">
        <f>IFERROR(__xludf.DUMMYFUNCTION("GOOGLETRANSLATE(A445, ""en"", ""ru"")"),"Кальдерета из говядины")</f>
        <v>Кальдерета из говядины</v>
      </c>
      <c r="F445" s="2" t="str">
        <f>IFERROR(__xludf.DUMMYFUNCTION("GOOGLETRANSLATE(B445, ""en"", ""ru"")"),"Картофель")</f>
        <v>Картофель</v>
      </c>
      <c r="G445" s="2" t="str">
        <f>IFERROR(__xludf.DUMMYFUNCTION("GOOGLETRANSLATE(C445, ""en"", ""ru"")"),"Loading...")</f>
        <v>Loading...</v>
      </c>
    </row>
    <row r="446" ht="15.75" customHeight="1">
      <c r="A446" s="2" t="s">
        <v>274</v>
      </c>
      <c r="B446" s="2" t="s">
        <v>91</v>
      </c>
      <c r="C446" s="2" t="s">
        <v>275</v>
      </c>
      <c r="E446" s="2" t="str">
        <f>IFERROR(__xludf.DUMMYFUNCTION("GOOGLETRANSLATE(A446, ""en"", ""ru"")"),"Кальдерета из говядины")</f>
        <v>Кальдерета из говядины</v>
      </c>
      <c r="F446" s="2" t="str">
        <f>IFERROR(__xludf.DUMMYFUNCTION("GOOGLETRANSLATE(B446, ""en"", ""ru"")"),"Морковь")</f>
        <v>Морковь</v>
      </c>
      <c r="G446" s="2" t="str">
        <f>IFERROR(__xludf.DUMMYFUNCTION("GOOGLETRANSLATE(C446, ""en"", ""ru"")"),"Loading...")</f>
        <v>Loading...</v>
      </c>
    </row>
    <row r="447" ht="15.75" customHeight="1">
      <c r="A447" s="2" t="s">
        <v>274</v>
      </c>
      <c r="B447" s="2" t="s">
        <v>177</v>
      </c>
      <c r="C447" s="2" t="s">
        <v>275</v>
      </c>
      <c r="E447" s="2" t="str">
        <f>IFERROR(__xludf.DUMMYFUNCTION("GOOGLETRANSLATE(A447, ""en"", ""ru"")"),"Кальдерета из говядины")</f>
        <v>Кальдерета из говядины</v>
      </c>
      <c r="F447" s="2" t="str">
        <f>IFERROR(__xludf.DUMMYFUNCTION("GOOGLETRANSLATE(B447, ""en"", ""ru"")"),"Loading...")</f>
        <v>Loading...</v>
      </c>
      <c r="G447" s="2" t="str">
        <f>IFERROR(__xludf.DUMMYFUNCTION("GOOGLETRANSLATE(C447, ""en"", ""ru"")"),"Loading...")</f>
        <v>Loading...</v>
      </c>
    </row>
    <row r="448" ht="15.75" customHeight="1">
      <c r="A448" s="2" t="s">
        <v>274</v>
      </c>
      <c r="B448" s="2" t="s">
        <v>33</v>
      </c>
      <c r="C448" s="2" t="s">
        <v>275</v>
      </c>
      <c r="E448" s="2" t="str">
        <f>IFERROR(__xludf.DUMMYFUNCTION("GOOGLETRANSLATE(A448, ""en"", ""ru"")"),"Кальдерета из говядины")</f>
        <v>Кальдерета из говядины</v>
      </c>
      <c r="F448" s="2" t="str">
        <f>IFERROR(__xludf.DUMMYFUNCTION("GOOGLETRANSLATE(B448, ""en"", ""ru"")"),"Арахисовое масло")</f>
        <v>Арахисовое масло</v>
      </c>
      <c r="G448" s="2" t="str">
        <f>IFERROR(__xludf.DUMMYFUNCTION("GOOGLETRANSLATE(C448, ""en"", ""ru"")"),"Loading...")</f>
        <v>Loading...</v>
      </c>
    </row>
    <row r="449" ht="15.75" customHeight="1">
      <c r="A449" s="2" t="s">
        <v>274</v>
      </c>
      <c r="B449" s="2" t="s">
        <v>277</v>
      </c>
      <c r="C449" s="2" t="s">
        <v>275</v>
      </c>
      <c r="E449" s="2" t="str">
        <f>IFERROR(__xludf.DUMMYFUNCTION("GOOGLETRANSLATE(A449, ""en"", ""ru"")"),"Кальдерета из говядины")</f>
        <v>Кальдерета из говядины</v>
      </c>
      <c r="F449" s="2" t="str">
        <f>IFERROR(__xludf.DUMMYFUNCTION("GOOGLETRANSLATE(B449, ""en"", ""ru"")"),"Loading...")</f>
        <v>Loading...</v>
      </c>
      <c r="G449" s="2" t="str">
        <f>IFERROR(__xludf.DUMMYFUNCTION("GOOGLETRANSLATE(C449, ""en"", ""ru"")"),"Loading...")</f>
        <v>Loading...</v>
      </c>
    </row>
    <row r="450" ht="15.75" customHeight="1">
      <c r="A450" s="2" t="s">
        <v>274</v>
      </c>
      <c r="B450" s="2" t="s">
        <v>77</v>
      </c>
      <c r="C450" s="2" t="s">
        <v>275</v>
      </c>
      <c r="E450" s="2" t="str">
        <f>IFERROR(__xludf.DUMMYFUNCTION("GOOGLETRANSLATE(A450, ""en"", ""ru"")"),"Кальдерета из говядины")</f>
        <v>Кальдерета из говядины</v>
      </c>
      <c r="F450" s="2" t="str">
        <f>IFERROR(__xludf.DUMMYFUNCTION("GOOGLETRANSLATE(B450, ""en"", ""ru"")"),"Лук")</f>
        <v>Лук</v>
      </c>
      <c r="G450" s="2" t="str">
        <f>IFERROR(__xludf.DUMMYFUNCTION("GOOGLETRANSLATE(C450, ""en"", ""ru"")"),"Loading...")</f>
        <v>Loading...</v>
      </c>
    </row>
    <row r="451" ht="15.75" customHeight="1">
      <c r="A451" s="2" t="s">
        <v>274</v>
      </c>
      <c r="B451" s="2" t="s">
        <v>79</v>
      </c>
      <c r="C451" s="2" t="s">
        <v>275</v>
      </c>
      <c r="E451" s="2" t="str">
        <f>IFERROR(__xludf.DUMMYFUNCTION("GOOGLETRANSLATE(A451, ""en"", ""ru"")"),"Кальдерета из говядины")</f>
        <v>Кальдерета из говядины</v>
      </c>
      <c r="F451" s="2" t="str">
        <f>IFERROR(__xludf.DUMMYFUNCTION("GOOGLETRANSLATE(B451, ""en"", ""ru"")"),"Чеснок")</f>
        <v>Чеснок</v>
      </c>
      <c r="G451" s="2" t="str">
        <f>IFERROR(__xludf.DUMMYFUNCTION("GOOGLETRANSLATE(C451, ""en"", ""ru"")"),"Loading...")</f>
        <v>Loading...</v>
      </c>
    </row>
    <row r="452" ht="15.75" customHeight="1">
      <c r="A452" s="2" t="s">
        <v>274</v>
      </c>
      <c r="B452" s="2" t="s">
        <v>69</v>
      </c>
      <c r="C452" s="2" t="s">
        <v>275</v>
      </c>
      <c r="E452" s="2" t="str">
        <f>IFERROR(__xludf.DUMMYFUNCTION("GOOGLETRANSLATE(A452, ""en"", ""ru"")"),"Кальдерета из говядины")</f>
        <v>Кальдерета из говядины</v>
      </c>
      <c r="F452" s="2" t="str">
        <f>IFERROR(__xludf.DUMMYFUNCTION("GOOGLETRANSLATE(B452, ""en"", ""ru"")"),"Оливковое масло")</f>
        <v>Оливковое масло</v>
      </c>
      <c r="G452" s="2" t="str">
        <f>IFERROR(__xludf.DUMMYFUNCTION("GOOGLETRANSLATE(C452, ""en"", ""ru"")"),"Loading...")</f>
        <v>Loading...</v>
      </c>
    </row>
    <row r="453" ht="15.75" customHeight="1">
      <c r="A453" s="2" t="s">
        <v>278</v>
      </c>
      <c r="B453" s="2" t="s">
        <v>95</v>
      </c>
      <c r="C453" s="2" t="s">
        <v>279</v>
      </c>
      <c r="E453" s="2" t="str">
        <f>IFERROR(__xludf.DUMMYFUNCTION("GOOGLETRANSLATE(A453, ""en"", ""ru"")"),"Loading...")</f>
        <v>Loading...</v>
      </c>
      <c r="F453" s="2" t="str">
        <f>IFERROR(__xludf.DUMMYFUNCTION("GOOGLETRANSLATE(B453, ""en"", ""ru"")"),"Говядина")</f>
        <v>Говядина</v>
      </c>
      <c r="G453" s="2" t="str">
        <f>IFERROR(__xludf.DUMMYFUNCTION("GOOGLETRANSLATE(C453, ""en"", ""ru"")"),"Loading...")</f>
        <v>Loading...</v>
      </c>
    </row>
    <row r="454" ht="15.75" customHeight="1">
      <c r="A454" s="2" t="s">
        <v>278</v>
      </c>
      <c r="B454" s="2" t="s">
        <v>280</v>
      </c>
      <c r="C454" s="2" t="s">
        <v>279</v>
      </c>
      <c r="E454" s="2" t="str">
        <f>IFERROR(__xludf.DUMMYFUNCTION("GOOGLETRANSLATE(A454, ""en"", ""ru"")"),"Loading...")</f>
        <v>Loading...</v>
      </c>
      <c r="F454" s="2" t="str">
        <f>IFERROR(__xludf.DUMMYFUNCTION("GOOGLETRANSLATE(B454, ""en"", ""ru"")"),"Концентрат говяжьего бульона")</f>
        <v>Концентрат говяжьего бульона</v>
      </c>
      <c r="G454" s="2" t="str">
        <f>IFERROR(__xludf.DUMMYFUNCTION("GOOGLETRANSLATE(C454, ""en"", ""ru"")"),"Loading...")</f>
        <v>Loading...</v>
      </c>
    </row>
    <row r="455" ht="15.75" customHeight="1">
      <c r="A455" s="2" t="s">
        <v>278</v>
      </c>
      <c r="B455" s="2" t="s">
        <v>177</v>
      </c>
      <c r="C455" s="2" t="s">
        <v>279</v>
      </c>
      <c r="E455" s="2" t="str">
        <f>IFERROR(__xludf.DUMMYFUNCTION("GOOGLETRANSLATE(A455, ""en"", ""ru"")"),"Loading...")</f>
        <v>Loading...</v>
      </c>
      <c r="F455" s="2" t="str">
        <f>IFERROR(__xludf.DUMMYFUNCTION("GOOGLETRANSLATE(B455, ""en"", ""ru"")"),"Loading...")</f>
        <v>Loading...</v>
      </c>
      <c r="G455" s="2" t="str">
        <f>IFERROR(__xludf.DUMMYFUNCTION("GOOGLETRANSLATE(C455, ""en"", ""ru"")"),"Loading...")</f>
        <v>Loading...</v>
      </c>
    </row>
    <row r="456" ht="15.75" customHeight="1">
      <c r="A456" s="2" t="s">
        <v>278</v>
      </c>
      <c r="B456" s="2" t="s">
        <v>47</v>
      </c>
      <c r="C456" s="2" t="s">
        <v>279</v>
      </c>
      <c r="E456" s="2" t="str">
        <f>IFERROR(__xludf.DUMMYFUNCTION("GOOGLETRANSLATE(A456, ""en"", ""ru"")"),"Loading...")</f>
        <v>Loading...</v>
      </c>
      <c r="F456" s="2" t="str">
        <f>IFERROR(__xludf.DUMMYFUNCTION("GOOGLETRANSLATE(B456, ""en"", ""ru"")"),"Вода")</f>
        <v>Вода</v>
      </c>
      <c r="G456" s="2" t="str">
        <f>IFERROR(__xludf.DUMMYFUNCTION("GOOGLETRANSLATE(C456, ""en"", ""ru"")"),"Loading...")</f>
        <v>Loading...</v>
      </c>
    </row>
    <row r="457" ht="15.75" customHeight="1">
      <c r="A457" s="2" t="s">
        <v>278</v>
      </c>
      <c r="B457" s="2" t="s">
        <v>195</v>
      </c>
      <c r="C457" s="2" t="s">
        <v>279</v>
      </c>
      <c r="E457" s="2" t="str">
        <f>IFERROR(__xludf.DUMMYFUNCTION("GOOGLETRANSLATE(A457, ""en"", ""ru"")"),"Loading...")</f>
        <v>Loading...</v>
      </c>
      <c r="F457" s="2" t="str">
        <f>IFERROR(__xludf.DUMMYFUNCTION("GOOGLETRANSLATE(B457, ""en"", ""ru"")"),"Loading...")</f>
        <v>Loading...</v>
      </c>
      <c r="G457" s="2" t="str">
        <f>IFERROR(__xludf.DUMMYFUNCTION("GOOGLETRANSLATE(C457, ""en"", ""ru"")"),"Loading...")</f>
        <v>Loading...</v>
      </c>
    </row>
    <row r="458" ht="15.75" customHeight="1">
      <c r="A458" s="2" t="s">
        <v>278</v>
      </c>
      <c r="B458" s="2" t="s">
        <v>244</v>
      </c>
      <c r="C458" s="2" t="s">
        <v>279</v>
      </c>
      <c r="E458" s="2" t="str">
        <f>IFERROR(__xludf.DUMMYFUNCTION("GOOGLETRANSLATE(A458, ""en"", ""ru"")"),"Loading...")</f>
        <v>Loading...</v>
      </c>
      <c r="F458" s="2" t="str">
        <f>IFERROR(__xludf.DUMMYFUNCTION("GOOGLETRANSLATE(B458, ""en"", ""ru"")"),"Loading...")</f>
        <v>Loading...</v>
      </c>
      <c r="G458" s="2" t="str">
        <f>IFERROR(__xludf.DUMMYFUNCTION("GOOGLETRANSLATE(C458, ""en"", ""ru"")"),"Loading...")</f>
        <v>Loading...</v>
      </c>
    </row>
    <row r="459" ht="15.75" customHeight="1">
      <c r="A459" s="2" t="s">
        <v>278</v>
      </c>
      <c r="B459" s="2" t="s">
        <v>146</v>
      </c>
      <c r="C459" s="2" t="s">
        <v>279</v>
      </c>
      <c r="E459" s="2" t="str">
        <f>IFERROR(__xludf.DUMMYFUNCTION("GOOGLETRANSLATE(A459, ""en"", ""ru"")"),"Loading...")</f>
        <v>Loading...</v>
      </c>
      <c r="F459" s="2" t="str">
        <f>IFERROR(__xludf.DUMMYFUNCTION("GOOGLETRANSLATE(B459, ""en"", ""ru"")"),"Loading...")</f>
        <v>Loading...</v>
      </c>
      <c r="G459" s="2" t="str">
        <f>IFERROR(__xludf.DUMMYFUNCTION("GOOGLETRANSLATE(C459, ""en"", ""ru"")"),"Loading...")</f>
        <v>Loading...</v>
      </c>
    </row>
    <row r="460" ht="15.75" customHeight="1">
      <c r="A460" s="2" t="s">
        <v>278</v>
      </c>
      <c r="B460" s="2" t="s">
        <v>89</v>
      </c>
      <c r="C460" s="2" t="s">
        <v>279</v>
      </c>
      <c r="E460" s="2" t="str">
        <f>IFERROR(__xludf.DUMMYFUNCTION("GOOGLETRANSLATE(A460, ""en"", ""ru"")"),"Loading...")</f>
        <v>Loading...</v>
      </c>
      <c r="F460" s="2" t="str">
        <f>IFERROR(__xludf.DUMMYFUNCTION("GOOGLETRANSLATE(B460, ""en"", ""ru"")"),"Лавровый лист")</f>
        <v>Лавровый лист</v>
      </c>
      <c r="G460" s="2" t="str">
        <f>IFERROR(__xludf.DUMMYFUNCTION("GOOGLETRANSLATE(C460, ""en"", ""ru"")"),"Loading...")</f>
        <v>Loading...</v>
      </c>
    </row>
    <row r="461" ht="15.75" customHeight="1">
      <c r="A461" s="2" t="s">
        <v>278</v>
      </c>
      <c r="B461" s="2" t="s">
        <v>157</v>
      </c>
      <c r="C461" s="2" t="s">
        <v>279</v>
      </c>
      <c r="E461" s="2" t="str">
        <f>IFERROR(__xludf.DUMMYFUNCTION("GOOGLETRANSLATE(A461, ""en"", ""ru"")"),"Loading...")</f>
        <v>Loading...</v>
      </c>
      <c r="F461" s="2" t="str">
        <f>IFERROR(__xludf.DUMMYFUNCTION("GOOGLETRANSLATE(B461, ""en"", ""ru"")"),"Loading...")</f>
        <v>Loading...</v>
      </c>
      <c r="G461" s="2" t="str">
        <f>IFERROR(__xludf.DUMMYFUNCTION("GOOGLETRANSLATE(C461, ""en"", ""ru"")"),"Loading...")</f>
        <v>Loading...</v>
      </c>
    </row>
    <row r="462" ht="15.75" customHeight="1">
      <c r="A462" s="2" t="s">
        <v>278</v>
      </c>
      <c r="B462" s="2" t="s">
        <v>129</v>
      </c>
      <c r="C462" s="2" t="s">
        <v>279</v>
      </c>
      <c r="E462" s="2" t="str">
        <f>IFERROR(__xludf.DUMMYFUNCTION("GOOGLETRANSLATE(A462, ""en"", ""ru"")"),"Loading...")</f>
        <v>Loading...</v>
      </c>
      <c r="F462" s="2" t="str">
        <f>IFERROR(__xludf.DUMMYFUNCTION("GOOGLETRANSLATE(B462, ""en"", ""ru"")"),"Loading...")</f>
        <v>Loading...</v>
      </c>
      <c r="G462" s="2" t="str">
        <f>IFERROR(__xludf.DUMMYFUNCTION("GOOGLETRANSLATE(C462, ""en"", ""ru"")"),"Loading...")</f>
        <v>Loading...</v>
      </c>
    </row>
    <row r="463" ht="15.75" customHeight="1">
      <c r="A463" s="2" t="s">
        <v>278</v>
      </c>
      <c r="B463" s="2" t="s">
        <v>18</v>
      </c>
      <c r="C463" s="2" t="s">
        <v>279</v>
      </c>
      <c r="E463" s="2" t="str">
        <f>IFERROR(__xludf.DUMMYFUNCTION("GOOGLETRANSLATE(A463, ""en"", ""ru"")"),"Loading...")</f>
        <v>Loading...</v>
      </c>
      <c r="F463" s="2" t="str">
        <f>IFERROR(__xludf.DUMMYFUNCTION("GOOGLETRANSLATE(B463, ""en"", ""ru"")"),"Масло")</f>
        <v>Масло</v>
      </c>
      <c r="G463" s="2" t="str">
        <f>IFERROR(__xludf.DUMMYFUNCTION("GOOGLETRANSLATE(C463, ""en"", ""ru"")"),"Loading...")</f>
        <v>Loading...</v>
      </c>
    </row>
    <row r="464" ht="15.75" customHeight="1">
      <c r="A464" s="2" t="s">
        <v>278</v>
      </c>
      <c r="B464" s="2" t="s">
        <v>69</v>
      </c>
      <c r="C464" s="2" t="s">
        <v>279</v>
      </c>
      <c r="E464" s="2" t="str">
        <f>IFERROR(__xludf.DUMMYFUNCTION("GOOGLETRANSLATE(A464, ""en"", ""ru"")"),"Loading...")</f>
        <v>Loading...</v>
      </c>
      <c r="F464" s="2" t="str">
        <f>IFERROR(__xludf.DUMMYFUNCTION("GOOGLETRANSLATE(B464, ""en"", ""ru"")"),"Оливковое масло")</f>
        <v>Оливковое масло</v>
      </c>
      <c r="G464" s="2" t="str">
        <f>IFERROR(__xludf.DUMMYFUNCTION("GOOGLETRANSLATE(C464, ""en"", ""ru"")"),"Loading...")</f>
        <v>Loading...</v>
      </c>
    </row>
    <row r="465" ht="15.75" customHeight="1">
      <c r="A465" s="2" t="s">
        <v>278</v>
      </c>
      <c r="B465" s="2" t="s">
        <v>77</v>
      </c>
      <c r="C465" s="2" t="s">
        <v>279</v>
      </c>
      <c r="E465" s="2" t="str">
        <f>IFERROR(__xludf.DUMMYFUNCTION("GOOGLETRANSLATE(A465, ""en"", ""ru"")"),"Loading...")</f>
        <v>Loading...</v>
      </c>
      <c r="F465" s="2" t="str">
        <f>IFERROR(__xludf.DUMMYFUNCTION("GOOGLETRANSLATE(B465, ""en"", ""ru"")"),"Лук")</f>
        <v>Лук</v>
      </c>
      <c r="G465" s="2" t="str">
        <f>IFERROR(__xludf.DUMMYFUNCTION("GOOGLETRANSLATE(C465, ""en"", ""ru"")"),"Loading...")</f>
        <v>Loading...</v>
      </c>
    </row>
    <row r="466" ht="15.75" customHeight="1">
      <c r="A466" s="2" t="s">
        <v>278</v>
      </c>
      <c r="B466" s="2" t="s">
        <v>79</v>
      </c>
      <c r="C466" s="2" t="s">
        <v>279</v>
      </c>
      <c r="E466" s="2" t="str">
        <f>IFERROR(__xludf.DUMMYFUNCTION("GOOGLETRANSLATE(A466, ""en"", ""ru"")"),"Loading...")</f>
        <v>Loading...</v>
      </c>
      <c r="F466" s="2" t="str">
        <f>IFERROR(__xludf.DUMMYFUNCTION("GOOGLETRANSLATE(B466, ""en"", ""ru"")"),"Чеснок")</f>
        <v>Чеснок</v>
      </c>
      <c r="G466" s="2" t="str">
        <f>IFERROR(__xludf.DUMMYFUNCTION("GOOGLETRANSLATE(C466, ""en"", ""ru"")"),"Loading...")</f>
        <v>Loading...</v>
      </c>
    </row>
    <row r="467" ht="15.75" customHeight="1">
      <c r="A467" s="2" t="s">
        <v>281</v>
      </c>
      <c r="B467" s="2" t="s">
        <v>227</v>
      </c>
      <c r="C467" s="2" t="s">
        <v>282</v>
      </c>
      <c r="E467" s="2" t="str">
        <f>IFERROR(__xludf.DUMMYFUNCTION("GOOGLETRANSLATE(A467, ""en"", ""ru"")"),"Хлебный омлет")</f>
        <v>Хлебный омлет</v>
      </c>
      <c r="F467" s="2" t="str">
        <f>IFERROR(__xludf.DUMMYFUNCTION("GOOGLETRANSLATE(B467, ""en"", ""ru"")"),"Loading...")</f>
        <v>Loading...</v>
      </c>
      <c r="G467" s="2" t="str">
        <f>IFERROR(__xludf.DUMMYFUNCTION("GOOGLETRANSLATE(C467, ""en"", ""ru"")"),"Делайте и наслаждайтесь")</f>
        <v>Делайте и наслаждайтесь</v>
      </c>
    </row>
    <row r="468" ht="15.75" customHeight="1">
      <c r="A468" s="2" t="s">
        <v>281</v>
      </c>
      <c r="B468" s="2" t="s">
        <v>201</v>
      </c>
      <c r="C468" s="2" t="s">
        <v>282</v>
      </c>
      <c r="E468" s="2" t="str">
        <f>IFERROR(__xludf.DUMMYFUNCTION("GOOGLETRANSLATE(A468, ""en"", ""ru"")"),"Хлебный омлет")</f>
        <v>Хлебный омлет</v>
      </c>
      <c r="F468" s="2" t="str">
        <f>IFERROR(__xludf.DUMMYFUNCTION("GOOGLETRANSLATE(B468, ""en"", ""ru"")"),"Яйцо")</f>
        <v>Яйцо</v>
      </c>
      <c r="G468" s="2" t="str">
        <f>IFERROR(__xludf.DUMMYFUNCTION("GOOGLETRANSLATE(C468, ""en"", ""ru"")"),"Делайте и наслаждайтесь")</f>
        <v>Делайте и наслаждайтесь</v>
      </c>
    </row>
    <row r="469" ht="15.75" customHeight="1">
      <c r="A469" s="2" t="s">
        <v>281</v>
      </c>
      <c r="B469" s="2" t="s">
        <v>30</v>
      </c>
      <c r="C469" s="2" t="s">
        <v>282</v>
      </c>
      <c r="E469" s="2" t="str">
        <f>IFERROR(__xludf.DUMMYFUNCTION("GOOGLETRANSLATE(A469, ""en"", ""ru"")"),"Хлебный омлет")</f>
        <v>Хлебный омлет</v>
      </c>
      <c r="F469" s="2" t="str">
        <f>IFERROR(__xludf.DUMMYFUNCTION("GOOGLETRANSLATE(B469, ""en"", ""ru"")"),"Соль")</f>
        <v>Соль</v>
      </c>
      <c r="G469" s="2" t="str">
        <f>IFERROR(__xludf.DUMMYFUNCTION("GOOGLETRANSLATE(C469, ""en"", ""ru"")"),"Делайте и наслаждайтесь")</f>
        <v>Делайте и наслаждайтесь</v>
      </c>
    </row>
    <row r="470" ht="15.75" customHeight="1">
      <c r="A470" s="2" t="s">
        <v>283</v>
      </c>
      <c r="B470" s="2" t="s">
        <v>284</v>
      </c>
      <c r="C470" s="2" t="s">
        <v>285</v>
      </c>
      <c r="E470" s="2" t="str">
        <f>IFERROR(__xludf.DUMMYFUNCTION("GOOGLETRANSLATE(A470, ""en"", ""ru"")"),"Loading...")</f>
        <v>Loading...</v>
      </c>
      <c r="F470" s="2" t="str">
        <f>IFERROR(__xludf.DUMMYFUNCTION("GOOGLETRANSLATE(B470, ""en"", ""ru"")"),"Loading...")</f>
        <v>Loading...</v>
      </c>
      <c r="G470" s="2" t="str">
        <f>IFERROR(__xludf.DUMMYFUNCTION("GOOGLETRANSLATE(C470, ""en"", ""ru"")"),"Loading...")</f>
        <v>Loading...</v>
      </c>
    </row>
    <row r="471" ht="15.75" customHeight="1">
      <c r="A471" s="2" t="s">
        <v>283</v>
      </c>
      <c r="B471" s="2" t="s">
        <v>69</v>
      </c>
      <c r="C471" s="2" t="s">
        <v>285</v>
      </c>
      <c r="E471" s="2" t="str">
        <f>IFERROR(__xludf.DUMMYFUNCTION("GOOGLETRANSLATE(A471, ""en"", ""ru"")"),"Loading...")</f>
        <v>Loading...</v>
      </c>
      <c r="F471" s="2" t="str">
        <f>IFERROR(__xludf.DUMMYFUNCTION("GOOGLETRANSLATE(B471, ""en"", ""ru"")"),"Оливковое масло")</f>
        <v>Оливковое масло</v>
      </c>
      <c r="G471" s="2" t="str">
        <f>IFERROR(__xludf.DUMMYFUNCTION("GOOGLETRANSLATE(C471, ""en"", ""ru"")"),"Loading...")</f>
        <v>Loading...</v>
      </c>
    </row>
    <row r="472" ht="15.75" customHeight="1">
      <c r="A472" s="2" t="s">
        <v>283</v>
      </c>
      <c r="B472" s="2" t="s">
        <v>286</v>
      </c>
      <c r="C472" s="2" t="s">
        <v>285</v>
      </c>
      <c r="E472" s="2" t="str">
        <f>IFERROR(__xludf.DUMMYFUNCTION("GOOGLETRANSLATE(A472, ""en"", ""ru"")"),"Loading...")</f>
        <v>Loading...</v>
      </c>
      <c r="F472" s="2" t="str">
        <f>IFERROR(__xludf.DUMMYFUNCTION("GOOGLETRANSLATE(B472, ""en"", ""ru"")"),"Loading...")</f>
        <v>Loading...</v>
      </c>
      <c r="G472" s="2" t="str">
        <f>IFERROR(__xludf.DUMMYFUNCTION("GOOGLETRANSLATE(C472, ""en"", ""ru"")"),"Loading...")</f>
        <v>Loading...</v>
      </c>
    </row>
    <row r="473" ht="15.75" customHeight="1">
      <c r="A473" s="2" t="s">
        <v>283</v>
      </c>
      <c r="B473" s="2" t="s">
        <v>47</v>
      </c>
      <c r="C473" s="2" t="s">
        <v>285</v>
      </c>
      <c r="E473" s="2" t="str">
        <f>IFERROR(__xludf.DUMMYFUNCTION("GOOGLETRANSLATE(A473, ""en"", ""ru"")"),"Loading...")</f>
        <v>Loading...</v>
      </c>
      <c r="F473" s="2" t="str">
        <f>IFERROR(__xludf.DUMMYFUNCTION("GOOGLETRANSLATE(B473, ""en"", ""ru"")"),"Вода")</f>
        <v>Вода</v>
      </c>
      <c r="G473" s="2" t="str">
        <f>IFERROR(__xludf.DUMMYFUNCTION("GOOGLETRANSLATE(C473, ""en"", ""ru"")"),"Loading...")</f>
        <v>Loading...</v>
      </c>
    </row>
    <row r="474" ht="15.75" customHeight="1">
      <c r="A474" s="2" t="s">
        <v>283</v>
      </c>
      <c r="B474" s="2" t="s">
        <v>93</v>
      </c>
      <c r="C474" s="2" t="s">
        <v>285</v>
      </c>
      <c r="E474" s="2" t="str">
        <f>IFERROR(__xludf.DUMMYFUNCTION("GOOGLETRANSLATE(A474, ""en"", ""ru"")"),"Loading...")</f>
        <v>Loading...</v>
      </c>
      <c r="F474" s="2" t="str">
        <f>IFERROR(__xludf.DUMMYFUNCTION("GOOGLETRANSLATE(B474, ""en"", ""ru"")"),"Картофель")</f>
        <v>Картофель</v>
      </c>
      <c r="G474" s="2" t="str">
        <f>IFERROR(__xludf.DUMMYFUNCTION("GOOGLETRANSLATE(C474, ""en"", ""ru"")"),"Loading...")</f>
        <v>Loading...</v>
      </c>
    </row>
    <row r="475" ht="15.75" customHeight="1">
      <c r="A475" s="2" t="s">
        <v>283</v>
      </c>
      <c r="B475" s="2" t="s">
        <v>287</v>
      </c>
      <c r="C475" s="2" t="s">
        <v>285</v>
      </c>
      <c r="E475" s="2" t="str">
        <f>IFERROR(__xludf.DUMMYFUNCTION("GOOGLETRANSLATE(A475, ""en"", ""ru"")"),"Loading...")</f>
        <v>Loading...</v>
      </c>
      <c r="F475" s="2" t="str">
        <f>IFERROR(__xludf.DUMMYFUNCTION("GOOGLETRANSLATE(B475, ""en"", ""ru"")"),"Loading...")</f>
        <v>Loading...</v>
      </c>
      <c r="G475" s="2" t="str">
        <f>IFERROR(__xludf.DUMMYFUNCTION("GOOGLETRANSLATE(C475, ""en"", ""ru"")"),"Loading...")</f>
        <v>Loading...</v>
      </c>
    </row>
    <row r="476" ht="15.75" customHeight="1">
      <c r="A476" s="2" t="s">
        <v>283</v>
      </c>
      <c r="B476" s="2" t="s">
        <v>288</v>
      </c>
      <c r="C476" s="2" t="s">
        <v>285</v>
      </c>
      <c r="E476" s="2" t="str">
        <f>IFERROR(__xludf.DUMMYFUNCTION("GOOGLETRANSLATE(A476, ""en"", ""ru"")"),"Loading...")</f>
        <v>Loading...</v>
      </c>
      <c r="F476" s="2" t="str">
        <f>IFERROR(__xludf.DUMMYFUNCTION("GOOGLETRANSLATE(B476, ""en"", ""ru"")"),"Loading...")</f>
        <v>Loading...</v>
      </c>
      <c r="G476" s="2" t="str">
        <f>IFERROR(__xludf.DUMMYFUNCTION("GOOGLETRANSLATE(C476, ""en"", ""ru"")"),"Loading...")</f>
        <v>Loading...</v>
      </c>
    </row>
    <row r="477" ht="15.75" customHeight="1">
      <c r="A477" s="2" t="s">
        <v>289</v>
      </c>
      <c r="B477" s="2" t="s">
        <v>290</v>
      </c>
      <c r="C477" s="2" t="s">
        <v>291</v>
      </c>
      <c r="E477" s="2" t="str">
        <f>IFERROR(__xludf.DUMMYFUNCTION("GOOGLETRANSLATE(A477, ""en"", ""ru"")"),"Блины Блинчики")</f>
        <v>Блины Блинчики</v>
      </c>
      <c r="F477" s="2" t="str">
        <f>IFERROR(__xludf.DUMMYFUNCTION("GOOGLETRANSLATE(B477, ""en"", ""ru"")"),"Loading...")</f>
        <v>Loading...</v>
      </c>
      <c r="G477" s="2" t="str">
        <f>IFERROR(__xludf.DUMMYFUNCTION("GOOGLETRANSLATE(C477, ""en"", ""ru"")"),"Loading...")</f>
        <v>Loading...</v>
      </c>
    </row>
    <row r="478" ht="15.75" customHeight="1">
      <c r="A478" s="2" t="s">
        <v>289</v>
      </c>
      <c r="B478" s="2" t="s">
        <v>28</v>
      </c>
      <c r="C478" s="2" t="s">
        <v>291</v>
      </c>
      <c r="E478" s="2" t="str">
        <f>IFERROR(__xludf.DUMMYFUNCTION("GOOGLETRANSLATE(A478, ""en"", ""ru"")"),"Блины Блинчики")</f>
        <v>Блины Блинчики</v>
      </c>
      <c r="F478" s="2" t="str">
        <f>IFERROR(__xludf.DUMMYFUNCTION("GOOGLETRANSLATE(B478, ""en"", ""ru"")"),"Мука")</f>
        <v>Мука</v>
      </c>
      <c r="G478" s="2" t="str">
        <f>IFERROR(__xludf.DUMMYFUNCTION("GOOGLETRANSLATE(C478, ""en"", ""ru"")"),"Loading...")</f>
        <v>Loading...</v>
      </c>
    </row>
    <row r="479" ht="15.75" customHeight="1">
      <c r="A479" s="2" t="s">
        <v>289</v>
      </c>
      <c r="B479" s="2" t="s">
        <v>30</v>
      </c>
      <c r="C479" s="2" t="s">
        <v>291</v>
      </c>
      <c r="E479" s="2" t="str">
        <f>IFERROR(__xludf.DUMMYFUNCTION("GOOGLETRANSLATE(A479, ""en"", ""ru"")"),"Блины Блинчики")</f>
        <v>Блины Блинчики</v>
      </c>
      <c r="F479" s="2" t="str">
        <f>IFERROR(__xludf.DUMMYFUNCTION("GOOGLETRANSLATE(B479, ""en"", ""ru"")"),"Соль")</f>
        <v>Соль</v>
      </c>
      <c r="G479" s="2" t="str">
        <f>IFERROR(__xludf.DUMMYFUNCTION("GOOGLETRANSLATE(C479, ""en"", ""ru"")"),"Loading...")</f>
        <v>Loading...</v>
      </c>
    </row>
    <row r="480" ht="15.75" customHeight="1">
      <c r="A480" s="2" t="s">
        <v>289</v>
      </c>
      <c r="B480" s="2" t="s">
        <v>181</v>
      </c>
      <c r="C480" s="2" t="s">
        <v>291</v>
      </c>
      <c r="E480" s="2" t="str">
        <f>IFERROR(__xludf.DUMMYFUNCTION("GOOGLETRANSLATE(A480, ""en"", ""ru"")"),"Блины Блинчики")</f>
        <v>Блины Блинчики</v>
      </c>
      <c r="F480" s="2" t="str">
        <f>IFERROR(__xludf.DUMMYFUNCTION("GOOGLETRANSLATE(B480, ""en"", ""ru"")"),"Loading...")</f>
        <v>Loading...</v>
      </c>
      <c r="G480" s="2" t="str">
        <f>IFERROR(__xludf.DUMMYFUNCTION("GOOGLETRANSLATE(C480, ""en"", ""ru"")"),"Loading...")</f>
        <v>Loading...</v>
      </c>
    </row>
    <row r="481" ht="15.75" customHeight="1">
      <c r="A481" s="2" t="s">
        <v>289</v>
      </c>
      <c r="B481" s="2" t="s">
        <v>25</v>
      </c>
      <c r="C481" s="2" t="s">
        <v>291</v>
      </c>
      <c r="E481" s="2" t="str">
        <f>IFERROR(__xludf.DUMMYFUNCTION("GOOGLETRANSLATE(A481, ""en"", ""ru"")"),"Блины Блинчики")</f>
        <v>Блины Блинчики</v>
      </c>
      <c r="F481" s="2" t="str">
        <f>IFERROR(__xludf.DUMMYFUNCTION("GOOGLETRANSLATE(B481, ""en"", ""ru"")"),"Молоко")</f>
        <v>Молоко</v>
      </c>
      <c r="G481" s="2" t="str">
        <f>IFERROR(__xludf.DUMMYFUNCTION("GOOGLETRANSLATE(C481, ""en"", ""ru"")"),"Loading...")</f>
        <v>Loading...</v>
      </c>
    </row>
    <row r="482" ht="15.75" customHeight="1">
      <c r="A482" s="2" t="s">
        <v>289</v>
      </c>
      <c r="B482" s="2" t="s">
        <v>18</v>
      </c>
      <c r="C482" s="2" t="s">
        <v>291</v>
      </c>
      <c r="E482" s="2" t="str">
        <f>IFERROR(__xludf.DUMMYFUNCTION("GOOGLETRANSLATE(A482, ""en"", ""ru"")"),"Блины Блинчики")</f>
        <v>Блины Блинчики</v>
      </c>
      <c r="F482" s="2" t="str">
        <f>IFERROR(__xludf.DUMMYFUNCTION("GOOGLETRANSLATE(B482, ""en"", ""ru"")"),"Масло")</f>
        <v>Масло</v>
      </c>
      <c r="G482" s="2" t="str">
        <f>IFERROR(__xludf.DUMMYFUNCTION("GOOGLETRANSLATE(C482, ""en"", ""ru"")"),"Loading...")</f>
        <v>Loading...</v>
      </c>
    </row>
    <row r="483" ht="15.75" customHeight="1">
      <c r="A483" s="2" t="s">
        <v>289</v>
      </c>
      <c r="B483" s="2" t="s">
        <v>201</v>
      </c>
      <c r="C483" s="2" t="s">
        <v>291</v>
      </c>
      <c r="E483" s="2" t="str">
        <f>IFERROR(__xludf.DUMMYFUNCTION("GOOGLETRANSLATE(A483, ""en"", ""ru"")"),"Блины Блинчики")</f>
        <v>Блины Блинчики</v>
      </c>
      <c r="F483" s="2" t="str">
        <f>IFERROR(__xludf.DUMMYFUNCTION("GOOGLETRANSLATE(B483, ""en"", ""ru"")"),"Яйцо")</f>
        <v>Яйцо</v>
      </c>
      <c r="G483" s="2" t="str">
        <f>IFERROR(__xludf.DUMMYFUNCTION("GOOGLETRANSLATE(C483, ""en"", ""ru"")"),"Loading...")</f>
        <v>Loading...</v>
      </c>
    </row>
    <row r="484" ht="15.75" customHeight="1">
      <c r="A484" s="2" t="s">
        <v>292</v>
      </c>
      <c r="B484" s="2" t="s">
        <v>293</v>
      </c>
      <c r="C484" s="2" t="s">
        <v>294</v>
      </c>
      <c r="E484" s="2" t="str">
        <f>IFERROR(__xludf.DUMMYFUNCTION("GOOGLETRANSLATE(A484, ""en"", ""ru"")"),"Loading...")</f>
        <v>Loading...</v>
      </c>
      <c r="F484" s="2" t="str">
        <f>IFERROR(__xludf.DUMMYFUNCTION("GOOGLETRANSLATE(B484, ""en"", ""ru"")"),"Плоский шоколад")</f>
        <v>Плоский шоколад</v>
      </c>
      <c r="G484" s="2" t="str">
        <f>IFERROR(__xludf.DUMMYFUNCTION("GOOGLETRANSLATE(C484, ""en"", ""ru"")"),"Loading...")</f>
        <v>Loading...</v>
      </c>
    </row>
    <row r="485" ht="15.75" customHeight="1">
      <c r="A485" s="2" t="s">
        <v>292</v>
      </c>
      <c r="B485" s="2" t="s">
        <v>18</v>
      </c>
      <c r="C485" s="2" t="s">
        <v>294</v>
      </c>
      <c r="E485" s="2" t="str">
        <f>IFERROR(__xludf.DUMMYFUNCTION("GOOGLETRANSLATE(A485, ""en"", ""ru"")"),"Loading...")</f>
        <v>Loading...</v>
      </c>
      <c r="F485" s="2" t="str">
        <f>IFERROR(__xludf.DUMMYFUNCTION("GOOGLETRANSLATE(B485, ""en"", ""ru"")"),"Масло")</f>
        <v>Масло</v>
      </c>
      <c r="G485" s="2" t="str">
        <f>IFERROR(__xludf.DUMMYFUNCTION("GOOGLETRANSLATE(C485, ""en"", ""ru"")"),"Loading...")</f>
        <v>Loading...</v>
      </c>
    </row>
    <row r="486" ht="15.75" customHeight="1">
      <c r="A486" s="2" t="s">
        <v>292</v>
      </c>
      <c r="B486" s="2" t="s">
        <v>25</v>
      </c>
      <c r="C486" s="2" t="s">
        <v>294</v>
      </c>
      <c r="E486" s="2" t="str">
        <f>IFERROR(__xludf.DUMMYFUNCTION("GOOGLETRANSLATE(A486, ""en"", ""ru"")"),"Loading...")</f>
        <v>Loading...</v>
      </c>
      <c r="F486" s="2" t="str">
        <f>IFERROR(__xludf.DUMMYFUNCTION("GOOGLETRANSLATE(B486, ""en"", ""ru"")"),"Молоко")</f>
        <v>Молоко</v>
      </c>
      <c r="G486" s="2" t="str">
        <f>IFERROR(__xludf.DUMMYFUNCTION("GOOGLETRANSLATE(C486, ""en"", ""ru"")"),"Loading...")</f>
        <v>Loading...</v>
      </c>
    </row>
    <row r="487" ht="15.75" customHeight="1">
      <c r="A487" s="2" t="s">
        <v>292</v>
      </c>
      <c r="B487" s="2" t="s">
        <v>27</v>
      </c>
      <c r="C487" s="2" t="s">
        <v>294</v>
      </c>
      <c r="E487" s="2" t="str">
        <f>IFERROR(__xludf.DUMMYFUNCTION("GOOGLETRANSLATE(A487, ""en"", ""ru"")"),"Loading...")</f>
        <v>Loading...</v>
      </c>
      <c r="F487" s="2" t="str">
        <f>IFERROR(__xludf.DUMMYFUNCTION("GOOGLETRANSLATE(B487, ""en"", ""ru"")"),"Яйца")</f>
        <v>Яйца</v>
      </c>
      <c r="G487" s="2" t="str">
        <f>IFERROR(__xludf.DUMMYFUNCTION("GOOGLETRANSLATE(C487, ""en"", ""ru"")"),"Loading...")</f>
        <v>Loading...</v>
      </c>
    </row>
    <row r="488" ht="15.75" customHeight="1">
      <c r="A488" s="2" t="s">
        <v>292</v>
      </c>
      <c r="B488" s="2" t="s">
        <v>295</v>
      </c>
      <c r="C488" s="2" t="s">
        <v>294</v>
      </c>
      <c r="E488" s="2" t="str">
        <f>IFERROR(__xludf.DUMMYFUNCTION("GOOGLETRANSLATE(A488, ""en"", ""ru"")"),"Loading...")</f>
        <v>Loading...</v>
      </c>
      <c r="F488" s="2" t="str">
        <f>IFERROR(__xludf.DUMMYFUNCTION("GOOGLETRANSLATE(B488, ""en"", ""ru"")"),"Loading...")</f>
        <v>Loading...</v>
      </c>
      <c r="G488" s="2" t="str">
        <f>IFERROR(__xludf.DUMMYFUNCTION("GOOGLETRANSLATE(C488, ""en"", ""ru"")"),"Loading...")</f>
        <v>Loading...</v>
      </c>
    </row>
    <row r="489" ht="15.75" customHeight="1">
      <c r="A489" s="2" t="s">
        <v>292</v>
      </c>
      <c r="B489" s="2" t="s">
        <v>28</v>
      </c>
      <c r="C489" s="2" t="s">
        <v>294</v>
      </c>
      <c r="E489" s="2" t="str">
        <f>IFERROR(__xludf.DUMMYFUNCTION("GOOGLETRANSLATE(A489, ""en"", ""ru"")"),"Loading...")</f>
        <v>Loading...</v>
      </c>
      <c r="F489" s="2" t="str">
        <f>IFERROR(__xludf.DUMMYFUNCTION("GOOGLETRANSLATE(B489, ""en"", ""ru"")"),"Мука")</f>
        <v>Мука</v>
      </c>
      <c r="G489" s="2" t="str">
        <f>IFERROR(__xludf.DUMMYFUNCTION("GOOGLETRANSLATE(C489, ""en"", ""ru"")"),"Loading...")</f>
        <v>Loading...</v>
      </c>
    </row>
    <row r="490" ht="15.75" customHeight="1">
      <c r="A490" s="2" t="s">
        <v>296</v>
      </c>
      <c r="B490" s="2" t="s">
        <v>297</v>
      </c>
      <c r="C490" s="2" t="s">
        <v>298</v>
      </c>
      <c r="E490" s="2" t="str">
        <f>IFERROR(__xludf.DUMMYFUNCTION("GOOGLETRANSLATE(A490, ""en"", ""ru"")"),"Loading...")</f>
        <v>Loading...</v>
      </c>
      <c r="F490" s="2" t="str">
        <f>IFERROR(__xludf.DUMMYFUNCTION("GOOGLETRANSLATE(B490, ""en"", ""ru"")"),"Loading...")</f>
        <v>Loading...</v>
      </c>
      <c r="G490" s="2" t="str">
        <f>IFERROR(__xludf.DUMMYFUNCTION("GOOGLETRANSLATE(C490, ""en"", ""ru"")"),"Loading...")</f>
        <v>Loading...</v>
      </c>
    </row>
    <row r="491" ht="15.75" customHeight="1">
      <c r="A491" s="2" t="s">
        <v>296</v>
      </c>
      <c r="B491" s="2" t="s">
        <v>299</v>
      </c>
      <c r="C491" s="2" t="s">
        <v>298</v>
      </c>
      <c r="E491" s="2" t="str">
        <f>IFERROR(__xludf.DUMMYFUNCTION("GOOGLETRANSLATE(A491, ""en"", ""ru"")"),"Loading...")</f>
        <v>Loading...</v>
      </c>
      <c r="F491" s="2" t="str">
        <f>IFERROR(__xludf.DUMMYFUNCTION("GOOGLETRANSLATE(B491, ""en"", ""ru"")"),"Loading...")</f>
        <v>Loading...</v>
      </c>
      <c r="G491" s="2" t="str">
        <f>IFERROR(__xludf.DUMMYFUNCTION("GOOGLETRANSLATE(C491, ""en"", ""ru"")"),"Loading...")</f>
        <v>Loading...</v>
      </c>
    </row>
    <row r="492" ht="15.75" customHeight="1">
      <c r="A492" s="2" t="s">
        <v>296</v>
      </c>
      <c r="B492" s="2" t="s">
        <v>300</v>
      </c>
      <c r="C492" s="2" t="s">
        <v>298</v>
      </c>
      <c r="E492" s="2" t="str">
        <f>IFERROR(__xludf.DUMMYFUNCTION("GOOGLETRANSLATE(A492, ""en"", ""ru"")"),"Loading...")</f>
        <v>Loading...</v>
      </c>
      <c r="F492" s="2" t="str">
        <f>IFERROR(__xludf.DUMMYFUNCTION("GOOGLETRANSLATE(B492, ""en"", ""ru"")"),"Loading...")</f>
        <v>Loading...</v>
      </c>
      <c r="G492" s="2" t="str">
        <f>IFERROR(__xludf.DUMMYFUNCTION("GOOGLETRANSLATE(C492, ""en"", ""ru"")"),"Loading...")</f>
        <v>Loading...</v>
      </c>
    </row>
    <row r="493" ht="15.75" customHeight="1">
      <c r="A493" s="2" t="s">
        <v>296</v>
      </c>
      <c r="B493" s="2" t="s">
        <v>301</v>
      </c>
      <c r="C493" s="2" t="s">
        <v>298</v>
      </c>
      <c r="E493" s="2" t="str">
        <f>IFERROR(__xludf.DUMMYFUNCTION("GOOGLETRANSLATE(A493, ""en"", ""ru"")"),"Loading...")</f>
        <v>Loading...</v>
      </c>
      <c r="F493" s="2" t="str">
        <f>IFERROR(__xludf.DUMMYFUNCTION("GOOGLETRANSLATE(B493, ""en"", ""ru"")"),"Loading...")</f>
        <v>Loading...</v>
      </c>
      <c r="G493" s="2" t="str">
        <f>IFERROR(__xludf.DUMMYFUNCTION("GOOGLETRANSLATE(C493, ""en"", ""ru"")"),"Loading...")</f>
        <v>Loading...</v>
      </c>
    </row>
    <row r="494" ht="15.75" customHeight="1">
      <c r="A494" s="2" t="s">
        <v>302</v>
      </c>
      <c r="B494" s="2" t="s">
        <v>28</v>
      </c>
      <c r="C494" s="2" t="s">
        <v>303</v>
      </c>
      <c r="E494" s="2" t="str">
        <f>IFERROR(__xludf.DUMMYFUNCTION("GOOGLETRANSLATE(A494, ""en"", ""ru"")"),"Loading...")</f>
        <v>Loading...</v>
      </c>
      <c r="F494" s="2" t="str">
        <f>IFERROR(__xludf.DUMMYFUNCTION("GOOGLETRANSLATE(B494, ""en"", ""ru"")"),"Мука")</f>
        <v>Мука</v>
      </c>
      <c r="G494" s="2" t="str">
        <f>IFERROR(__xludf.DUMMYFUNCTION("GOOGLETRANSLATE(C494, ""en"", ""ru"")"),"Loading...")</f>
        <v>Loading...</v>
      </c>
    </row>
    <row r="495" ht="15.75" customHeight="1">
      <c r="A495" s="2" t="s">
        <v>302</v>
      </c>
      <c r="B495" s="2" t="s">
        <v>18</v>
      </c>
      <c r="C495" s="2" t="s">
        <v>303</v>
      </c>
      <c r="E495" s="2" t="str">
        <f>IFERROR(__xludf.DUMMYFUNCTION("GOOGLETRANSLATE(A495, ""en"", ""ru"")"),"Loading...")</f>
        <v>Loading...</v>
      </c>
      <c r="F495" s="2" t="str">
        <f>IFERROR(__xludf.DUMMYFUNCTION("GOOGLETRANSLATE(B495, ""en"", ""ru"")"),"Масло")</f>
        <v>Масло</v>
      </c>
      <c r="G495" s="2" t="str">
        <f>IFERROR(__xludf.DUMMYFUNCTION("GOOGLETRANSLATE(C495, ""en"", ""ru"")"),"Loading...")</f>
        <v>Loading...</v>
      </c>
    </row>
    <row r="496" ht="15.75" customHeight="1">
      <c r="A496" s="2" t="s">
        <v>302</v>
      </c>
      <c r="B496" s="2" t="s">
        <v>201</v>
      </c>
      <c r="C496" s="2" t="s">
        <v>303</v>
      </c>
      <c r="E496" s="2" t="str">
        <f>IFERROR(__xludf.DUMMYFUNCTION("GOOGLETRANSLATE(A496, ""en"", ""ru"")"),"Loading...")</f>
        <v>Loading...</v>
      </c>
      <c r="F496" s="2" t="str">
        <f>IFERROR(__xludf.DUMMYFUNCTION("GOOGLETRANSLATE(B496, ""en"", ""ru"")"),"Яйцо")</f>
        <v>Яйцо</v>
      </c>
      <c r="G496" s="2" t="str">
        <f>IFERROR(__xludf.DUMMYFUNCTION("GOOGLETRANSLATE(C496, ""en"", ""ru"")"),"Loading...")</f>
        <v>Loading...</v>
      </c>
    </row>
    <row r="497" ht="15.75" customHeight="1">
      <c r="A497" s="2" t="s">
        <v>302</v>
      </c>
      <c r="B497" s="2" t="s">
        <v>30</v>
      </c>
      <c r="C497" s="2" t="s">
        <v>303</v>
      </c>
      <c r="E497" s="2" t="str">
        <f>IFERROR(__xludf.DUMMYFUNCTION("GOOGLETRANSLATE(A497, ""en"", ""ru"")"),"Loading...")</f>
        <v>Loading...</v>
      </c>
      <c r="F497" s="2" t="str">
        <f>IFERROR(__xludf.DUMMYFUNCTION("GOOGLETRANSLATE(B497, ""en"", ""ru"")"),"Соль")</f>
        <v>Соль</v>
      </c>
      <c r="G497" s="2" t="str">
        <f>IFERROR(__xludf.DUMMYFUNCTION("GOOGLETRANSLATE(C497, ""en"", ""ru"")"),"Loading...")</f>
        <v>Loading...</v>
      </c>
    </row>
    <row r="498" ht="15.75" customHeight="1">
      <c r="A498" s="2" t="s">
        <v>302</v>
      </c>
      <c r="B498" s="2" t="s">
        <v>241</v>
      </c>
      <c r="C498" s="2" t="s">
        <v>303</v>
      </c>
      <c r="E498" s="2" t="str">
        <f>IFERROR(__xludf.DUMMYFUNCTION("GOOGLETRANSLATE(A498, ""en"", ""ru"")"),"Loading...")</f>
        <v>Loading...</v>
      </c>
      <c r="F498" s="2" t="str">
        <f>IFERROR(__xludf.DUMMYFUNCTION("GOOGLETRANSLATE(B498, ""en"", ""ru"")"),"Сыр")</f>
        <v>Сыр</v>
      </c>
      <c r="G498" s="2" t="str">
        <f>IFERROR(__xludf.DUMMYFUNCTION("GOOGLETRANSLATE(C498, ""en"", ""ru"")"),"Loading...")</f>
        <v>Loading...</v>
      </c>
    </row>
    <row r="499" ht="15.75" customHeight="1">
      <c r="A499" s="2" t="s">
        <v>302</v>
      </c>
      <c r="B499" s="2" t="s">
        <v>25</v>
      </c>
      <c r="C499" s="2" t="s">
        <v>303</v>
      </c>
      <c r="E499" s="2" t="str">
        <f>IFERROR(__xludf.DUMMYFUNCTION("GOOGLETRANSLATE(A499, ""en"", ""ru"")"),"Loading...")</f>
        <v>Loading...</v>
      </c>
      <c r="F499" s="2" t="str">
        <f>IFERROR(__xludf.DUMMYFUNCTION("GOOGLETRANSLATE(B499, ""en"", ""ru"")"),"Молоко")</f>
        <v>Молоко</v>
      </c>
      <c r="G499" s="2" t="str">
        <f>IFERROR(__xludf.DUMMYFUNCTION("GOOGLETRANSLATE(C499, ""en"", ""ru"")"),"Loading...")</f>
        <v>Loading...</v>
      </c>
    </row>
    <row r="500" ht="15.75" customHeight="1">
      <c r="A500" s="2" t="s">
        <v>302</v>
      </c>
      <c r="B500" s="2" t="s">
        <v>27</v>
      </c>
      <c r="C500" s="2" t="s">
        <v>303</v>
      </c>
      <c r="E500" s="2" t="str">
        <f>IFERROR(__xludf.DUMMYFUNCTION("GOOGLETRANSLATE(A500, ""en"", ""ru"")"),"Loading...")</f>
        <v>Loading...</v>
      </c>
      <c r="F500" s="2" t="str">
        <f>IFERROR(__xludf.DUMMYFUNCTION("GOOGLETRANSLATE(B500, ""en"", ""ru"")"),"Яйца")</f>
        <v>Яйца</v>
      </c>
      <c r="G500" s="2" t="str">
        <f>IFERROR(__xludf.DUMMYFUNCTION("GOOGLETRANSLATE(C500, ""en"", ""ru"")"),"Loading...")</f>
        <v>Loading...</v>
      </c>
    </row>
    <row r="501" ht="15.75" customHeight="1">
      <c r="A501" s="2" t="s">
        <v>302</v>
      </c>
      <c r="B501" s="2" t="s">
        <v>304</v>
      </c>
      <c r="C501" s="2" t="s">
        <v>303</v>
      </c>
      <c r="E501" s="2" t="str">
        <f>IFERROR(__xludf.DUMMYFUNCTION("GOOGLETRANSLATE(A501, ""en"", ""ru"")"),"Loading...")</f>
        <v>Loading...</v>
      </c>
      <c r="F501" s="2" t="str">
        <f>IFERROR(__xludf.DUMMYFUNCTION("GOOGLETRANSLATE(B501, ""en"", ""ru"")"),"Loading...")</f>
        <v>Loading...</v>
      </c>
      <c r="G501" s="2" t="str">
        <f>IFERROR(__xludf.DUMMYFUNCTION("GOOGLETRANSLATE(C501, ""en"", ""ru"")"),"Loading...")</f>
        <v>Loading...</v>
      </c>
    </row>
    <row r="502" ht="15.75" customHeight="1">
      <c r="A502" s="2" t="s">
        <v>302</v>
      </c>
      <c r="B502" s="2" t="s">
        <v>109</v>
      </c>
      <c r="C502" s="2" t="s">
        <v>303</v>
      </c>
      <c r="E502" s="2" t="str">
        <f>IFERROR(__xludf.DUMMYFUNCTION("GOOGLETRANSLATE(A502, ""en"", ""ru"")"),"Loading...")</f>
        <v>Loading...</v>
      </c>
      <c r="F502" s="2" t="str">
        <f>IFERROR(__xludf.DUMMYFUNCTION("GOOGLETRANSLATE(B502, ""en"", ""ru"")"),"Loading...")</f>
        <v>Loading...</v>
      </c>
      <c r="G502" s="2" t="str">
        <f>IFERROR(__xludf.DUMMYFUNCTION("GOOGLETRANSLATE(C502, ""en"", ""ru"")"),"Loading...")</f>
        <v>Loading...</v>
      </c>
    </row>
    <row r="503" ht="15.75" customHeight="1">
      <c r="A503" s="2" t="s">
        <v>302</v>
      </c>
      <c r="B503" s="2" t="s">
        <v>305</v>
      </c>
      <c r="C503" s="2" t="s">
        <v>303</v>
      </c>
      <c r="E503" s="2" t="str">
        <f>IFERROR(__xludf.DUMMYFUNCTION("GOOGLETRANSLATE(A503, ""en"", ""ru"")"),"Loading...")</f>
        <v>Loading...</v>
      </c>
      <c r="F503" s="2" t="str">
        <f>IFERROR(__xludf.DUMMYFUNCTION("GOOGLETRANSLATE(B503, ""en"", ""ru"")"),"Loading...")</f>
        <v>Loading...</v>
      </c>
      <c r="G503" s="2" t="str">
        <f>IFERROR(__xludf.DUMMYFUNCTION("GOOGLETRANSLATE(C503, ""en"", ""ru"")"),"Loading...")</f>
        <v>Loading...</v>
      </c>
    </row>
    <row r="504" ht="15.75" customHeight="1">
      <c r="A504" s="2" t="s">
        <v>302</v>
      </c>
      <c r="B504" s="2" t="s">
        <v>306</v>
      </c>
      <c r="C504" s="2" t="s">
        <v>303</v>
      </c>
      <c r="E504" s="2" t="str">
        <f>IFERROR(__xludf.DUMMYFUNCTION("GOOGLETRANSLATE(A504, ""en"", ""ru"")"),"Loading...")</f>
        <v>Loading...</v>
      </c>
      <c r="F504" s="2" t="str">
        <f>IFERROR(__xludf.DUMMYFUNCTION("GOOGLETRANSLATE(B504, ""en"", ""ru"")"),"Мед")</f>
        <v>Мед</v>
      </c>
      <c r="G504" s="2" t="str">
        <f>IFERROR(__xludf.DUMMYFUNCTION("GOOGLETRANSLATE(C504, ""en"", ""ru"")"),"Loading...")</f>
        <v>Loading...</v>
      </c>
    </row>
    <row r="505" ht="15.75" customHeight="1">
      <c r="A505" s="2" t="s">
        <v>302</v>
      </c>
      <c r="B505" s="2" t="s">
        <v>253</v>
      </c>
      <c r="C505" s="2" t="s">
        <v>303</v>
      </c>
      <c r="E505" s="2" t="str">
        <f>IFERROR(__xludf.DUMMYFUNCTION("GOOGLETRANSLATE(A505, ""en"", ""ru"")"),"Loading...")</f>
        <v>Loading...</v>
      </c>
      <c r="F505" s="2" t="str">
        <f>IFERROR(__xludf.DUMMYFUNCTION("GOOGLETRANSLATE(B505, ""en"", ""ru"")"),"Безил")</f>
        <v>Безил</v>
      </c>
      <c r="G505" s="2" t="str">
        <f>IFERROR(__xludf.DUMMYFUNCTION("GOOGLETRANSLATE(C505, ""en"", ""ru"")"),"Loading...")</f>
        <v>Loading...</v>
      </c>
    </row>
    <row r="506" ht="15.75" customHeight="1">
      <c r="A506" s="2" t="s">
        <v>307</v>
      </c>
      <c r="B506" s="2" t="s">
        <v>308</v>
      </c>
      <c r="C506" s="2" t="s">
        <v>309</v>
      </c>
      <c r="E506" s="2" t="str">
        <f>IFERROR(__xludf.DUMMYFUNCTION("GOOGLETRANSLATE(A506, ""en"", ""ru"")"),"Loading...")</f>
        <v>Loading...</v>
      </c>
      <c r="F506" s="2" t="str">
        <f>IFERROR(__xludf.DUMMYFUNCTION("GOOGLETRANSLATE(B506, ""en"", ""ru"")"),"Loading...")</f>
        <v>Loading...</v>
      </c>
      <c r="G506" s="2" t="str">
        <f>IFERROR(__xludf.DUMMYFUNCTION("GOOGLETRANSLATE(C506, ""en"", ""ru"")"),"Loading...")</f>
        <v>Loading...</v>
      </c>
    </row>
    <row r="507" ht="15.75" customHeight="1">
      <c r="A507" s="2" t="s">
        <v>307</v>
      </c>
      <c r="B507" s="2" t="s">
        <v>310</v>
      </c>
      <c r="C507" s="2" t="s">
        <v>309</v>
      </c>
      <c r="E507" s="2" t="str">
        <f>IFERROR(__xludf.DUMMYFUNCTION("GOOGLETRANSLATE(A507, ""en"", ""ru"")"),"Loading...")</f>
        <v>Loading...</v>
      </c>
      <c r="F507" s="2" t="str">
        <f>IFERROR(__xludf.DUMMYFUNCTION("GOOGLETRANSLATE(B507, ""en"", ""ru"")"),"Loading...")</f>
        <v>Loading...</v>
      </c>
      <c r="G507" s="2" t="str">
        <f>IFERROR(__xludf.DUMMYFUNCTION("GOOGLETRANSLATE(C507, ""en"", ""ru"")"),"Loading...")</f>
        <v>Loading...</v>
      </c>
    </row>
    <row r="508" ht="15.75" customHeight="1">
      <c r="A508" s="2" t="s">
        <v>307</v>
      </c>
      <c r="B508" s="2" t="s">
        <v>311</v>
      </c>
      <c r="C508" s="2" t="s">
        <v>309</v>
      </c>
      <c r="E508" s="2" t="str">
        <f>IFERROR(__xludf.DUMMYFUNCTION("GOOGLETRANSLATE(A508, ""en"", ""ru"")"),"Loading...")</f>
        <v>Loading...</v>
      </c>
      <c r="F508" s="2" t="str">
        <f>IFERROR(__xludf.DUMMYFUNCTION("GOOGLETRANSLATE(B508, ""en"", ""ru"")"),"Золотое похожее")</f>
        <v>Золотое похожее</v>
      </c>
      <c r="G508" s="2" t="str">
        <f>IFERROR(__xludf.DUMMYFUNCTION("GOOGLETRANSLATE(C508, ""en"", ""ru"")"),"Loading...")</f>
        <v>Loading...</v>
      </c>
    </row>
    <row r="509" ht="15.75" customHeight="1">
      <c r="A509" s="2" t="s">
        <v>307</v>
      </c>
      <c r="B509" s="2" t="s">
        <v>312</v>
      </c>
      <c r="C509" s="2" t="s">
        <v>309</v>
      </c>
      <c r="E509" s="2" t="str">
        <f>IFERROR(__xludf.DUMMYFUNCTION("GOOGLETRANSLATE(A509, ""en"", ""ru"")"),"Loading...")</f>
        <v>Loading...</v>
      </c>
      <c r="F509" s="2" t="str">
        <f>IFERROR(__xludf.DUMMYFUNCTION("GOOGLETRANSLATE(B509, ""en"", ""ru"")"),"Loading...")</f>
        <v>Loading...</v>
      </c>
      <c r="G509" s="2" t="str">
        <f>IFERROR(__xludf.DUMMYFUNCTION("GOOGLETRANSLATE(C509, ""en"", ""ru"")"),"Loading...")</f>
        <v>Loading...</v>
      </c>
    </row>
    <row r="510" ht="15.75" customHeight="1">
      <c r="A510" s="2" t="s">
        <v>307</v>
      </c>
      <c r="B510" s="2" t="s">
        <v>313</v>
      </c>
      <c r="C510" s="2" t="s">
        <v>309</v>
      </c>
      <c r="E510" s="2" t="str">
        <f>IFERROR(__xludf.DUMMYFUNCTION("GOOGLETRANSLATE(A510, ""en"", ""ru"")"),"Loading...")</f>
        <v>Loading...</v>
      </c>
      <c r="F510" s="2" t="str">
        <f>IFERROR(__xludf.DUMMYFUNCTION("GOOGLETRANSLATE(B510, ""en"", ""ru"")"),"Loading...")</f>
        <v>Loading...</v>
      </c>
      <c r="G510" s="2" t="str">
        <f>IFERROR(__xludf.DUMMYFUNCTION("GOOGLETRANSLATE(C510, ""en"", ""ru"")"),"Loading...")</f>
        <v>Loading...</v>
      </c>
    </row>
    <row r="511" ht="15.75" customHeight="1">
      <c r="A511" s="2" t="s">
        <v>307</v>
      </c>
      <c r="B511" s="2" t="s">
        <v>307</v>
      </c>
      <c r="C511" s="2" t="s">
        <v>309</v>
      </c>
      <c r="E511" s="2" t="str">
        <f>IFERROR(__xludf.DUMMYFUNCTION("GOOGLETRANSLATE(A511, ""en"", ""ru"")"),"Loading...")</f>
        <v>Loading...</v>
      </c>
      <c r="F511" s="2" t="str">
        <f>IFERROR(__xludf.DUMMYFUNCTION("GOOGLETRANSLATE(B511, ""en"", ""ru"")"),"Loading...")</f>
        <v>Loading...</v>
      </c>
      <c r="G511" s="2" t="str">
        <f>IFERROR(__xludf.DUMMYFUNCTION("GOOGLETRANSLATE(C511, ""en"", ""ru"")"),"Loading...")</f>
        <v>Loading...</v>
      </c>
    </row>
    <row r="512" ht="15.75" customHeight="1">
      <c r="A512" s="2" t="s">
        <v>314</v>
      </c>
      <c r="B512" s="2" t="s">
        <v>189</v>
      </c>
      <c r="C512" s="2" t="s">
        <v>315</v>
      </c>
      <c r="E512" s="2" t="str">
        <f>IFERROR(__xludf.DUMMYFUNCTION("GOOGLETRANSLATE(A512, ""en"", ""ru"")"),"Куриный Ханди")</f>
        <v>Куриный Ханди</v>
      </c>
      <c r="F512" s="2" t="str">
        <f>IFERROR(__xludf.DUMMYFUNCTION("GOOGLETRANSLATE(B512, ""en"", ""ru"")"),"Loading...")</f>
        <v>Loading...</v>
      </c>
      <c r="G512" s="2" t="str">
        <f>IFERROR(__xludf.DUMMYFUNCTION("GOOGLETRANSLATE(C512, ""en"", ""ru"")"),"Loading...")</f>
        <v>Loading...</v>
      </c>
    </row>
    <row r="513" ht="15.75" customHeight="1">
      <c r="A513" s="2" t="s">
        <v>314</v>
      </c>
      <c r="B513" s="2" t="s">
        <v>77</v>
      </c>
      <c r="C513" s="2" t="s">
        <v>315</v>
      </c>
      <c r="E513" s="2" t="str">
        <f>IFERROR(__xludf.DUMMYFUNCTION("GOOGLETRANSLATE(A513, ""en"", ""ru"")"),"Куриный Ханди")</f>
        <v>Куриный Ханди</v>
      </c>
      <c r="F513" s="2" t="str">
        <f>IFERROR(__xludf.DUMMYFUNCTION("GOOGLETRANSLATE(B513, ""en"", ""ru"")"),"Лук")</f>
        <v>Лук</v>
      </c>
      <c r="G513" s="2" t="str">
        <f>IFERROR(__xludf.DUMMYFUNCTION("GOOGLETRANSLATE(C513, ""en"", ""ru"")"),"Loading...")</f>
        <v>Loading...</v>
      </c>
    </row>
    <row r="514" ht="15.75" customHeight="1">
      <c r="A514" s="2" t="s">
        <v>314</v>
      </c>
      <c r="B514" s="2" t="s">
        <v>78</v>
      </c>
      <c r="C514" s="2" t="s">
        <v>315</v>
      </c>
      <c r="E514" s="2" t="str">
        <f>IFERROR(__xludf.DUMMYFUNCTION("GOOGLETRANSLATE(A514, ""en"", ""ru"")"),"Куриный Ханди")</f>
        <v>Куриный Ханди</v>
      </c>
      <c r="F514" s="2" t="str">
        <f>IFERROR(__xludf.DUMMYFUNCTION("GOOGLETRANSLATE(B514, ""en"", ""ru"")"),"Помидоры")</f>
        <v>Помидоры</v>
      </c>
      <c r="G514" s="2" t="str">
        <f>IFERROR(__xludf.DUMMYFUNCTION("GOOGLETRANSLATE(C514, ""en"", ""ru"")"),"Loading...")</f>
        <v>Loading...</v>
      </c>
    </row>
    <row r="515" ht="15.75" customHeight="1">
      <c r="A515" s="2" t="s">
        <v>314</v>
      </c>
      <c r="B515" s="2" t="s">
        <v>79</v>
      </c>
      <c r="C515" s="2" t="s">
        <v>315</v>
      </c>
      <c r="E515" s="2" t="str">
        <f>IFERROR(__xludf.DUMMYFUNCTION("GOOGLETRANSLATE(A515, ""en"", ""ru"")"),"Куриный Ханди")</f>
        <v>Куриный Ханди</v>
      </c>
      <c r="F515" s="2" t="str">
        <f>IFERROR(__xludf.DUMMYFUNCTION("GOOGLETRANSLATE(B515, ""en"", ""ru"")"),"Чеснок")</f>
        <v>Чеснок</v>
      </c>
      <c r="G515" s="2" t="str">
        <f>IFERROR(__xludf.DUMMYFUNCTION("GOOGLETRANSLATE(C515, ""en"", ""ru"")"),"Loading...")</f>
        <v>Loading...</v>
      </c>
    </row>
    <row r="516" ht="15.75" customHeight="1">
      <c r="A516" s="2" t="s">
        <v>314</v>
      </c>
      <c r="B516" s="2" t="s">
        <v>316</v>
      </c>
      <c r="C516" s="2" t="s">
        <v>315</v>
      </c>
      <c r="E516" s="2" t="str">
        <f>IFERROR(__xludf.DUMMYFUNCTION("GOOGLETRANSLATE(A516, ""en"", ""ru"")"),"Куриный Ханди")</f>
        <v>Куриный Ханди</v>
      </c>
      <c r="F516" s="2" t="str">
        <f>IFERROR(__xludf.DUMMYFUNCTION("GOOGLETRANSLATE(B516, ""en"", ""ru"")"),"Loading...")</f>
        <v>Loading...</v>
      </c>
      <c r="G516" s="2" t="str">
        <f>IFERROR(__xludf.DUMMYFUNCTION("GOOGLETRANSLATE(C516, ""en"", ""ru"")"),"Loading...")</f>
        <v>Loading...</v>
      </c>
    </row>
    <row r="517" ht="15.75" customHeight="1">
      <c r="A517" s="2" t="s">
        <v>314</v>
      </c>
      <c r="B517" s="2" t="s">
        <v>197</v>
      </c>
      <c r="C517" s="2" t="s">
        <v>315</v>
      </c>
      <c r="E517" s="2" t="str">
        <f>IFERROR(__xludf.DUMMYFUNCTION("GOOGLETRANSLATE(A517, ""en"", ""ru"")"),"Куриный Ханди")</f>
        <v>Куриный Ханди</v>
      </c>
      <c r="F517" s="2" t="str">
        <f>IFERROR(__xludf.DUMMYFUNCTION("GOOGLETRANSLATE(B517, ""en"", ""ru"")"),"Loading...")</f>
        <v>Loading...</v>
      </c>
      <c r="G517" s="2" t="str">
        <f>IFERROR(__xludf.DUMMYFUNCTION("GOOGLETRANSLATE(C517, ""en"", ""ru"")"),"Loading...")</f>
        <v>Loading...</v>
      </c>
    </row>
    <row r="518" ht="15.75" customHeight="1">
      <c r="A518" s="2" t="s">
        <v>314</v>
      </c>
      <c r="B518" s="2" t="s">
        <v>317</v>
      </c>
      <c r="C518" s="2" t="s">
        <v>315</v>
      </c>
      <c r="E518" s="2" t="str">
        <f>IFERROR(__xludf.DUMMYFUNCTION("GOOGLETRANSLATE(A518, ""en"", ""ru"")"),"Куриный Ханди")</f>
        <v>Куриный Ханди</v>
      </c>
      <c r="F518" s="2" t="str">
        <f>IFERROR(__xludf.DUMMYFUNCTION("GOOGLETRANSLATE(B518, ""en"", ""ru"")"),"Loading...")</f>
        <v>Loading...</v>
      </c>
      <c r="G518" s="2" t="str">
        <f>IFERROR(__xludf.DUMMYFUNCTION("GOOGLETRANSLATE(C518, ""en"", ""ru"")"),"Loading...")</f>
        <v>Loading...</v>
      </c>
    </row>
    <row r="519" ht="15.75" customHeight="1">
      <c r="A519" s="2" t="s">
        <v>314</v>
      </c>
      <c r="B519" s="2" t="s">
        <v>318</v>
      </c>
      <c r="C519" s="2" t="s">
        <v>315</v>
      </c>
      <c r="E519" s="2" t="str">
        <f>IFERROR(__xludf.DUMMYFUNCTION("GOOGLETRANSLATE(A519, ""en"", ""ru"")"),"Куриный Ханди")</f>
        <v>Куриный Ханди</v>
      </c>
      <c r="F519" s="2" t="str">
        <f>IFERROR(__xludf.DUMMYFUNCTION("GOOGLETRANSLATE(B519, ""en"", ""ru"")"),"Loading...")</f>
        <v>Loading...</v>
      </c>
      <c r="G519" s="2" t="str">
        <f>IFERROR(__xludf.DUMMYFUNCTION("GOOGLETRANSLATE(C519, ""en"", ""ru"")"),"Loading...")</f>
        <v>Loading...</v>
      </c>
    </row>
    <row r="520" ht="15.75" customHeight="1">
      <c r="A520" s="2" t="s">
        <v>314</v>
      </c>
      <c r="B520" s="2" t="s">
        <v>41</v>
      </c>
      <c r="C520" s="2" t="s">
        <v>315</v>
      </c>
      <c r="E520" s="2" t="str">
        <f>IFERROR(__xludf.DUMMYFUNCTION("GOOGLETRANSLATE(A520, ""en"", ""ru"")"),"Куриный Ханди")</f>
        <v>Куриный Ханди</v>
      </c>
      <c r="F520" s="2" t="str">
        <f>IFERROR(__xludf.DUMMYFUNCTION("GOOGLETRANSLATE(B520, ""en"", ""ru"")"),"Куркума")</f>
        <v>Куркума</v>
      </c>
      <c r="G520" s="2" t="str">
        <f>IFERROR(__xludf.DUMMYFUNCTION("GOOGLETRANSLATE(C520, ""en"", ""ru"")"),"Loading...")</f>
        <v>Loading...</v>
      </c>
    </row>
    <row r="521" ht="15.75" customHeight="1">
      <c r="A521" s="2" t="s">
        <v>314</v>
      </c>
      <c r="B521" s="2" t="s">
        <v>277</v>
      </c>
      <c r="C521" s="2" t="s">
        <v>315</v>
      </c>
      <c r="E521" s="2" t="str">
        <f>IFERROR(__xludf.DUMMYFUNCTION("GOOGLETRANSLATE(A521, ""en"", ""ru"")"),"Куриный Ханди")</f>
        <v>Куриный Ханди</v>
      </c>
      <c r="F521" s="2" t="str">
        <f>IFERROR(__xludf.DUMMYFUNCTION("GOOGLETRANSLATE(B521, ""en"", ""ru"")"),"Loading...")</f>
        <v>Loading...</v>
      </c>
      <c r="G521" s="2" t="str">
        <f>IFERROR(__xludf.DUMMYFUNCTION("GOOGLETRANSLATE(C521, ""en"", ""ru"")"),"Loading...")</f>
        <v>Loading...</v>
      </c>
    </row>
    <row r="522" ht="15.75" customHeight="1">
      <c r="A522" s="2" t="s">
        <v>314</v>
      </c>
      <c r="B522" s="2" t="s">
        <v>80</v>
      </c>
      <c r="C522" s="2" t="s">
        <v>315</v>
      </c>
      <c r="E522" s="2" t="str">
        <f>IFERROR(__xludf.DUMMYFUNCTION("GOOGLETRANSLATE(A522, ""en"", ""ru"")"),"Куриный Ханди")</f>
        <v>Куриный Ханди</v>
      </c>
      <c r="F522" s="2" t="str">
        <f>IFERROR(__xludf.DUMMYFUNCTION("GOOGLETRANSLATE(B522, ""en"", ""ru"")"),"Зеленый перец чили")</f>
        <v>Зеленый перец чили</v>
      </c>
      <c r="G522" s="2" t="str">
        <f>IFERROR(__xludf.DUMMYFUNCTION("GOOGLETRANSLATE(C522, ""en"", ""ru"")"),"Loading...")</f>
        <v>Loading...</v>
      </c>
    </row>
    <row r="523" ht="15.75" customHeight="1">
      <c r="A523" s="2" t="s">
        <v>314</v>
      </c>
      <c r="B523" s="2" t="s">
        <v>160</v>
      </c>
      <c r="C523" s="2" t="s">
        <v>315</v>
      </c>
      <c r="E523" s="2" t="str">
        <f>IFERROR(__xludf.DUMMYFUNCTION("GOOGLETRANSLATE(A523, ""en"", ""ru"")"),"Куриный Ханди")</f>
        <v>Куриный Ханди</v>
      </c>
      <c r="F523" s="2" t="str">
        <f>IFERROR(__xludf.DUMMYFUNCTION("GOOGLETRANSLATE(B523, ""en"", ""ru"")"),"Loading...")</f>
        <v>Loading...</v>
      </c>
      <c r="G523" s="2" t="str">
        <f>IFERROR(__xludf.DUMMYFUNCTION("GOOGLETRANSLATE(C523, ""en"", ""ru"")"),"Loading...")</f>
        <v>Loading...</v>
      </c>
    </row>
    <row r="524" ht="15.75" customHeight="1">
      <c r="A524" s="2" t="s">
        <v>314</v>
      </c>
      <c r="B524" s="2" t="s">
        <v>319</v>
      </c>
      <c r="C524" s="2" t="s">
        <v>315</v>
      </c>
      <c r="E524" s="2" t="str">
        <f>IFERROR(__xludf.DUMMYFUNCTION("GOOGLETRANSLATE(A524, ""en"", ""ru"")"),"Куриный Ханди")</f>
        <v>Куриный Ханди</v>
      </c>
      <c r="F524" s="2" t="str">
        <f>IFERROR(__xludf.DUMMYFUNCTION("GOOGLETRANSLATE(B524, ""en"", ""ru"")"),"Loading...")</f>
        <v>Loading...</v>
      </c>
      <c r="G524" s="2" t="str">
        <f>IFERROR(__xludf.DUMMYFUNCTION("GOOGLETRANSLATE(C524, ""en"", ""ru"")"),"Loading...")</f>
        <v>Loading...</v>
      </c>
    </row>
    <row r="525" ht="15.75" customHeight="1">
      <c r="A525" s="2" t="s">
        <v>314</v>
      </c>
      <c r="B525" s="2" t="s">
        <v>320</v>
      </c>
      <c r="C525" s="2" t="s">
        <v>315</v>
      </c>
      <c r="E525" s="2" t="str">
        <f>IFERROR(__xludf.DUMMYFUNCTION("GOOGLETRANSLATE(A525, ""en"", ""ru"")"),"Куриный Ханди")</f>
        <v>Куриный Ханди</v>
      </c>
      <c r="F525" s="2" t="str">
        <f>IFERROR(__xludf.DUMMYFUNCTION("GOOGLETRANSLATE(B525, ""en"", ""ru"")"),"Loading...")</f>
        <v>Loading...</v>
      </c>
      <c r="G525" s="2" t="str">
        <f>IFERROR(__xludf.DUMMYFUNCTION("GOOGLETRANSLATE(C525, ""en"", ""ru"")"),"Loading...")</f>
        <v>Loading...</v>
      </c>
    </row>
    <row r="526" ht="15.75" customHeight="1">
      <c r="A526" s="2" t="s">
        <v>314</v>
      </c>
      <c r="B526" s="2" t="s">
        <v>321</v>
      </c>
      <c r="C526" s="2" t="s">
        <v>315</v>
      </c>
      <c r="E526" s="2" t="str">
        <f>IFERROR(__xludf.DUMMYFUNCTION("GOOGLETRANSLATE(A526, ""en"", ""ru"")"),"Куриный Ханди")</f>
        <v>Куриный Ханди</v>
      </c>
      <c r="F526" s="2" t="str">
        <f>IFERROR(__xludf.DUMMYFUNCTION("GOOGLETRANSLATE(B526, ""en"", ""ru"")"),"Loading...")</f>
        <v>Loading...</v>
      </c>
      <c r="G526" s="2" t="str">
        <f>IFERROR(__xludf.DUMMYFUNCTION("GOOGLETRANSLATE(C526, ""en"", ""ru"")"),"Loading...")</f>
        <v>Loading...</v>
      </c>
    </row>
    <row r="527" ht="15.75" customHeight="1">
      <c r="A527" s="2" t="s">
        <v>314</v>
      </c>
      <c r="B527" s="2" t="s">
        <v>30</v>
      </c>
      <c r="C527" s="2" t="s">
        <v>315</v>
      </c>
      <c r="E527" s="2" t="str">
        <f>IFERROR(__xludf.DUMMYFUNCTION("GOOGLETRANSLATE(A527, ""en"", ""ru"")"),"Куриный Ханди")</f>
        <v>Куриный Ханди</v>
      </c>
      <c r="F527" s="2" t="str">
        <f>IFERROR(__xludf.DUMMYFUNCTION("GOOGLETRANSLATE(B527, ""en"", ""ru"")"),"Соль")</f>
        <v>Соль</v>
      </c>
      <c r="G527" s="2" t="str">
        <f>IFERROR(__xludf.DUMMYFUNCTION("GOOGLETRANSLATE(C527, ""en"", ""ru"")"),"Loading...")</f>
        <v>Loading...</v>
      </c>
    </row>
    <row r="528" ht="15.75" customHeight="1">
      <c r="A528" s="2" t="s">
        <v>322</v>
      </c>
      <c r="B528" s="2" t="s">
        <v>18</v>
      </c>
      <c r="C528" s="2" t="s">
        <v>323</v>
      </c>
      <c r="E528" s="2" t="str">
        <f>IFERROR(__xludf.DUMMYFUNCTION("GOOGLETRANSLATE(A528, ""en"", ""ru"")"),"Loading...")</f>
        <v>Loading...</v>
      </c>
      <c r="F528" s="2" t="str">
        <f>IFERROR(__xludf.DUMMYFUNCTION("GOOGLETRANSLATE(B528, ""en"", ""ru"")"),"Масло")</f>
        <v>Масло</v>
      </c>
      <c r="G528" s="2" t="str">
        <f>IFERROR(__xludf.DUMMYFUNCTION("GOOGLETRANSLATE(C528, ""en"", ""ru"")"),"Нагрейте 1 столовую ложку сливочного масла и 2 столовые ложки оливкового масла в большой сковороде на средне-сильном огне. Отправьте обе стороны каждой куриной грудки с приготовленной солью и щепоткой перца. Добавьте курицу в сковороду и готовьте по 5–7 м"&amp;"инут с каждой стороны или помогите.  Пока курица готовится, доведите до кастрюли большого количества белого металла с водой. Примените кипящую воду несколькими щедрыми щепотками кошерной соли. Добавьте макароны и перемешайте. Готовьте, время от времени по"&amp;"мешивая, до состояния аль денте, около 12 минут. Прежде чем сливать макароны, оставьте 1/2 стакана воды для макарон.  Достаньте курицу из кастрюли и переложите на разделочную доску; дайте ему отдохнуть. Уменьшите огонь до среднего и добавьте оставшуюся ст"&amp;"оловую ложку сливочного масла и оливкового масла в ту же сковороду, в которой готовили курицу. Добавьте в сковороду овощи (без чеснока) и хлопья красного перца и перемешайте, чтобы они покрылись маслом и этим маслом (воздержитесь от приправы солью, пока о"&amp;"вощи не подрумянятся). Готовьте, часто помешивая, пока овощи не станут мягкими, около 5 минут. Добавьте в сковороду чеснок, натрите щепотку соли и перца и готовьте 1 минуту.  Деглазируйте сковороду белым вином. Продолжайте готовить, пока вино не выпарится"&amp;" вдвое, около 3 минут. Добавьте молоко, жирные сливки и оставшуюся воду для макарон. Добавьте смесь в слабый белок, дайте покипеть и варите в течение 2–3 минут. Выключите огонь и добавьте сыр Пармезан и приготовленные макароны. Добавьте соль и перец по вк"&amp;"усу. Если хотите, украсьте сыром пармезан и рубленой петрушкой. ")</f>
        <v>Нагрейте 1 столовую ложку сливочного масла и 2 столовые ложки оливкового масла в большой сковороде на средне-сильном огне. Отправьте обе стороны каждой куриной грудки с приготовленной солью и щепоткой перца. Добавьте курицу в сковороду и готовьте по 5–7 минут с каждой стороны или помогите.  Пока курица готовится, доведите до кастрюли большого количества белого металла с водой. Примените кипящую воду несколькими щедрыми щепотками кошерной соли. Добавьте макароны и перемешайте. Готовьте, время от времени помешивая, до состояния аль денте, около 12 минут. Прежде чем сливать макароны, оставьте 1/2 стакана воды для макарон.  Достаньте курицу из кастрюли и переложите на разделочную доску; дайте ему отдохнуть. Уменьшите огонь до среднего и добавьте оставшуюся столовую ложку сливочного масла и оливкового масла в ту же сковороду, в которой готовили курицу. Добавьте в сковороду овощи (без чеснока) и хлопья красного перца и перемешайте, чтобы они покрылись маслом и этим маслом (воздержитесь от приправы солью, пока овощи не подрумянятся). Готовьте, часто помешивая, пока овощи не станут мягкими, около 5 минут. Добавьте в сковороду чеснок, натрите щепотку соли и перца и готовьте 1 минуту.  Деглазируйте сковороду белым вином. Продолжайте готовить, пока вино не выпарится вдвое, около 3 минут. Добавьте молоко, жирные сливки и оставшуюся воду для макарон. Добавьте смесь в слабый белок, дайте покипеть и варите в течение 2–3 минут. Выключите огонь и добавьте сыр Пармезан и приготовленные макароны. Добавьте соль и перец по вкусу. Если хотите, украсьте сыром пармезан и рубленой петрушкой. </v>
      </c>
    </row>
    <row r="529" ht="15.75" customHeight="1">
      <c r="A529" s="2" t="s">
        <v>322</v>
      </c>
      <c r="B529" s="2" t="s">
        <v>69</v>
      </c>
      <c r="C529" s="2" t="s">
        <v>323</v>
      </c>
      <c r="E529" s="2" t="str">
        <f>IFERROR(__xludf.DUMMYFUNCTION("GOOGLETRANSLATE(A529, ""en"", ""ru"")"),"Loading...")</f>
        <v>Loading...</v>
      </c>
      <c r="F529" s="2" t="str">
        <f>IFERROR(__xludf.DUMMYFUNCTION("GOOGLETRANSLATE(B529, ""en"", ""ru"")"),"Оливковое масло")</f>
        <v>Оливковое масло</v>
      </c>
      <c r="G529" s="2" t="str">
        <f>IFERROR(__xludf.DUMMYFUNCTION("GOOGLETRANSLATE(C529, ""en"", ""ru"")"),"Нагрейте 1 столовую ложку сливочного масла и 2 столовые ложки оливкового масла в большой сковороде на средне-сильном огне. Отправьте обе стороны каждой куриной грудки с приготовленной солью и щепоткой перца. Добавьте курицу в сковороду и готовьте по 5–7 м"&amp;"инут с каждой стороны или помогите.  Пока курица готовится, доведите до кастрюли большого количества белого металла с водой. Примените кипящую воду несколькими щедрыми щепотками кошерной соли. Добавьте макароны и перемешайте. Готовьте, время от времени по"&amp;"мешивая, до состояния аль денте, около 12 минут. Прежде чем сливать макароны, оставьте 1/2 стакана воды для макарон.  Достаньте курицу из кастрюли и переложите на разделочную доску; дайте ему отдохнуть. Уменьшите огонь до среднего и добавьте оставшуюся ст"&amp;"оловую ложку сливочного масла и оливкового масла в ту же сковороду, в которой готовили курицу. Добавьте в сковороду овощи (без чеснока) и хлопья красного перца и перемешайте, чтобы они покрылись маслом и этим маслом (воздержитесь от приправы солью, пока о"&amp;"вощи не подрумянятся). Готовьте, часто помешивая, пока овощи не станут мягкими, около 5 минут. Добавьте в сковороду чеснок, натрите щепотку соли и перца и готовьте 1 минуту.  Деглазируйте сковороду белым вином. Продолжайте готовить, пока вино не выпарится"&amp;" вдвое, около 3 минут. Добавьте молоко, жирные сливки и оставшуюся воду для макарон. Добавьте смесь в слабый белок, дайте покипеть и варите в течение 2–3 минут. Выключите огонь и добавьте сыр Пармезан и приготовленные макароны. Добавьте соль и перец по вк"&amp;"усу. Если хотите, украсьте сыром пармезан и рубленой петрушкой. ")</f>
        <v>Нагрейте 1 столовую ложку сливочного масла и 2 столовые ложки оливкового масла в большой сковороде на средне-сильном огне. Отправьте обе стороны каждой куриной грудки с приготовленной солью и щепоткой перца. Добавьте курицу в сковороду и готовьте по 5–7 минут с каждой стороны или помогите.  Пока курица готовится, доведите до кастрюли большого количества белого металла с водой. Примените кипящую воду несколькими щедрыми щепотками кошерной соли. Добавьте макароны и перемешайте. Готовьте, время от времени помешивая, до состояния аль денте, около 12 минут. Прежде чем сливать макароны, оставьте 1/2 стакана воды для макарон.  Достаньте курицу из кастрюли и переложите на разделочную доску; дайте ему отдохнуть. Уменьшите огонь до среднего и добавьте оставшуюся столовую ложку сливочного масла и оливкового масла в ту же сковороду, в которой готовили курицу. Добавьте в сковороду овощи (без чеснока) и хлопья красного перца и перемешайте, чтобы они покрылись маслом и этим маслом (воздержитесь от приправы солью, пока овощи не подрумянятся). Готовьте, часто помешивая, пока овощи не станут мягкими, около 5 минут. Добавьте в сковороду чеснок, натрите щепотку соли и перца и готовьте 1 минуту.  Деглазируйте сковороду белым вином. Продолжайте готовить, пока вино не выпарится вдвое, около 3 минут. Добавьте молоко, жирные сливки и оставшуюся воду для макарон. Добавьте смесь в слабый белок, дайте покипеть и варите в течение 2–3 минут. Выключите огонь и добавьте сыр Пармезан и приготовленные макароны. Добавьте соль и перец по вкусу. Если хотите, украсьте сыром пармезан и рубленой петрушкой. </v>
      </c>
    </row>
    <row r="530" ht="15.75" customHeight="1">
      <c r="A530" s="2" t="s">
        <v>322</v>
      </c>
      <c r="B530" s="2" t="s">
        <v>189</v>
      </c>
      <c r="C530" s="2" t="s">
        <v>323</v>
      </c>
      <c r="E530" s="2" t="str">
        <f>IFERROR(__xludf.DUMMYFUNCTION("GOOGLETRANSLATE(A530, ""en"", ""ru"")"),"Loading...")</f>
        <v>Loading...</v>
      </c>
      <c r="F530" s="2" t="str">
        <f>IFERROR(__xludf.DUMMYFUNCTION("GOOGLETRANSLATE(B530, ""en"", ""ru"")"),"Loading...")</f>
        <v>Loading...</v>
      </c>
      <c r="G530" s="2" t="str">
        <f>IFERROR(__xludf.DUMMYFUNCTION("GOOGLETRANSLATE(C530, ""en"", ""ru"")"),"Нагрейте 1 столовую ложку сливочного масла и 2 столовые ложки оливкового масла в большой сковороде на средне-сильном огне. Отправьте обе стороны каждой куриной грудки с приготовленной солью и щепоткой перца. Добавьте курицу в сковороду и готовьте по 5–7 м"&amp;"инут с каждой стороны или помогите.  Пока курица готовится, доведите до кастрюли большого количества белого металла с водой. Примените кипящую воду несколькими щедрыми щепотками кошерной соли. Добавьте макароны и перемешайте. Готовьте, время от времени по"&amp;"мешивая, до состояния аль денте, около 12 минут. Прежде чем сливать макароны, оставьте 1/2 стакана воды для макарон.  Достаньте курицу из кастрюли и переложите на разделочную доску; дайте ему отдохнуть. Уменьшите огонь до среднего и добавьте оставшуюся ст"&amp;"оловую ложку сливочного масла и оливкового масла в ту же сковороду, в которой готовили курицу. Добавьте в сковороду овощи (без чеснока) и хлопья красного перца и перемешайте, чтобы они покрылись маслом и этим маслом (воздержитесь от приправы солью, пока о"&amp;"вощи не подрумянятся). Готовьте, часто помешивая, пока овощи не станут мягкими, около 5 минут. Добавьте в сковороду чеснок, натрите щепотку соли и перца и готовьте 1 минуту.  Деглазируйте сковороду белым вином. Продолжайте готовить, пока вино не выпарится"&amp;" вдвое, около 3 минут. Добавьте молоко, жирные сливки и оставшуюся воду для макарон. Добавьте смесь в слабый белок, дайте покипеть и варите в течение 2–3 минут. Выключите огонь и добавьте сыр Пармезан и приготовленные макароны. Добавьте соль и перец по вк"&amp;"усу. Если хотите, украсьте сыром пармезан и рубленой петрушкой. ")</f>
        <v>Нагрейте 1 столовую ложку сливочного масла и 2 столовые ложки оливкового масла в большой сковороде на средне-сильном огне. Отправьте обе стороны каждой куриной грудки с приготовленной солью и щепоткой перца. Добавьте курицу в сковороду и готовьте по 5–7 минут с каждой стороны или помогите.  Пока курица готовится, доведите до кастрюли большого количества белого металла с водой. Примените кипящую воду несколькими щедрыми щепотками кошерной соли. Добавьте макароны и перемешайте. Готовьте, время от времени помешивая, до состояния аль денте, около 12 минут. Прежде чем сливать макароны, оставьте 1/2 стакана воды для макарон.  Достаньте курицу из кастрюли и переложите на разделочную доску; дайте ему отдохнуть. Уменьшите огонь до среднего и добавьте оставшуюся столовую ложку сливочного масла и оливкового масла в ту же сковороду, в которой готовили курицу. Добавьте в сковороду овощи (без чеснока) и хлопья красного перца и перемешайте, чтобы они покрылись маслом и этим маслом (воздержитесь от приправы солью, пока овощи не подрумянятся). Готовьте, часто помешивая, пока овощи не станут мягкими, около 5 минут. Добавьте в сковороду чеснок, натрите щепотку соли и перца и готовьте 1 минуту.  Деглазируйте сковороду белым вином. Продолжайте готовить, пока вино не выпарится вдвое, около 3 минут. Добавьте молоко, жирные сливки и оставшуюся воду для макарон. Добавьте смесь в слабый белок, дайте покипеть и варите в течение 2–3 минут. Выключите огонь и добавьте сыр Пармезан и приготовленные макароны. Добавьте соль и перец по вкусу. Если хотите, украсьте сыром пармезан и рубленой петрушкой. </v>
      </c>
    </row>
    <row r="531" ht="15.75" customHeight="1">
      <c r="A531" s="2" t="s">
        <v>322</v>
      </c>
      <c r="B531" s="2" t="s">
        <v>30</v>
      </c>
      <c r="C531" s="2" t="s">
        <v>323</v>
      </c>
      <c r="E531" s="2" t="str">
        <f>IFERROR(__xludf.DUMMYFUNCTION("GOOGLETRANSLATE(A531, ""en"", ""ru"")"),"Loading...")</f>
        <v>Loading...</v>
      </c>
      <c r="F531" s="2" t="str">
        <f>IFERROR(__xludf.DUMMYFUNCTION("GOOGLETRANSLATE(B531, ""en"", ""ru"")"),"Соль")</f>
        <v>Соль</v>
      </c>
      <c r="G531" s="2" t="str">
        <f>IFERROR(__xludf.DUMMYFUNCTION("GOOGLETRANSLATE(C531, ""en"", ""ru"")"),"Нагрейте 1 столовую ложку сливочного масла и 2 столовые ложки оливкового масла в большой сковороде на средне-сильном огне. Отправьте обе стороны каждой куриной грудки с приготовленной солью и щепоткой перца. Добавьте курицу в сковороду и готовьте по 5–7 м"&amp;"инут с каждой стороны или помогите.  Пока курица готовится, доведите до кастрюли большого количества белого металла с водой. Примените кипящую воду несколькими щедрыми щепотками кошерной соли. Добавьте макароны и перемешайте. Готовьте, время от времени по"&amp;"мешивая, до состояния аль денте, около 12 минут. Прежде чем сливать макароны, оставьте 1/2 стакана воды для макарон.  Достаньте курицу из кастрюли и переложите на разделочную доску; дайте ему отдохнуть. Уменьшите огонь до среднего и добавьте оставшуюся ст"&amp;"оловую ложку сливочного масла и оливкового масла в ту же сковороду, в которой готовили курицу. Добавьте в сковороду овощи (без чеснока) и хлопья красного перца и перемешайте, чтобы они покрылись маслом и этим маслом (воздержитесь от приправы солью, пока о"&amp;"вощи не подрумянятся). Готовьте, часто помешивая, пока овощи не станут мягкими, около 5 минут. Добавьте в сковороду чеснок, натрите щепотку соли и перца и готовьте 1 минуту.  Деглазируйте сковороду белым вином. Продолжайте готовить, пока вино не выпарится"&amp;" вдвое, около 3 минут. Добавьте молоко, жирные сливки и оставшуюся воду для макарон. Добавьте смесь в слабый белок, дайте покипеть и варите в течение 2–3 минут. Выключите огонь и добавьте сыр Пармезан и приготовленные макароны. Добавьте соль и перец по вк"&amp;"усу. Если хотите, украсьте сыром пармезан и рубленой петрушкой. ")</f>
        <v>Нагрейте 1 столовую ложку сливочного масла и 2 столовые ложки оливкового масла в большой сковороде на средне-сильном огне. Отправьте обе стороны каждой куриной грудки с приготовленной солью и щепоткой перца. Добавьте курицу в сковороду и готовьте по 5–7 минут с каждой стороны или помогите.  Пока курица готовится, доведите до кастрюли большого количества белого металла с водой. Примените кипящую воду несколькими щедрыми щепотками кошерной соли. Добавьте макароны и перемешайте. Готовьте, время от времени помешивая, до состояния аль денте, около 12 минут. Прежде чем сливать макароны, оставьте 1/2 стакана воды для макарон.  Достаньте курицу из кастрюли и переложите на разделочную доску; дайте ему отдохнуть. Уменьшите огонь до среднего и добавьте оставшуюся столовую ложку сливочного масла и оливкового масла в ту же сковороду, в которой готовили курицу. Добавьте в сковороду овощи (без чеснока) и хлопья красного перца и перемешайте, чтобы они покрылись маслом и этим маслом (воздержитесь от приправы солью, пока овощи не подрумянятся). Готовьте, часто помешивая, пока овощи не станут мягкими, около 5 минут. Добавьте в сковороду чеснок, натрите щепотку соли и перца и готовьте 1 минуту.  Деглазируйте сковороду белым вином. Продолжайте готовить, пока вино не выпарится вдвое, около 3 минут. Добавьте молоко, жирные сливки и оставшуюся воду для макарон. Добавьте смесь в слабый белок, дайте покипеть и варите в течение 2–3 минут. Выключите огонь и добавьте сыр Пармезан и приготовленные макароны. Добавьте соль и перец по вкусу. Если хотите, украсьте сыром пармезан и рубленой петрушкой. </v>
      </c>
    </row>
    <row r="532" ht="15.75" customHeight="1">
      <c r="A532" s="2" t="s">
        <v>322</v>
      </c>
      <c r="B532" s="2" t="s">
        <v>324</v>
      </c>
      <c r="C532" s="2" t="s">
        <v>323</v>
      </c>
      <c r="E532" s="2" t="str">
        <f>IFERROR(__xludf.DUMMYFUNCTION("GOOGLETRANSLATE(A532, ""en"", ""ru"")"),"Loading...")</f>
        <v>Loading...</v>
      </c>
      <c r="F532" s="2" t="str">
        <f>IFERROR(__xludf.DUMMYFUNCTION("GOOGLETRANSLATE(B532, ""en"", ""ru"")"),"Loading...")</f>
        <v>Loading...</v>
      </c>
      <c r="G532" s="2" t="str">
        <f>IFERROR(__xludf.DUMMYFUNCTION("GOOGLETRANSLATE(C532, ""en"", ""ru"")"),"Нагрейте 1 столовую ложку сливочного масла и 2 столовые ложки оливкового масла в большой сковороде на средне-сильном огне. Отправьте обе стороны каждой куриной грудки с приготовленной солью и щепоткой перца. Добавьте курицу в сковороду и готовьте по 5–7 м"&amp;"инут с каждой стороны или помогите.  Пока курица готовится, доведите до кастрюли большого количества белого металла с водой. Примените кипящую воду несколькими щедрыми щепотками кошерной соли. Добавьте макароны и перемешайте. Готовьте, время от времени по"&amp;"мешивая, до состояния аль денте, около 12 минут. Прежде чем сливать макароны, оставьте 1/2 стакана воды для макарон.  Достаньте курицу из кастрюли и переложите на разделочную доску; дайте ему отдохнуть. Уменьшите огонь до среднего и добавьте оставшуюся ст"&amp;"оловую ложку сливочного масла и оливкового масла в ту же сковороду, в которой готовили курицу. Добавьте в сковороду овощи (без чеснока) и хлопья красного перца и перемешайте, чтобы они покрылись маслом и этим маслом (воздержитесь от приправы солью, пока о"&amp;"вощи не подрумянятся). Готовьте, часто помешивая, пока овощи не станут мягкими, около 5 минут. Добавьте в сковороду чеснок, натрите щепотку соли и перца и готовьте 1 минуту.  Деглазируйте сковороду белым вином. Продолжайте готовить, пока вино не выпарится"&amp;" вдвое, около 3 минут. Добавьте молоко, жирные сливки и оставшуюся воду для макарон. Добавьте смесь в слабый белок, дайте покипеть и варите в течение 2–3 минут. Выключите огонь и добавьте сыр Пармезан и приготовленные макароны. Добавьте соль и перец по вк"&amp;"усу. Если хотите, украсьте сыром пармезан и рубленой петрушкой. ")</f>
        <v>Нагрейте 1 столовую ложку сливочного масла и 2 столовые ложки оливкового масла в большой сковороде на средне-сильном огне. Отправьте обе стороны каждой куриной грудки с приготовленной солью и щепоткой перца. Добавьте курицу в сковороду и готовьте по 5–7 минут с каждой стороны или помогите.  Пока курица готовится, доведите до кастрюли большого количества белого металла с водой. Примените кипящую воду несколькими щедрыми щепотками кошерной соли. Добавьте макароны и перемешайте. Готовьте, время от времени помешивая, до состояния аль денте, около 12 минут. Прежде чем сливать макароны, оставьте 1/2 стакана воды для макарон.  Достаньте курицу из кастрюли и переложите на разделочную доску; дайте ему отдохнуть. Уменьшите огонь до среднего и добавьте оставшуюся столовую ложку сливочного масла и оливкового масла в ту же сковороду, в которой готовили курицу. Добавьте в сковороду овощи (без чеснока) и хлопья красного перца и перемешайте, чтобы они покрылись маслом и этим маслом (воздержитесь от приправы солью, пока овощи не подрумянятся). Готовьте, часто помешивая, пока овощи не станут мягкими, около 5 минут. Добавьте в сковороду чеснок, натрите щепотку соли и перца и готовьте 1 минуту.  Деглазируйте сковороду белым вином. Продолжайте готовить, пока вино не выпарится вдвое, около 3 минут. Добавьте молоко, жирные сливки и оставшуюся воду для макарон. Добавьте смесь в слабый белок, дайте покипеть и варите в течение 2–3 минут. Выключите огонь и добавьте сыр Пармезан и приготовленные макароны. Добавьте соль и перец по вкусу. Если хотите, украсьте сыром пармезан и рубленой петрушкой. </v>
      </c>
    </row>
    <row r="533" ht="15.75" customHeight="1">
      <c r="A533" s="2" t="s">
        <v>322</v>
      </c>
      <c r="B533" s="2" t="s">
        <v>97</v>
      </c>
      <c r="C533" s="2" t="s">
        <v>323</v>
      </c>
      <c r="E533" s="2" t="str">
        <f>IFERROR(__xludf.DUMMYFUNCTION("GOOGLETRANSLATE(A533, ""en"", ""ru"")"),"Loading...")</f>
        <v>Loading...</v>
      </c>
      <c r="F533" s="2" t="str">
        <f>IFERROR(__xludf.DUMMYFUNCTION("GOOGLETRANSLATE(B533, ""en"", ""ru"")"),"Брокколи")</f>
        <v>Брокколи</v>
      </c>
      <c r="G533" s="2" t="str">
        <f>IFERROR(__xludf.DUMMYFUNCTION("GOOGLETRANSLATE(C533, ""en"", ""ru"")"),"Нагрейте 1 столовую ложку сливочного масла и 2 столовые ложки оливкового масла в большой сковороде на средне-сильном огне. Отправьте обе стороны каждой куриной грудки с приготовленной солью и щепоткой перца. Добавьте курицу в сковороду и готовьте по 5–7 м"&amp;"инут с каждой стороны или помогите.  Пока курица готовится, доведите до кастрюли большого количества белого металла с водой. Примените кипящую воду несколькими щедрыми щепотками кошерной соли. Добавьте макароны и перемешайте. Готовьте, время от времени по"&amp;"мешивая, до состояния аль денте, около 12 минут. Прежде чем сливать макароны, оставьте 1/2 стакана воды для макарон.  Достаньте курицу из кастрюли и переложите на разделочную доску; дайте ему отдохнуть. Уменьшите огонь до среднего и добавьте оставшуюся ст"&amp;"оловую ложку сливочного масла и оливкового масла в ту же сковороду, в которой готовили курицу. Добавьте в сковороду овощи (без чеснока) и хлопья красного перца и перемешайте, чтобы они покрылись маслом и этим маслом (воздержитесь от приправы солью, пока о"&amp;"вощи не подрумянятся). Готовьте, часто помешивая, пока овощи не станут мягкими, около 5 минут. Добавьте в сковороду чеснок, натрите щепотку соли и перца и готовьте 1 минуту.  Деглазируйте сковороду белым вином. Продолжайте готовить, пока вино не выпарится"&amp;" вдвое, около 3 минут. Добавьте молоко, жирные сливки и оставшуюся воду для макарон. Добавьте смесь в слабый белок, дайте покипеть и варите в течение 2–3 минут. Выключите огонь и добавьте сыр Пармезан и приготовленные макароны. Добавьте соль и перец по вк"&amp;"усу. Если хотите, украсьте сыром пармезан и рубленой петрушкой. ")</f>
        <v>Нагрейте 1 столовую ложку сливочного масла и 2 столовые ложки оливкового масла в большой сковороде на средне-сильном огне. Отправьте обе стороны каждой куриной грудки с приготовленной солью и щепоткой перца. Добавьте курицу в сковороду и готовьте по 5–7 минут с каждой стороны или помогите.  Пока курица готовится, доведите до кастрюли большого количества белого металла с водой. Примените кипящую воду несколькими щедрыми щепотками кошерной соли. Добавьте макароны и перемешайте. Готовьте, время от времени помешивая, до состояния аль денте, около 12 минут. Прежде чем сливать макароны, оставьте 1/2 стакана воды для макарон.  Достаньте курицу из кастрюли и переложите на разделочную доску; дайте ему отдохнуть. Уменьшите огонь до среднего и добавьте оставшуюся столовую ложку сливочного масла и оливкового масла в ту же сковороду, в которой готовили курицу. Добавьте в сковороду овощи (без чеснока) и хлопья красного перца и перемешайте, чтобы они покрылись маслом и этим маслом (воздержитесь от приправы солью, пока овощи не подрумянятся). Готовьте, часто помешивая, пока овощи не станут мягкими, около 5 минут. Добавьте в сковороду чеснок, натрите щепотку соли и перца и готовьте 1 минуту.  Деглазируйте сковороду белым вином. Продолжайте готовить, пока вино не выпарится вдвое, около 3 минут. Добавьте молоко, жирные сливки и оставшуюся воду для макарон. Добавьте смесь в слабый белок, дайте покипеть и варите в течение 2–3 минут. Выключите огонь и добавьте сыр Пармезан и приготовленные макароны. Добавьте соль и перец по вкусу. Если хотите, украсьте сыром пармезан и рубленой петрушкой. </v>
      </c>
    </row>
    <row r="534" ht="15.75" customHeight="1">
      <c r="A534" s="2" t="s">
        <v>322</v>
      </c>
      <c r="B534" s="2" t="s">
        <v>66</v>
      </c>
      <c r="C534" s="2" t="s">
        <v>323</v>
      </c>
      <c r="E534" s="2" t="str">
        <f>IFERROR(__xludf.DUMMYFUNCTION("GOOGLETRANSLATE(A534, ""en"", ""ru"")"),"Loading...")</f>
        <v>Loading...</v>
      </c>
      <c r="F534" s="2" t="str">
        <f>IFERROR(__xludf.DUMMYFUNCTION("GOOGLETRANSLATE(B534, ""en"", ""ru"")"),"грибы")</f>
        <v>грибы</v>
      </c>
      <c r="G534" s="2" t="str">
        <f>IFERROR(__xludf.DUMMYFUNCTION("GOOGLETRANSLATE(C534, ""en"", ""ru"")"),"Нагрейте 1 столовую ложку сливочного масла и 2 столовые ложки оливкового масла в большой сковороде на средне-сильном огне. Отправьте обе стороны каждой куриной грудки с приготовленной солью и щепоткой перца. Добавьте курицу в сковороду и готовьте по 5–7 м"&amp;"инут с каждой стороны или помогите.  Пока курица готовится, доведите до кастрюли большого количества белого металла с водой. Примените кипящую воду несколькими щедрыми щепотками кошерной соли. Добавьте макароны и перемешайте. Готовьте, время от времени по"&amp;"мешивая, до состояния аль денте, около 12 минут. Прежде чем сливать макароны, оставьте 1/2 стакана воды для макарон.  Достаньте курицу из кастрюли и переложите на разделочную доску; дайте ему отдохнуть. Уменьшите огонь до среднего и добавьте оставшуюся ст"&amp;"оловую ложку сливочного масла и оливкового масла в ту же сковороду, в которой готовили курицу. Добавьте в сковороду овощи (без чеснока) и хлопья красного перца и перемешайте, чтобы они покрылись маслом и этим маслом (воздержитесь от приправы солью, пока о"&amp;"вощи не подрумянятся). Готовьте, часто помешивая, пока овощи не станут мягкими, около 5 минут. Добавьте в сковороду чеснок, натрите щепотку соли и перца и готовьте 1 минуту.  Деглазируйте сковороду белым вином. Продолжайте готовить, пока вино не выпарится"&amp;" вдвое, около 3 минут. Добавьте молоко, жирные сливки и оставшуюся воду для макарон. Добавьте смесь в слабый белок, дайте покипеть и варите в течение 2–3 минут. Выключите огонь и добавьте сыр Пармезан и приготовленные макароны. Добавьте соль и перец по вк"&amp;"усу. Если хотите, украсьте сыром пармезан и рубленой петрушкой. ")</f>
        <v>Нагрейте 1 столовую ложку сливочного масла и 2 столовые ложки оливкового масла в большой сковороде на средне-сильном огне. Отправьте обе стороны каждой куриной грудки с приготовленной солью и щепоткой перца. Добавьте курицу в сковороду и готовьте по 5–7 минут с каждой стороны или помогите.  Пока курица готовится, доведите до кастрюли большого количества белого металла с водой. Примените кипящую воду несколькими щедрыми щепотками кошерной соли. Добавьте макароны и перемешайте. Готовьте, время от времени помешивая, до состояния аль денте, около 12 минут. Прежде чем сливать макароны, оставьте 1/2 стакана воды для макарон.  Достаньте курицу из кастрюли и переложите на разделочную доску; дайте ему отдохнуть. Уменьшите огонь до среднего и добавьте оставшуюся столовую ложку сливочного масла и оливкового масла в ту же сковороду, в которой готовили курицу. Добавьте в сковороду овощи (без чеснока) и хлопья красного перца и перемешайте, чтобы они покрылись маслом и этим маслом (воздержитесь от приправы солью, пока овощи не подрумянятся). Готовьте, часто помешивая, пока овощи не станут мягкими, около 5 минут. Добавьте в сковороду чеснок, натрите щепотку соли и перца и готовьте 1 минуту.  Деглазируйте сковороду белым вином. Продолжайте готовить, пока вино не выпарится вдвое, около 3 минут. Добавьте молоко, жирные сливки и оставшуюся воду для макарон. Добавьте смесь в слабый белок, дайте покипеть и варите в течение 2–3 минут. Выключите огонь и добавьте сыр Пармезан и приготовленные макароны. Добавьте соль и перец по вкусу. Если хотите, украсьте сыром пармезан и рубленой петрушкой. </v>
      </c>
    </row>
    <row r="535" ht="15.75" customHeight="1">
      <c r="A535" s="2" t="s">
        <v>322</v>
      </c>
      <c r="B535" s="2" t="s">
        <v>146</v>
      </c>
      <c r="C535" s="2" t="s">
        <v>323</v>
      </c>
      <c r="E535" s="2" t="str">
        <f>IFERROR(__xludf.DUMMYFUNCTION("GOOGLETRANSLATE(A535, ""en"", ""ru"")"),"Loading...")</f>
        <v>Loading...</v>
      </c>
      <c r="F535" s="2" t="str">
        <f>IFERROR(__xludf.DUMMYFUNCTION("GOOGLETRANSLATE(B535, ""en"", ""ru"")"),"Loading...")</f>
        <v>Loading...</v>
      </c>
      <c r="G535" s="2" t="str">
        <f>IFERROR(__xludf.DUMMYFUNCTION("GOOGLETRANSLATE(C535, ""en"", ""ru"")"),"Нагрейте 1 столовую ложку сливочного масла и 2 столовые ложки оливкового масла в большой сковороде на средне-сильном огне. Отправьте обе стороны каждой куриной грудки с приготовленной солью и щепоткой перца. Добавьте курицу в сковороду и готовьте по 5–7 м"&amp;"инут с каждой стороны или помогите.  Пока курица готовится, доведите до кастрюли большого количества белого металла с водой. Примените кипящую воду несколькими щедрыми щепотками кошерной соли. Добавьте макароны и перемешайте. Готовьте, время от времени по"&amp;"мешивая, до состояния аль денте, около 12 минут. Прежде чем сливать макароны, оставьте 1/2 стакана воды для макарон.  Достаньте курицу из кастрюли и переложите на разделочную доску; дайте ему отдохнуть. Уменьшите огонь до среднего и добавьте оставшуюся ст"&amp;"оловую ложку сливочного масла и оливкового масла в ту же сковороду, в которой готовили курицу. Добавьте в сковороду овощи (без чеснока) и хлопья красного перца и перемешайте, чтобы они покрылись маслом и этим маслом (воздержитесь от приправы солью, пока о"&amp;"вощи не подрумянятся). Готовьте, часто помешивая, пока овощи не станут мягкими, около 5 минут. Добавьте в сковороду чеснок, натрите щепотку соли и перца и готовьте 1 минуту.  Деглазируйте сковороду белым вином. Продолжайте готовить, пока вино не выпарится"&amp;" вдвое, около 3 минут. Добавьте молоко, жирные сливки и оставшуюся воду для макарон. Добавьте смесь в слабый белок, дайте покипеть и варите в течение 2–3 минут. Выключите огонь и добавьте сыр Пармезан и приготовленные макароны. Добавьте соль и перец по вк"&amp;"усу. Если хотите, украсьте сыром пармезан и рубленой петрушкой. ")</f>
        <v>Нагрейте 1 столовую ложку сливочного масла и 2 столовые ложки оливкового масла в большой сковороде на средне-сильном огне. Отправьте обе стороны каждой куриной грудки с приготовленной солью и щепоткой перца. Добавьте курицу в сковороду и готовьте по 5–7 минут с каждой стороны или помогите.  Пока курица готовится, доведите до кастрюли большого количества белого металла с водой. Примените кипящую воду несколькими щедрыми щепотками кошерной соли. Добавьте макароны и перемешайте. Готовьте, время от времени помешивая, до состояния аль денте, около 12 минут. Прежде чем сливать макароны, оставьте 1/2 стакана воды для макарон.  Достаньте курицу из кастрюли и переложите на разделочную доску; дайте ему отдохнуть. Уменьшите огонь до среднего и добавьте оставшуюся столовую ложку сливочного масла и оливкового масла в ту же сковороду, в которой готовили курицу. Добавьте в сковороду овощи (без чеснока) и хлопья красного перца и перемешайте, чтобы они покрылись маслом и этим маслом (воздержитесь от приправы солью, пока овощи не подрумянятся). Готовьте, часто помешивая, пока овощи не станут мягкими, около 5 минут. Добавьте в сковороду чеснок, натрите щепотку соли и перца и готовьте 1 минуту.  Деглазируйте сковороду белым вином. Продолжайте готовить, пока вино не выпарится вдвое, около 3 минут. Добавьте молоко, жирные сливки и оставшуюся воду для макарон. Добавьте смесь в слабый белок, дайте покипеть и варите в течение 2–3 минут. Выключите огонь и добавьте сыр Пармезан и приготовленные макароны. Добавьте соль и перец по вкусу. Если хотите, украсьте сыром пармезан и рубленой петрушкой. </v>
      </c>
    </row>
    <row r="536" ht="15.75" customHeight="1">
      <c r="A536" s="2" t="s">
        <v>322</v>
      </c>
      <c r="B536" s="2" t="s">
        <v>325</v>
      </c>
      <c r="C536" s="2" t="s">
        <v>323</v>
      </c>
      <c r="E536" s="2" t="str">
        <f>IFERROR(__xludf.DUMMYFUNCTION("GOOGLETRANSLATE(A536, ""en"", ""ru"")"),"Loading...")</f>
        <v>Loading...</v>
      </c>
      <c r="F536" s="2" t="str">
        <f>IFERROR(__xludf.DUMMYFUNCTION("GOOGLETRANSLATE(B536, ""en"", ""ru"")"),"Loading...")</f>
        <v>Loading...</v>
      </c>
      <c r="G536" s="2" t="str">
        <f>IFERROR(__xludf.DUMMYFUNCTION("GOOGLETRANSLATE(C536, ""en"", ""ru"")"),"Нагрейте 1 столовую ложку сливочного масла и 2 столовые ложки оливкового масла в большой сковороде на средне-сильном огне. Отправьте обе стороны каждой куриной грудки с приготовленной солью и щепоткой перца. Добавьте курицу в сковороду и готовьте по 5–7 м"&amp;"инут с каждой стороны или помогите.  Пока курица готовится, доведите до кастрюли большого количества белого металла с водой. Примените кипящую воду несколькими щедрыми щепотками кошерной соли. Добавьте макароны и перемешайте. Готовьте, время от времени по"&amp;"мешивая, до состояния аль денте, около 12 минут. Прежде чем сливать макароны, оставьте 1/2 стакана воды для макарон.  Достаньте курицу из кастрюли и переложите на разделочную доску; дайте ему отдохнуть. Уменьшите огонь до среднего и добавьте оставшуюся ст"&amp;"оловую ложку сливочного масла и оливкового масла в ту же сковороду, в которой готовили курицу. Добавьте в сковороду овощи (без чеснока) и хлопья красного перца и перемешайте, чтобы они покрылись маслом и этим маслом (воздержитесь от приправы солью, пока о"&amp;"вощи не подрумянятся). Готовьте, часто помешивая, пока овощи не станут мягкими, около 5 минут. Добавьте в сковороду чеснок, натрите щепотку соли и перца и готовьте 1 минуту.  Деглазируйте сковороду белым вином. Продолжайте готовить, пока вино не выпарится"&amp;" вдвое, около 3 минут. Добавьте молоко, жирные сливки и оставшуюся воду для макарон. Добавьте смесь в слабый белок, дайте покипеть и варите в течение 2–3 минут. Выключите огонь и добавьте сыр Пармезан и приготовленные макароны. Добавьте соль и перец по вк"&amp;"усу. Если хотите, украсьте сыром пармезан и рубленой петрушкой. ")</f>
        <v>Нагрейте 1 столовую ложку сливочного масла и 2 столовые ложки оливкового масла в большой сковороде на средне-сильном огне. Отправьте обе стороны каждой куриной грудки с приготовленной солью и щепоткой перца. Добавьте курицу в сковороду и готовьте по 5–7 минут с каждой стороны или помогите.  Пока курица готовится, доведите до кастрюли большого количества белого металла с водой. Примените кипящую воду несколькими щедрыми щепотками кошерной соли. Добавьте макароны и перемешайте. Готовьте, время от времени помешивая, до состояния аль денте, около 12 минут. Прежде чем сливать макароны, оставьте 1/2 стакана воды для макарон.  Достаньте курицу из кастрюли и переложите на разделочную доску; дайте ему отдохнуть. Уменьшите огонь до среднего и добавьте оставшуюся столовую ложку сливочного масла и оливкового масла в ту же сковороду, в которой готовили курицу. Добавьте в сковороду овощи (без чеснока) и хлопья красного перца и перемешайте, чтобы они покрылись маслом и этим маслом (воздержитесь от приправы солью, пока овощи не подрумянятся). Готовьте, часто помешивая, пока овощи не станут мягкими, около 5 минут. Добавьте в сковороду чеснок, натрите щепотку соли и перца и готовьте 1 минуту.  Деглазируйте сковороду белым вином. Продолжайте готовить, пока вино не выпарится вдвое, около 3 минут. Добавьте молоко, жирные сливки и оставшуюся воду для макарон. Добавьте смесь в слабый белок, дайте покипеть и варите в течение 2–3 минут. Выключите огонь и добавьте сыр Пармезан и приготовленные макароны. Добавьте соль и перец по вкусу. Если хотите, украсьте сыром пармезан и рубленой петрушкой. </v>
      </c>
    </row>
    <row r="537" ht="15.75" customHeight="1">
      <c r="A537" s="2" t="s">
        <v>322</v>
      </c>
      <c r="B537" s="2" t="s">
        <v>326</v>
      </c>
      <c r="C537" s="2" t="s">
        <v>323</v>
      </c>
      <c r="E537" s="2" t="str">
        <f>IFERROR(__xludf.DUMMYFUNCTION("GOOGLETRANSLATE(A537, ""en"", ""ru"")"),"Loading...")</f>
        <v>Loading...</v>
      </c>
      <c r="F537" s="2" t="str">
        <f>IFERROR(__xludf.DUMMYFUNCTION("GOOGLETRANSLATE(B537, ""en"", ""ru"")"),"Loading...")</f>
        <v>Loading...</v>
      </c>
      <c r="G537" s="2" t="str">
        <f>IFERROR(__xludf.DUMMYFUNCTION("GOOGLETRANSLATE(C537, ""en"", ""ru"")"),"Нагрейте 1 столовую ложку сливочного масла и 2 столовые ложки оливкового масла в большой сковороде на средне-сильном огне. Отправьте обе стороны каждой куриной грудки с приготовленной солью и щепоткой перца. Добавьте курицу в сковороду и готовьте по 5–7 м"&amp;"инут с каждой стороны или помогите.  Пока курица готовится, доведите до кастрюли большого количества белого металла с водой. Примените кипящую воду несколькими щедрыми щепотками кошерной соли. Добавьте макароны и перемешайте. Готовьте, время от времени по"&amp;"мешивая, до состояния аль денте, около 12 минут. Прежде чем сливать макароны, оставьте 1/2 стакана воды для макарон.  Достаньте курицу из кастрюли и переложите на разделочную доску; дайте ему отдохнуть. Уменьшите огонь до среднего и добавьте оставшуюся ст"&amp;"оловую ложку сливочного масла и оливкового масла в ту же сковороду, в которой готовили курицу. Добавьте в сковороду овощи (без чеснока) и хлопья красного перца и перемешайте, чтобы они покрылись маслом и этим маслом (воздержитесь от приправы солью, пока о"&amp;"вощи не подрумянятся). Готовьте, часто помешивая, пока овощи не станут мягкими, около 5 минут. Добавьте в сковороду чеснок, натрите щепотку соли и перца и готовьте 1 минуту.  Деглазируйте сковороду белым вином. Продолжайте готовить, пока вино не выпарится"&amp;" вдвое, около 3 минут. Добавьте молоко, жирные сливки и оставшуюся воду для макарон. Добавьте смесь в слабый белок, дайте покипеть и варите в течение 2–3 минут. Выключите огонь и добавьте сыр Пармезан и приготовленные макароны. Добавьте соль и перец по вк"&amp;"усу. Если хотите, украсьте сыром пармезан и рубленой петрушкой. ")</f>
        <v>Нагрейте 1 столовую ложку сливочного масла и 2 столовые ложки оливкового масла в большой сковороде на средне-сильном огне. Отправьте обе стороны каждой куриной грудки с приготовленной солью и щепоткой перца. Добавьте курицу в сковороду и готовьте по 5–7 минут с каждой стороны или помогите.  Пока курица готовится, доведите до кастрюли большого количества белого металла с водой. Примените кипящую воду несколькими щедрыми щепотками кошерной соли. Добавьте макароны и перемешайте. Готовьте, время от времени помешивая, до состояния аль денте, около 12 минут. Прежде чем сливать макароны, оставьте 1/2 стакана воды для макарон.  Достаньте курицу из кастрюли и переложите на разделочную доску; дайте ему отдохнуть. Уменьшите огонь до среднего и добавьте оставшуюся столовую ложку сливочного масла и оливкового масла в ту же сковороду, в которой готовили курицу. Добавьте в сковороду овощи (без чеснока) и хлопья красного перца и перемешайте, чтобы они покрылись маслом и этим маслом (воздержитесь от приправы солью, пока овощи не подрумянятся). Готовьте, часто помешивая, пока овощи не станут мягкими, около 5 минут. Добавьте в сковороду чеснок, натрите щепотку соли и перца и готовьте 1 минуту.  Деглазируйте сковороду белым вином. Продолжайте готовить, пока вино не выпарится вдвое, около 3 минут. Добавьте молоко, жирные сливки и оставшуюся воду для макарон. Добавьте смесь в слабый белок, дайте покипеть и варите в течение 2–3 минут. Выключите огонь и добавьте сыр Пармезан и приготовленные макароны. Добавьте соль и перец по вкусу. Если хотите, украсьте сыром пармезан и рубленой петрушкой. </v>
      </c>
    </row>
    <row r="538" ht="15.75" customHeight="1">
      <c r="A538" s="2" t="s">
        <v>322</v>
      </c>
      <c r="B538" s="2" t="s">
        <v>327</v>
      </c>
      <c r="C538" s="2" t="s">
        <v>323</v>
      </c>
      <c r="E538" s="2" t="str">
        <f>IFERROR(__xludf.DUMMYFUNCTION("GOOGLETRANSLATE(A538, ""en"", ""ru"")"),"Loading...")</f>
        <v>Loading...</v>
      </c>
      <c r="F538" s="2" t="str">
        <f>IFERROR(__xludf.DUMMYFUNCTION("GOOGLETRANSLATE(B538, ""en"", ""ru"")"),"Loading...")</f>
        <v>Loading...</v>
      </c>
      <c r="G538" s="2" t="str">
        <f>IFERROR(__xludf.DUMMYFUNCTION("GOOGLETRANSLATE(C538, ""en"", ""ru"")"),"Нагрейте 1 столовую ложку сливочного масла и 2 столовые ложки оливкового масла в большой сковороде на средне-сильном огне. Отправьте обе стороны каждой куриной грудки с приготовленной солью и щепоткой перца. Добавьте курицу в сковороду и готовьте по 5–7 м"&amp;"инут с каждой стороны или помогите.  Пока курица готовится, доведите до кастрюли большого количества белого металла с водой. Примените кипящую воду несколькими щедрыми щепотками кошерной соли. Добавьте макароны и перемешайте. Готовьте, время от времени по"&amp;"мешивая, до состояния аль денте, около 12 минут. Прежде чем сливать макароны, оставьте 1/2 стакана воды для макарон.  Достаньте курицу из кастрюли и переложите на разделочную доску; дайте ему отдохнуть. Уменьшите огонь до среднего и добавьте оставшуюся ст"&amp;"оловую ложку сливочного масла и оливкового масла в ту же сковороду, в которой готовили курицу. Добавьте в сковороду овощи (без чеснока) и хлопья красного перца и перемешайте, чтобы они покрылись маслом и этим маслом (воздержитесь от приправы солью, пока о"&amp;"вощи не подрумянятся). Готовьте, часто помешивая, пока овощи не станут мягкими, около 5 минут. Добавьте в сковороду чеснок, натрите щепотку соли и перца и готовьте 1 минуту.  Деглазируйте сковороду белым вином. Продолжайте готовить, пока вино не выпарится"&amp;" вдвое, около 3 минут. Добавьте молоко, жирные сливки и оставшуюся воду для макарон. Добавьте смесь в слабый белок, дайте покипеть и варите в течение 2–3 минут. Выключите огонь и добавьте сыр Пармезан и приготовленные макароны. Добавьте соль и перец по вк"&amp;"усу. Если хотите, украсьте сыром пармезан и рубленой петрушкой. ")</f>
        <v>Нагрейте 1 столовую ложку сливочного масла и 2 столовые ложки оливкового масла в большой сковороде на средне-сильном огне. Отправьте обе стороны каждой куриной грудки с приготовленной солью и щепоткой перца. Добавьте курицу в сковороду и готовьте по 5–7 минут с каждой стороны или помогите.  Пока курица готовится, доведите до кастрюли большого количества белого металла с водой. Примените кипящую воду несколькими щедрыми щепотками кошерной соли. Добавьте макароны и перемешайте. Готовьте, время от времени помешивая, до состояния аль денте, около 12 минут. Прежде чем сливать макароны, оставьте 1/2 стакана воды для макарон.  Достаньте курицу из кастрюли и переложите на разделочную доску; дайте ему отдохнуть. Уменьшите огонь до среднего и добавьте оставшуюся столовую ложку сливочного масла и оливкового масла в ту же сковороду, в которой готовили курицу. Добавьте в сковороду овощи (без чеснока) и хлопья красного перца и перемешайте, чтобы они покрылись маслом и этим маслом (воздержитесь от приправы солью, пока овощи не подрумянятся). Готовьте, часто помешивая, пока овощи не станут мягкими, около 5 минут. Добавьте в сковороду чеснок, натрите щепотку соли и перца и готовьте 1 минуту.  Деглазируйте сковороду белым вином. Продолжайте готовить, пока вино не выпарится вдвое, около 3 минут. Добавьте молоко, жирные сливки и оставшуюся воду для макарон. Добавьте смесь в слабый белок, дайте покипеть и варите в течение 2–3 минут. Выключите огонь и добавьте сыр Пармезан и приготовленные макароны. Добавьте соль и перец по вкусу. Если хотите, украсьте сыром пармезан и рубленой петрушкой. </v>
      </c>
    </row>
    <row r="539" ht="15.75" customHeight="1">
      <c r="A539" s="2" t="s">
        <v>322</v>
      </c>
      <c r="B539" s="2" t="s">
        <v>328</v>
      </c>
      <c r="C539" s="2" t="s">
        <v>323</v>
      </c>
      <c r="E539" s="2" t="str">
        <f>IFERROR(__xludf.DUMMYFUNCTION("GOOGLETRANSLATE(A539, ""en"", ""ru"")"),"Loading...")</f>
        <v>Loading...</v>
      </c>
      <c r="F539" s="2" t="str">
        <f>IFERROR(__xludf.DUMMYFUNCTION("GOOGLETRANSLATE(B539, ""en"", ""ru"")"),"белое вино")</f>
        <v>белое вино</v>
      </c>
      <c r="G539" s="2" t="str">
        <f>IFERROR(__xludf.DUMMYFUNCTION("GOOGLETRANSLATE(C539, ""en"", ""ru"")"),"Нагрейте 1 столовую ложку сливочного масла и 2 столовые ложки оливкового масла в большой сковороде на средне-сильном огне. Отправьте обе стороны каждой куриной грудки с приготовленной солью и щепоткой перца. Добавьте курицу в сковороду и готовьте по 5–7 м"&amp;"инут с каждой стороны или помогите.  Пока курица готовится, доведите до кастрюли большого количества белого металла с водой. Примените кипящую воду несколькими щедрыми щепотками кошерной соли. Добавьте макароны и перемешайте. Готовьте, время от времени по"&amp;"мешивая, до состояния аль денте, около 12 минут. Прежде чем сливать макароны, оставьте 1/2 стакана воды для макарон.  Достаньте курицу из кастрюли и переложите на разделочную доску; дайте ему отдохнуть. Уменьшите огонь до среднего и добавьте оставшуюся ст"&amp;"оловую ложку сливочного масла и оливкового масла в ту же сковороду, в которой готовили курицу. Добавьте в сковороду овощи (без чеснока) и хлопья красного перца и перемешайте, чтобы они покрылись маслом и этим маслом (воздержитесь от приправы солью, пока о"&amp;"вощи не подрумянятся). Готовьте, часто помешивая, пока овощи не станут мягкими, около 5 минут. Добавьте в сковороду чеснок, натрите щепотку соли и перца и готовьте 1 минуту.  Деглазируйте сковороду белым вином. Продолжайте готовить, пока вино не выпарится"&amp;" вдвое, около 3 минут. Добавьте молоко, жирные сливки и оставшуюся воду для макарон. Добавьте смесь в слабый белок, дайте покипеть и варите в течение 2–3 минут. Выключите огонь и добавьте сыр Пармезан и приготовленные макароны. Добавьте соль и перец по вк"&amp;"усу. Если хотите, украсьте сыром пармезан и рубленой петрушкой. ")</f>
        <v>Нагрейте 1 столовую ложку сливочного масла и 2 столовые ложки оливкового масла в большой сковороде на средне-сильном огне. Отправьте обе стороны каждой куриной грудки с приготовленной солью и щепоткой перца. Добавьте курицу в сковороду и готовьте по 5–7 минут с каждой стороны или помогите.  Пока курица готовится, доведите до кастрюли большого количества белого металла с водой. Примените кипящую воду несколькими щедрыми щепотками кошерной соли. Добавьте макароны и перемешайте. Готовьте, время от времени помешивая, до состояния аль денте, около 12 минут. Прежде чем сливать макароны, оставьте 1/2 стакана воды для макарон.  Достаньте курицу из кастрюли и переложите на разделочную доску; дайте ему отдохнуть. Уменьшите огонь до среднего и добавьте оставшуюся столовую ложку сливочного масла и оливкового масла в ту же сковороду, в которой готовили курицу. Добавьте в сковороду овощи (без чеснока) и хлопья красного перца и перемешайте, чтобы они покрылись маслом и этим маслом (воздержитесь от приправы солью, пока овощи не подрумянятся). Готовьте, часто помешивая, пока овощи не станут мягкими, около 5 минут. Добавьте в сковороду чеснок, натрите щепотку соли и перца и готовьте 1 минуту.  Деглазируйте сковороду белым вином. Продолжайте готовить, пока вино не выпарится вдвое, около 3 минут. Добавьте молоко, жирные сливки и оставшуюся воду для макарон. Добавьте смесь в слабый белок, дайте покипеть и варите в течение 2–3 минут. Выключите огонь и добавьте сыр Пармезан и приготовленные макароны. Добавьте соль и перец по вкусу. Если хотите, украсьте сыром пармезан и рубленой петрушкой. </v>
      </c>
    </row>
    <row r="540" ht="15.75" customHeight="1">
      <c r="A540" s="2" t="s">
        <v>322</v>
      </c>
      <c r="B540" s="2" t="s">
        <v>60</v>
      </c>
      <c r="C540" s="2" t="s">
        <v>323</v>
      </c>
      <c r="E540" s="2" t="str">
        <f>IFERROR(__xludf.DUMMYFUNCTION("GOOGLETRANSLATE(A540, ""en"", ""ru"")"),"Loading...")</f>
        <v>Loading...</v>
      </c>
      <c r="F540" s="2" t="str">
        <f>IFERROR(__xludf.DUMMYFUNCTION("GOOGLETRANSLATE(B540, ""en"", ""ru"")"),"молоко")</f>
        <v>молоко</v>
      </c>
      <c r="G540" s="2" t="str">
        <f>IFERROR(__xludf.DUMMYFUNCTION("GOOGLETRANSLATE(C540, ""en"", ""ru"")"),"Нагрейте 1 столовую ложку сливочного масла и 2 столовые ложки оливкового масла в большой сковороде на средне-сильном огне. Отправьте обе стороны каждой куриной грудки с приготовленной солью и щепоткой перца. Добавьте курицу в сковороду и готовьте по 5–7 м"&amp;"инут с каждой стороны или помогите.  Пока курица готовится, доведите до кастрюли большого количества белого металла с водой. Примените кипящую воду несколькими щедрыми щепотками кошерной соли. Добавьте макароны и перемешайте. Готовьте, время от времени по"&amp;"мешивая, до состояния аль денте, около 12 минут. Прежде чем сливать макароны, оставьте 1/2 стакана воды для макарон.  Достаньте курицу из кастрюли и переложите на разделочную доску; дайте ему отдохнуть. Уменьшите огонь до среднего и добавьте оставшуюся ст"&amp;"оловую ложку сливочного масла и оливкового масла в ту же сковороду, в которой готовили курицу. Добавьте в сковороду овощи (без чеснока) и хлопья красного перца и перемешайте, чтобы они покрылись маслом и этим маслом (воздержитесь от приправы солью, пока о"&amp;"вощи не подрумянятся). Готовьте, часто помешивая, пока овощи не станут мягкими, около 5 минут. Добавьте в сковороду чеснок, натрите щепотку соли и перца и готовьте 1 минуту.  Деглазируйте сковороду белым вином. Продолжайте готовить, пока вино не выпарится"&amp;" вдвое, около 3 минут. Добавьте молоко, жирные сливки и оставшуюся воду для макарон. Добавьте смесь в слабый белок, дайте покипеть и варите в течение 2–3 минут. Выключите огонь и добавьте сыр Пармезан и приготовленные макароны. Добавьте соль и перец по вк"&amp;"усу. Если хотите, украсьте сыром пармезан и рубленой петрушкой. ")</f>
        <v>Нагрейте 1 столовую ложку сливочного масла и 2 столовые ложки оливкового масла в большой сковороде на средне-сильном огне. Отправьте обе стороны каждой куриной грудки с приготовленной солью и щепоткой перца. Добавьте курицу в сковороду и готовьте по 5–7 минут с каждой стороны или помогите.  Пока курица готовится, доведите до кастрюли большого количества белого металла с водой. Примените кипящую воду несколькими щедрыми щепотками кошерной соли. Добавьте макароны и перемешайте. Готовьте, время от времени помешивая, до состояния аль денте, около 12 минут. Прежде чем сливать макароны, оставьте 1/2 стакана воды для макарон.  Достаньте курицу из кастрюли и переложите на разделочную доску; дайте ему отдохнуть. Уменьшите огонь до среднего и добавьте оставшуюся столовую ложку сливочного масла и оливкового масла в ту же сковороду, в которой готовили курицу. Добавьте в сковороду овощи (без чеснока) и хлопья красного перца и перемешайте, чтобы они покрылись маслом и этим маслом (воздержитесь от приправы солью, пока овощи не подрумянятся). Готовьте, часто помешивая, пока овощи не станут мягкими, около 5 минут. Добавьте в сковороду чеснок, натрите щепотку соли и перца и готовьте 1 минуту.  Деглазируйте сковороду белым вином. Продолжайте готовить, пока вино не выпарится вдвое, около 3 минут. Добавьте молоко, жирные сливки и оставшуюся воду для макарон. Добавьте смесь в слабый белок, дайте покипеть и варите в течение 2–3 минут. Выключите огонь и добавьте сыр Пармезан и приготовленные макароны. Добавьте соль и перец по вкусу. Если хотите, украсьте сыром пармезан и рубленой петрушкой. </v>
      </c>
    </row>
    <row r="541" ht="15.75" customHeight="1">
      <c r="A541" s="2" t="s">
        <v>322</v>
      </c>
      <c r="B541" s="2" t="s">
        <v>329</v>
      </c>
      <c r="C541" s="2" t="s">
        <v>323</v>
      </c>
      <c r="E541" s="2" t="str">
        <f>IFERROR(__xludf.DUMMYFUNCTION("GOOGLETRANSLATE(A541, ""en"", ""ru"")"),"Loading...")</f>
        <v>Loading...</v>
      </c>
      <c r="F541" s="2" t="str">
        <f>IFERROR(__xludf.DUMMYFUNCTION("GOOGLETRANSLATE(B541, ""en"", ""ru"")"),"жирные сливки")</f>
        <v>жирные сливки</v>
      </c>
      <c r="G541" s="2" t="str">
        <f>IFERROR(__xludf.DUMMYFUNCTION("GOOGLETRANSLATE(C541, ""en"", ""ru"")"),"Нагрейте 1 столовую ложку сливочного масла и 2 столовые ложки оливкового масла в большой сковороде на средне-сильном огне. Отправьте обе стороны каждой куриной грудки с приготовленной солью и щепоткой перца. Добавьте курицу в сковороду и готовьте по 5–7 м"&amp;"инут с каждой стороны или помогите.  Пока курица готовится, доведите до кастрюли большого количества белого металла с водой. Примените кипящую воду несколькими щедрыми щепотками кошерной соли. Добавьте макароны и перемешайте. Готовьте, время от времени по"&amp;"мешивая, до состояния аль денте, около 12 минут. Прежде чем сливать макароны, оставьте 1/2 стакана воды для макарон.  Достаньте курицу из кастрюли и переложите на разделочную доску; дайте ему отдохнуть. Уменьшите огонь до среднего и добавьте оставшуюся ст"&amp;"оловую ложку сливочного масла и оливкового масла в ту же сковороду, в которой готовили курицу. Добавьте в сковороду овощи (без чеснока) и хлопья красного перца и перемешайте, чтобы они покрылись маслом и этим маслом (воздержитесь от приправы солью, пока о"&amp;"вощи не подрумянятся). Готовьте, часто помешивая, пока овощи не станут мягкими, около 5 минут. Добавьте в сковороду чеснок, натрите щепотку соли и перца и готовьте 1 минуту.  Деглазируйте сковороду белым вином. Продолжайте готовить, пока вино не выпарится"&amp;" вдвое, около 3 минут. Добавьте молоко, жирные сливки и оставшуюся воду для макарон. Добавьте смесь в слабый белок, дайте покипеть и варите в течение 2–3 минут. Выключите огонь и добавьте сыр Пармезан и приготовленные макароны. Добавьте соль и перец по вк"&amp;"усу. Если хотите, украсьте сыром пармезан и рубленой петрушкой. ")</f>
        <v>Нагрейте 1 столовую ложку сливочного масла и 2 столовые ложки оливкового масла в большой сковороде на средне-сильном огне. Отправьте обе стороны каждой куриной грудки с приготовленной солью и щепоткой перца. Добавьте курицу в сковороду и готовьте по 5–7 минут с каждой стороны или помогите.  Пока курица готовится, доведите до кастрюли большого количества белого металла с водой. Примените кипящую воду несколькими щедрыми щепотками кошерной соли. Добавьте макароны и перемешайте. Готовьте, время от времени помешивая, до состояния аль денте, около 12 минут. Прежде чем сливать макароны, оставьте 1/2 стакана воды для макарон.  Достаньте курицу из кастрюли и переложите на разделочную доску; дайте ему отдохнуть. Уменьшите огонь до среднего и добавьте оставшуюся столовую ложку сливочного масла и оливкового масла в ту же сковороду, в которой готовили курицу. Добавьте в сковороду овощи (без чеснока) и хлопья красного перца и перемешайте, чтобы они покрылись маслом и этим маслом (воздержитесь от приправы солью, пока овощи не подрумянятся). Готовьте, часто помешивая, пока овощи не станут мягкими, около 5 минут. Добавьте в сковороду чеснок, натрите щепотку соли и перца и готовьте 1 минуту.  Деглазируйте сковороду белым вином. Продолжайте готовить, пока вино не выпарится вдвое, около 3 минут. Добавьте молоко, жирные сливки и оставшуюся воду для макарон. Добавьте смесь в слабый белок, дайте покипеть и варите в течение 2–3 минут. Выключите огонь и добавьте сыр Пармезан и приготовленные макароны. Добавьте соль и перец по вкусу. Если хотите, украсьте сыром пармезан и рубленой петрушкой. </v>
      </c>
    </row>
    <row r="542" ht="15.75" customHeight="1">
      <c r="A542" s="2" t="s">
        <v>322</v>
      </c>
      <c r="B542" s="2" t="s">
        <v>330</v>
      </c>
      <c r="C542" s="2" t="s">
        <v>323</v>
      </c>
      <c r="E542" s="2" t="str">
        <f>IFERROR(__xludf.DUMMYFUNCTION("GOOGLETRANSLATE(A542, ""en"", ""ru"")"),"Loading...")</f>
        <v>Loading...</v>
      </c>
      <c r="F542" s="2" t="str">
        <f>IFERROR(__xludf.DUMMYFUNCTION("GOOGLETRANSLATE(B542, ""en"", ""ru"")"),"Loading...")</f>
        <v>Loading...</v>
      </c>
      <c r="G542" s="2" t="str">
        <f>IFERROR(__xludf.DUMMYFUNCTION("GOOGLETRANSLATE(C542, ""en"", ""ru"")"),"Нагрейте 1 столовую ложку сливочного масла и 2 столовые ложки оливкового масла в большой сковороде на средне-сильном огне. Отправьте обе стороны каждой куриной грудки с приготовленной солью и щепоткой перца. Добавьте курицу в сковороду и готовьте по 5–7 м"&amp;"инут с каждой стороны или помогите.  Пока курица готовится, доведите до кастрюли большого количества белого металла с водой. Примените кипящую воду несколькими щедрыми щепотками кошерной соли. Добавьте макароны и перемешайте. Готовьте, время от времени по"&amp;"мешивая, до состояния аль денте, около 12 минут. Прежде чем сливать макароны, оставьте 1/2 стакана воды для макарон.  Достаньте курицу из кастрюли и переложите на разделочную доску; дайте ему отдохнуть. Уменьшите огонь до среднего и добавьте оставшуюся ст"&amp;"оловую ложку сливочного масла и оливкового масла в ту же сковороду, в которой готовили курицу. Добавьте в сковороду овощи (без чеснока) и хлопья красного перца и перемешайте, чтобы они покрылись маслом и этим маслом (воздержитесь от приправы солью, пока о"&amp;"вощи не подрумянятся). Готовьте, часто помешивая, пока овощи не станут мягкими, около 5 минут. Добавьте в сковороду чеснок, натрите щепотку соли и перца и готовьте 1 минуту.  Деглазируйте сковороду белым вином. Продолжайте готовить, пока вино не выпарится"&amp;" вдвое, около 3 минут. Добавьте молоко, жирные сливки и оставшуюся воду для макарон. Добавьте смесь в слабый белок, дайте покипеть и варите в течение 2–3 минут. Выключите огонь и добавьте сыр Пармезан и приготовленные макароны. Добавьте соль и перец по вк"&amp;"усу. Если хотите, украсьте сыром пармезан и рубленой петрушкой. ")</f>
        <v>Нагрейте 1 столовую ложку сливочного масла и 2 столовые ложки оливкового масла в большой сковороде на средне-сильном огне. Отправьте обе стороны каждой куриной грудки с приготовленной солью и щепоткой перца. Добавьте курицу в сковороду и готовьте по 5–7 минут с каждой стороны или помогите.  Пока курица готовится, доведите до кастрюли большого количества белого металла с водой. Примените кипящую воду несколькими щедрыми щепотками кошерной соли. Добавьте макароны и перемешайте. Готовьте, время от времени помешивая, до состояния аль денте, около 12 минут. Прежде чем сливать макароны, оставьте 1/2 стакана воды для макарон.  Достаньте курицу из кастрюли и переложите на разделочную доску; дайте ему отдохнуть. Уменьшите огонь до среднего и добавьте оставшуюся столовую ложку сливочного масла и оливкового масла в ту же сковороду, в которой готовили курицу. Добавьте в сковороду овощи (без чеснока) и хлопья красного перца и перемешайте, чтобы они покрылись маслом и этим маслом (воздержитесь от приправы солью, пока овощи не подрумянятся). Готовьте, часто помешивая, пока овощи не станут мягкими, около 5 минут. Добавьте в сковороду чеснок, натрите щепотку соли и перца и готовьте 1 минуту.  Деглазируйте сковороду белым вином. Продолжайте готовить, пока вино не выпарится вдвое, около 3 минут. Добавьте молоко, жирные сливки и оставшуюся воду для макарон. Добавьте смесь в слабый белок, дайте покипеть и варите в течение 2–3 минут. Выключите огонь и добавьте сыр Пармезан и приготовленные макароны. Добавьте соль и перец по вкусу. Если хотите, украсьте сыром пармезан и рубленой петрушкой. </v>
      </c>
    </row>
    <row r="543" ht="15.75" customHeight="1">
      <c r="A543" s="2" t="s">
        <v>322</v>
      </c>
      <c r="B543" s="2" t="s">
        <v>331</v>
      </c>
      <c r="C543" s="2" t="s">
        <v>323</v>
      </c>
      <c r="E543" s="2" t="str">
        <f>IFERROR(__xludf.DUMMYFUNCTION("GOOGLETRANSLATE(A543, ""en"", ""ru"")"),"Loading...")</f>
        <v>Loading...</v>
      </c>
      <c r="F543" s="2" t="str">
        <f>IFERROR(__xludf.DUMMYFUNCTION("GOOGLETRANSLATE(B543, ""en"", ""ru"")"),"Loading...")</f>
        <v>Loading...</v>
      </c>
      <c r="G543" s="2" t="str">
        <f>IFERROR(__xludf.DUMMYFUNCTION("GOOGLETRANSLATE(C543, ""en"", ""ru"")"),"Нагрейте 1 столовую ложку сливочного масла и 2 столовые ложки оливкового масла в большой сковороде на средне-сильном огне. Отправьте обе стороны каждой куриной грудки с приготовленной солью и щепоткой перца. Добавьте курицу в сковороду и готовьте по 5–7 м"&amp;"инут с каждой стороны или помогите.  Пока курица готовится, доведите до кастрюли большого количества белого металла с водой. Примените кипящую воду несколькими щедрыми щепотками кошерной соли. Добавьте макароны и перемешайте. Готовьте, время от времени по"&amp;"мешивая, до состояния аль денте, около 12 минут. Прежде чем сливать макароны, оставьте 1/2 стакана воды для макарон.  Достаньте курицу из кастрюли и переложите на разделочную доску; дайте ему отдохнуть. Уменьшите огонь до среднего и добавьте оставшуюся ст"&amp;"оловую ложку сливочного масла и оливкового масла в ту же сковороду, в которой готовили курицу. Добавьте в сковороду овощи (без чеснока) и хлопья красного перца и перемешайте, чтобы они покрылись маслом и этим маслом (воздержитесь от приправы солью, пока о"&amp;"вощи не подрумянятся). Готовьте, часто помешивая, пока овощи не станут мягкими, около 5 минут. Добавьте в сковороду чеснок, натрите щепотку соли и перца и готовьте 1 минуту.  Деглазируйте сковороду белым вином. Продолжайте готовить, пока вино не выпарится"&amp;" вдвое, около 3 минут. Добавьте молоко, жирные сливки и оставшуюся воду для макарон. Добавьте смесь в слабый белок, дайте покипеть и варите в течение 2–3 минут. Выключите огонь и добавьте сыр Пармезан и приготовленные макароны. Добавьте соль и перец по вк"&amp;"усу. Если хотите, украсьте сыром пармезан и рубленой петрушкой. ")</f>
        <v>Нагрейте 1 столовую ложку сливочного масла и 2 столовые ложки оливкового масла в большой сковороде на средне-сильном огне. Отправьте обе стороны каждой куриной грудки с приготовленной солью и щепоткой перца. Добавьте курицу в сковороду и готовьте по 5–7 минут с каждой стороны или помогите.  Пока курица готовится, доведите до кастрюли большого количества белого металла с водой. Примените кипящую воду несколькими щедрыми щепотками кошерной соли. Добавьте макароны и перемешайте. Готовьте, время от времени помешивая, до состояния аль денте, около 12 минут. Прежде чем сливать макароны, оставьте 1/2 стакана воды для макарон.  Достаньте курицу из кастрюли и переложите на разделочную доску; дайте ему отдохнуть. Уменьшите огонь до среднего и добавьте оставшуюся столовую ложку сливочного масла и оливкового масла в ту же сковороду, в которой готовили курицу. Добавьте в сковороду овощи (без чеснока) и хлопья красного перца и перемешайте, чтобы они покрылись маслом и этим маслом (воздержитесь от приправы солью, пока овощи не подрумянятся). Готовьте, часто помешивая, пока овощи не станут мягкими, около 5 минут. Добавьте в сковороду чеснок, натрите щепотку соли и перца и готовьте 1 минуту.  Деглазируйте сковороду белым вином. Продолжайте готовить, пока вино не выпарится вдвое, около 3 минут. Добавьте молоко, жирные сливки и оставшуюся воду для макарон. Добавьте смесь в слабый белок, дайте покипеть и варите в течение 2–3 минут. Выключите огонь и добавьте сыр Пармезан и приготовленные макароны. Добавьте соль и перец по вкусу. Если хотите, украсьте сыром пармезан и рубленой петрушкой. </v>
      </c>
    </row>
    <row r="544" ht="15.75" customHeight="1">
      <c r="A544" s="2" t="s">
        <v>322</v>
      </c>
      <c r="B544" s="2" t="s">
        <v>30</v>
      </c>
      <c r="C544" s="2" t="s">
        <v>323</v>
      </c>
      <c r="E544" s="2" t="str">
        <f>IFERROR(__xludf.DUMMYFUNCTION("GOOGLETRANSLATE(A544, ""en"", ""ru"")"),"Loading...")</f>
        <v>Loading...</v>
      </c>
      <c r="F544" s="2" t="str">
        <f>IFERROR(__xludf.DUMMYFUNCTION("GOOGLETRANSLATE(B544, ""en"", ""ru"")"),"Соль")</f>
        <v>Соль</v>
      </c>
      <c r="G544" s="2" t="str">
        <f>IFERROR(__xludf.DUMMYFUNCTION("GOOGLETRANSLATE(C544, ""en"", ""ru"")"),"Нагрейте 1 столовую ложку сливочного масла и 2 столовые ложки оливкового масла в большой сковороде на средне-сильном огне. Отправьте обе стороны каждой куриной грудки с приготовленной солью и щепоткой перца. Добавьте курицу в сковороду и готовьте по 5–7 м"&amp;"инут с каждой стороны или помогите.  Пока курица готовится, доведите до кастрюли большого количества белого металла с водой. Примените кипящую воду несколькими щедрыми щепотками кошерной соли. Добавьте макароны и перемешайте. Готовьте, время от времени по"&amp;"мешивая, до состояния аль денте, около 12 минут. Прежде чем сливать макароны, оставьте 1/2 стакана воды для макарон.  Достаньте курицу из кастрюли и переложите на разделочную доску; дайте ему отдохнуть. Уменьшите огонь до среднего и добавьте оставшуюся ст"&amp;"оловую ложку сливочного масла и оливкового масла в ту же сковороду, в которой готовили курицу. Добавьте в сковороду овощи (без чеснока) и хлопья красного перца и перемешайте, чтобы они покрылись маслом и этим маслом (воздержитесь от приправы солью, пока о"&amp;"вощи не подрумянятся). Готовьте, часто помешивая, пока овощи не станут мягкими, около 5 минут. Добавьте в сковороду чеснок, натрите щепотку соли и перца и готовьте 1 минуту.  Деглазируйте сковороду белым вином. Продолжайте готовить, пока вино не выпарится"&amp;" вдвое, около 3 минут. Добавьте молоко, жирные сливки и оставшуюся воду для макарон. Добавьте смесь в слабый белок, дайте покипеть и варите в течение 2–3 минут. Выключите огонь и добавьте сыр Пармезан и приготовленные макароны. Добавьте соль и перец по вк"&amp;"усу. Если хотите, украсьте сыром пармезан и рубленой петрушкой. ")</f>
        <v>Нагрейте 1 столовую ложку сливочного масла и 2 столовые ложки оливкового масла в большой сковороде на средне-сильном огне. Отправьте обе стороны каждой куриной грудки с приготовленной солью и щепоткой перца. Добавьте курицу в сковороду и готовьте по 5–7 минут с каждой стороны или помогите.  Пока курица готовится, доведите до кастрюли большого количества белого металла с водой. Примените кипящую воду несколькими щедрыми щепотками кошерной соли. Добавьте макароны и перемешайте. Готовьте, время от времени помешивая, до состояния аль денте, около 12 минут. Прежде чем сливать макароны, оставьте 1/2 стакана воды для макарон.  Достаньте курицу из кастрюли и переложите на разделочную доску; дайте ему отдохнуть. Уменьшите огонь до среднего и добавьте оставшуюся столовую ложку сливочного масла и оливкового масла в ту же сковороду, в которой готовили курицу. Добавьте в сковороду овощи (без чеснока) и хлопья красного перца и перемешайте, чтобы они покрылись маслом и этим маслом (воздержитесь от приправы солью, пока овощи не подрумянятся). Готовьте, часто помешивая, пока овощи не станут мягкими, около 5 минут. Добавьте в сковороду чеснок, натрите щепотку соли и перца и готовьте 1 минуту.  Деглазируйте сковороду белым вином. Продолжайте готовить, пока вино не выпарится вдвое, около 3 минут. Добавьте молоко, жирные сливки и оставшуюся воду для макарон. Добавьте смесь в слабый белок, дайте покипеть и варите в течение 2–3 минут. Выключите огонь и добавьте сыр Пармезан и приготовленные макароны. Добавьте соль и перец по вкусу. Если хотите, украсьте сыром пармезан и рубленой петрушкой. </v>
      </c>
    </row>
    <row r="545" ht="15.75" customHeight="1">
      <c r="A545" s="2" t="s">
        <v>322</v>
      </c>
      <c r="B545" s="2" t="s">
        <v>146</v>
      </c>
      <c r="C545" s="2" t="s">
        <v>323</v>
      </c>
      <c r="E545" s="2" t="str">
        <f>IFERROR(__xludf.DUMMYFUNCTION("GOOGLETRANSLATE(A545, ""en"", ""ru"")"),"Loading...")</f>
        <v>Loading...</v>
      </c>
      <c r="F545" s="2" t="str">
        <f>IFERROR(__xludf.DUMMYFUNCTION("GOOGLETRANSLATE(B545, ""en"", ""ru"")"),"Loading...")</f>
        <v>Loading...</v>
      </c>
      <c r="G545" s="2" t="str">
        <f>IFERROR(__xludf.DUMMYFUNCTION("GOOGLETRANSLATE(C545, ""en"", ""ru"")"),"Нагрейте 1 столовую ложку сливочного масла и 2 столовые ложки оливкового масла в большой сковороде на средне-сильном огне. Отправьте обе стороны каждой куриной грудки с приготовленной солью и щепоткой перца. Добавьте курицу в сковороду и готовьте по 5–7 м"&amp;"инут с каждой стороны или помогите.  Пока курица готовится, доведите до кастрюли большого количества белого металла с водой. Примените кипящую воду несколькими щедрыми щепотками кошерной соли. Добавьте макароны и перемешайте. Готовьте, время от времени по"&amp;"мешивая, до состояния аль денте, около 12 минут. Прежде чем сливать макароны, оставьте 1/2 стакана воды для макарон.  Достаньте курицу из кастрюли и переложите на разделочную доску; дайте ему отдохнуть. Уменьшите огонь до среднего и добавьте оставшуюся ст"&amp;"оловую ложку сливочного масла и оливкового масла в ту же сковороду, в которой готовили курицу. Добавьте в сковороду овощи (без чеснока) и хлопья красного перца и перемешайте, чтобы они покрылись маслом и этим маслом (воздержитесь от приправы солью, пока о"&amp;"вощи не подрумянятся). Готовьте, часто помешивая, пока овощи не станут мягкими, около 5 минут. Добавьте в сковороду чеснок, натрите щепотку соли и перца и готовьте 1 минуту.  Деглазируйте сковороду белым вином. Продолжайте готовить, пока вино не выпарится"&amp;" вдвое, около 3 минут. Добавьте молоко, жирные сливки и оставшуюся воду для макарон. Добавьте смесь в слабый белок, дайте покипеть и варите в течение 2–3 минут. Выключите огонь и добавьте сыр Пармезан и приготовленные макароны. Добавьте соль и перец по вк"&amp;"усу. Если хотите, украсьте сыром пармезан и рубленой петрушкой. ")</f>
        <v>Нагрейте 1 столовую ложку сливочного масла и 2 столовые ложки оливкового масла в большой сковороде на средне-сильном огне. Отправьте обе стороны каждой куриной грудки с приготовленной солью и щепоткой перца. Добавьте курицу в сковороду и готовьте по 5–7 минут с каждой стороны или помогите.  Пока курица готовится, доведите до кастрюли большого количества белого металла с водой. Примените кипящую воду несколькими щедрыми щепотками кошерной соли. Добавьте макароны и перемешайте. Готовьте, время от времени помешивая, до состояния аль денте, около 12 минут. Прежде чем сливать макароны, оставьте 1/2 стакана воды для макарон.  Достаньте курицу из кастрюли и переложите на разделочную доску; дайте ему отдохнуть. Уменьшите огонь до среднего и добавьте оставшуюся столовую ложку сливочного масла и оливкового масла в ту же сковороду, в которой готовили курицу. Добавьте в сковороду овощи (без чеснока) и хлопья красного перца и перемешайте, чтобы они покрылись маслом и этим маслом (воздержитесь от приправы солью, пока овощи не подрумянятся). Готовьте, часто помешивая, пока овощи не станут мягкими, около 5 минут. Добавьте в сковороду чеснок, натрите щепотку соли и перца и готовьте 1 минуту.  Деглазируйте сковороду белым вином. Продолжайте готовить, пока вино не выпарится вдвое, около 3 минут. Добавьте молоко, жирные сливки и оставшуюся воду для макарон. Добавьте смесь в слабый белок, дайте покипеть и варите в течение 2–3 минут. Выключите огонь и добавьте сыр Пармезан и приготовленные макароны. Добавьте соль и перец по вкусу. Если хотите, украсьте сыром пармезан и рубленой петрушкой. </v>
      </c>
    </row>
    <row r="546" ht="15.75" customHeight="1">
      <c r="A546" s="2" t="s">
        <v>322</v>
      </c>
      <c r="B546" s="2" t="s">
        <v>118</v>
      </c>
      <c r="C546" s="2" t="s">
        <v>323</v>
      </c>
      <c r="E546" s="2" t="str">
        <f>IFERROR(__xludf.DUMMYFUNCTION("GOOGLETRANSLATE(A546, ""en"", ""ru"")"),"Loading...")</f>
        <v>Loading...</v>
      </c>
      <c r="F546" s="2" t="str">
        <f>IFERROR(__xludf.DUMMYFUNCTION("GOOGLETRANSLATE(B546, ""en"", ""ru"")"),"Петрушка")</f>
        <v>Петрушка</v>
      </c>
      <c r="G546" s="2" t="str">
        <f>IFERROR(__xludf.DUMMYFUNCTION("GOOGLETRANSLATE(C546, ""en"", ""ru"")"),"Нагрейте 1 столовую ложку сливочного масла и 2 столовые ложки оливкового масла в большой сковороде на средне-сильном огне. Отправьте обе стороны каждой куриной грудки с приготовленной солью и щепоткой перца. Добавьте курицу в сковороду и готовьте по 5–7 м"&amp;"инут с каждой стороны или помогите.  Пока курица готовится, доведите до кастрюли большого количества белого металла с водой. Примените кипящую воду несколькими щедрыми щепотками кошерной соли. Добавьте макароны и перемешайте. Готовьте, время от времени по"&amp;"мешивая, до состояния аль денте, около 12 минут. Прежде чем сливать макароны, оставьте 1/2 стакана воды для макарон.  Достаньте курицу из кастрюли и переложите на разделочную доску; дайте ему отдохнуть. Уменьшите огонь до среднего и добавьте оставшуюся ст"&amp;"оловую ложку сливочного масла и оливкового масла в ту же сковороду, в которой готовили курицу. Добавьте в сковороду овощи (без чеснока) и хлопья красного перца и перемешайте, чтобы они покрылись маслом и этим маслом (воздержитесь от приправы солью, пока о"&amp;"вощи не подрумянятся). Готовьте, часто помешивая, пока овощи не станут мягкими, около 5 минут. Добавьте в сковороду чеснок, натрите щепотку соли и перца и готовьте 1 минуту.  Деглазируйте сковороду белым вином. Продолжайте готовить, пока вино не выпарится"&amp;" вдвое, около 3 минут. Добавьте молоко, жирные сливки и оставшуюся воду для макарон. Добавьте смесь в слабый белок, дайте покипеть и варите в течение 2–3 минут. Выключите огонь и добавьте сыр Пармезан и приготовленные макароны. Добавьте соль и перец по вк"&amp;"усу. Если хотите, украсьте сыром пармезан и рубленой петрушкой. ")</f>
        <v>Нагрейте 1 столовую ложку сливочного масла и 2 столовые ложки оливкового масла в большой сковороде на средне-сильном огне. Отправьте обе стороны каждой куриной грудки с приготовленной солью и щепоткой перца. Добавьте курицу в сковороду и готовьте по 5–7 минут с каждой стороны или помогите.  Пока курица готовится, доведите до кастрюли большого количества белого металла с водой. Примените кипящую воду несколькими щедрыми щепотками кошерной соли. Добавьте макароны и перемешайте. Готовьте, время от времени помешивая, до состояния аль денте, около 12 минут. Прежде чем сливать макароны, оставьте 1/2 стакана воды для макарон.  Достаньте курицу из кастрюли и переложите на разделочную доску; дайте ему отдохнуть. Уменьшите огонь до среднего и добавьте оставшуюся столовую ложку сливочного масла и оливкового масла в ту же сковороду, в которой готовили курицу. Добавьте в сковороду овощи (без чеснока) и хлопья красного перца и перемешайте, чтобы они покрылись маслом и этим маслом (воздержитесь от приправы солью, пока овощи не подрумянятся). Готовьте, часто помешивая, пока овощи не станут мягкими, около 5 минут. Добавьте в сковороду чеснок, натрите щепотку соли и перца и готовьте 1 минуту.  Деглазируйте сковороду белым вином. Продолжайте готовить, пока вино не выпарится вдвое, около 3 минут. Добавьте молоко, жирные сливки и оставшуюся воду для макарон. Добавьте смесь в слабый белок, дайте покипеть и варите в течение 2–3 минут. Выключите огонь и добавьте сыр Пармезан и приготовленные макароны. Добавьте соль и перец по вкусу. Если хотите, украсьте сыром пармезан и рубленой петрушкой. </v>
      </c>
    </row>
    <row r="547" ht="15.75" customHeight="1">
      <c r="A547" s="2" t="s">
        <v>332</v>
      </c>
      <c r="B547" s="2" t="s">
        <v>333</v>
      </c>
      <c r="C547" s="2" t="s">
        <v>334</v>
      </c>
      <c r="E547" s="2" t="str">
        <f>IFERROR(__xludf.DUMMYFUNCTION("GOOGLETRANSLATE(A547, ""en"", ""ru"")"),"Loading...")</f>
        <v>Loading...</v>
      </c>
      <c r="F547" s="2" t="str">
        <f>IFERROR(__xludf.DUMMYFUNCTION("GOOGLETRANSLATE(B547, ""en"", ""ru"")"),"Loading...")</f>
        <v>Loading...</v>
      </c>
      <c r="G547" s="2" t="str">
        <f>IFERROR(__xludf.DUMMYFUNCTION("GOOGLETRANSLATE(C547, ""en"", ""ru"")"),"Loading...")</f>
        <v>Loading...</v>
      </c>
    </row>
    <row r="548" ht="15.75" customHeight="1">
      <c r="A548" s="2" t="s">
        <v>332</v>
      </c>
      <c r="B548" s="2" t="s">
        <v>335</v>
      </c>
      <c r="C548" s="2" t="s">
        <v>334</v>
      </c>
      <c r="E548" s="2" t="str">
        <f>IFERROR(__xludf.DUMMYFUNCTION("GOOGLETRANSLATE(A548, ""en"", ""ru"")"),"Loading...")</f>
        <v>Loading...</v>
      </c>
      <c r="F548" s="2" t="str">
        <f>IFERROR(__xludf.DUMMYFUNCTION("GOOGLETRANSLATE(B548, ""en"", ""ru"")"),"Loading...")</f>
        <v>Loading...</v>
      </c>
      <c r="G548" s="2" t="str">
        <f>IFERROR(__xludf.DUMMYFUNCTION("GOOGLETRANSLATE(C548, ""en"", ""ru"")"),"Loading...")</f>
        <v>Loading...</v>
      </c>
    </row>
    <row r="549" ht="15.75" customHeight="1">
      <c r="A549" s="2" t="s">
        <v>332</v>
      </c>
      <c r="B549" s="2" t="s">
        <v>329</v>
      </c>
      <c r="C549" s="2" t="s">
        <v>334</v>
      </c>
      <c r="E549" s="2" t="str">
        <f>IFERROR(__xludf.DUMMYFUNCTION("GOOGLETRANSLATE(A549, ""en"", ""ru"")"),"Loading...")</f>
        <v>Loading...</v>
      </c>
      <c r="F549" s="2" t="str">
        <f>IFERROR(__xludf.DUMMYFUNCTION("GOOGLETRANSLATE(B549, ""en"", ""ru"")"),"жирные сливки")</f>
        <v>жирные сливки</v>
      </c>
      <c r="G549" s="2" t="str">
        <f>IFERROR(__xludf.DUMMYFUNCTION("GOOGLETRANSLATE(C549, ""en"", ""ru"")"),"Loading...")</f>
        <v>Loading...</v>
      </c>
    </row>
    <row r="550" ht="15.75" customHeight="1">
      <c r="A550" s="2" t="s">
        <v>332</v>
      </c>
      <c r="B550" s="2" t="s">
        <v>336</v>
      </c>
      <c r="C550" s="2" t="s">
        <v>334</v>
      </c>
      <c r="E550" s="2" t="str">
        <f>IFERROR(__xludf.DUMMYFUNCTION("GOOGLETRANSLATE(A550, ""en"", ""ru"")"),"Loading...")</f>
        <v>Loading...</v>
      </c>
      <c r="F550" s="2" t="str">
        <f>IFERROR(__xludf.DUMMYFUNCTION("GOOGLETRANSLATE(B550, ""en"", ""ru"")"),"Loading...")</f>
        <v>Loading...</v>
      </c>
      <c r="G550" s="2" t="str">
        <f>IFERROR(__xludf.DUMMYFUNCTION("GOOGLETRANSLATE(C550, ""en"", ""ru"")"),"Loading...")</f>
        <v>Loading...</v>
      </c>
    </row>
    <row r="551" ht="15.75" customHeight="1">
      <c r="A551" s="2" t="s">
        <v>332</v>
      </c>
      <c r="B551" s="2" t="s">
        <v>83</v>
      </c>
      <c r="C551" s="2" t="s">
        <v>334</v>
      </c>
      <c r="E551" s="2" t="str">
        <f>IFERROR(__xludf.DUMMYFUNCTION("GOOGLETRANSLATE(A551, ""en"", ""ru"")"),"Loading...")</f>
        <v>Loading...</v>
      </c>
      <c r="F551" s="2" t="str">
        <f>IFERROR(__xludf.DUMMYFUNCTION("GOOGLETRANSLATE(B551, ""en"", ""ru"")"),"соль")</f>
        <v>соль</v>
      </c>
      <c r="G551" s="2" t="str">
        <f>IFERROR(__xludf.DUMMYFUNCTION("GOOGLETRANSLATE(C551, ""en"", ""ru"")"),"Loading...")</f>
        <v>Loading...</v>
      </c>
    </row>
    <row r="552" ht="15.75" customHeight="1">
      <c r="A552" s="2" t="s">
        <v>332</v>
      </c>
      <c r="B552" s="2" t="s">
        <v>301</v>
      </c>
      <c r="C552" s="2" t="s">
        <v>334</v>
      </c>
      <c r="E552" s="2" t="str">
        <f>IFERROR(__xludf.DUMMYFUNCTION("GOOGLETRANSLATE(A552, ""en"", ""ru"")"),"Loading...")</f>
        <v>Loading...</v>
      </c>
      <c r="F552" s="2" t="str">
        <f>IFERROR(__xludf.DUMMYFUNCTION("GOOGLETRANSLATE(B552, ""en"", ""ru"")"),"Loading...")</f>
        <v>Loading...</v>
      </c>
      <c r="G552" s="2" t="str">
        <f>IFERROR(__xludf.DUMMYFUNCTION("GOOGLETRANSLATE(C552, ""en"", ""ru"")"),"Loading...")</f>
        <v>Loading...</v>
      </c>
    </row>
    <row r="553" ht="15.75" customHeight="1">
      <c r="A553" s="2" t="s">
        <v>332</v>
      </c>
      <c r="B553" s="2" t="s">
        <v>337</v>
      </c>
      <c r="C553" s="2" t="s">
        <v>334</v>
      </c>
      <c r="E553" s="2" t="str">
        <f>IFERROR(__xludf.DUMMYFUNCTION("GOOGLETRANSLATE(A553, ""en"", ""ru"")"),"Loading...")</f>
        <v>Loading...</v>
      </c>
      <c r="F553" s="2" t="str">
        <f>IFERROR(__xludf.DUMMYFUNCTION("GOOGLETRANSLATE(B553, ""en"", ""ru"")"),"оливковое масло")</f>
        <v>оливковое масло</v>
      </c>
      <c r="G553" s="2" t="str">
        <f>IFERROR(__xludf.DUMMYFUNCTION("GOOGLETRANSLATE(C553, ""en"", ""ru"")"),"Loading...")</f>
        <v>Loading...</v>
      </c>
    </row>
    <row r="554" ht="15.75" customHeight="1">
      <c r="A554" s="2" t="s">
        <v>332</v>
      </c>
      <c r="B554" s="2" t="s">
        <v>325</v>
      </c>
      <c r="C554" s="2" t="s">
        <v>334</v>
      </c>
      <c r="E554" s="2" t="str">
        <f>IFERROR(__xludf.DUMMYFUNCTION("GOOGLETRANSLATE(A554, ""en"", ""ru"")"),"Loading...")</f>
        <v>Loading...</v>
      </c>
      <c r="F554" s="2" t="str">
        <f>IFERROR(__xludf.DUMMYFUNCTION("GOOGLETRANSLATE(B554, ""en"", ""ru"")"),"Loading...")</f>
        <v>Loading...</v>
      </c>
      <c r="G554" s="2" t="str">
        <f>IFERROR(__xludf.DUMMYFUNCTION("GOOGLETRANSLATE(C554, ""en"", ""ru"")"),"Loading...")</f>
        <v>Loading...</v>
      </c>
    </row>
    <row r="555" ht="15.75" customHeight="1">
      <c r="A555" s="2" t="s">
        <v>332</v>
      </c>
      <c r="B555" s="2" t="s">
        <v>338</v>
      </c>
      <c r="C555" s="2" t="s">
        <v>334</v>
      </c>
      <c r="E555" s="2" t="str">
        <f>IFERROR(__xludf.DUMMYFUNCTION("GOOGLETRANSLATE(A555, ""en"", ""ru"")"),"Loading...")</f>
        <v>Loading...</v>
      </c>
      <c r="F555" s="2" t="str">
        <f>IFERROR(__xludf.DUMMYFUNCTION("GOOGLETRANSLATE(B555, ""en"", ""ru"")"),"Loading...")</f>
        <v>Loading...</v>
      </c>
      <c r="G555" s="2" t="str">
        <f>IFERROR(__xludf.DUMMYFUNCTION("GOOGLETRANSLATE(C555, ""en"", ""ru"")"),"Loading...")</f>
        <v>Loading...</v>
      </c>
    </row>
    <row r="556" ht="15.75" customHeight="1">
      <c r="A556" s="2" t="s">
        <v>332</v>
      </c>
      <c r="B556" s="2" t="s">
        <v>326</v>
      </c>
      <c r="C556" s="2" t="s">
        <v>334</v>
      </c>
      <c r="E556" s="2" t="str">
        <f>IFERROR(__xludf.DUMMYFUNCTION("GOOGLETRANSLATE(A556, ""en"", ""ru"")"),"Loading...")</f>
        <v>Loading...</v>
      </c>
      <c r="F556" s="2" t="str">
        <f>IFERROR(__xludf.DUMMYFUNCTION("GOOGLETRANSLATE(B556, ""en"", ""ru"")"),"Loading...")</f>
        <v>Loading...</v>
      </c>
      <c r="G556" s="2" t="str">
        <f>IFERROR(__xludf.DUMMYFUNCTION("GOOGLETRANSLATE(C556, ""en"", ""ru"")"),"Loading...")</f>
        <v>Loading...</v>
      </c>
    </row>
    <row r="557" ht="15.75" customHeight="1">
      <c r="A557" s="2" t="s">
        <v>332</v>
      </c>
      <c r="B557" s="2" t="s">
        <v>339</v>
      </c>
      <c r="C557" s="2" t="s">
        <v>334</v>
      </c>
      <c r="E557" s="2" t="str">
        <f>IFERROR(__xludf.DUMMYFUNCTION("GOOGLETRANSLATE(A557, ""en"", ""ru"")"),"Loading...")</f>
        <v>Loading...</v>
      </c>
      <c r="F557" s="2" t="str">
        <f>IFERROR(__xludf.DUMMYFUNCTION("GOOGLETRANSLATE(B557, ""en"", ""ru"")"),"сыр чеддер")</f>
        <v>сыр чеддер</v>
      </c>
      <c r="G557" s="2" t="str">
        <f>IFERROR(__xludf.DUMMYFUNCTION("GOOGLETRANSLATE(C557, ""en"", ""ru"")"),"Loading...")</f>
        <v>Loading...</v>
      </c>
    </row>
    <row r="558" ht="15.75" customHeight="1">
      <c r="A558" s="2" t="s">
        <v>332</v>
      </c>
      <c r="B558" s="2" t="s">
        <v>340</v>
      </c>
      <c r="C558" s="2" t="s">
        <v>334</v>
      </c>
      <c r="E558" s="2" t="str">
        <f>IFERROR(__xludf.DUMMYFUNCTION("GOOGLETRANSLATE(A558, ""en"", ""ru"")"),"Loading...")</f>
        <v>Loading...</v>
      </c>
      <c r="F558" s="2" t="str">
        <f>IFERROR(__xludf.DUMMYFUNCTION("GOOGLETRANSLATE(B558, ""en"", ""ru"")"),"Loading...")</f>
        <v>Loading...</v>
      </c>
      <c r="G558" s="2" t="str">
        <f>IFERROR(__xludf.DUMMYFUNCTION("GOOGLETRANSLATE(C558, ""en"", ""ru"")"),"Loading...")</f>
        <v>Loading...</v>
      </c>
    </row>
    <row r="559" ht="15.75" customHeight="1">
      <c r="A559" s="2" t="s">
        <v>341</v>
      </c>
      <c r="B559" s="2" t="s">
        <v>342</v>
      </c>
      <c r="C559" s="2" t="s">
        <v>343</v>
      </c>
      <c r="E559" s="2" t="str">
        <f>IFERROR(__xludf.DUMMYFUNCTION("GOOGLETRANSLATE(A559, ""en"", ""ru"")"),"Loading...")</f>
        <v>Loading...</v>
      </c>
      <c r="F559" s="2" t="str">
        <f>IFERROR(__xludf.DUMMYFUNCTION("GOOGLETRANSLATE(B559, ""en"", ""ru"")"),"Loading...")</f>
        <v>Loading...</v>
      </c>
      <c r="G559" s="2" t="str">
        <f>IFERROR(__xludf.DUMMYFUNCTION("GOOGLETRANSLATE(C559, ""en"", ""ru"")"),"Loading...")</f>
        <v>Loading...</v>
      </c>
    </row>
    <row r="560" ht="15.75" customHeight="1">
      <c r="A560" s="2" t="s">
        <v>341</v>
      </c>
      <c r="B560" s="2" t="s">
        <v>344</v>
      </c>
      <c r="C560" s="2" t="s">
        <v>343</v>
      </c>
      <c r="E560" s="2" t="str">
        <f>IFERROR(__xludf.DUMMYFUNCTION("GOOGLETRANSLATE(A560, ""en"", ""ru"")"),"Loading...")</f>
        <v>Loading...</v>
      </c>
      <c r="F560" s="2" t="str">
        <f>IFERROR(__xludf.DUMMYFUNCTION("GOOGLETRANSLATE(B560, ""en"", ""ru"")"),"Кайенский перец")</f>
        <v>Кайенский перец</v>
      </c>
      <c r="G560" s="2" t="str">
        <f>IFERROR(__xludf.DUMMYFUNCTION("GOOGLETRANSLATE(C560, ""en"", ""ru"")"),"Loading...")</f>
        <v>Loading...</v>
      </c>
    </row>
    <row r="561" ht="15.75" customHeight="1">
      <c r="A561" s="2" t="s">
        <v>341</v>
      </c>
      <c r="B561" s="2" t="s">
        <v>345</v>
      </c>
      <c r="C561" s="2" t="s">
        <v>343</v>
      </c>
      <c r="E561" s="2" t="str">
        <f>IFERROR(__xludf.DUMMYFUNCTION("GOOGLETRANSLATE(A561, ""en"", ""ru"")"),"Loading...")</f>
        <v>Loading...</v>
      </c>
      <c r="F561" s="2" t="str">
        <f>IFERROR(__xludf.DUMMYFUNCTION("GOOGLETRANSLATE(B561, ""en"", ""ru"")"),"белая рыба")</f>
        <v>белая рыба</v>
      </c>
      <c r="G561" s="2" t="str">
        <f>IFERROR(__xludf.DUMMYFUNCTION("GOOGLETRANSLATE(C561, ""en"", ""ru"")"),"Loading...")</f>
        <v>Loading...</v>
      </c>
    </row>
    <row r="562" ht="15.75" customHeight="1">
      <c r="A562" s="2" t="s">
        <v>341</v>
      </c>
      <c r="B562" s="2" t="s">
        <v>346</v>
      </c>
      <c r="C562" s="2" t="s">
        <v>343</v>
      </c>
      <c r="E562" s="2" t="str">
        <f>IFERROR(__xludf.DUMMYFUNCTION("GOOGLETRANSLATE(A562, ""en"", ""ru"")"),"Loading...")</f>
        <v>Loading...</v>
      </c>
      <c r="F562" s="2" t="str">
        <f>IFERROR(__xludf.DUMMYFUNCTION("GOOGLETRANSLATE(B562, ""en"", ""ru"")"),"Loading...")</f>
        <v>Loading...</v>
      </c>
      <c r="G562" s="2" t="str">
        <f>IFERROR(__xludf.DUMMYFUNCTION("GOOGLETRANSLATE(C562, ""en"", ""ru"")"),"Loading...")</f>
        <v>Loading...</v>
      </c>
    </row>
    <row r="563" ht="15.75" customHeight="1">
      <c r="A563" s="2" t="s">
        <v>341</v>
      </c>
      <c r="B563" s="2" t="s">
        <v>347</v>
      </c>
      <c r="C563" s="2" t="s">
        <v>343</v>
      </c>
      <c r="E563" s="2" t="str">
        <f>IFERROR(__xludf.DUMMYFUNCTION("GOOGLETRANSLATE(A563, ""en"", ""ru"")"),"Loading...")</f>
        <v>Loading...</v>
      </c>
      <c r="F563" s="2" t="str">
        <f>IFERROR(__xludf.DUMMYFUNCTION("GOOGLETRANSLATE(B563, ""en"", ""ru"")"),"Loading...")</f>
        <v>Loading...</v>
      </c>
      <c r="G563" s="2" t="str">
        <f>IFERROR(__xludf.DUMMYFUNCTION("GOOGLETRANSLATE(C563, ""en"", ""ru"")"),"Loading...")</f>
        <v>Loading...</v>
      </c>
    </row>
    <row r="564" ht="15.75" customHeight="1">
      <c r="A564" s="2" t="s">
        <v>341</v>
      </c>
      <c r="B564" s="2" t="s">
        <v>348</v>
      </c>
      <c r="C564" s="2" t="s">
        <v>343</v>
      </c>
      <c r="E564" s="2" t="str">
        <f>IFERROR(__xludf.DUMMYFUNCTION("GOOGLETRANSLATE(A564, ""en"", ""ru"")"),"Loading...")</f>
        <v>Loading...</v>
      </c>
      <c r="F564" s="2" t="str">
        <f>IFERROR(__xludf.DUMMYFUNCTION("GOOGLETRANSLATE(B564, ""en"", ""ru"")"),"Loading...")</f>
        <v>Loading...</v>
      </c>
      <c r="G564" s="2" t="str">
        <f>IFERROR(__xludf.DUMMYFUNCTION("GOOGLETRANSLATE(C564, ""en"", ""ru"")"),"Loading...")</f>
        <v>Loading...</v>
      </c>
    </row>
    <row r="565" ht="15.75" customHeight="1">
      <c r="A565" s="2" t="s">
        <v>341</v>
      </c>
      <c r="B565" s="2" t="s">
        <v>349</v>
      </c>
      <c r="C565" s="2" t="s">
        <v>343</v>
      </c>
      <c r="E565" s="2" t="str">
        <f>IFERROR(__xludf.DUMMYFUNCTION("GOOGLETRANSLATE(A565, ""en"", ""ru"")"),"Loading...")</f>
        <v>Loading...</v>
      </c>
      <c r="F565" s="2" t="str">
        <f>IFERROR(__xludf.DUMMYFUNCTION("GOOGLETRANSLATE(B565, ""en"", ""ru"")"),"маленький драгоценный салат")</f>
        <v>маленький драгоценный салат</v>
      </c>
      <c r="G565" s="2" t="str">
        <f>IFERROR(__xludf.DUMMYFUNCTION("GOOGLETRANSLATE(C565, ""en"", ""ru"")"),"Loading...")</f>
        <v>Loading...</v>
      </c>
    </row>
    <row r="566" ht="15.75" customHeight="1">
      <c r="A566" s="2" t="s">
        <v>341</v>
      </c>
      <c r="B566" s="2" t="s">
        <v>350</v>
      </c>
      <c r="C566" s="2" t="s">
        <v>343</v>
      </c>
      <c r="E566" s="2" t="str">
        <f>IFERROR(__xludf.DUMMYFUNCTION("GOOGLETRANSLATE(A566, ""en"", ""ru"")"),"Loading...")</f>
        <v>Loading...</v>
      </c>
      <c r="F566" s="2" t="str">
        <f>IFERROR(__xludf.DUMMYFUNCTION("GOOGLETRANSLATE(B566, ""en"", ""ru"")"),"Loading...")</f>
        <v>Loading...</v>
      </c>
      <c r="G566" s="2" t="str">
        <f>IFERROR(__xludf.DUMMYFUNCTION("GOOGLETRANSLATE(C566, ""en"", ""ru"")"),"Loading...")</f>
        <v>Loading...</v>
      </c>
    </row>
    <row r="567" ht="15.75" customHeight="1">
      <c r="A567" s="2" t="s">
        <v>341</v>
      </c>
      <c r="B567" s="2" t="s">
        <v>351</v>
      </c>
      <c r="C567" s="2" t="s">
        <v>343</v>
      </c>
      <c r="E567" s="2" t="str">
        <f>IFERROR(__xludf.DUMMYFUNCTION("GOOGLETRANSLATE(A567, ""en"", ""ru"")"),"Loading...")</f>
        <v>Loading...</v>
      </c>
      <c r="F567" s="2" t="str">
        <f>IFERROR(__xludf.DUMMYFUNCTION("GOOGLETRANSLATE(B567, ""en"", ""ru"")"),"сальса")</f>
        <v>сальса</v>
      </c>
      <c r="G567" s="2" t="str">
        <f>IFERROR(__xludf.DUMMYFUNCTION("GOOGLETRANSLATE(C567, ""en"", ""ru"")"),"Loading...")</f>
        <v>Loading...</v>
      </c>
    </row>
    <row r="568" ht="15.75" customHeight="1">
      <c r="A568" s="2" t="s">
        <v>341</v>
      </c>
      <c r="B568" s="2" t="s">
        <v>352</v>
      </c>
      <c r="C568" s="2" t="s">
        <v>343</v>
      </c>
      <c r="E568" s="2" t="str">
        <f>IFERROR(__xludf.DUMMYFUNCTION("GOOGLETRANSLATE(A568, ""en"", ""ru"")"),"Loading...")</f>
        <v>Loading...</v>
      </c>
      <c r="F568" s="2" t="str">
        <f>IFERROR(__xludf.DUMMYFUNCTION("GOOGLETRANSLATE(B568, ""en"", ""ru"")"),"сметана")</f>
        <v>сметана</v>
      </c>
      <c r="G568" s="2" t="str">
        <f>IFERROR(__xludf.DUMMYFUNCTION("GOOGLETRANSLATE(C568, ""en"", ""ru"")"),"Loading...")</f>
        <v>Loading...</v>
      </c>
    </row>
    <row r="569" ht="15.75" customHeight="1">
      <c r="A569" s="2" t="s">
        <v>341</v>
      </c>
      <c r="B569" s="2" t="s">
        <v>353</v>
      </c>
      <c r="C569" s="2" t="s">
        <v>343</v>
      </c>
      <c r="E569" s="2" t="str">
        <f>IFERROR(__xludf.DUMMYFUNCTION("GOOGLETRANSLATE(A569, ""en"", ""ru"")"),"Loading...")</f>
        <v>Loading...</v>
      </c>
      <c r="F569" s="2" t="str">
        <f>IFERROR(__xludf.DUMMYFUNCTION("GOOGLETRANSLATE(B569, ""en"", ""ru"")"),"лимон")</f>
        <v>лимон</v>
      </c>
      <c r="G569" s="2" t="str">
        <f>IFERROR(__xludf.DUMMYFUNCTION("GOOGLETRANSLATE(C569, ""en"", ""ru"")"),"Loading...")</f>
        <v>Loading...</v>
      </c>
    </row>
    <row r="570" ht="15.75" customHeight="1">
      <c r="A570" s="2" t="s">
        <v>341</v>
      </c>
      <c r="B570" s="2" t="s">
        <v>326</v>
      </c>
      <c r="C570" s="2" t="s">
        <v>343</v>
      </c>
      <c r="E570" s="2" t="str">
        <f>IFERROR(__xludf.DUMMYFUNCTION("GOOGLETRANSLATE(A570, ""en"", ""ru"")"),"Loading...")</f>
        <v>Loading...</v>
      </c>
      <c r="F570" s="2" t="str">
        <f>IFERROR(__xludf.DUMMYFUNCTION("GOOGLETRANSLATE(B570, ""en"", ""ru"")"),"Loading...")</f>
        <v>Loading...</v>
      </c>
      <c r="G570" s="2" t="str">
        <f>IFERROR(__xludf.DUMMYFUNCTION("GOOGLETRANSLATE(C570, ""en"", ""ru"")"),"Loading...")</f>
        <v>Loading...</v>
      </c>
    </row>
    <row r="571" ht="15.75" customHeight="1">
      <c r="A571" s="2" t="s">
        <v>354</v>
      </c>
      <c r="B571" s="2" t="s">
        <v>355</v>
      </c>
      <c r="C571" s="2" t="s">
        <v>356</v>
      </c>
      <c r="E571" s="2" t="str">
        <f>IFERROR(__xludf.DUMMYFUNCTION("GOOGLETRANSLATE(A571, ""en"", ""ru"")"),"Loading...")</f>
        <v>Loading...</v>
      </c>
      <c r="F571" s="2" t="str">
        <f>IFERROR(__xludf.DUMMYFUNCTION("GOOGLETRANSLATE(B571, ""en"", ""ru"")"),"Куриная грудка")</f>
        <v>Куриная грудка</v>
      </c>
      <c r="G571" s="2" t="str">
        <f>IFERROR(__xludf.DUMMYFUNCTION("GOOGLETRANSLATE(C571, ""en"", ""ru"")"),"Loading...")</f>
        <v>Loading...</v>
      </c>
    </row>
    <row r="572" ht="15.75" customHeight="1">
      <c r="A572" s="2" t="s">
        <v>354</v>
      </c>
      <c r="B572" s="2" t="s">
        <v>357</v>
      </c>
      <c r="C572" s="2" t="s">
        <v>356</v>
      </c>
      <c r="E572" s="2" t="str">
        <f>IFERROR(__xludf.DUMMYFUNCTION("GOOGLETRANSLATE(A572, ""en"", ""ru"")"),"Loading...")</f>
        <v>Loading...</v>
      </c>
      <c r="F572" s="2" t="str">
        <f>IFERROR(__xludf.DUMMYFUNCTION("GOOGLETRANSLATE(B572, ""en"", ""ru"")"),"Loading...")</f>
        <v>Loading...</v>
      </c>
      <c r="G572" s="2" t="str">
        <f>IFERROR(__xludf.DUMMYFUNCTION("GOOGLETRANSLATE(C572, ""en"", ""ru"")"),"Loading...")</f>
        <v>Loading...</v>
      </c>
    </row>
    <row r="573" ht="15.75" customHeight="1">
      <c r="A573" s="2" t="s">
        <v>354</v>
      </c>
      <c r="B573" s="2" t="s">
        <v>42</v>
      </c>
      <c r="C573" s="2" t="s">
        <v>356</v>
      </c>
      <c r="E573" s="2" t="str">
        <f>IFERROR(__xludf.DUMMYFUNCTION("GOOGLETRANSLATE(A573, ""en"", ""ru"")"),"Loading...")</f>
        <v>Loading...</v>
      </c>
      <c r="F573" s="2" t="str">
        <f>IFERROR(__xludf.DUMMYFUNCTION("GOOGLETRANSLATE(B573, ""en"", ""ru"")"),"Тмин")</f>
        <v>Тмин</v>
      </c>
      <c r="G573" s="2" t="str">
        <f>IFERROR(__xludf.DUMMYFUNCTION("GOOGLETRANSLATE(C573, ""en"", ""ru"")"),"Loading...")</f>
        <v>Loading...</v>
      </c>
    </row>
    <row r="574" ht="15.75" customHeight="1">
      <c r="A574" s="2" t="s">
        <v>354</v>
      </c>
      <c r="B574" s="2" t="s">
        <v>358</v>
      </c>
      <c r="C574" s="2" t="s">
        <v>356</v>
      </c>
      <c r="E574" s="2" t="str">
        <f>IFERROR(__xludf.DUMMYFUNCTION("GOOGLETRANSLATE(A574, ""en"", ""ru"")"),"Loading...")</f>
        <v>Loading...</v>
      </c>
      <c r="F574" s="2" t="str">
        <f>IFERROR(__xludf.DUMMYFUNCTION("GOOGLETRANSLATE(B574, ""en"", ""ru"")"),"Loading...")</f>
        <v>Loading...</v>
      </c>
      <c r="G574" s="2" t="str">
        <f>IFERROR(__xludf.DUMMYFUNCTION("GOOGLETRANSLATE(C574, ""en"", ""ru"")"),"Loading...")</f>
        <v>Loading...</v>
      </c>
    </row>
    <row r="575" ht="15.75" customHeight="1">
      <c r="A575" s="2" t="s">
        <v>354</v>
      </c>
      <c r="B575" s="2" t="s">
        <v>79</v>
      </c>
      <c r="C575" s="2" t="s">
        <v>356</v>
      </c>
      <c r="E575" s="2" t="str">
        <f>IFERROR(__xludf.DUMMYFUNCTION("GOOGLETRANSLATE(A575, ""en"", ""ru"")"),"Loading...")</f>
        <v>Loading...</v>
      </c>
      <c r="F575" s="2" t="str">
        <f>IFERROR(__xludf.DUMMYFUNCTION("GOOGLETRANSLATE(B575, ""en"", ""ru"")"),"Чеснок")</f>
        <v>Чеснок</v>
      </c>
      <c r="G575" s="2" t="str">
        <f>IFERROR(__xludf.DUMMYFUNCTION("GOOGLETRANSLATE(C575, ""en"", ""ru"")"),"Loading...")</f>
        <v>Loading...</v>
      </c>
    </row>
    <row r="576" ht="15.75" customHeight="1">
      <c r="A576" s="2" t="s">
        <v>354</v>
      </c>
      <c r="B576" s="2" t="s">
        <v>359</v>
      </c>
      <c r="C576" s="2" t="s">
        <v>356</v>
      </c>
      <c r="E576" s="2" t="str">
        <f>IFERROR(__xludf.DUMMYFUNCTION("GOOGLETRANSLATE(A576, ""en"", ""ru"")"),"Loading...")</f>
        <v>Loading...</v>
      </c>
      <c r="F576" s="2" t="str">
        <f>IFERROR(__xludf.DUMMYFUNCTION("GOOGLETRANSLATE(B576, ""en"", ""ru"")"),"Loading...")</f>
        <v>Loading...</v>
      </c>
      <c r="G576" s="2" t="str">
        <f>IFERROR(__xludf.DUMMYFUNCTION("GOOGLETRANSLATE(C576, ""en"", ""ru"")"),"Loading...")</f>
        <v>Loading...</v>
      </c>
    </row>
    <row r="577" ht="15.75" customHeight="1">
      <c r="A577" s="2" t="s">
        <v>354</v>
      </c>
      <c r="B577" s="2" t="s">
        <v>360</v>
      </c>
      <c r="C577" s="2" t="s">
        <v>356</v>
      </c>
      <c r="E577" s="2" t="str">
        <f>IFERROR(__xludf.DUMMYFUNCTION("GOOGLETRANSLATE(A577, ""en"", ""ru"")"),"Loading...")</f>
        <v>Loading...</v>
      </c>
      <c r="F577" s="2" t="str">
        <f>IFERROR(__xludf.DUMMYFUNCTION("GOOGLETRANSLATE(B577, ""en"", ""ru"")"),"Loading...")</f>
        <v>Loading...</v>
      </c>
      <c r="G577" s="2" t="str">
        <f>IFERROR(__xludf.DUMMYFUNCTION("GOOGLETRANSLATE(C577, ""en"", ""ru"")"),"Loading...")</f>
        <v>Loading...</v>
      </c>
    </row>
    <row r="578" ht="15.75" customHeight="1">
      <c r="A578" s="2" t="s">
        <v>354</v>
      </c>
      <c r="B578" s="2" t="s">
        <v>361</v>
      </c>
      <c r="C578" s="2" t="s">
        <v>356</v>
      </c>
      <c r="E578" s="2" t="str">
        <f>IFERROR(__xludf.DUMMYFUNCTION("GOOGLETRANSLATE(A578, ""en"", ""ru"")"),"Loading...")</f>
        <v>Loading...</v>
      </c>
      <c r="F578" s="2" t="str">
        <f>IFERROR(__xludf.DUMMYFUNCTION("GOOGLETRANSLATE(B578, ""en"", ""ru"")"),"Loading...")</f>
        <v>Loading...</v>
      </c>
      <c r="G578" s="2" t="str">
        <f>IFERROR(__xludf.DUMMYFUNCTION("GOOGLETRANSLATE(C578, ""en"", ""ru"")"),"Loading...")</f>
        <v>Loading...</v>
      </c>
    </row>
    <row r="579" ht="15.75" customHeight="1">
      <c r="A579" s="2" t="s">
        <v>354</v>
      </c>
      <c r="B579" s="2" t="s">
        <v>362</v>
      </c>
      <c r="C579" s="2" t="s">
        <v>356</v>
      </c>
      <c r="E579" s="2" t="str">
        <f>IFERROR(__xludf.DUMMYFUNCTION("GOOGLETRANSLATE(A579, ""en"", ""ru"")"),"Loading...")</f>
        <v>Loading...</v>
      </c>
      <c r="F579" s="2" t="str">
        <f>IFERROR(__xludf.DUMMYFUNCTION("GOOGLETRANSLATE(B579, ""en"", ""ru"")"),"Loading...")</f>
        <v>Loading...</v>
      </c>
      <c r="G579" s="2" t="str">
        <f>IFERROR(__xludf.DUMMYFUNCTION("GOOGLETRANSLATE(C579, ""en"", ""ru"")"),"Loading...")</f>
        <v>Loading...</v>
      </c>
    </row>
    <row r="580" ht="15.75" customHeight="1">
      <c r="A580" s="2" t="s">
        <v>354</v>
      </c>
      <c r="B580" s="2" t="s">
        <v>363</v>
      </c>
      <c r="C580" s="2" t="s">
        <v>356</v>
      </c>
      <c r="E580" s="2" t="str">
        <f>IFERROR(__xludf.DUMMYFUNCTION("GOOGLETRANSLATE(A580, ""en"", ""ru"")"),"Loading...")</f>
        <v>Loading...</v>
      </c>
      <c r="F580" s="2" t="str">
        <f>IFERROR(__xludf.DUMMYFUNCTION("GOOGLETRANSLATE(B580, ""en"", ""ru"")"),"Loading...")</f>
        <v>Loading...</v>
      </c>
      <c r="G580" s="2" t="str">
        <f>IFERROR(__xludf.DUMMYFUNCTION("GOOGLETRANSLATE(C580, ""en"", ""ru"")"),"Loading...")</f>
        <v>Loading...</v>
      </c>
    </row>
    <row r="581" ht="15.75" customHeight="1">
      <c r="A581" s="2" t="s">
        <v>354</v>
      </c>
      <c r="B581" s="2" t="s">
        <v>364</v>
      </c>
      <c r="C581" s="2" t="s">
        <v>356</v>
      </c>
      <c r="E581" s="2" t="str">
        <f>IFERROR(__xludf.DUMMYFUNCTION("GOOGLETRANSLATE(A581, ""en"", ""ru"")"),"Loading...")</f>
        <v>Loading...</v>
      </c>
      <c r="F581" s="2" t="str">
        <f>IFERROR(__xludf.DUMMYFUNCTION("GOOGLETRANSLATE(B581, ""en"", ""ru"")"),"Авокадо")</f>
        <v>Авокадо</v>
      </c>
      <c r="G581" s="2" t="str">
        <f>IFERROR(__xludf.DUMMYFUNCTION("GOOGLETRANSLATE(C581, ""en"", ""ru"")"),"Loading...")</f>
        <v>Loading...</v>
      </c>
    </row>
    <row r="582" ht="15.75" customHeight="1">
      <c r="A582" s="2" t="s">
        <v>354</v>
      </c>
      <c r="B582" s="2" t="s">
        <v>365</v>
      </c>
      <c r="C582" s="2" t="s">
        <v>356</v>
      </c>
      <c r="E582" s="2" t="str">
        <f>IFERROR(__xludf.DUMMYFUNCTION("GOOGLETRANSLATE(A582, ""en"", ""ru"")"),"Loading...")</f>
        <v>Loading...</v>
      </c>
      <c r="F582" s="2" t="str">
        <f>IFERROR(__xludf.DUMMYFUNCTION("GOOGLETRANSLATE(B582, ""en"", ""ru"")"),"Зеленая сальса")</f>
        <v>Зеленая сальса</v>
      </c>
      <c r="G582" s="2" t="str">
        <f>IFERROR(__xludf.DUMMYFUNCTION("GOOGLETRANSLATE(C582, ""en"", ""ru"")"),"Loading...")</f>
        <v>Loading...</v>
      </c>
    </row>
    <row r="583" ht="15.75" customHeight="1">
      <c r="A583" s="2" t="s">
        <v>354</v>
      </c>
      <c r="B583" s="2" t="s">
        <v>116</v>
      </c>
      <c r="C583" s="2" t="s">
        <v>356</v>
      </c>
      <c r="E583" s="2" t="str">
        <f>IFERROR(__xludf.DUMMYFUNCTION("GOOGLETRANSLATE(A583, ""en"", ""ru"")"),"Loading...")</f>
        <v>Loading...</v>
      </c>
      <c r="F583" s="2" t="str">
        <f>IFERROR(__xludf.DUMMYFUNCTION("GOOGLETRANSLATE(B583, ""en"", ""ru"")"),"Loading...")</f>
        <v>Loading...</v>
      </c>
      <c r="G583" s="2" t="str">
        <f>IFERROR(__xludf.DUMMYFUNCTION("GOOGLETRANSLATE(C583, ""en"", ""ru"")"),"Loading...")</f>
        <v>Loading...</v>
      </c>
    </row>
    <row r="584" ht="15.75" customHeight="1">
      <c r="A584" s="2" t="s">
        <v>354</v>
      </c>
      <c r="B584" s="2" t="s">
        <v>25</v>
      </c>
      <c r="C584" s="2" t="s">
        <v>356</v>
      </c>
      <c r="E584" s="2" t="str">
        <f>IFERROR(__xludf.DUMMYFUNCTION("GOOGLETRANSLATE(A584, ""en"", ""ru"")"),"Loading...")</f>
        <v>Loading...</v>
      </c>
      <c r="F584" s="2" t="str">
        <f>IFERROR(__xludf.DUMMYFUNCTION("GOOGLETRANSLATE(B584, ""en"", ""ru"")"),"Молоко")</f>
        <v>Молоко</v>
      </c>
      <c r="G584" s="2" t="str">
        <f>IFERROR(__xludf.DUMMYFUNCTION("GOOGLETRANSLATE(C584, ""en"", ""ru"")"),"Loading...")</f>
        <v>Loading...</v>
      </c>
    </row>
    <row r="585" ht="15.75" customHeight="1">
      <c r="A585" s="2" t="s">
        <v>366</v>
      </c>
      <c r="B585" s="2" t="s">
        <v>367</v>
      </c>
      <c r="C585" s="2" t="s">
        <v>368</v>
      </c>
      <c r="E585" s="2" t="str">
        <f>IFERROR(__xludf.DUMMYFUNCTION("GOOGLETRANSLATE(A585, ""en"", ""ru"")"),"Loading...")</f>
        <v>Loading...</v>
      </c>
      <c r="F585" s="2" t="str">
        <f>IFERROR(__xludf.DUMMYFUNCTION("GOOGLETRANSLATE(B585, ""en"", ""ru"")"),"Loading...")</f>
        <v>Loading...</v>
      </c>
      <c r="G585" s="2" t="str">
        <f>IFERROR(__xludf.DUMMYFUNCTION("GOOGLETRANSLATE(C585, ""en"", ""ru"")"),"Добавьте в миску имбирь, чеснок, соевый соус, саке и сахар и перемешайте венчиком. Добавьте курицу, затем переложите, чтобы она покрылась шириной. Накройте крышку и поставьте в холодильник минимум на 1 час.
Добавьте 1 дюйм растительного масла в кастрюлю "&amp;"с толстым дном и нагревайте, пока масло не достигнет 360 градусов по Фаренгейту. Застелите решетку двумя листами бумажного полотенца и достаньте щипцы. Положите картофельный крахмал в миску
Добавьте горсть курицы в картофельный крахмал и перемешайте, что"&amp;"бы равномерно закрыть каждую одежду.
Обжаривайте карагеми, пока внешняя поверхность не станет средне-коричневой и курица не будет полностью готова. Положите жареную курицу на решетку, застеленную бумажным полотенцем. Если вы хотите, чтобы карааге сохраня"&amp;"ла хрустящую окраску, можно обжарить курицу второй раз, пока после первого остывания она не станет более темного цвета. Подавайте с дольками лимона.")</f>
        <v>Добавьте в миску имбирь, чеснок, соевый соус, саке и сахар и перемешайте венчиком. Добавьте курицу, затем переложите, чтобы она покрылась шириной. Накройте крышку и поставьте в холодильник минимум на 1 час.
Добавьте 1 дюйм растительного масла в кастрюлю с толстым дном и нагревайте, пока масло не достигнет 360 градусов по Фаренгейту. Застелите решетку двумя листами бумажного полотенца и достаньте щипцы. Положите картофельный крахмал в миску
Добавьте горсть курицы в картофельный крахмал и перемешайте, чтобы равномерно закрыть каждую одежду.
Обжаривайте карагеми, пока внешняя поверхность не станет средне-коричневой и курица не будет полностью готова. Положите жареную курицу на решетку, застеленную бумажным полотенцем. Если вы хотите, чтобы карааге сохраняла хрустящую окраску, можно обжарить курицу второй раз, пока после первого остывания она не станет более темного цвета. Подавайте с дольками лимона.</v>
      </c>
    </row>
    <row r="586" ht="15.75" customHeight="1">
      <c r="A586" s="2" t="s">
        <v>366</v>
      </c>
      <c r="B586" s="2" t="s">
        <v>38</v>
      </c>
      <c r="C586" s="2" t="s">
        <v>368</v>
      </c>
      <c r="E586" s="2" t="str">
        <f>IFERROR(__xludf.DUMMYFUNCTION("GOOGLETRANSLATE(A586, ""en"", ""ru"")"),"Loading...")</f>
        <v>Loading...</v>
      </c>
      <c r="F586" s="2" t="str">
        <f>IFERROR(__xludf.DUMMYFUNCTION("GOOGLETRANSLATE(B586, ""en"", ""ru"")"),"Имбирь")</f>
        <v>Имбирь</v>
      </c>
      <c r="G586" s="2" t="str">
        <f>IFERROR(__xludf.DUMMYFUNCTION("GOOGLETRANSLATE(C586, ""en"", ""ru"")"),"Добавьте в миску имбирь, чеснок, соевый соус, саке и сахар и перемешайте венчиком. Добавьте курицу, затем переложите, чтобы она покрылась шириной. Накройте крышку и поставьте в холодильник минимум на 1 час.
Добавьте 1 дюйм растительного масла в кастрюлю "&amp;"с толстым дном и нагревайте, пока масло не достигнет 360 градусов по Фаренгейту. Застелите решетку двумя листами бумажного полотенца и достаньте щипцы. Положите картофельный крахмал в миску
Добавьте горсть курицы в картофельный крахмал и перемешайте, что"&amp;"бы равномерно закрыть каждую одежду.
Обжаривайте карагеми, пока внешняя поверхность не станет средне-коричневой и курица не будет полностью готова. Положите жареную курицу на решетку, застеленную бумажным полотенцем. Если вы хотите, чтобы карааге сохраня"&amp;"ла хрустящую окраску, можно обжарить курицу второй раз, пока после первого остывания она не станет более темного цвета. Подавайте с дольками лимона.")</f>
        <v>Добавьте в миску имбирь, чеснок, соевый соус, саке и сахар и перемешайте венчиком. Добавьте курицу, затем переложите, чтобы она покрылась шириной. Накройте крышку и поставьте в холодильник минимум на 1 час.
Добавьте 1 дюйм растительного масла в кастрюлю с толстым дном и нагревайте, пока масло не достигнет 360 градусов по Фаренгейту. Застелите решетку двумя листами бумажного полотенца и достаньте щипцы. Положите картофельный крахмал в миску
Добавьте горсть курицы в картофельный крахмал и перемешайте, чтобы равномерно закрыть каждую одежду.
Обжаривайте карагеми, пока внешняя поверхность не станет средне-коричневой и курица не будет полностью готова. Положите жареную курицу на решетку, застеленную бумажным полотенцем. Если вы хотите, чтобы карааге сохраняла хрустящую окраску, можно обжарить курицу второй раз, пока после первого остывания она не станет более темного цвета. Подавайте с дольками лимона.</v>
      </c>
    </row>
    <row r="587" ht="15.75" customHeight="1">
      <c r="A587" s="2" t="s">
        <v>366</v>
      </c>
      <c r="B587" s="2" t="s">
        <v>79</v>
      </c>
      <c r="C587" s="2" t="s">
        <v>368</v>
      </c>
      <c r="E587" s="2" t="str">
        <f>IFERROR(__xludf.DUMMYFUNCTION("GOOGLETRANSLATE(A587, ""en"", ""ru"")"),"Loading...")</f>
        <v>Loading...</v>
      </c>
      <c r="F587" s="2" t="str">
        <f>IFERROR(__xludf.DUMMYFUNCTION("GOOGLETRANSLATE(B587, ""en"", ""ru"")"),"Чеснок")</f>
        <v>Чеснок</v>
      </c>
      <c r="G587" s="2" t="str">
        <f>IFERROR(__xludf.DUMMYFUNCTION("GOOGLETRANSLATE(C587, ""en"", ""ru"")"),"Добавьте в миску имбирь, чеснок, соевый соус, саке и сахар и перемешайте венчиком. Добавьте курицу, затем переложите, чтобы она покрылась шириной. Накройте крышку и поставьте в холодильник минимум на 1 час.
Добавьте 1 дюйм растительного масла в кастрюлю "&amp;"с толстым дном и нагревайте, пока масло не достигнет 360 градусов по Фаренгейту. Застелите решетку двумя листами бумажного полотенца и достаньте щипцы. Положите картофельный крахмал в миску
Добавьте горсть курицы в картофельный крахмал и перемешайте, что"&amp;"бы равномерно закрыть каждую одежду.
Обжаривайте карагеми, пока внешняя поверхность не станет средне-коричневой и курица не будет полностью готова. Положите жареную курицу на решетку, застеленную бумажным полотенцем. Если вы хотите, чтобы карааге сохраня"&amp;"ла хрустящую окраску, можно обжарить курицу второй раз, пока после первого остывания она не станет более темного цвета. Подавайте с дольками лимона.")</f>
        <v>Добавьте в миску имбирь, чеснок, соевый соус, саке и сахар и перемешайте венчиком. Добавьте курицу, затем переложите, чтобы она покрылась шириной. Накройте крышку и поставьте в холодильник минимум на 1 час.
Добавьте 1 дюйм растительного масла в кастрюлю с толстым дном и нагревайте, пока масло не достигнет 360 градусов по Фаренгейту. Застелите решетку двумя листами бумажного полотенца и достаньте щипцы. Положите картофельный крахмал в миску
Добавьте горсть курицы в картофельный крахмал и перемешайте, чтобы равномерно закрыть каждую одежду.
Обжаривайте карагеми, пока внешняя поверхность не станет средне-коричневой и курица не будет полностью готова. Положите жареную курицу на решетку, застеленную бумажным полотенцем. Если вы хотите, чтобы карааге сохраняла хрустящую окраску, можно обжарить курицу второй раз, пока после первого остывания она не станет более темного цвета. Подавайте с дольками лимона.</v>
      </c>
    </row>
    <row r="588" ht="15.75" customHeight="1">
      <c r="A588" s="2" t="s">
        <v>366</v>
      </c>
      <c r="B588" s="2" t="s">
        <v>195</v>
      </c>
      <c r="C588" s="2" t="s">
        <v>368</v>
      </c>
      <c r="E588" s="2" t="str">
        <f>IFERROR(__xludf.DUMMYFUNCTION("GOOGLETRANSLATE(A588, ""en"", ""ru"")"),"Loading...")</f>
        <v>Loading...</v>
      </c>
      <c r="F588" s="2" t="str">
        <f>IFERROR(__xludf.DUMMYFUNCTION("GOOGLETRANSLATE(B588, ""en"", ""ru"")"),"Loading...")</f>
        <v>Loading...</v>
      </c>
      <c r="G588" s="2" t="str">
        <f>IFERROR(__xludf.DUMMYFUNCTION("GOOGLETRANSLATE(C588, ""en"", ""ru"")"),"Добавьте в миску имбирь, чеснок, соевый соус, саке и сахар и перемешайте венчиком. Добавьте курицу, затем переложите, чтобы она покрылась шириной. Накройте крышку и поставьте в холодильник минимум на 1 час.
Добавьте 1 дюйм растительного масла в кастрюлю "&amp;"с толстым дном и нагревайте, пока масло не достигнет 360 градусов по Фаренгейту. Застелите решетку двумя листами бумажного полотенца и достаньте щипцы. Положите картофельный крахмал в миску
Добавьте горсть курицы в картофельный крахмал и перемешайте, что"&amp;"бы равномерно закрыть каждую одежду.
Обжаривайте карагеми, пока внешняя поверхность не станет средне-коричневой и курица не будет полностью готова. Положите жареную курицу на решетку, застеленную бумажным полотенцем. Если вы хотите, чтобы карааге сохраня"&amp;"ла хрустящую окраску, можно обжарить курицу второй раз, пока после первого остывания она не станет более темного цвета. Подавайте с дольками лимона.")</f>
        <v>Добавьте в миску имбирь, чеснок, соевый соус, саке и сахар и перемешайте венчиком. Добавьте курицу, затем переложите, чтобы она покрылась шириной. Накройте крышку и поставьте в холодильник минимум на 1 час.
Добавьте 1 дюйм растительного масла в кастрюлю с толстым дном и нагревайте, пока масло не достигнет 360 градусов по Фаренгейту. Застелите решетку двумя листами бумажного полотенца и достаньте щипцы. Положите картофельный крахмал в миску
Добавьте горсть курицы в картофельный крахмал и перемешайте, чтобы равномерно закрыть каждую одежду.
Обжаривайте карагеми, пока внешняя поверхность не станет средне-коричневой и курица не будет полностью готова. Положите жареную курицу на решетку, застеленную бумажным полотенцем. Если вы хотите, чтобы карааге сохраняла хрустящую окраску, можно обжарить курицу второй раз, пока после первого остывания она не станет более темного цвета. Подавайте с дольками лимона.</v>
      </c>
    </row>
    <row r="589" ht="15.75" customHeight="1">
      <c r="A589" s="2" t="s">
        <v>366</v>
      </c>
      <c r="B589" s="2" t="s">
        <v>369</v>
      </c>
      <c r="C589" s="2" t="s">
        <v>368</v>
      </c>
      <c r="E589" s="2" t="str">
        <f>IFERROR(__xludf.DUMMYFUNCTION("GOOGLETRANSLATE(A589, ""en"", ""ru"")"),"Loading...")</f>
        <v>Loading...</v>
      </c>
      <c r="F589" s="2" t="str">
        <f>IFERROR(__xludf.DUMMYFUNCTION("GOOGLETRANSLATE(B589, ""en"", ""ru"")"),"Loading...")</f>
        <v>Loading...</v>
      </c>
      <c r="G589" s="2" t="str">
        <f>IFERROR(__xludf.DUMMYFUNCTION("GOOGLETRANSLATE(C589, ""en"", ""ru"")"),"Добавьте в миску имбирь, чеснок, соевый соус, саке и сахар и перемешайте венчиком. Добавьте курицу, затем переложите, чтобы она покрылась шириной. Накройте крышку и поставьте в холодильник минимум на 1 час.
Добавьте 1 дюйм растительного масла в кастрюлю "&amp;"с толстым дном и нагревайте, пока масло не достигнет 360 градусов по Фаренгейту. Застелите решетку двумя листами бумажного полотенца и достаньте щипцы. Положите картофельный крахмал в миску
Добавьте горсть курицы в картофельный крахмал и перемешайте, что"&amp;"бы равномерно закрыть каждую одежду.
Обжаривайте карагеми, пока внешняя поверхность не станет средне-коричневой и курица не будет полностью готова. Положите жареную курицу на решетку, застеленную бумажным полотенцем. Если вы хотите, чтобы карааге сохраня"&amp;"ла хрустящую окраску, можно обжарить курицу второй раз, пока после первого остывания она не станет более темного цвета. Подавайте с дольками лимона.")</f>
        <v>Добавьте в миску имбирь, чеснок, соевый соус, саке и сахар и перемешайте венчиком. Добавьте курицу, затем переложите, чтобы она покрылась шириной. Накройте крышку и поставьте в холодильник минимум на 1 час.
Добавьте 1 дюйм растительного масла в кастрюлю с толстым дном и нагревайте, пока масло не достигнет 360 градусов по Фаренгейту. Застелите решетку двумя листами бумажного полотенца и достаньте щипцы. Положите картофельный крахмал в миску
Добавьте горсть курицы в картофельный крахмал и перемешайте, чтобы равномерно закрыть каждую одежду.
Обжаривайте карагеми, пока внешняя поверхность не станет средне-коричневой и курица не будет полностью готова. Положите жареную курицу на решетку, застеленную бумажным полотенцем. Если вы хотите, чтобы карааге сохраняла хрустящую окраску, можно обжарить курицу второй раз, пока после первого остывания она не станет более темного цвета. Подавайте с дольками лимона.</v>
      </c>
    </row>
    <row r="590" ht="15.75" customHeight="1">
      <c r="A590" s="2" t="s">
        <v>366</v>
      </c>
      <c r="B590" s="2" t="s">
        <v>295</v>
      </c>
      <c r="C590" s="2" t="s">
        <v>368</v>
      </c>
      <c r="E590" s="2" t="str">
        <f>IFERROR(__xludf.DUMMYFUNCTION("GOOGLETRANSLATE(A590, ""en"", ""ru"")"),"Loading...")</f>
        <v>Loading...</v>
      </c>
      <c r="F590" s="2" t="str">
        <f>IFERROR(__xludf.DUMMYFUNCTION("GOOGLETRANSLATE(B590, ""en"", ""ru"")"),"Loading...")</f>
        <v>Loading...</v>
      </c>
      <c r="G590" s="2" t="str">
        <f>IFERROR(__xludf.DUMMYFUNCTION("GOOGLETRANSLATE(C590, ""en"", ""ru"")"),"Добавьте в миску имбирь, чеснок, соевый соус, саке и сахар и перемешайте венчиком. Добавьте курицу, затем переложите, чтобы она покрылась шириной. Накройте крышку и поставьте в холодильник минимум на 1 час.
Добавьте 1 дюйм растительного масла в кастрюлю "&amp;"с толстым дном и нагревайте, пока масло не достигнет 360 градусов по Фаренгейту. Застелите решетку двумя листами бумажного полотенца и достаньте щипцы. Положите картофельный крахмал в миску
Добавьте горсть курицы в картофельный крахмал и перемешайте, что"&amp;"бы равномерно закрыть каждую одежду.
Обжаривайте карагеми, пока внешняя поверхность не станет средне-коричневой и курица не будет полностью готова. Положите жареную курицу на решетку, застеленную бумажным полотенцем. Если вы хотите, чтобы карааге сохраня"&amp;"ла хрустящую окраску, можно обжарить курицу второй раз, пока после первого остывания она не станет более темного цвета. Подавайте с дольками лимона.")</f>
        <v>Добавьте в миску имбирь, чеснок, соевый соус, саке и сахар и перемешайте венчиком. Добавьте курицу, затем переложите, чтобы она покрылась шириной. Накройте крышку и поставьте в холодильник минимум на 1 час.
Добавьте 1 дюйм растительного масла в кастрюлю с толстым дном и нагревайте, пока масло не достигнет 360 градусов по Фаренгейту. Застелите решетку двумя листами бумажного полотенца и достаньте щипцы. Положите картофельный крахмал в миску
Добавьте горсть курицы в картофельный крахмал и перемешайте, чтобы равномерно закрыть каждую одежду.
Обжаривайте карагеми, пока внешняя поверхность не станет средне-коричневой и курица не будет полностью готова. Положите жареную курицу на решетку, застеленную бумажным полотенцем. Если вы хотите, чтобы карааге сохраняла хрустящую окраску, можно обжарить курицу второй раз, пока после первого остывания она не станет более темного цвета. Подавайте с дольками лимона.</v>
      </c>
    </row>
    <row r="591" ht="15.75" customHeight="1">
      <c r="A591" s="2" t="s">
        <v>366</v>
      </c>
      <c r="B591" s="2" t="s">
        <v>370</v>
      </c>
      <c r="C591" s="2" t="s">
        <v>368</v>
      </c>
      <c r="E591" s="2" t="str">
        <f>IFERROR(__xludf.DUMMYFUNCTION("GOOGLETRANSLATE(A591, ""en"", ""ru"")"),"Loading...")</f>
        <v>Loading...</v>
      </c>
      <c r="F591" s="2" t="str">
        <f>IFERROR(__xludf.DUMMYFUNCTION("GOOGLETRANSLATE(B591, ""en"", ""ru"")"),"Картофельный крахмал")</f>
        <v>Картофельный крахмал</v>
      </c>
      <c r="G591" s="2" t="str">
        <f>IFERROR(__xludf.DUMMYFUNCTION("GOOGLETRANSLATE(C591, ""en"", ""ru"")"),"Добавьте в миску имбирь, чеснок, соевый соус, саке и сахар и перемешайте венчиком. Добавьте курицу, затем переложите, чтобы она покрылась шириной. Накройте крышку и поставьте в холодильник минимум на 1 час.
Добавьте 1 дюйм растительного масла в кастрюлю "&amp;"с толстым дном и нагревайте, пока масло не достигнет 360 градусов по Фаренгейту. Застелите решетку двумя листами бумажного полотенца и достаньте щипцы. Положите картофельный крахмал в миску
Добавьте горсть курицы в картофельный крахмал и перемешайте, что"&amp;"бы равномерно закрыть каждую одежду.
Обжаривайте карагеми, пока внешняя поверхность не станет средне-коричневой и курица не будет полностью готова. Положите жареную курицу на решетку, застеленную бумажным полотенцем. Если вы хотите, чтобы карааге сохраня"&amp;"ла хрустящую окраску, можно обжарить курицу второй раз, пока после первого остывания она не станет более темного цвета. Подавайте с дольками лимона.")</f>
        <v>Добавьте в миску имбирь, чеснок, соевый соус, саке и сахар и перемешайте венчиком. Добавьте курицу, затем переложите, чтобы она покрылась шириной. Накройте крышку и поставьте в холодильник минимум на 1 час.
Добавьте 1 дюйм растительного масла в кастрюлю с толстым дном и нагревайте, пока масло не достигнет 360 градусов по Фаренгейту. Застелите решетку двумя листами бумажного полотенца и достаньте щипцы. Положите картофельный крахмал в миску
Добавьте горсть курицы в картофельный крахмал и перемешайте, чтобы равномерно закрыть каждую одежду.
Обжаривайте карагеми, пока внешняя поверхность не станет средне-коричневой и курица не будет полностью готова. Положите жареную курицу на решетку, застеленную бумажным полотенцем. Если вы хотите, чтобы карааге сохраняла хрустящую окраску, можно обжарить курицу второй раз, пока после первого остывания она не станет более темного цвета. Подавайте с дольками лимона.</v>
      </c>
    </row>
    <row r="592" ht="15.75" customHeight="1">
      <c r="A592" s="2" t="s">
        <v>366</v>
      </c>
      <c r="B592" s="2" t="s">
        <v>197</v>
      </c>
      <c r="C592" s="2" t="s">
        <v>368</v>
      </c>
      <c r="E592" s="2" t="str">
        <f>IFERROR(__xludf.DUMMYFUNCTION("GOOGLETRANSLATE(A592, ""en"", ""ru"")"),"Loading...")</f>
        <v>Loading...</v>
      </c>
      <c r="F592" s="2" t="str">
        <f>IFERROR(__xludf.DUMMYFUNCTION("GOOGLETRANSLATE(B592, ""en"", ""ru"")"),"Loading...")</f>
        <v>Loading...</v>
      </c>
      <c r="G592" s="2" t="str">
        <f>IFERROR(__xludf.DUMMYFUNCTION("GOOGLETRANSLATE(C592, ""en"", ""ru"")"),"Добавьте в миску имбирь, чеснок, соевый соус, саке и сахар и перемешайте венчиком. Добавьте курицу, затем переложите, чтобы она покрылась шириной. Накройте крышку и поставьте в холодильник минимум на 1 час.
Добавьте 1 дюйм растительного масла в кастрюлю "&amp;"с толстым дном и нагревайте, пока масло не достигнет 360 градусов по Фаренгейту. Застелите решетку двумя листами бумажного полотенца и достаньте щипцы. Положите картофельный крахмал в миску
Добавьте горсть курицы в картофельный крахмал и перемешайте, что"&amp;"бы равномерно закрыть каждую одежду.
Обжаривайте карагеми, пока внешняя поверхность не станет средне-коричневой и курица не будет полностью готова. Положите жареную курицу на решетку, застеленную бумажным полотенцем. Если вы хотите, чтобы карааге сохраня"&amp;"ла хрустящую окраску, можно обжарить курицу второй раз, пока после первого остывания она не станет более темного цвета. Подавайте с дольками лимона.")</f>
        <v>Добавьте в миску имбирь, чеснок, соевый соус, саке и сахар и перемешайте венчиком. Добавьте курицу, затем переложите, чтобы она покрылась шириной. Накройте крышку и поставьте в холодильник минимум на 1 час.
Добавьте 1 дюйм растительного масла в кастрюлю с толстым дном и нагревайте, пока масло не достигнет 360 градусов по Фаренгейту. Застелите решетку двумя листами бумажного полотенца и достаньте щипцы. Положите картофельный крахмал в миску
Добавьте горсть курицы в картофельный крахмал и перемешайте, чтобы равномерно закрыть каждую одежду.
Обжаривайте карагеми, пока внешняя поверхность не станет средне-коричневой и курица не будет полностью готова. Положите жареную курицу на решетку, застеленную бумажным полотенцем. Если вы хотите, чтобы карааге сохраняла хрустящую окраску, можно обжарить курицу второй раз, пока после первого остывания она не станет более темного цвета. Подавайте с дольками лимона.</v>
      </c>
    </row>
    <row r="593" ht="15.75" customHeight="1">
      <c r="A593" s="2" t="s">
        <v>366</v>
      </c>
      <c r="B593" s="2" t="s">
        <v>157</v>
      </c>
      <c r="C593" s="2" t="s">
        <v>368</v>
      </c>
      <c r="E593" s="2" t="str">
        <f>IFERROR(__xludf.DUMMYFUNCTION("GOOGLETRANSLATE(A593, ""en"", ""ru"")"),"Loading...")</f>
        <v>Loading...</v>
      </c>
      <c r="F593" s="2" t="str">
        <f>IFERROR(__xludf.DUMMYFUNCTION("GOOGLETRANSLATE(B593, ""en"", ""ru"")"),"Loading...")</f>
        <v>Loading...</v>
      </c>
      <c r="G593" s="2" t="str">
        <f>IFERROR(__xludf.DUMMYFUNCTION("GOOGLETRANSLATE(C593, ""en"", ""ru"")"),"Добавьте в миску имбирь, чеснок, соевый соус, саке и сахар и перемешайте венчиком. Добавьте курицу, затем переложите, чтобы она покрылась шириной. Накройте крышку и поставьте в холодильник минимум на 1 час.
Добавьте 1 дюйм растительного масла в кастрюлю "&amp;"с толстым дном и нагревайте, пока масло не достигнет 360 градусов по Фаренгейту. Застелите решетку двумя листами бумажного полотенца и достаньте щипцы. Положите картофельный крахмал в миску
Добавьте горсть курицы в картофельный крахмал и перемешайте, что"&amp;"бы равномерно закрыть каждую одежду.
Обжаривайте карагеми, пока внешняя поверхность не станет средне-коричневой и курица не будет полностью готова. Положите жареную курицу на решетку, застеленную бумажным полотенцем. Если вы хотите, чтобы карааге сохраня"&amp;"ла хрустящую окраску, можно обжарить курицу второй раз, пока после первого остывания она не станет более темного цвета. Подавайте с дольками лимона.")</f>
        <v>Добавьте в миску имбирь, чеснок, соевый соус, саке и сахар и перемешайте венчиком. Добавьте курицу, затем переложите, чтобы она покрылась шириной. Накройте крышку и поставьте в холодильник минимум на 1 час.
Добавьте 1 дюйм растительного масла в кастрюлю с толстым дном и нагревайте, пока масло не достигнет 360 градусов по Фаренгейту. Застелите решетку двумя листами бумажного полотенца и достаньте щипцы. Положите картофельный крахмал в миску
Добавьте горсть курицы в картофельный крахмал и перемешайте, чтобы равномерно закрыть каждую одежду.
Обжаривайте карагеми, пока внешняя поверхность не станет средне-коричневой и курица не будет полностью готова. Положите жареную курицу на решетку, застеленную бумажным полотенцем. Если вы хотите, чтобы карааге сохраняла хрустящую окраску, можно обжарить курицу второй раз, пока после первого остывания она не станет более темного цвета. Подавайте с дольками лимона.</v>
      </c>
    </row>
    <row r="594" ht="15.75" customHeight="1">
      <c r="A594" s="2" t="s">
        <v>371</v>
      </c>
      <c r="B594" s="2" t="s">
        <v>69</v>
      </c>
      <c r="C594" s="2" t="s">
        <v>372</v>
      </c>
      <c r="E594" s="2" t="str">
        <f>IFERROR(__xludf.DUMMYFUNCTION("GOOGLETRANSLATE(A594, ""en"", ""ru"")"),"Loading...")</f>
        <v>Loading...</v>
      </c>
      <c r="F594" s="2" t="str">
        <f>IFERROR(__xludf.DUMMYFUNCTION("GOOGLETRANSLATE(B594, ""en"", ""ru"")"),"Оливковое масло")</f>
        <v>Оливковое масло</v>
      </c>
      <c r="G594" s="2" t="str">
        <f>IFERROR(__xludf.DUMMYFUNCTION("GOOGLETRANSLATE(C594, ""en"", ""ru"")"),"Loading...")</f>
        <v>Loading...</v>
      </c>
    </row>
    <row r="595" ht="15.75" customHeight="1">
      <c r="A595" s="2" t="s">
        <v>371</v>
      </c>
      <c r="B595" s="2" t="s">
        <v>150</v>
      </c>
      <c r="C595" s="2" t="s">
        <v>372</v>
      </c>
      <c r="E595" s="2" t="str">
        <f>IFERROR(__xludf.DUMMYFUNCTION("GOOGLETRANSLATE(A595, ""en"", ""ru"")"),"Loading...")</f>
        <v>Loading...</v>
      </c>
      <c r="F595" s="2" t="str">
        <f>IFERROR(__xludf.DUMMYFUNCTION("GOOGLETRANSLATE(B595, ""en"", ""ru"")"),"Бекон")</f>
        <v>Бекон</v>
      </c>
      <c r="G595" s="2" t="str">
        <f>IFERROR(__xludf.DUMMYFUNCTION("GOOGLETRANSLATE(C595, ""en"", ""ru"")"),"Loading...")</f>
        <v>Loading...</v>
      </c>
    </row>
    <row r="596" ht="15.75" customHeight="1">
      <c r="A596" s="2" t="s">
        <v>371</v>
      </c>
      <c r="B596" s="2" t="s">
        <v>149</v>
      </c>
      <c r="C596" s="2" t="s">
        <v>372</v>
      </c>
      <c r="E596" s="2" t="str">
        <f>IFERROR(__xludf.DUMMYFUNCTION("GOOGLETRANSLATE(A596, ""en"", ""ru"")"),"Loading...")</f>
        <v>Loading...</v>
      </c>
      <c r="F596" s="2" t="str">
        <f>IFERROR(__xludf.DUMMYFUNCTION("GOOGLETRANSLATE(B596, ""en"", ""ru"")"),"Шалот")</f>
        <v>Шалот</v>
      </c>
      <c r="G596" s="2" t="str">
        <f>IFERROR(__xludf.DUMMYFUNCTION("GOOGLETRANSLATE(C596, ""en"", ""ru"")"),"Loading...")</f>
        <v>Loading...</v>
      </c>
    </row>
    <row r="597" ht="15.75" customHeight="1">
      <c r="A597" s="2" t="s">
        <v>371</v>
      </c>
      <c r="B597" s="2" t="s">
        <v>373</v>
      </c>
      <c r="C597" s="2" t="s">
        <v>372</v>
      </c>
      <c r="E597" s="2" t="str">
        <f>IFERROR(__xludf.DUMMYFUNCTION("GOOGLETRANSLATE(A597, ""en"", ""ru"")"),"Loading...")</f>
        <v>Loading...</v>
      </c>
      <c r="F597" s="2" t="str">
        <f>IFERROR(__xludf.DUMMYFUNCTION("GOOGLETRANSLATE(B597, ""en"", ""ru"")"),"Loading...")</f>
        <v>Loading...</v>
      </c>
      <c r="G597" s="2" t="str">
        <f>IFERROR(__xludf.DUMMYFUNCTION("GOOGLETRANSLATE(C597, ""en"", ""ru"")"),"Loading...")</f>
        <v>Loading...</v>
      </c>
    </row>
    <row r="598" ht="15.75" customHeight="1">
      <c r="A598" s="2" t="s">
        <v>371</v>
      </c>
      <c r="B598" s="2" t="s">
        <v>35</v>
      </c>
      <c r="C598" s="2" t="s">
        <v>372</v>
      </c>
      <c r="E598" s="2" t="str">
        <f>IFERROR(__xludf.DUMMYFUNCTION("GOOGLETRANSLATE(A598, ""en"", ""ru"")"),"Loading...")</f>
        <v>Loading...</v>
      </c>
      <c r="F598" s="2" t="str">
        <f>IFERROR(__xludf.DUMMYFUNCTION("GOOGLETRANSLATE(B598, ""en"", ""ru"")"),"Куриные бедрышки")</f>
        <v>Куриные бедрышки</v>
      </c>
      <c r="G598" s="2" t="str">
        <f>IFERROR(__xludf.DUMMYFUNCTION("GOOGLETRANSLATE(C598, ""en"", ""ru"")"),"Loading...")</f>
        <v>Loading...</v>
      </c>
    </row>
    <row r="599" ht="15.75" customHeight="1">
      <c r="A599" s="2" t="s">
        <v>371</v>
      </c>
      <c r="B599" s="2" t="s">
        <v>355</v>
      </c>
      <c r="C599" s="2" t="s">
        <v>372</v>
      </c>
      <c r="E599" s="2" t="str">
        <f>IFERROR(__xludf.DUMMYFUNCTION("GOOGLETRANSLATE(A599, ""en"", ""ru"")"),"Loading...")</f>
        <v>Loading...</v>
      </c>
      <c r="F599" s="2" t="str">
        <f>IFERROR(__xludf.DUMMYFUNCTION("GOOGLETRANSLATE(B599, ""en"", ""ru"")"),"Куриная грудка")</f>
        <v>Куриная грудка</v>
      </c>
      <c r="G599" s="2" t="str">
        <f>IFERROR(__xludf.DUMMYFUNCTION("GOOGLETRANSLATE(C599, ""en"", ""ru"")"),"Loading...")</f>
        <v>Loading...</v>
      </c>
    </row>
    <row r="600" ht="15.75" customHeight="1">
      <c r="A600" s="2" t="s">
        <v>371</v>
      </c>
      <c r="B600" s="2" t="s">
        <v>79</v>
      </c>
      <c r="C600" s="2" t="s">
        <v>372</v>
      </c>
      <c r="E600" s="2" t="str">
        <f>IFERROR(__xludf.DUMMYFUNCTION("GOOGLETRANSLATE(A600, ""en"", ""ru"")"),"Loading...")</f>
        <v>Loading...</v>
      </c>
      <c r="F600" s="2" t="str">
        <f>IFERROR(__xludf.DUMMYFUNCTION("GOOGLETRANSLATE(B600, ""en"", ""ru"")"),"Чеснок")</f>
        <v>Чеснок</v>
      </c>
      <c r="G600" s="2" t="str">
        <f>IFERROR(__xludf.DUMMYFUNCTION("GOOGLETRANSLATE(C600, ""en"", ""ru"")"),"Loading...")</f>
        <v>Loading...</v>
      </c>
    </row>
    <row r="601" ht="15.75" customHeight="1">
      <c r="A601" s="2" t="s">
        <v>371</v>
      </c>
      <c r="B601" s="2" t="s">
        <v>374</v>
      </c>
      <c r="C601" s="2" t="s">
        <v>372</v>
      </c>
      <c r="E601" s="2" t="str">
        <f>IFERROR(__xludf.DUMMYFUNCTION("GOOGLETRANSLATE(A601, ""en"", ""ru"")"),"Loading...")</f>
        <v>Loading...</v>
      </c>
      <c r="F601" s="2" t="str">
        <f>IFERROR(__xludf.DUMMYFUNCTION("GOOGLETRANSLATE(B601, ""en"", ""ru"")"),"Loading...")</f>
        <v>Loading...</v>
      </c>
      <c r="G601" s="2" t="str">
        <f>IFERROR(__xludf.DUMMYFUNCTION("GOOGLETRANSLATE(C601, ""en"", ""ru"")"),"Loading...")</f>
        <v>Loading...</v>
      </c>
    </row>
    <row r="602" ht="15.75" customHeight="1">
      <c r="A602" s="2" t="s">
        <v>371</v>
      </c>
      <c r="B602" s="2" t="s">
        <v>141</v>
      </c>
      <c r="C602" s="2" t="s">
        <v>372</v>
      </c>
      <c r="E602" s="2" t="str">
        <f>IFERROR(__xludf.DUMMYFUNCTION("GOOGLETRANSLATE(A602, ""en"", ""ru"")"),"Loading...")</f>
        <v>Loading...</v>
      </c>
      <c r="F602" s="2" t="str">
        <f>IFERROR(__xludf.DUMMYFUNCTION("GOOGLETRANSLATE(B602, ""en"", ""ru"")"),"Loading...")</f>
        <v>Loading...</v>
      </c>
      <c r="G602" s="2" t="str">
        <f>IFERROR(__xludf.DUMMYFUNCTION("GOOGLETRANSLATE(C602, ""en"", ""ru"")"),"Loading...")</f>
        <v>Loading...</v>
      </c>
    </row>
    <row r="603" ht="15.75" customHeight="1">
      <c r="A603" s="2" t="s">
        <v>371</v>
      </c>
      <c r="B603" s="2" t="s">
        <v>375</v>
      </c>
      <c r="C603" s="2" t="s">
        <v>372</v>
      </c>
      <c r="E603" s="2" t="str">
        <f>IFERROR(__xludf.DUMMYFUNCTION("GOOGLETRANSLATE(A603, ""en"", ""ru"")"),"Loading...")</f>
        <v>Loading...</v>
      </c>
      <c r="F603" s="2" t="str">
        <f>IFERROR(__xludf.DUMMYFUNCTION("GOOGLETRANSLATE(B603, ""en"", ""ru"")"),"Loading...")</f>
        <v>Loading...</v>
      </c>
      <c r="G603" s="2" t="str">
        <f>IFERROR(__xludf.DUMMYFUNCTION("GOOGLETRANSLATE(C603, ""en"", ""ru"")"),"Loading...")</f>
        <v>Loading...</v>
      </c>
    </row>
    <row r="604" ht="15.75" customHeight="1">
      <c r="A604" s="2" t="s">
        <v>371</v>
      </c>
      <c r="B604" s="2" t="s">
        <v>376</v>
      </c>
      <c r="C604" s="2" t="s">
        <v>372</v>
      </c>
      <c r="E604" s="2" t="str">
        <f>IFERROR(__xludf.DUMMYFUNCTION("GOOGLETRANSLATE(A604, ""en"", ""ru"")"),"Loading...")</f>
        <v>Loading...</v>
      </c>
      <c r="F604" s="2" t="str">
        <f>IFERROR(__xludf.DUMMYFUNCTION("GOOGLETRANSLATE(B604, ""en"", ""ru"")"),"Loading...")</f>
        <v>Loading...</v>
      </c>
      <c r="G604" s="2" t="str">
        <f>IFERROR(__xludf.DUMMYFUNCTION("GOOGLETRANSLATE(C604, ""en"", ""ru"")"),"Loading...")</f>
        <v>Loading...</v>
      </c>
    </row>
    <row r="605" ht="15.75" customHeight="1">
      <c r="A605" s="2" t="s">
        <v>371</v>
      </c>
      <c r="B605" s="2" t="s">
        <v>377</v>
      </c>
      <c r="C605" s="2" t="s">
        <v>372</v>
      </c>
      <c r="E605" s="2" t="str">
        <f>IFERROR(__xludf.DUMMYFUNCTION("GOOGLETRANSLATE(A605, ""en"", ""ru"")"),"Loading...")</f>
        <v>Loading...</v>
      </c>
      <c r="F605" s="2" t="str">
        <f>IFERROR(__xludf.DUMMYFUNCTION("GOOGLETRANSLATE(B605, ""en"", ""ru"")"),"Loading...")</f>
        <v>Loading...</v>
      </c>
      <c r="G605" s="2" t="str">
        <f>IFERROR(__xludf.DUMMYFUNCTION("GOOGLETRANSLATE(C605, ""en"", ""ru"")"),"Loading...")</f>
        <v>Loading...</v>
      </c>
    </row>
    <row r="606" ht="15.75" customHeight="1">
      <c r="A606" s="2" t="s">
        <v>371</v>
      </c>
      <c r="B606" s="2" t="s">
        <v>88</v>
      </c>
      <c r="C606" s="2" t="s">
        <v>372</v>
      </c>
      <c r="E606" s="2" t="str">
        <f>IFERROR(__xludf.DUMMYFUNCTION("GOOGLETRANSLATE(A606, ""en"", ""ru"")"),"Loading...")</f>
        <v>Loading...</v>
      </c>
      <c r="F606" s="2" t="str">
        <f>IFERROR(__xludf.DUMMYFUNCTION("GOOGLETRANSLATE(B606, ""en"", ""ru"")"),"Розмари")</f>
        <v>Розмари</v>
      </c>
      <c r="G606" s="2" t="str">
        <f>IFERROR(__xludf.DUMMYFUNCTION("GOOGLETRANSLATE(C606, ""en"", ""ru"")"),"Loading...")</f>
        <v>Loading...</v>
      </c>
    </row>
    <row r="607" ht="15.75" customHeight="1">
      <c r="A607" s="2" t="s">
        <v>371</v>
      </c>
      <c r="B607" s="2" t="s">
        <v>378</v>
      </c>
      <c r="C607" s="2" t="s">
        <v>372</v>
      </c>
      <c r="E607" s="2" t="str">
        <f>IFERROR(__xludf.DUMMYFUNCTION("GOOGLETRANSLATE(A607, ""en"", ""ru"")"),"Loading...")</f>
        <v>Loading...</v>
      </c>
      <c r="F607" s="2" t="str">
        <f>IFERROR(__xludf.DUMMYFUNCTION("GOOGLETRANSLATE(B607, ""en"", ""ru"")"),"Loading...")</f>
        <v>Loading...</v>
      </c>
      <c r="G607" s="2" t="str">
        <f>IFERROR(__xludf.DUMMYFUNCTION("GOOGLETRANSLATE(C607, ""en"", ""ru"")"),"Loading...")</f>
        <v>Loading...</v>
      </c>
    </row>
    <row r="608" ht="15.75" customHeight="1">
      <c r="A608" s="2" t="s">
        <v>371</v>
      </c>
      <c r="B608" s="2" t="s">
        <v>340</v>
      </c>
      <c r="C608" s="2" t="s">
        <v>372</v>
      </c>
      <c r="E608" s="2" t="str">
        <f>IFERROR(__xludf.DUMMYFUNCTION("GOOGLETRANSLATE(A608, ""en"", ""ru"")"),"Loading...")</f>
        <v>Loading...</v>
      </c>
      <c r="F608" s="2" t="str">
        <f>IFERROR(__xludf.DUMMYFUNCTION("GOOGLETRANSLATE(B608, ""en"", ""ru"")"),"Loading...")</f>
        <v>Loading...</v>
      </c>
      <c r="G608" s="2" t="str">
        <f>IFERROR(__xludf.DUMMYFUNCTION("GOOGLETRANSLATE(C608, ""en"", ""ru"")"),"Loading...")</f>
        <v>Loading...</v>
      </c>
    </row>
    <row r="609" ht="15.75" customHeight="1">
      <c r="A609" s="2" t="s">
        <v>371</v>
      </c>
      <c r="B609" s="2" t="s">
        <v>379</v>
      </c>
      <c r="C609" s="2" t="s">
        <v>372</v>
      </c>
      <c r="E609" s="2" t="str">
        <f>IFERROR(__xludf.DUMMYFUNCTION("GOOGLETRANSLATE(A609, ""en"", ""ru"")"),"Loading...")</f>
        <v>Loading...</v>
      </c>
      <c r="F609" s="2" t="str">
        <f>IFERROR(__xludf.DUMMYFUNCTION("GOOGLETRANSLATE(B609, ""en"", ""ru"")"),"Loading...")</f>
        <v>Loading...</v>
      </c>
      <c r="G609" s="2" t="str">
        <f>IFERROR(__xludf.DUMMYFUNCTION("GOOGLETRANSLATE(C609, ""en"", ""ru"")"),"Loading...")</f>
        <v>Loading...</v>
      </c>
    </row>
    <row r="610" ht="15.75" customHeight="1">
      <c r="A610" s="2" t="s">
        <v>371</v>
      </c>
      <c r="B610" s="2" t="s">
        <v>49</v>
      </c>
      <c r="C610" s="2" t="s">
        <v>372</v>
      </c>
      <c r="E610" s="2" t="str">
        <f>IFERROR(__xludf.DUMMYFUNCTION("GOOGLETRANSLATE(A610, ""en"", ""ru"")"),"Loading...")</f>
        <v>Loading...</v>
      </c>
      <c r="F610" s="2" t="str">
        <f>IFERROR(__xludf.DUMMYFUNCTION("GOOGLETRANSLATE(B610, ""en"", ""ru"")"),"пшеничной муки")</f>
        <v>пшеничной муки</v>
      </c>
      <c r="G610" s="2" t="str">
        <f>IFERROR(__xludf.DUMMYFUNCTION("GOOGLETRANSLATE(C610, ""en"", ""ru"")"),"Loading...")</f>
        <v>Loading...</v>
      </c>
    </row>
    <row r="611" ht="15.75" customHeight="1">
      <c r="A611" s="2" t="s">
        <v>371</v>
      </c>
      <c r="B611" s="2" t="s">
        <v>6</v>
      </c>
      <c r="C611" s="2" t="s">
        <v>372</v>
      </c>
      <c r="E611" s="2" t="str">
        <f>IFERROR(__xludf.DUMMYFUNCTION("GOOGLETRANSLATE(A611, ""en"", ""ru"")"),"Loading...")</f>
        <v>Loading...</v>
      </c>
      <c r="F611" s="2" t="str">
        <f>IFERROR(__xludf.DUMMYFUNCTION("GOOGLETRANSLATE(B611, ""en"", ""ru"")"),"масло")</f>
        <v>масло</v>
      </c>
      <c r="G611" s="2" t="str">
        <f>IFERROR(__xludf.DUMMYFUNCTION("GOOGLETRANSLATE(C611, ""en"", ""ru"")"),"Loading...")</f>
        <v>Loading...</v>
      </c>
    </row>
    <row r="612" ht="15.75" customHeight="1">
      <c r="A612" s="2" t="s">
        <v>380</v>
      </c>
      <c r="B612" s="2" t="s">
        <v>381</v>
      </c>
      <c r="C612" s="2" t="s">
        <v>382</v>
      </c>
      <c r="E612" s="2" t="str">
        <f>IFERROR(__xludf.DUMMYFUNCTION("GOOGLETRANSLATE(A612, ""en"", ""ru"")"),"Loading...")</f>
        <v>Loading...</v>
      </c>
      <c r="F612" s="2" t="str">
        <f>IFERROR(__xludf.DUMMYFUNCTION("GOOGLETRANSLATE(B612, ""en"", ""ru"")"),"Loading...")</f>
        <v>Loading...</v>
      </c>
      <c r="G612" s="2" t="str">
        <f>IFERROR(__xludf.DUMMYFUNCTION("GOOGLETRANSLATE(C612, ""en"", ""ru"")"),"Loading...")</f>
        <v>Loading...</v>
      </c>
    </row>
    <row r="613" ht="15.75" customHeight="1">
      <c r="A613" s="2" t="s">
        <v>380</v>
      </c>
      <c r="B613" s="2" t="s">
        <v>383</v>
      </c>
      <c r="C613" s="2" t="s">
        <v>382</v>
      </c>
      <c r="E613" s="2" t="str">
        <f>IFERROR(__xludf.DUMMYFUNCTION("GOOGLETRANSLATE(A613, ""en"", ""ru"")"),"Loading...")</f>
        <v>Loading...</v>
      </c>
      <c r="F613" s="2" t="str">
        <f>IFERROR(__xludf.DUMMYFUNCTION("GOOGLETRANSLATE(B613, ""en"", ""ru"")"),"Loading...")</f>
        <v>Loading...</v>
      </c>
      <c r="G613" s="2" t="str">
        <f>IFERROR(__xludf.DUMMYFUNCTION("GOOGLETRANSLATE(C613, ""en"", ""ru"")"),"Loading...")</f>
        <v>Loading...</v>
      </c>
    </row>
    <row r="614" ht="15.75" customHeight="1">
      <c r="A614" s="2" t="s">
        <v>380</v>
      </c>
      <c r="B614" s="2" t="s">
        <v>69</v>
      </c>
      <c r="C614" s="2" t="s">
        <v>382</v>
      </c>
      <c r="E614" s="2" t="str">
        <f>IFERROR(__xludf.DUMMYFUNCTION("GOOGLETRANSLATE(A614, ""en"", ""ru"")"),"Loading...")</f>
        <v>Loading...</v>
      </c>
      <c r="F614" s="2" t="str">
        <f>IFERROR(__xludf.DUMMYFUNCTION("GOOGLETRANSLATE(B614, ""en"", ""ru"")"),"Оливковое масло")</f>
        <v>Оливковое масло</v>
      </c>
      <c r="G614" s="2" t="str">
        <f>IFERROR(__xludf.DUMMYFUNCTION("GOOGLETRANSLATE(C614, ""en"", ""ru"")"),"Loading...")</f>
        <v>Loading...</v>
      </c>
    </row>
    <row r="615" ht="15.75" customHeight="1">
      <c r="A615" s="2" t="s">
        <v>380</v>
      </c>
      <c r="B615" s="2" t="s">
        <v>39</v>
      </c>
      <c r="C615" s="2" t="s">
        <v>382</v>
      </c>
      <c r="E615" s="2" t="str">
        <f>IFERROR(__xludf.DUMMYFUNCTION("GOOGLETRANSLATE(A615, ""en"", ""ru"")"),"Loading...")</f>
        <v>Loading...</v>
      </c>
      <c r="F615" s="2" t="str">
        <f>IFERROR(__xludf.DUMMYFUNCTION("GOOGLETRANSLATE(B615, ""en"", ""ru"")"),"Зубчик чеснока")</f>
        <v>Зубчик чеснока</v>
      </c>
      <c r="G615" s="2" t="str">
        <f>IFERROR(__xludf.DUMMYFUNCTION("GOOGLETRANSLATE(C615, ""en"", ""ru"")"),"Loading...")</f>
        <v>Loading...</v>
      </c>
    </row>
    <row r="616" ht="15.75" customHeight="1">
      <c r="A616" s="2" t="s">
        <v>380</v>
      </c>
      <c r="B616" s="2" t="s">
        <v>384</v>
      </c>
      <c r="C616" s="2" t="s">
        <v>382</v>
      </c>
      <c r="E616" s="2" t="str">
        <f>IFERROR(__xludf.DUMMYFUNCTION("GOOGLETRANSLATE(A616, ""en"", ""ru"")"),"Loading...")</f>
        <v>Loading...</v>
      </c>
      <c r="F616" s="2" t="str">
        <f>IFERROR(__xludf.DUMMYFUNCTION("GOOGLETRANSLATE(B616, ""en"", ""ru"")"),"Loading...")</f>
        <v>Loading...</v>
      </c>
      <c r="G616" s="2" t="str">
        <f>IFERROR(__xludf.DUMMYFUNCTION("GOOGLETRANSLATE(C616, ""en"", ""ru"")"),"Loading...")</f>
        <v>Loading...</v>
      </c>
    </row>
    <row r="617" ht="15.75" customHeight="1">
      <c r="A617" s="2" t="s">
        <v>380</v>
      </c>
      <c r="B617" s="2" t="s">
        <v>385</v>
      </c>
      <c r="C617" s="2" t="s">
        <v>382</v>
      </c>
      <c r="E617" s="2" t="str">
        <f>IFERROR(__xludf.DUMMYFUNCTION("GOOGLETRANSLATE(A617, ""en"", ""ru"")"),"Loading...")</f>
        <v>Loading...</v>
      </c>
      <c r="F617" s="2" t="str">
        <f>IFERROR(__xludf.DUMMYFUNCTION("GOOGLETRANSLATE(B617, ""en"", ""ru"")"),"Loading...")</f>
        <v>Loading...</v>
      </c>
      <c r="G617" s="2" t="str">
        <f>IFERROR(__xludf.DUMMYFUNCTION("GOOGLETRANSLATE(C617, ""en"", ""ru"")"),"Loading...")</f>
        <v>Loading...</v>
      </c>
    </row>
    <row r="618" ht="15.75" customHeight="1">
      <c r="A618" s="2" t="s">
        <v>380</v>
      </c>
      <c r="B618" s="2" t="s">
        <v>209</v>
      </c>
      <c r="C618" s="2" t="s">
        <v>382</v>
      </c>
      <c r="E618" s="2" t="str">
        <f>IFERROR(__xludf.DUMMYFUNCTION("GOOGLETRANSLATE(A618, ""en"", ""ru"")"),"Loading...")</f>
        <v>Loading...</v>
      </c>
      <c r="F618" s="2" t="str">
        <f>IFERROR(__xludf.DUMMYFUNCTION("GOOGLETRANSLATE(B618, ""en"", ""ru"")"),"Помидоры черри")</f>
        <v>Помидоры черри</v>
      </c>
      <c r="G618" s="2" t="str">
        <f>IFERROR(__xludf.DUMMYFUNCTION("GOOGLETRANSLATE(C618, ""en"", ""ru"")"),"Loading...")</f>
        <v>Loading...</v>
      </c>
    </row>
    <row r="619" ht="15.75" customHeight="1">
      <c r="A619" s="2" t="s">
        <v>380</v>
      </c>
      <c r="B619" s="2" t="s">
        <v>386</v>
      </c>
      <c r="C619" s="2" t="s">
        <v>382</v>
      </c>
      <c r="E619" s="2" t="str">
        <f>IFERROR(__xludf.DUMMYFUNCTION("GOOGLETRANSLATE(A619, ""en"", ""ru"")"),"Loading...")</f>
        <v>Loading...</v>
      </c>
      <c r="F619" s="2" t="str">
        <f>IFERROR(__xludf.DUMMYFUNCTION("GOOGLETRANSLATE(B619, ""en"", ""ru"")"),"Loading...")</f>
        <v>Loading...</v>
      </c>
      <c r="G619" s="2" t="str">
        <f>IFERROR(__xludf.DUMMYFUNCTION("GOOGLETRANSLATE(C619, ""en"", ""ru"")"),"Loading...")</f>
        <v>Loading...</v>
      </c>
    </row>
    <row r="620" ht="15.75" customHeight="1">
      <c r="A620" s="2" t="s">
        <v>380</v>
      </c>
      <c r="B620" s="2" t="s">
        <v>387</v>
      </c>
      <c r="C620" s="2" t="s">
        <v>382</v>
      </c>
      <c r="E620" s="2" t="str">
        <f>IFERROR(__xludf.DUMMYFUNCTION("GOOGLETRANSLATE(A620, ""en"", ""ru"")"),"Loading...")</f>
        <v>Loading...</v>
      </c>
      <c r="F620" s="2" t="str">
        <f>IFERROR(__xludf.DUMMYFUNCTION("GOOGLETRANSLATE(B620, ""en"", ""ru"")"),"Loading...")</f>
        <v>Loading...</v>
      </c>
      <c r="G620" s="2" t="str">
        <f>IFERROR(__xludf.DUMMYFUNCTION("GOOGLETRANSLATE(C620, ""en"", ""ru"")"),"Loading...")</f>
        <v>Loading...</v>
      </c>
    </row>
    <row r="621" ht="15.75" customHeight="1">
      <c r="A621" s="2" t="s">
        <v>380</v>
      </c>
      <c r="B621" s="2" t="s">
        <v>227</v>
      </c>
      <c r="C621" s="2" t="s">
        <v>382</v>
      </c>
      <c r="E621" s="2" t="str">
        <f>IFERROR(__xludf.DUMMYFUNCTION("GOOGLETRANSLATE(A621, ""en"", ""ru"")"),"Loading...")</f>
        <v>Loading...</v>
      </c>
      <c r="F621" s="2" t="str">
        <f>IFERROR(__xludf.DUMMYFUNCTION("GOOGLETRANSLATE(B621, ""en"", ""ru"")"),"Loading...")</f>
        <v>Loading...</v>
      </c>
      <c r="G621" s="2" t="str">
        <f>IFERROR(__xludf.DUMMYFUNCTION("GOOGLETRANSLATE(C621, ""en"", ""ru"")"),"Loading...")</f>
        <v>Loading...</v>
      </c>
    </row>
    <row r="622" ht="15.75" customHeight="1">
      <c r="A622" s="2" t="s">
        <v>380</v>
      </c>
      <c r="B622" s="2" t="s">
        <v>388</v>
      </c>
      <c r="C622" s="2" t="s">
        <v>382</v>
      </c>
      <c r="E622" s="2" t="str">
        <f>IFERROR(__xludf.DUMMYFUNCTION("GOOGLETRANSLATE(A622, ""en"", ""ru"")"),"Loading...")</f>
        <v>Loading...</v>
      </c>
      <c r="F622" s="2" t="str">
        <f>IFERROR(__xludf.DUMMYFUNCTION("GOOGLETRANSLATE(B622, ""en"", ""ru"")"),"Loading...")</f>
        <v>Loading...</v>
      </c>
      <c r="G622" s="2" t="str">
        <f>IFERROR(__xludf.DUMMYFUNCTION("GOOGLETRANSLATE(C622, ""en"", ""ru"")"),"Loading...")</f>
        <v>Loading...</v>
      </c>
    </row>
    <row r="623" ht="15.75" customHeight="1">
      <c r="A623" s="2" t="s">
        <v>380</v>
      </c>
      <c r="B623" s="2" t="s">
        <v>193</v>
      </c>
      <c r="C623" s="2" t="s">
        <v>382</v>
      </c>
      <c r="E623" s="2" t="str">
        <f>IFERROR(__xludf.DUMMYFUNCTION("GOOGLETRANSLATE(A623, ""en"", ""ru"")"),"Loading...")</f>
        <v>Loading...</v>
      </c>
      <c r="F623" s="2" t="str">
        <f>IFERROR(__xludf.DUMMYFUNCTION("GOOGLETRANSLATE(B623, ""en"", ""ru"")"),"Loading...")</f>
        <v>Loading...</v>
      </c>
      <c r="G623" s="2" t="str">
        <f>IFERROR(__xludf.DUMMYFUNCTION("GOOGLETRANSLATE(C623, ""en"", ""ru"")"),"Loading...")</f>
        <v>Loading...</v>
      </c>
    </row>
    <row r="624" ht="15.75" customHeight="1">
      <c r="A624" s="2" t="s">
        <v>380</v>
      </c>
      <c r="B624" s="2" t="s">
        <v>17</v>
      </c>
      <c r="C624" s="2" t="s">
        <v>382</v>
      </c>
      <c r="E624" s="2" t="str">
        <f>IFERROR(__xludf.DUMMYFUNCTION("GOOGLETRANSLATE(A624, ""en"", ""ru"")"),"Loading...")</f>
        <v>Loading...</v>
      </c>
      <c r="F624" s="2" t="str">
        <f>IFERROR(__xludf.DUMMYFUNCTION("GOOGLETRANSLATE(B624, ""en"", ""ru"")"),"Кастеровый сахар")</f>
        <v>Кастеровый сахар</v>
      </c>
      <c r="G624" s="2" t="str">
        <f>IFERROR(__xludf.DUMMYFUNCTION("GOOGLETRANSLATE(C624, ""en"", ""ru"")"),"Loading...")</f>
        <v>Loading...</v>
      </c>
    </row>
    <row r="625" ht="15.75" customHeight="1">
      <c r="A625" s="2" t="s">
        <v>389</v>
      </c>
      <c r="B625" s="2" t="s">
        <v>390</v>
      </c>
      <c r="C625" s="2" t="s">
        <v>391</v>
      </c>
      <c r="E625" s="2" t="str">
        <f>IFERROR(__xludf.DUMMYFUNCTION("GOOGLETRANSLATE(A625, ""en"", ""ru"")"),"Loading...")</f>
        <v>Loading...</v>
      </c>
      <c r="F625" s="2" t="str">
        <f>IFERROR(__xludf.DUMMYFUNCTION("GOOGLETRANSLATE(B625, ""en"", ""ru"")"),"Loading...")</f>
        <v>Loading...</v>
      </c>
      <c r="G625" s="2" t="str">
        <f>IFERROR(__xludf.DUMMYFUNCTION("GOOGLETRANSLATE(C625, ""en"", ""ru"")"),"Loading...")</f>
        <v>Loading...</v>
      </c>
    </row>
    <row r="626" ht="15.75" customHeight="1">
      <c r="A626" s="2" t="s">
        <v>389</v>
      </c>
      <c r="B626" s="2" t="s">
        <v>18</v>
      </c>
      <c r="C626" s="2" t="s">
        <v>391</v>
      </c>
      <c r="E626" s="2" t="str">
        <f>IFERROR(__xludf.DUMMYFUNCTION("GOOGLETRANSLATE(A626, ""en"", ""ru"")"),"Loading...")</f>
        <v>Loading...</v>
      </c>
      <c r="F626" s="2" t="str">
        <f>IFERROR(__xludf.DUMMYFUNCTION("GOOGLETRANSLATE(B626, ""en"", ""ru"")"),"Масло")</f>
        <v>Масло</v>
      </c>
      <c r="G626" s="2" t="str">
        <f>IFERROR(__xludf.DUMMYFUNCTION("GOOGLETRANSLATE(C626, ""en"", ""ru"")"),"Loading...")</f>
        <v>Loading...</v>
      </c>
    </row>
    <row r="627" ht="15.75" customHeight="1">
      <c r="A627" s="2" t="s">
        <v>389</v>
      </c>
      <c r="B627" s="2" t="s">
        <v>150</v>
      </c>
      <c r="C627" s="2" t="s">
        <v>391</v>
      </c>
      <c r="E627" s="2" t="str">
        <f>IFERROR(__xludf.DUMMYFUNCTION("GOOGLETRANSLATE(A627, ""en"", ""ru"")"),"Loading...")</f>
        <v>Loading...</v>
      </c>
      <c r="F627" s="2" t="str">
        <f>IFERROR(__xludf.DUMMYFUNCTION("GOOGLETRANSLATE(B627, ""en"", ""ru"")"),"Бекон")</f>
        <v>Бекон</v>
      </c>
      <c r="G627" s="2" t="str">
        <f>IFERROR(__xludf.DUMMYFUNCTION("GOOGLETRANSLATE(C627, ""en"", ""ru"")"),"Loading...")</f>
        <v>Loading...</v>
      </c>
    </row>
    <row r="628" ht="15.75" customHeight="1">
      <c r="A628" s="2" t="s">
        <v>389</v>
      </c>
      <c r="B628" s="2" t="s">
        <v>77</v>
      </c>
      <c r="C628" s="2" t="s">
        <v>391</v>
      </c>
      <c r="E628" s="2" t="str">
        <f>IFERROR(__xludf.DUMMYFUNCTION("GOOGLETRANSLATE(A628, ""en"", ""ru"")"),"Loading...")</f>
        <v>Loading...</v>
      </c>
      <c r="F628" s="2" t="str">
        <f>IFERROR(__xludf.DUMMYFUNCTION("GOOGLETRANSLATE(B628, ""en"", ""ru"")"),"Лук")</f>
        <v>Лук</v>
      </c>
      <c r="G628" s="2" t="str">
        <f>IFERROR(__xludf.DUMMYFUNCTION("GOOGLETRANSLATE(C628, ""en"", ""ru"")"),"Loading...")</f>
        <v>Loading...</v>
      </c>
    </row>
    <row r="629" ht="15.75" customHeight="1">
      <c r="A629" s="2" t="s">
        <v>389</v>
      </c>
      <c r="B629" s="2" t="s">
        <v>87</v>
      </c>
      <c r="C629" s="2" t="s">
        <v>391</v>
      </c>
      <c r="E629" s="2" t="str">
        <f>IFERROR(__xludf.DUMMYFUNCTION("GOOGLETRANSLATE(A629, ""en"", ""ru"")"),"Loading...")</f>
        <v>Loading...</v>
      </c>
      <c r="F629" s="2" t="str">
        <f>IFERROR(__xludf.DUMMYFUNCTION("GOOGLETRANSLATE(B629, ""en"", ""ru"")"),"Тимьян")</f>
        <v>Тимьян</v>
      </c>
      <c r="G629" s="2" t="str">
        <f>IFERROR(__xludf.DUMMYFUNCTION("GOOGLETRANSLATE(C629, ""en"", ""ru"")"),"Loading...")</f>
        <v>Loading...</v>
      </c>
    </row>
    <row r="630" ht="15.75" customHeight="1">
      <c r="A630" s="2" t="s">
        <v>389</v>
      </c>
      <c r="B630" s="2" t="s">
        <v>89</v>
      </c>
      <c r="C630" s="2" t="s">
        <v>391</v>
      </c>
      <c r="E630" s="2" t="str">
        <f>IFERROR(__xludf.DUMMYFUNCTION("GOOGLETRANSLATE(A630, ""en"", ""ru"")"),"Loading...")</f>
        <v>Loading...</v>
      </c>
      <c r="F630" s="2" t="str">
        <f>IFERROR(__xludf.DUMMYFUNCTION("GOOGLETRANSLATE(B630, ""en"", ""ru"")"),"Лавровый лист")</f>
        <v>Лавровый лист</v>
      </c>
      <c r="G630" s="2" t="str">
        <f>IFERROR(__xludf.DUMMYFUNCTION("GOOGLETRANSLATE(C630, ""en"", ""ru"")"),"Loading...")</f>
        <v>Loading...</v>
      </c>
    </row>
    <row r="631" ht="15.75" customHeight="1">
      <c r="A631" s="2" t="s">
        <v>389</v>
      </c>
      <c r="B631" s="2" t="s">
        <v>15</v>
      </c>
      <c r="C631" s="2" t="s">
        <v>391</v>
      </c>
      <c r="E631" s="2" t="str">
        <f>IFERROR(__xludf.DUMMYFUNCTION("GOOGLETRANSLATE(A631, ""en"", ""ru"")"),"Loading...")</f>
        <v>Loading...</v>
      </c>
      <c r="F631" s="2" t="str">
        <f>IFERROR(__xludf.DUMMYFUNCTION("GOOGLETRANSLATE(B631, ""en"", ""ru"")"),"Пшеничной муки")</f>
        <v>Пшеничной муки</v>
      </c>
      <c r="G631" s="2" t="str">
        <f>IFERROR(__xludf.DUMMYFUNCTION("GOOGLETRANSLATE(C631, ""en"", ""ru"")"),"Loading...")</f>
        <v>Loading...</v>
      </c>
    </row>
    <row r="632" ht="15.75" customHeight="1">
      <c r="A632" s="2" t="s">
        <v>389</v>
      </c>
      <c r="B632" s="2" t="s">
        <v>25</v>
      </c>
      <c r="C632" s="2" t="s">
        <v>391</v>
      </c>
      <c r="E632" s="2" t="str">
        <f>IFERROR(__xludf.DUMMYFUNCTION("GOOGLETRANSLATE(A632, ""en"", ""ru"")"),"Loading...")</f>
        <v>Loading...</v>
      </c>
      <c r="F632" s="2" t="str">
        <f>IFERROR(__xludf.DUMMYFUNCTION("GOOGLETRANSLATE(B632, ""en"", ""ru"")"),"Молоко")</f>
        <v>Молоко</v>
      </c>
      <c r="G632" s="2" t="str">
        <f>IFERROR(__xludf.DUMMYFUNCTION("GOOGLETRANSLATE(C632, ""en"", ""ru"")"),"Loading...")</f>
        <v>Loading...</v>
      </c>
    </row>
    <row r="633" ht="15.75" customHeight="1">
      <c r="A633" s="2" t="s">
        <v>389</v>
      </c>
      <c r="B633" s="2" t="s">
        <v>159</v>
      </c>
      <c r="C633" s="2" t="s">
        <v>391</v>
      </c>
      <c r="E633" s="2" t="str">
        <f>IFERROR(__xludf.DUMMYFUNCTION("GOOGLETRANSLATE(A633, ""en"", ""ru"")"),"Loading...")</f>
        <v>Loading...</v>
      </c>
      <c r="F633" s="2" t="str">
        <f>IFERROR(__xludf.DUMMYFUNCTION("GOOGLETRANSLATE(B633, ""en"", ""ru"")"),"Loading...")</f>
        <v>Loading...</v>
      </c>
      <c r="G633" s="2" t="str">
        <f>IFERROR(__xludf.DUMMYFUNCTION("GOOGLETRANSLATE(C633, ""en"", ""ru"")"),"Loading...")</f>
        <v>Loading...</v>
      </c>
    </row>
    <row r="634" ht="15.75" customHeight="1">
      <c r="A634" s="2" t="s">
        <v>389</v>
      </c>
      <c r="B634" s="2" t="s">
        <v>93</v>
      </c>
      <c r="C634" s="2" t="s">
        <v>391</v>
      </c>
      <c r="E634" s="2" t="str">
        <f>IFERROR(__xludf.DUMMYFUNCTION("GOOGLETRANSLATE(A634, ""en"", ""ru"")"),"Loading...")</f>
        <v>Loading...</v>
      </c>
      <c r="F634" s="2" t="str">
        <f>IFERROR(__xludf.DUMMYFUNCTION("GOOGLETRANSLATE(B634, ""en"", ""ru"")"),"Картофель")</f>
        <v>Картофель</v>
      </c>
      <c r="G634" s="2" t="str">
        <f>IFERROR(__xludf.DUMMYFUNCTION("GOOGLETRANSLATE(C634, ""en"", ""ru"")"),"Loading...")</f>
        <v>Loading...</v>
      </c>
    </row>
    <row r="635" ht="15.75" customHeight="1">
      <c r="A635" s="2" t="s">
        <v>389</v>
      </c>
      <c r="B635" s="2" t="s">
        <v>118</v>
      </c>
      <c r="C635" s="2" t="s">
        <v>391</v>
      </c>
      <c r="E635" s="2" t="str">
        <f>IFERROR(__xludf.DUMMYFUNCTION("GOOGLETRANSLATE(A635, ""en"", ""ru"")"),"Loading...")</f>
        <v>Loading...</v>
      </c>
      <c r="F635" s="2" t="str">
        <f>IFERROR(__xludf.DUMMYFUNCTION("GOOGLETRANSLATE(B635, ""en"", ""ru"")"),"Петрушка")</f>
        <v>Петрушка</v>
      </c>
      <c r="G635" s="2" t="str">
        <f>IFERROR(__xludf.DUMMYFUNCTION("GOOGLETRANSLATE(C635, ""en"", ""ru"")"),"Loading...")</f>
        <v>Loading...</v>
      </c>
    </row>
    <row r="636" ht="15.75" customHeight="1">
      <c r="A636" s="2" t="s">
        <v>392</v>
      </c>
      <c r="B636" s="2" t="s">
        <v>69</v>
      </c>
      <c r="C636" s="2" t="s">
        <v>393</v>
      </c>
      <c r="E636" s="2" t="str">
        <f>IFERROR(__xludf.DUMMYFUNCTION("GOOGLETRANSLATE(A636, ""en"", ""ru"")"),"Loading...")</f>
        <v>Loading...</v>
      </c>
      <c r="F636" s="2" t="str">
        <f>IFERROR(__xludf.DUMMYFUNCTION("GOOGLETRANSLATE(B636, ""en"", ""ru"")"),"Оливковое масло")</f>
        <v>Оливковое масло</v>
      </c>
      <c r="G636" s="2" t="str">
        <f>IFERROR(__xludf.DUMMYFUNCTION("GOOGLETRANSLATE(C636, ""en"", ""ru"")"),"Loading...")</f>
        <v>Loading...</v>
      </c>
    </row>
    <row r="637" ht="15.75" customHeight="1">
      <c r="A637" s="2" t="s">
        <v>392</v>
      </c>
      <c r="B637" s="2" t="s">
        <v>77</v>
      </c>
      <c r="C637" s="2" t="s">
        <v>393</v>
      </c>
      <c r="E637" s="2" t="str">
        <f>IFERROR(__xludf.DUMMYFUNCTION("GOOGLETRANSLATE(A637, ""en"", ""ru"")"),"Loading...")</f>
        <v>Loading...</v>
      </c>
      <c r="F637" s="2" t="str">
        <f>IFERROR(__xludf.DUMMYFUNCTION("GOOGLETRANSLATE(B637, ""en"", ""ru"")"),"Лук")</f>
        <v>Лук</v>
      </c>
      <c r="G637" s="2" t="str">
        <f>IFERROR(__xludf.DUMMYFUNCTION("GOOGLETRANSLATE(C637, ""en"", ""ru"")"),"Loading...")</f>
        <v>Loading...</v>
      </c>
    </row>
    <row r="638" ht="15.75" customHeight="1">
      <c r="A638" s="2" t="s">
        <v>392</v>
      </c>
      <c r="B638" s="2" t="s">
        <v>122</v>
      </c>
      <c r="C638" s="2" t="s">
        <v>393</v>
      </c>
      <c r="E638" s="2" t="str">
        <f>IFERROR(__xludf.DUMMYFUNCTION("GOOGLETRANSLATE(A638, ""en"", ""ru"")"),"Loading...")</f>
        <v>Loading...</v>
      </c>
      <c r="F638" s="2" t="str">
        <f>IFERROR(__xludf.DUMMYFUNCTION("GOOGLETRANSLATE(B638, ""en"", ""ru"")"),"Loading...")</f>
        <v>Loading...</v>
      </c>
      <c r="G638" s="2" t="str">
        <f>IFERROR(__xludf.DUMMYFUNCTION("GOOGLETRANSLATE(C638, ""en"", ""ru"")"),"Loading...")</f>
        <v>Loading...</v>
      </c>
    </row>
    <row r="639" ht="15.75" customHeight="1">
      <c r="A639" s="2" t="s">
        <v>392</v>
      </c>
      <c r="B639" s="2" t="s">
        <v>91</v>
      </c>
      <c r="C639" s="2" t="s">
        <v>393</v>
      </c>
      <c r="E639" s="2" t="str">
        <f>IFERROR(__xludf.DUMMYFUNCTION("GOOGLETRANSLATE(A639, ""en"", ""ru"")"),"Loading...")</f>
        <v>Loading...</v>
      </c>
      <c r="F639" s="2" t="str">
        <f>IFERROR(__xludf.DUMMYFUNCTION("GOOGLETRANSLATE(B639, ""en"", ""ru"")"),"Морковь")</f>
        <v>Морковь</v>
      </c>
      <c r="G639" s="2" t="str">
        <f>IFERROR(__xludf.DUMMYFUNCTION("GOOGLETRANSLATE(C639, ""en"", ""ru"")"),"Loading...")</f>
        <v>Loading...</v>
      </c>
    </row>
    <row r="640" ht="15.75" customHeight="1">
      <c r="A640" s="2" t="s">
        <v>392</v>
      </c>
      <c r="B640" s="2" t="s">
        <v>93</v>
      </c>
      <c r="C640" s="2" t="s">
        <v>393</v>
      </c>
      <c r="E640" s="2" t="str">
        <f>IFERROR(__xludf.DUMMYFUNCTION("GOOGLETRANSLATE(A640, ""en"", ""ru"")"),"Loading...")</f>
        <v>Loading...</v>
      </c>
      <c r="F640" s="2" t="str">
        <f>IFERROR(__xludf.DUMMYFUNCTION("GOOGLETRANSLATE(B640, ""en"", ""ru"")"),"Картофель")</f>
        <v>Картофель</v>
      </c>
      <c r="G640" s="2" t="str">
        <f>IFERROR(__xludf.DUMMYFUNCTION("GOOGLETRANSLATE(C640, ""en"", ""ru"")"),"Loading...")</f>
        <v>Loading...</v>
      </c>
    </row>
    <row r="641" ht="15.75" customHeight="1">
      <c r="A641" s="2" t="s">
        <v>392</v>
      </c>
      <c r="B641" s="2" t="s">
        <v>89</v>
      </c>
      <c r="C641" s="2" t="s">
        <v>393</v>
      </c>
      <c r="E641" s="2" t="str">
        <f>IFERROR(__xludf.DUMMYFUNCTION("GOOGLETRANSLATE(A641, ""en"", ""ru"")"),"Loading...")</f>
        <v>Loading...</v>
      </c>
      <c r="F641" s="2" t="str">
        <f>IFERROR(__xludf.DUMMYFUNCTION("GOOGLETRANSLATE(B641, ""en"", ""ru"")"),"Лавровый лист")</f>
        <v>Лавровый лист</v>
      </c>
      <c r="G641" s="2" t="str">
        <f>IFERROR(__xludf.DUMMYFUNCTION("GOOGLETRANSLATE(C641, ""en"", ""ru"")"),"Loading...")</f>
        <v>Loading...</v>
      </c>
    </row>
    <row r="642" ht="15.75" customHeight="1">
      <c r="A642" s="2" t="s">
        <v>392</v>
      </c>
      <c r="B642" s="2" t="s">
        <v>177</v>
      </c>
      <c r="C642" s="2" t="s">
        <v>393</v>
      </c>
      <c r="E642" s="2" t="str">
        <f>IFERROR(__xludf.DUMMYFUNCTION("GOOGLETRANSLATE(A642, ""en"", ""ru"")"),"Loading...")</f>
        <v>Loading...</v>
      </c>
      <c r="F642" s="2" t="str">
        <f>IFERROR(__xludf.DUMMYFUNCTION("GOOGLETRANSLATE(B642, ""en"", ""ru"")"),"Loading...")</f>
        <v>Loading...</v>
      </c>
      <c r="G642" s="2" t="str">
        <f>IFERROR(__xludf.DUMMYFUNCTION("GOOGLETRANSLATE(C642, ""en"", ""ru"")"),"Loading...")</f>
        <v>Loading...</v>
      </c>
    </row>
    <row r="643" ht="15.75" customHeight="1">
      <c r="A643" s="2" t="s">
        <v>392</v>
      </c>
      <c r="B643" s="2" t="s">
        <v>32</v>
      </c>
      <c r="C643" s="2" t="s">
        <v>393</v>
      </c>
      <c r="E643" s="2" t="str">
        <f>IFERROR(__xludf.DUMMYFUNCTION("GOOGLETRANSLATE(A643, ""en"", ""ru"")"),"Loading...")</f>
        <v>Loading...</v>
      </c>
      <c r="F643" s="2" t="str">
        <f>IFERROR(__xludf.DUMMYFUNCTION("GOOGLETRANSLATE(B643, ""en"", ""ru"")"),"Сахар")</f>
        <v>Сахар</v>
      </c>
      <c r="G643" s="2" t="str">
        <f>IFERROR(__xludf.DUMMYFUNCTION("GOOGLETRANSLATE(C643, ""en"", ""ru"")"),"Loading...")</f>
        <v>Loading...</v>
      </c>
    </row>
    <row r="644" ht="15.75" customHeight="1">
      <c r="A644" s="2" t="s">
        <v>392</v>
      </c>
      <c r="B644" s="2" t="s">
        <v>305</v>
      </c>
      <c r="C644" s="2" t="s">
        <v>393</v>
      </c>
      <c r="E644" s="2" t="str">
        <f>IFERROR(__xludf.DUMMYFUNCTION("GOOGLETRANSLATE(A644, ""en"", ""ru"")"),"Loading...")</f>
        <v>Loading...</v>
      </c>
      <c r="F644" s="2" t="str">
        <f>IFERROR(__xludf.DUMMYFUNCTION("GOOGLETRANSLATE(B644, ""en"", ""ru"")"),"Loading...")</f>
        <v>Loading...</v>
      </c>
      <c r="G644" s="2" t="str">
        <f>IFERROR(__xludf.DUMMYFUNCTION("GOOGLETRANSLATE(C644, ""en"", ""ru"")"),"Loading...")</f>
        <v>Loading...</v>
      </c>
    </row>
    <row r="645" ht="15.75" customHeight="1">
      <c r="A645" s="2" t="s">
        <v>392</v>
      </c>
      <c r="B645" s="2" t="s">
        <v>394</v>
      </c>
      <c r="C645" s="2" t="s">
        <v>393</v>
      </c>
      <c r="E645" s="2" t="str">
        <f>IFERROR(__xludf.DUMMYFUNCTION("GOOGLETRANSLATE(A645, ""en"", ""ru"")"),"Loading...")</f>
        <v>Loading...</v>
      </c>
      <c r="F645" s="2" t="str">
        <f>IFERROR(__xludf.DUMMYFUNCTION("GOOGLETRANSLATE(B645, ""en"", ""ru"")"),"Loading...")</f>
        <v>Loading...</v>
      </c>
      <c r="G645" s="2" t="str">
        <f>IFERROR(__xludf.DUMMYFUNCTION("GOOGLETRANSLATE(C645, ""en"", ""ru"")"),"Loading...")</f>
        <v>Loading...</v>
      </c>
    </row>
    <row r="646" ht="15.75" customHeight="1">
      <c r="A646" s="2" t="s">
        <v>392</v>
      </c>
      <c r="B646" s="2" t="s">
        <v>395</v>
      </c>
      <c r="C646" s="2" t="s">
        <v>393</v>
      </c>
      <c r="E646" s="2" t="str">
        <f>IFERROR(__xludf.DUMMYFUNCTION("GOOGLETRANSLATE(A646, ""en"", ""ru"")"),"Loading...")</f>
        <v>Loading...</v>
      </c>
      <c r="F646" s="2" t="str">
        <f>IFERROR(__xludf.DUMMYFUNCTION("GOOGLETRANSLATE(B646, ""en"", ""ru"")"),"Loading...")</f>
        <v>Loading...</v>
      </c>
      <c r="G646" s="2" t="str">
        <f>IFERROR(__xludf.DUMMYFUNCTION("GOOGLETRANSLATE(C646, ""en"", ""ru"")"),"Loading...")</f>
        <v>Loading...</v>
      </c>
    </row>
    <row r="647" ht="15.75" customHeight="1">
      <c r="A647" s="2" t="s">
        <v>392</v>
      </c>
      <c r="B647" s="2" t="s">
        <v>396</v>
      </c>
      <c r="C647" s="2" t="s">
        <v>393</v>
      </c>
      <c r="E647" s="2" t="str">
        <f>IFERROR(__xludf.DUMMYFUNCTION("GOOGLETRANSLATE(A647, ""en"", ""ru"")"),"Loading...")</f>
        <v>Loading...</v>
      </c>
      <c r="F647" s="2" t="str">
        <f>IFERROR(__xludf.DUMMYFUNCTION("GOOGLETRANSLATE(B647, ""en"", ""ru"")"),"Loading...")</f>
        <v>Loading...</v>
      </c>
      <c r="G647" s="2" t="str">
        <f>IFERROR(__xludf.DUMMYFUNCTION("GOOGLETRANSLATE(C647, ""en"", ""ru"")"),"Loading...")</f>
        <v>Loading...</v>
      </c>
    </row>
    <row r="648" ht="15.75" customHeight="1">
      <c r="A648" s="2" t="s">
        <v>392</v>
      </c>
      <c r="B648" s="2" t="s">
        <v>397</v>
      </c>
      <c r="C648" s="2" t="s">
        <v>393</v>
      </c>
      <c r="E648" s="2" t="str">
        <f>IFERROR(__xludf.DUMMYFUNCTION("GOOGLETRANSLATE(A648, ""en"", ""ru"")"),"Loading...")</f>
        <v>Loading...</v>
      </c>
      <c r="F648" s="2" t="str">
        <f>IFERROR(__xludf.DUMMYFUNCTION("GOOGLETRANSLATE(B648, ""en"", ""ru"")"),"Loading...")</f>
        <v>Loading...</v>
      </c>
      <c r="G648" s="2" t="str">
        <f>IFERROR(__xludf.DUMMYFUNCTION("GOOGLETRANSLATE(C648, ""en"", ""ru"")"),"Loading...")</f>
        <v>Loading...</v>
      </c>
    </row>
    <row r="649" ht="15.75" customHeight="1">
      <c r="A649" s="2" t="s">
        <v>398</v>
      </c>
      <c r="B649" s="2" t="s">
        <v>18</v>
      </c>
      <c r="C649" s="2" t="s">
        <v>399</v>
      </c>
      <c r="E649" s="2" t="str">
        <f>IFERROR(__xludf.DUMMYFUNCTION("GOOGLETRANSLATE(A649, ""en"", ""ru"")"),"Loading...")</f>
        <v>Loading...</v>
      </c>
      <c r="F649" s="2" t="str">
        <f>IFERROR(__xludf.DUMMYFUNCTION("GOOGLETRANSLATE(B649, ""en"", ""ru"")"),"Масло")</f>
        <v>Масло</v>
      </c>
      <c r="G649" s="2" t="str">
        <f>IFERROR(__xludf.DUMMYFUNCTION("GOOGLETRANSLATE(C649, ""en"", ""ru"")"),"Loading...")</f>
        <v>Loading...</v>
      </c>
    </row>
    <row r="650" ht="15.75" customHeight="1">
      <c r="A650" s="2" t="s">
        <v>398</v>
      </c>
      <c r="B650" s="2" t="s">
        <v>77</v>
      </c>
      <c r="C650" s="2" t="s">
        <v>399</v>
      </c>
      <c r="E650" s="2" t="str">
        <f>IFERROR(__xludf.DUMMYFUNCTION("GOOGLETRANSLATE(A650, ""en"", ""ru"")"),"Loading...")</f>
        <v>Loading...</v>
      </c>
      <c r="F650" s="2" t="str">
        <f>IFERROR(__xludf.DUMMYFUNCTION("GOOGLETRANSLATE(B650, ""en"", ""ru"")"),"Лук")</f>
        <v>Лук</v>
      </c>
      <c r="G650" s="2" t="str">
        <f>IFERROR(__xludf.DUMMYFUNCTION("GOOGLETRANSLATE(C650, ""en"", ""ru"")"),"Loading...")</f>
        <v>Loading...</v>
      </c>
    </row>
    <row r="651" ht="15.75" customHeight="1">
      <c r="A651" s="2" t="s">
        <v>398</v>
      </c>
      <c r="B651" s="2" t="s">
        <v>115</v>
      </c>
      <c r="C651" s="2" t="s">
        <v>399</v>
      </c>
      <c r="E651" s="2" t="str">
        <f>IFERROR(__xludf.DUMMYFUNCTION("GOOGLETRANSLATE(A651, ""en"", ""ru"")"),"Loading...")</f>
        <v>Loading...</v>
      </c>
      <c r="F651" s="2" t="str">
        <f>IFERROR(__xludf.DUMMYFUNCTION("GOOGLETRANSLATE(B651, ""en"", ""ru"")"),"Loading...")</f>
        <v>Loading...</v>
      </c>
      <c r="G651" s="2" t="str">
        <f>IFERROR(__xludf.DUMMYFUNCTION("GOOGLETRANSLATE(C651, ""en"", ""ru"")"),"Loading...")</f>
        <v>Loading...</v>
      </c>
    </row>
    <row r="652" ht="15.75" customHeight="1">
      <c r="A652" s="2" t="s">
        <v>398</v>
      </c>
      <c r="B652" s="2" t="s">
        <v>15</v>
      </c>
      <c r="C652" s="2" t="s">
        <v>399</v>
      </c>
      <c r="E652" s="2" t="str">
        <f>IFERROR(__xludf.DUMMYFUNCTION("GOOGLETRANSLATE(A652, ""en"", ""ru"")"),"Loading...")</f>
        <v>Loading...</v>
      </c>
      <c r="F652" s="2" t="str">
        <f>IFERROR(__xludf.DUMMYFUNCTION("GOOGLETRANSLATE(B652, ""en"", ""ru"")"),"Пшеничной муки")</f>
        <v>Пшеничной муки</v>
      </c>
      <c r="G652" s="2" t="str">
        <f>IFERROR(__xludf.DUMMYFUNCTION("GOOGLETRANSLATE(C652, ""en"", ""ru"")"),"Loading...")</f>
        <v>Loading...</v>
      </c>
    </row>
    <row r="653" ht="15.75" customHeight="1">
      <c r="A653" s="2" t="s">
        <v>398</v>
      </c>
      <c r="B653" s="2" t="s">
        <v>286</v>
      </c>
      <c r="C653" s="2" t="s">
        <v>399</v>
      </c>
      <c r="E653" s="2" t="str">
        <f>IFERROR(__xludf.DUMMYFUNCTION("GOOGLETRANSLATE(A653, ""en"", ""ru"")"),"Loading...")</f>
        <v>Loading...</v>
      </c>
      <c r="F653" s="2" t="str">
        <f>IFERROR(__xludf.DUMMYFUNCTION("GOOGLETRANSLATE(B653, ""en"", ""ru"")"),"Loading...")</f>
        <v>Loading...</v>
      </c>
      <c r="G653" s="2" t="str">
        <f>IFERROR(__xludf.DUMMYFUNCTION("GOOGLETRANSLATE(C653, ""en"", ""ru"")"),"Loading...")</f>
        <v>Loading...</v>
      </c>
    </row>
    <row r="654" ht="15.75" customHeight="1">
      <c r="A654" s="2" t="s">
        <v>398</v>
      </c>
      <c r="B654" s="2" t="s">
        <v>222</v>
      </c>
      <c r="C654" s="2" t="s">
        <v>399</v>
      </c>
      <c r="E654" s="2" t="str">
        <f>IFERROR(__xludf.DUMMYFUNCTION("GOOGLETRANSLATE(A654, ""en"", ""ru"")"),"Loading...")</f>
        <v>Loading...</v>
      </c>
      <c r="F654" s="2" t="str">
        <f>IFERROR(__xludf.DUMMYFUNCTION("GOOGLETRANSLATE(B654, ""en"", ""ru"")"),"Loading...")</f>
        <v>Loading...</v>
      </c>
      <c r="G654" s="2" t="str">
        <f>IFERROR(__xludf.DUMMYFUNCTION("GOOGLETRANSLATE(C654, ""en"", ""ru"")"),"Loading...")</f>
        <v>Loading...</v>
      </c>
    </row>
    <row r="655" ht="15.75" customHeight="1">
      <c r="A655" s="2" t="s">
        <v>398</v>
      </c>
      <c r="B655" s="2" t="s">
        <v>400</v>
      </c>
      <c r="C655" s="2" t="s">
        <v>399</v>
      </c>
      <c r="E655" s="2" t="str">
        <f>IFERROR(__xludf.DUMMYFUNCTION("GOOGLETRANSLATE(A655, ""en"", ""ru"")"),"Loading...")</f>
        <v>Loading...</v>
      </c>
      <c r="F655" s="2" t="str">
        <f>IFERROR(__xludf.DUMMYFUNCTION("GOOGLETRANSLATE(B655, ""en"", ""ru"")"),"Горчичный порошок")</f>
        <v>Горчичный порошок</v>
      </c>
      <c r="G655" s="2" t="str">
        <f>IFERROR(__xludf.DUMMYFUNCTION("GOOGLETRANSLATE(C655, ""en"", ""ru"")"),"Loading...")</f>
        <v>Loading...</v>
      </c>
    </row>
    <row r="656" ht="15.75" customHeight="1">
      <c r="A656" s="2" t="s">
        <v>398</v>
      </c>
      <c r="B656" s="2" t="s">
        <v>189</v>
      </c>
      <c r="C656" s="2" t="s">
        <v>399</v>
      </c>
      <c r="E656" s="2" t="str">
        <f>IFERROR(__xludf.DUMMYFUNCTION("GOOGLETRANSLATE(A656, ""en"", ""ru"")"),"Loading...")</f>
        <v>Loading...</v>
      </c>
      <c r="F656" s="2" t="str">
        <f>IFERROR(__xludf.DUMMYFUNCTION("GOOGLETRANSLATE(B656, ""en"", ""ru"")"),"Loading...")</f>
        <v>Loading...</v>
      </c>
      <c r="G656" s="2" t="str">
        <f>IFERROR(__xludf.DUMMYFUNCTION("GOOGLETRANSLATE(C656, ""en"", ""ru"")"),"Loading...")</f>
        <v>Loading...</v>
      </c>
    </row>
    <row r="657" ht="15.75" customHeight="1">
      <c r="A657" s="2" t="s">
        <v>398</v>
      </c>
      <c r="B657" s="2" t="s">
        <v>401</v>
      </c>
      <c r="C657" s="2" t="s">
        <v>399</v>
      </c>
      <c r="E657" s="2" t="str">
        <f>IFERROR(__xludf.DUMMYFUNCTION("GOOGLETRANSLATE(A657, ""en"", ""ru"")"),"Loading...")</f>
        <v>Loading...</v>
      </c>
      <c r="F657" s="2" t="str">
        <f>IFERROR(__xludf.DUMMYFUNCTION("GOOGLETRANSLATE(B657, ""en"", ""ru"")"),"Loading...")</f>
        <v>Loading...</v>
      </c>
      <c r="G657" s="2" t="str">
        <f>IFERROR(__xludf.DUMMYFUNCTION("GOOGLETRANSLATE(C657, ""en"", ""ru"")"),"Loading...")</f>
        <v>Loading...</v>
      </c>
    </row>
    <row r="658" ht="15.75" customHeight="1">
      <c r="A658" s="2" t="s">
        <v>398</v>
      </c>
      <c r="B658" s="2" t="s">
        <v>93</v>
      </c>
      <c r="C658" s="2" t="s">
        <v>399</v>
      </c>
      <c r="E658" s="2" t="str">
        <f>IFERROR(__xludf.DUMMYFUNCTION("GOOGLETRANSLATE(A658, ""en"", ""ru"")"),"Loading...")</f>
        <v>Loading...</v>
      </c>
      <c r="F658" s="2" t="str">
        <f>IFERROR(__xludf.DUMMYFUNCTION("GOOGLETRANSLATE(B658, ""en"", ""ru"")"),"Картофель")</f>
        <v>Картофель</v>
      </c>
      <c r="G658" s="2" t="str">
        <f>IFERROR(__xludf.DUMMYFUNCTION("GOOGLETRANSLATE(C658, ""en"", ""ru"")"),"Loading...")</f>
        <v>Loading...</v>
      </c>
    </row>
    <row r="659" ht="15.75" customHeight="1">
      <c r="A659" s="2" t="s">
        <v>398</v>
      </c>
      <c r="B659" s="2" t="s">
        <v>18</v>
      </c>
      <c r="C659" s="2" t="s">
        <v>399</v>
      </c>
      <c r="E659" s="2" t="str">
        <f>IFERROR(__xludf.DUMMYFUNCTION("GOOGLETRANSLATE(A659, ""en"", ""ru"")"),"Loading...")</f>
        <v>Loading...</v>
      </c>
      <c r="F659" s="2" t="str">
        <f>IFERROR(__xludf.DUMMYFUNCTION("GOOGLETRANSLATE(B659, ""en"", ""ru"")"),"Масло")</f>
        <v>Масло</v>
      </c>
      <c r="G659" s="2" t="str">
        <f>IFERROR(__xludf.DUMMYFUNCTION("GOOGLETRANSLATE(C659, ""en"", ""ru"")"),"Loading...")</f>
        <v>Loading...</v>
      </c>
    </row>
    <row r="660" ht="15.75" customHeight="1">
      <c r="A660" s="2" t="s">
        <v>402</v>
      </c>
      <c r="B660" s="2" t="s">
        <v>69</v>
      </c>
      <c r="C660" s="2" t="s">
        <v>403</v>
      </c>
      <c r="E660" s="2" t="str">
        <f>IFERROR(__xludf.DUMMYFUNCTION("GOOGLETRANSLATE(A660, ""en"", ""ru"")"),"Loading...")</f>
        <v>Loading...</v>
      </c>
      <c r="F660" s="2" t="str">
        <f>IFERROR(__xludf.DUMMYFUNCTION("GOOGLETRANSLATE(B660, ""en"", ""ru"")"),"Оливковое масло")</f>
        <v>Оливковое масло</v>
      </c>
      <c r="G660" s="2" t="str">
        <f>IFERROR(__xludf.DUMMYFUNCTION("GOOGLETRANSLATE(C660, ""en"", ""ru"")"),"Loading...")</f>
        <v>Loading...</v>
      </c>
    </row>
    <row r="661" ht="15.75" customHeight="1">
      <c r="A661" s="2" t="s">
        <v>402</v>
      </c>
      <c r="B661" s="2" t="s">
        <v>77</v>
      </c>
      <c r="C661" s="2" t="s">
        <v>403</v>
      </c>
      <c r="E661" s="2" t="str">
        <f>IFERROR(__xludf.DUMMYFUNCTION("GOOGLETRANSLATE(A661, ""en"", ""ru"")"),"Loading...")</f>
        <v>Loading...</v>
      </c>
      <c r="F661" s="2" t="str">
        <f>IFERROR(__xludf.DUMMYFUNCTION("GOOGLETRANSLATE(B661, ""en"", ""ru"")"),"Лук")</f>
        <v>Лук</v>
      </c>
      <c r="G661" s="2" t="str">
        <f>IFERROR(__xludf.DUMMYFUNCTION("GOOGLETRANSLATE(C661, ""en"", ""ru"")"),"Loading...")</f>
        <v>Loading...</v>
      </c>
    </row>
    <row r="662" ht="15.75" customHeight="1">
      <c r="A662" s="2" t="s">
        <v>402</v>
      </c>
      <c r="B662" s="2" t="s">
        <v>355</v>
      </c>
      <c r="C662" s="2" t="s">
        <v>403</v>
      </c>
      <c r="E662" s="2" t="str">
        <f>IFERROR(__xludf.DUMMYFUNCTION("GOOGLETRANSLATE(A662, ""en"", ""ru"")"),"Loading...")</f>
        <v>Loading...</v>
      </c>
      <c r="F662" s="2" t="str">
        <f>IFERROR(__xludf.DUMMYFUNCTION("GOOGLETRANSLATE(B662, ""en"", ""ru"")"),"Куриная грудка")</f>
        <v>Куриная грудка</v>
      </c>
      <c r="G662" s="2" t="str">
        <f>IFERROR(__xludf.DUMMYFUNCTION("GOOGLETRANSLATE(C662, ""en"", ""ru"")"),"Loading...")</f>
        <v>Loading...</v>
      </c>
    </row>
    <row r="663" ht="15.75" customHeight="1">
      <c r="A663" s="2" t="s">
        <v>402</v>
      </c>
      <c r="B663" s="2" t="s">
        <v>38</v>
      </c>
      <c r="C663" s="2" t="s">
        <v>403</v>
      </c>
      <c r="E663" s="2" t="str">
        <f>IFERROR(__xludf.DUMMYFUNCTION("GOOGLETRANSLATE(A663, ""en"", ""ru"")"),"Loading...")</f>
        <v>Loading...</v>
      </c>
      <c r="F663" s="2" t="str">
        <f>IFERROR(__xludf.DUMMYFUNCTION("GOOGLETRANSLATE(B663, ""en"", ""ru"")"),"Имбирь")</f>
        <v>Имбирь</v>
      </c>
      <c r="G663" s="2" t="str">
        <f>IFERROR(__xludf.DUMMYFUNCTION("GOOGLETRANSLATE(C663, ""en"", ""ru"")"),"Loading...")</f>
        <v>Loading...</v>
      </c>
    </row>
    <row r="664" ht="15.75" customHeight="1">
      <c r="A664" s="2" t="s">
        <v>402</v>
      </c>
      <c r="B664" s="2" t="s">
        <v>404</v>
      </c>
      <c r="C664" s="2" t="s">
        <v>403</v>
      </c>
      <c r="E664" s="2" t="str">
        <f>IFERROR(__xludf.DUMMYFUNCTION("GOOGLETRANSLATE(A664, ""en"", ""ru"")"),"Loading...")</f>
        <v>Loading...</v>
      </c>
      <c r="F664" s="2" t="str">
        <f>IFERROR(__xludf.DUMMYFUNCTION("GOOGLETRANSLATE(B664, ""en"", ""ru"")"),"Харисса Спайс")</f>
        <v>Харисса Спайс</v>
      </c>
      <c r="G664" s="2" t="str">
        <f>IFERROR(__xludf.DUMMYFUNCTION("GOOGLETRANSLATE(C664, ""en"", ""ru"")"),"Loading...")</f>
        <v>Loading...</v>
      </c>
    </row>
    <row r="665" ht="15.75" customHeight="1">
      <c r="A665" s="2" t="s">
        <v>402</v>
      </c>
      <c r="B665" s="2" t="s">
        <v>405</v>
      </c>
      <c r="C665" s="2" t="s">
        <v>403</v>
      </c>
      <c r="E665" s="2" t="str">
        <f>IFERROR(__xludf.DUMMYFUNCTION("GOOGLETRANSLATE(A665, ""en"", ""ru"")"),"Loading...")</f>
        <v>Loading...</v>
      </c>
      <c r="F665" s="2" t="str">
        <f>IFERROR(__xludf.DUMMYFUNCTION("GOOGLETRANSLATE(B665, ""en"", ""ru"")"),"Loading...")</f>
        <v>Loading...</v>
      </c>
      <c r="G665" s="2" t="str">
        <f>IFERROR(__xludf.DUMMYFUNCTION("GOOGLETRANSLATE(C665, ""en"", ""ru"")"),"Loading...")</f>
        <v>Loading...</v>
      </c>
    </row>
    <row r="666" ht="15.75" customHeight="1">
      <c r="A666" s="2" t="s">
        <v>402</v>
      </c>
      <c r="B666" s="2" t="s">
        <v>406</v>
      </c>
      <c r="C666" s="2" t="s">
        <v>403</v>
      </c>
      <c r="E666" s="2" t="str">
        <f>IFERROR(__xludf.DUMMYFUNCTION("GOOGLETRANSLATE(A666, ""en"", ""ru"")"),"Loading...")</f>
        <v>Loading...</v>
      </c>
      <c r="F666" s="2" t="str">
        <f>IFERROR(__xludf.DUMMYFUNCTION("GOOGLETRANSLATE(B666, ""en"", ""ru"")"),"Loading...")</f>
        <v>Loading...</v>
      </c>
      <c r="G666" s="2" t="str">
        <f>IFERROR(__xludf.DUMMYFUNCTION("GOOGLETRANSLATE(C666, ""en"", ""ru"")"),"Loading...")</f>
        <v>Loading...</v>
      </c>
    </row>
    <row r="667" ht="15.75" customHeight="1">
      <c r="A667" s="2" t="s">
        <v>402</v>
      </c>
      <c r="B667" s="2" t="s">
        <v>407</v>
      </c>
      <c r="C667" s="2" t="s">
        <v>403</v>
      </c>
      <c r="E667" s="2" t="str">
        <f>IFERROR(__xludf.DUMMYFUNCTION("GOOGLETRANSLATE(A667, ""en"", ""ru"")"),"Loading...")</f>
        <v>Loading...</v>
      </c>
      <c r="F667" s="2" t="str">
        <f>IFERROR(__xludf.DUMMYFUNCTION("GOOGLETRANSLATE(B667, ""en"", ""ru"")"),"Loading...")</f>
        <v>Loading...</v>
      </c>
      <c r="G667" s="2" t="str">
        <f>IFERROR(__xludf.DUMMYFUNCTION("GOOGLETRANSLATE(C667, ""en"", ""ru"")"),"Loading...")</f>
        <v>Loading...</v>
      </c>
    </row>
    <row r="668" ht="15.75" customHeight="1">
      <c r="A668" s="2" t="s">
        <v>402</v>
      </c>
      <c r="B668" s="2" t="s">
        <v>375</v>
      </c>
      <c r="C668" s="2" t="s">
        <v>403</v>
      </c>
      <c r="E668" s="2" t="str">
        <f>IFERROR(__xludf.DUMMYFUNCTION("GOOGLETRANSLATE(A668, ""en"", ""ru"")"),"Loading...")</f>
        <v>Loading...</v>
      </c>
      <c r="F668" s="2" t="str">
        <f>IFERROR(__xludf.DUMMYFUNCTION("GOOGLETRANSLATE(B668, ""en"", ""ru"")"),"Loading...")</f>
        <v>Loading...</v>
      </c>
      <c r="G668" s="2" t="str">
        <f>IFERROR(__xludf.DUMMYFUNCTION("GOOGLETRANSLATE(C668, ""en"", ""ru"")"),"Loading...")</f>
        <v>Loading...</v>
      </c>
    </row>
    <row r="669" ht="15.75" customHeight="1">
      <c r="A669" s="2" t="s">
        <v>402</v>
      </c>
      <c r="B669" s="2" t="s">
        <v>43</v>
      </c>
      <c r="C669" s="2" t="s">
        <v>403</v>
      </c>
      <c r="E669" s="2" t="str">
        <f>IFERROR(__xludf.DUMMYFUNCTION("GOOGLETRANSLATE(A669, ""en"", ""ru"")"),"Loading...")</f>
        <v>Loading...</v>
      </c>
      <c r="F669" s="2" t="str">
        <f>IFERROR(__xludf.DUMMYFUNCTION("GOOGLETRANSLATE(B669, ""en"", ""ru"")"),"Кориандр")</f>
        <v>Кориандр</v>
      </c>
      <c r="G669" s="2" t="str">
        <f>IFERROR(__xludf.DUMMYFUNCTION("GOOGLETRANSLATE(C669, ""en"", ""ru"")"),"Loading...")</f>
        <v>Loading...</v>
      </c>
    </row>
    <row r="670" ht="15.75" customHeight="1">
      <c r="A670" s="2" t="s">
        <v>408</v>
      </c>
      <c r="B670" s="2" t="s">
        <v>133</v>
      </c>
      <c r="C670" s="2" t="s">
        <v>409</v>
      </c>
      <c r="E670" s="2" t="str">
        <f>IFERROR(__xludf.DUMMYFUNCTION("GOOGLETRANSLATE(A670, ""en"", ""ru"")"),"Loading...")</f>
        <v>Loading...</v>
      </c>
      <c r="F670" s="2" t="str">
        <f>IFERROR(__xludf.DUMMYFUNCTION("GOOGLETRANSLATE(B670, ""en"", ""ru"")"),"Loading...")</f>
        <v>Loading...</v>
      </c>
      <c r="G670" s="2" t="str">
        <f>IFERROR(__xludf.DUMMYFUNCTION("GOOGLETRANSLATE(C670, ""en"", ""ru"")"),"Loading...")</f>
        <v>Loading...</v>
      </c>
    </row>
    <row r="671" ht="15.75" customHeight="1">
      <c r="A671" s="2" t="s">
        <v>408</v>
      </c>
      <c r="B671" s="2" t="s">
        <v>410</v>
      </c>
      <c r="C671" s="2" t="s">
        <v>409</v>
      </c>
      <c r="E671" s="2" t="str">
        <f>IFERROR(__xludf.DUMMYFUNCTION("GOOGLETRANSLATE(A671, ""en"", ""ru"")"),"Loading...")</f>
        <v>Loading...</v>
      </c>
      <c r="F671" s="2" t="str">
        <f>IFERROR(__xludf.DUMMYFUNCTION("GOOGLETRANSLATE(B671, ""en"", ""ru"")"),"Loading...")</f>
        <v>Loading...</v>
      </c>
      <c r="G671" s="2" t="str">
        <f>IFERROR(__xludf.DUMMYFUNCTION("GOOGLETRANSLATE(C671, ""en"", ""ru"")"),"Loading...")</f>
        <v>Loading...</v>
      </c>
    </row>
    <row r="672" ht="15.75" customHeight="1">
      <c r="A672" s="2" t="s">
        <v>408</v>
      </c>
      <c r="B672" s="2" t="s">
        <v>364</v>
      </c>
      <c r="C672" s="2" t="s">
        <v>409</v>
      </c>
      <c r="E672" s="2" t="str">
        <f>IFERROR(__xludf.DUMMYFUNCTION("GOOGLETRANSLATE(A672, ""en"", ""ru"")"),"Loading...")</f>
        <v>Loading...</v>
      </c>
      <c r="F672" s="2" t="str">
        <f>IFERROR(__xludf.DUMMYFUNCTION("GOOGLETRANSLATE(B672, ""en"", ""ru"")"),"Авокадо")</f>
        <v>Авокадо</v>
      </c>
      <c r="G672" s="2" t="str">
        <f>IFERROR(__xludf.DUMMYFUNCTION("GOOGLETRANSLATE(C672, ""en"", ""ru"")"),"Loading...")</f>
        <v>Loading...</v>
      </c>
    </row>
    <row r="673" ht="15.75" customHeight="1">
      <c r="A673" s="2" t="s">
        <v>408</v>
      </c>
      <c r="B673" s="2" t="s">
        <v>306</v>
      </c>
      <c r="C673" s="2" t="s">
        <v>409</v>
      </c>
      <c r="E673" s="2" t="str">
        <f>IFERROR(__xludf.DUMMYFUNCTION("GOOGLETRANSLATE(A673, ""en"", ""ru"")"),"Loading...")</f>
        <v>Loading...</v>
      </c>
      <c r="F673" s="2" t="str">
        <f>IFERROR(__xludf.DUMMYFUNCTION("GOOGLETRANSLATE(B673, ""en"", ""ru"")"),"Мед")</f>
        <v>Мед</v>
      </c>
      <c r="G673" s="2" t="str">
        <f>IFERROR(__xludf.DUMMYFUNCTION("GOOGLETRANSLATE(C673, ""en"", ""ru"")"),"Loading...")</f>
        <v>Loading...</v>
      </c>
    </row>
    <row r="674" ht="15.75" customHeight="1">
      <c r="A674" s="2" t="s">
        <v>408</v>
      </c>
      <c r="B674" s="2" t="s">
        <v>158</v>
      </c>
      <c r="C674" s="2" t="s">
        <v>409</v>
      </c>
      <c r="E674" s="2" t="str">
        <f>IFERROR(__xludf.DUMMYFUNCTION("GOOGLETRANSLATE(A674, ""en"", ""ru"")"),"Loading...")</f>
        <v>Loading...</v>
      </c>
      <c r="F674" s="2" t="str">
        <f>IFERROR(__xludf.DUMMYFUNCTION("GOOGLETRANSLATE(B674, ""en"", ""ru"")"),"Лимонный сок")</f>
        <v>Лимонный сок</v>
      </c>
      <c r="G674" s="2" t="str">
        <f>IFERROR(__xludf.DUMMYFUNCTION("GOOGLETRANSLATE(C674, ""en"", ""ru"")"),"Loading...")</f>
        <v>Loading...</v>
      </c>
    </row>
    <row r="675" ht="15.75" customHeight="1">
      <c r="A675" s="2" t="s">
        <v>408</v>
      </c>
      <c r="B675" s="2" t="s">
        <v>411</v>
      </c>
      <c r="C675" s="2" t="s">
        <v>409</v>
      </c>
      <c r="E675" s="2" t="str">
        <f>IFERROR(__xludf.DUMMYFUNCTION("GOOGLETRANSLATE(A675, ""en"", ""ru"")"),"Loading...")</f>
        <v>Loading...</v>
      </c>
      <c r="F675" s="2" t="str">
        <f>IFERROR(__xludf.DUMMYFUNCTION("GOOGLETRANSLATE(B675, ""en"", ""ru"")"),"Loading...")</f>
        <v>Loading...</v>
      </c>
      <c r="G675" s="2" t="str">
        <f>IFERROR(__xludf.DUMMYFUNCTION("GOOGLETRANSLATE(C675, ""en"", ""ru"")"),"Loading...")</f>
        <v>Loading...</v>
      </c>
    </row>
    <row r="676" ht="15.75" customHeight="1">
      <c r="A676" s="2" t="s">
        <v>408</v>
      </c>
      <c r="B676" s="2" t="s">
        <v>47</v>
      </c>
      <c r="C676" s="2" t="s">
        <v>409</v>
      </c>
      <c r="E676" s="2" t="str">
        <f>IFERROR(__xludf.DUMMYFUNCTION("GOOGLETRANSLATE(A676, ""en"", ""ru"")"),"Loading...")</f>
        <v>Loading...</v>
      </c>
      <c r="F676" s="2" t="str">
        <f>IFERROR(__xludf.DUMMYFUNCTION("GOOGLETRANSLATE(B676, ""en"", ""ru"")"),"Вода")</f>
        <v>Вода</v>
      </c>
      <c r="G676" s="2" t="str">
        <f>IFERROR(__xludf.DUMMYFUNCTION("GOOGLETRANSLATE(C676, ""en"", ""ru"")"),"Loading...")</f>
        <v>Loading...</v>
      </c>
    </row>
    <row r="677" ht="15.75" customHeight="1">
      <c r="A677" s="2" t="s">
        <v>408</v>
      </c>
      <c r="B677" s="2" t="s">
        <v>412</v>
      </c>
      <c r="C677" s="2" t="s">
        <v>409</v>
      </c>
      <c r="E677" s="2" t="str">
        <f>IFERROR(__xludf.DUMMYFUNCTION("GOOGLETRANSLATE(A677, ""en"", ""ru"")"),"Loading...")</f>
        <v>Loading...</v>
      </c>
      <c r="F677" s="2" t="str">
        <f>IFERROR(__xludf.DUMMYFUNCTION("GOOGLETRANSLATE(B677, ""en"", ""ru"")"),"Loading...")</f>
        <v>Loading...</v>
      </c>
      <c r="G677" s="2" t="str">
        <f>IFERROR(__xludf.DUMMYFUNCTION("GOOGLETRANSLATE(C677, ""en"", ""ru"")"),"Loading...")</f>
        <v>Loading...</v>
      </c>
    </row>
    <row r="678" ht="15.75" customHeight="1">
      <c r="A678" s="2" t="s">
        <v>413</v>
      </c>
      <c r="B678" s="2" t="s">
        <v>15</v>
      </c>
      <c r="C678" s="2" t="s">
        <v>414</v>
      </c>
      <c r="E678" s="2" t="str">
        <f>IFERROR(__xludf.DUMMYFUNCTION("GOOGLETRANSLATE(A678, ""en"", ""ru"")"),"Loading...")</f>
        <v>Loading...</v>
      </c>
      <c r="F678" s="2" t="str">
        <f>IFERROR(__xludf.DUMMYFUNCTION("GOOGLETRANSLATE(B678, ""en"", ""ru"")"),"Пшеничной муки")</f>
        <v>Пшеничной муки</v>
      </c>
      <c r="G678" s="2" t="str">
        <f>IFERROR(__xludf.DUMMYFUNCTION("GOOGLETRANSLATE(C678, ""en"", ""ru"")"),"Loading...")</f>
        <v>Loading...</v>
      </c>
    </row>
    <row r="679" ht="15.75" customHeight="1">
      <c r="A679" s="2" t="s">
        <v>413</v>
      </c>
      <c r="B679" s="2" t="s">
        <v>18</v>
      </c>
      <c r="C679" s="2" t="s">
        <v>414</v>
      </c>
      <c r="E679" s="2" t="str">
        <f>IFERROR(__xludf.DUMMYFUNCTION("GOOGLETRANSLATE(A679, ""en"", ""ru"")"),"Loading...")</f>
        <v>Loading...</v>
      </c>
      <c r="F679" s="2" t="str">
        <f>IFERROR(__xludf.DUMMYFUNCTION("GOOGLETRANSLATE(B679, ""en"", ""ru"")"),"Масло")</f>
        <v>Масло</v>
      </c>
      <c r="G679" s="2" t="str">
        <f>IFERROR(__xludf.DUMMYFUNCTION("GOOGLETRANSLATE(C679, ""en"", ""ru"")"),"Loading...")</f>
        <v>Loading...</v>
      </c>
    </row>
    <row r="680" ht="15.75" customHeight="1">
      <c r="A680" s="2" t="s">
        <v>413</v>
      </c>
      <c r="B680" s="2" t="s">
        <v>415</v>
      </c>
      <c r="C680" s="2" t="s">
        <v>414</v>
      </c>
      <c r="E680" s="2" t="str">
        <f>IFERROR(__xludf.DUMMYFUNCTION("GOOGLETRANSLATE(A680, ""en"", ""ru"")"),"Loading...")</f>
        <v>Loading...</v>
      </c>
      <c r="F680" s="2" t="str">
        <f>IFERROR(__xludf.DUMMYFUNCTION("GOOGLETRANSLATE(B680, ""en"", ""ru"")"),"Loading...")</f>
        <v>Loading...</v>
      </c>
      <c r="G680" s="2" t="str">
        <f>IFERROR(__xludf.DUMMYFUNCTION("GOOGLETRANSLATE(C680, ""en"", ""ru"")"),"Loading...")</f>
        <v>Loading...</v>
      </c>
    </row>
    <row r="681" ht="15.75" customHeight="1">
      <c r="A681" s="2" t="s">
        <v>413</v>
      </c>
      <c r="B681" s="2" t="s">
        <v>170</v>
      </c>
      <c r="C681" s="2" t="s">
        <v>414</v>
      </c>
      <c r="E681" s="2" t="str">
        <f>IFERROR(__xludf.DUMMYFUNCTION("GOOGLETRANSLATE(A681, ""en"", ""ru"")"),"Loading...")</f>
        <v>Loading...</v>
      </c>
      <c r="F681" s="2" t="str">
        <f>IFERROR(__xludf.DUMMYFUNCTION("GOOGLETRANSLATE(B681, ""en"", ""ru"")"),"Loading...")</f>
        <v>Loading...</v>
      </c>
      <c r="G681" s="2" t="str">
        <f>IFERROR(__xludf.DUMMYFUNCTION("GOOGLETRANSLATE(C681, ""en"", ""ru"")"),"Loading...")</f>
        <v>Loading...</v>
      </c>
    </row>
    <row r="682" ht="15.75" customHeight="1">
      <c r="A682" s="2" t="s">
        <v>413</v>
      </c>
      <c r="B682" s="2" t="s">
        <v>18</v>
      </c>
      <c r="C682" s="2" t="s">
        <v>414</v>
      </c>
      <c r="E682" s="2" t="str">
        <f>IFERROR(__xludf.DUMMYFUNCTION("GOOGLETRANSLATE(A682, ""en"", ""ru"")"),"Loading...")</f>
        <v>Loading...</v>
      </c>
      <c r="F682" s="2" t="str">
        <f>IFERROR(__xludf.DUMMYFUNCTION("GOOGLETRANSLATE(B682, ""en"", ""ru"")"),"Масло")</f>
        <v>Масло</v>
      </c>
      <c r="G682" s="2" t="str">
        <f>IFERROR(__xludf.DUMMYFUNCTION("GOOGLETRANSLATE(C682, ""en"", ""ru"")"),"Loading...")</f>
        <v>Loading...</v>
      </c>
    </row>
    <row r="683" ht="15.75" customHeight="1">
      <c r="A683" s="2" t="s">
        <v>413</v>
      </c>
      <c r="B683" s="2" t="s">
        <v>219</v>
      </c>
      <c r="C683" s="2" t="s">
        <v>414</v>
      </c>
      <c r="E683" s="2" t="str">
        <f>IFERROR(__xludf.DUMMYFUNCTION("GOOGLETRANSLATE(A683, ""en"", ""ru"")"),"Loading...")</f>
        <v>Loading...</v>
      </c>
      <c r="F683" s="2" t="str">
        <f>IFERROR(__xludf.DUMMYFUNCTION("GOOGLETRANSLATE(B683, ""en"", ""ru"")"),"Loading...")</f>
        <v>Loading...</v>
      </c>
      <c r="G683" s="2" t="str">
        <f>IFERROR(__xludf.DUMMYFUNCTION("GOOGLETRANSLATE(C683, ""en"", ""ru"")"),"Loading...")</f>
        <v>Loading...</v>
      </c>
    </row>
    <row r="684" ht="15.75" customHeight="1">
      <c r="A684" s="2" t="s">
        <v>413</v>
      </c>
      <c r="B684" s="2" t="s">
        <v>416</v>
      </c>
      <c r="C684" s="2" t="s">
        <v>414</v>
      </c>
      <c r="E684" s="2" t="str">
        <f>IFERROR(__xludf.DUMMYFUNCTION("GOOGLETRANSLATE(A684, ""en"", ""ru"")"),"Loading...")</f>
        <v>Loading...</v>
      </c>
      <c r="F684" s="2" t="str">
        <f>IFERROR(__xludf.DUMMYFUNCTION("GOOGLETRANSLATE(B684, ""en"", ""ru"")"),"Loading...")</f>
        <v>Loading...</v>
      </c>
      <c r="G684" s="2" t="str">
        <f>IFERROR(__xludf.DUMMYFUNCTION("GOOGLETRANSLATE(C684, ""en"", ""ru"")"),"Loading...")</f>
        <v>Loading...</v>
      </c>
    </row>
    <row r="685" ht="15.75" customHeight="1">
      <c r="A685" s="2" t="s">
        <v>413</v>
      </c>
      <c r="B685" s="2" t="s">
        <v>417</v>
      </c>
      <c r="C685" s="2" t="s">
        <v>414</v>
      </c>
      <c r="E685" s="2" t="str">
        <f>IFERROR(__xludf.DUMMYFUNCTION("GOOGLETRANSLATE(A685, ""en"", ""ru"")"),"Loading...")</f>
        <v>Loading...</v>
      </c>
      <c r="F685" s="2" t="str">
        <f>IFERROR(__xludf.DUMMYFUNCTION("GOOGLETRANSLATE(B685, ""en"", ""ru"")"),"Loading...")</f>
        <v>Loading...</v>
      </c>
      <c r="G685" s="2" t="str">
        <f>IFERROR(__xludf.DUMMYFUNCTION("GOOGLETRANSLATE(C685, ""en"", ""ru"")"),"Loading...")</f>
        <v>Loading...</v>
      </c>
    </row>
    <row r="686" ht="15.75" customHeight="1">
      <c r="A686" s="2" t="s">
        <v>413</v>
      </c>
      <c r="B686" s="2" t="s">
        <v>27</v>
      </c>
      <c r="C686" s="2" t="s">
        <v>414</v>
      </c>
      <c r="E686" s="2" t="str">
        <f>IFERROR(__xludf.DUMMYFUNCTION("GOOGLETRANSLATE(A686, ""en"", ""ru"")"),"Loading...")</f>
        <v>Loading...</v>
      </c>
      <c r="F686" s="2" t="str">
        <f>IFERROR(__xludf.DUMMYFUNCTION("GOOGLETRANSLATE(B686, ""en"", ""ru"")"),"Яйца")</f>
        <v>Яйца</v>
      </c>
      <c r="G686" s="2" t="str">
        <f>IFERROR(__xludf.DUMMYFUNCTION("GOOGLETRANSLATE(C686, ""en"", ""ru"")"),"Loading...")</f>
        <v>Loading...</v>
      </c>
    </row>
    <row r="687" ht="15.75" customHeight="1">
      <c r="A687" s="2" t="s">
        <v>413</v>
      </c>
      <c r="B687" s="2" t="s">
        <v>135</v>
      </c>
      <c r="C687" s="2" t="s">
        <v>414</v>
      </c>
      <c r="E687" s="2" t="str">
        <f>IFERROR(__xludf.DUMMYFUNCTION("GOOGLETRANSLATE(A687, ""en"", ""ru"")"),"Loading...")</f>
        <v>Loading...</v>
      </c>
      <c r="F687" s="2" t="str">
        <f>IFERROR(__xludf.DUMMYFUNCTION("GOOGLETRANSLATE(B687, ""en"", ""ru"")"),"Loading...")</f>
        <v>Loading...</v>
      </c>
      <c r="G687" s="2" t="str">
        <f>IFERROR(__xludf.DUMMYFUNCTION("GOOGLETRANSLATE(C687, ""en"", ""ru"")"),"Loading...")</f>
        <v>Loading...</v>
      </c>
    </row>
    <row r="688" ht="15.75" customHeight="1">
      <c r="A688" s="2" t="s">
        <v>413</v>
      </c>
      <c r="B688" s="2" t="s">
        <v>136</v>
      </c>
      <c r="C688" s="2" t="s">
        <v>414</v>
      </c>
      <c r="E688" s="2" t="str">
        <f>IFERROR(__xludf.DUMMYFUNCTION("GOOGLETRANSLATE(A688, ""en"", ""ru"")"),"Loading...")</f>
        <v>Loading...</v>
      </c>
      <c r="F688" s="2" t="str">
        <f>IFERROR(__xludf.DUMMYFUNCTION("GOOGLETRANSLATE(B688, ""en"", ""ru"")"),"Loading...")</f>
        <v>Loading...</v>
      </c>
      <c r="G688" s="2" t="str">
        <f>IFERROR(__xludf.DUMMYFUNCTION("GOOGLETRANSLATE(C688, ""en"", ""ru"")"),"Loading...")</f>
        <v>Loading...</v>
      </c>
    </row>
    <row r="689" ht="15.75" customHeight="1">
      <c r="A689" s="2" t="s">
        <v>413</v>
      </c>
      <c r="B689" s="2" t="s">
        <v>418</v>
      </c>
      <c r="C689" s="2" t="s">
        <v>414</v>
      </c>
      <c r="E689" s="2" t="str">
        <f>IFERROR(__xludf.DUMMYFUNCTION("GOOGLETRANSLATE(A689, ""en"", ""ru"")"),"Loading...")</f>
        <v>Loading...</v>
      </c>
      <c r="F689" s="2" t="str">
        <f>IFERROR(__xludf.DUMMYFUNCTION("GOOGLETRANSLATE(B689, ""en"", ""ru"")"),"Loading...")</f>
        <v>Loading...</v>
      </c>
      <c r="G689" s="2" t="str">
        <f>IFERROR(__xludf.DUMMYFUNCTION("GOOGLETRANSLATE(C689, ""en"", ""ru"")"),"Loading...")</f>
        <v>Loading...</v>
      </c>
    </row>
    <row r="690" ht="15.75" customHeight="1">
      <c r="A690" s="2" t="s">
        <v>419</v>
      </c>
      <c r="B690" s="2" t="s">
        <v>420</v>
      </c>
      <c r="C690" s="2" t="s">
        <v>421</v>
      </c>
      <c r="E690" s="2" t="str">
        <f>IFERROR(__xludf.DUMMYFUNCTION("GOOGLETRANSLATE(A690, ""en"", ""ru"")"),"Loading...")</f>
        <v>Loading...</v>
      </c>
      <c r="F690" s="2" t="str">
        <f>IFERROR(__xludf.DUMMYFUNCTION("GOOGLETRANSLATE(B690, ""en"", ""ru"")"),"Loading...")</f>
        <v>Loading...</v>
      </c>
      <c r="G690" s="2" t="str">
        <f>IFERROR(__xludf.DUMMYFUNCTION("GOOGLETRANSLATE(C690, ""en"", ""ru"")"),"Loading...")</f>
        <v>Loading...</v>
      </c>
    </row>
    <row r="691" ht="15.75" customHeight="1">
      <c r="A691" s="2" t="s">
        <v>419</v>
      </c>
      <c r="B691" s="2" t="s">
        <v>422</v>
      </c>
      <c r="C691" s="2" t="s">
        <v>421</v>
      </c>
      <c r="E691" s="2" t="str">
        <f>IFERROR(__xludf.DUMMYFUNCTION("GOOGLETRANSLATE(A691, ""en"", ""ru"")"),"Loading...")</f>
        <v>Loading...</v>
      </c>
      <c r="F691" s="2" t="str">
        <f>IFERROR(__xludf.DUMMYFUNCTION("GOOGLETRANSLATE(B691, ""en"", ""ru"")"),"Молочный шоколад")</f>
        <v>Молочный шоколад</v>
      </c>
      <c r="G691" s="2" t="str">
        <f>IFERROR(__xludf.DUMMYFUNCTION("GOOGLETRANSLATE(C691, ""en"", ""ru"")"),"Loading...")</f>
        <v>Loading...</v>
      </c>
    </row>
    <row r="692" ht="15.75" customHeight="1">
      <c r="A692" s="2" t="s">
        <v>419</v>
      </c>
      <c r="B692" s="2" t="s">
        <v>423</v>
      </c>
      <c r="C692" s="2" t="s">
        <v>421</v>
      </c>
      <c r="E692" s="2" t="str">
        <f>IFERROR(__xludf.DUMMYFUNCTION("GOOGLETRANSLATE(A692, ""en"", ""ru"")"),"Loading...")</f>
        <v>Loading...</v>
      </c>
      <c r="F692" s="2" t="str">
        <f>IFERROR(__xludf.DUMMYFUNCTION("GOOGLETRANSLATE(B692, ""en"", ""ru"")"),"Соленое масло")</f>
        <v>Соленое масло</v>
      </c>
      <c r="G692" s="2" t="str">
        <f>IFERROR(__xludf.DUMMYFUNCTION("GOOGLETRANSLATE(C692, ""en"", ""ru"")"),"Loading...")</f>
        <v>Loading...</v>
      </c>
    </row>
    <row r="693" ht="15.75" customHeight="1">
      <c r="A693" s="2" t="s">
        <v>419</v>
      </c>
      <c r="B693" s="2" t="s">
        <v>416</v>
      </c>
      <c r="C693" s="2" t="s">
        <v>421</v>
      </c>
      <c r="E693" s="2" t="str">
        <f>IFERROR(__xludf.DUMMYFUNCTION("GOOGLETRANSLATE(A693, ""en"", ""ru"")"),"Loading...")</f>
        <v>Loading...</v>
      </c>
      <c r="F693" s="2" t="str">
        <f>IFERROR(__xludf.DUMMYFUNCTION("GOOGLETRANSLATE(B693, ""en"", ""ru"")"),"Loading...")</f>
        <v>Loading...</v>
      </c>
      <c r="G693" s="2" t="str">
        <f>IFERROR(__xludf.DUMMYFUNCTION("GOOGLETRANSLATE(C693, ""en"", ""ru"")"),"Loading...")</f>
        <v>Loading...</v>
      </c>
    </row>
    <row r="694" ht="15.75" customHeight="1">
      <c r="A694" s="2" t="s">
        <v>419</v>
      </c>
      <c r="B694" s="2" t="s">
        <v>27</v>
      </c>
      <c r="C694" s="2" t="s">
        <v>421</v>
      </c>
      <c r="E694" s="2" t="str">
        <f>IFERROR(__xludf.DUMMYFUNCTION("GOOGLETRANSLATE(A694, ""en"", ""ru"")"),"Loading...")</f>
        <v>Loading...</v>
      </c>
      <c r="F694" s="2" t="str">
        <f>IFERROR(__xludf.DUMMYFUNCTION("GOOGLETRANSLATE(B694, ""en"", ""ru"")"),"Яйца")</f>
        <v>Яйца</v>
      </c>
      <c r="G694" s="2" t="str">
        <f>IFERROR(__xludf.DUMMYFUNCTION("GOOGLETRANSLATE(C694, ""en"", ""ru"")"),"Loading...")</f>
        <v>Loading...</v>
      </c>
    </row>
    <row r="695" ht="15.75" customHeight="1">
      <c r="A695" s="2" t="s">
        <v>419</v>
      </c>
      <c r="B695" s="2" t="s">
        <v>15</v>
      </c>
      <c r="C695" s="2" t="s">
        <v>421</v>
      </c>
      <c r="E695" s="2" t="str">
        <f>IFERROR(__xludf.DUMMYFUNCTION("GOOGLETRANSLATE(A695, ""en"", ""ru"")"),"Loading...")</f>
        <v>Loading...</v>
      </c>
      <c r="F695" s="2" t="str">
        <f>IFERROR(__xludf.DUMMYFUNCTION("GOOGLETRANSLATE(B695, ""en"", ""ru"")"),"Пшеничной муки")</f>
        <v>Пшеничной муки</v>
      </c>
      <c r="G695" s="2" t="str">
        <f>IFERROR(__xludf.DUMMYFUNCTION("GOOGLETRANSLATE(C695, ""en"", ""ru"")"),"Loading...")</f>
        <v>Loading...</v>
      </c>
    </row>
    <row r="696" ht="15.75" customHeight="1">
      <c r="A696" s="2" t="s">
        <v>419</v>
      </c>
      <c r="B696" s="2" t="s">
        <v>410</v>
      </c>
      <c r="C696" s="2" t="s">
        <v>421</v>
      </c>
      <c r="E696" s="2" t="str">
        <f>IFERROR(__xludf.DUMMYFUNCTION("GOOGLETRANSLATE(A696, ""en"", ""ru"")"),"Loading...")</f>
        <v>Loading...</v>
      </c>
      <c r="F696" s="2" t="str">
        <f>IFERROR(__xludf.DUMMYFUNCTION("GOOGLETRANSLATE(B696, ""en"", ""ru"")"),"Loading...")</f>
        <v>Loading...</v>
      </c>
      <c r="G696" s="2" t="str">
        <f>IFERROR(__xludf.DUMMYFUNCTION("GOOGLETRANSLATE(C696, ""en"", ""ru"")"),"Loading...")</f>
        <v>Loading...</v>
      </c>
    </row>
    <row r="697" ht="15.75" customHeight="1">
      <c r="A697" s="2" t="s">
        <v>419</v>
      </c>
      <c r="B697" s="2" t="s">
        <v>137</v>
      </c>
      <c r="C697" s="2" t="s">
        <v>421</v>
      </c>
      <c r="E697" s="2" t="str">
        <f>IFERROR(__xludf.DUMMYFUNCTION("GOOGLETRANSLATE(A697, ""en"", ""ru"")"),"Loading...")</f>
        <v>Loading...</v>
      </c>
      <c r="F697" s="2" t="str">
        <f>IFERROR(__xludf.DUMMYFUNCTION("GOOGLETRANSLATE(B697, ""en"", ""ru"")"),"Малина")</f>
        <v>Малина</v>
      </c>
      <c r="G697" s="2" t="str">
        <f>IFERROR(__xludf.DUMMYFUNCTION("GOOGLETRANSLATE(C697, ""en"", ""ru"")"),"Loading...")</f>
        <v>Loading...</v>
      </c>
    </row>
    <row r="698" ht="15.75" customHeight="1">
      <c r="A698" s="2" t="s">
        <v>424</v>
      </c>
      <c r="B698" s="2" t="s">
        <v>406</v>
      </c>
      <c r="C698" s="2" t="s">
        <v>425</v>
      </c>
      <c r="E698" s="2" t="str">
        <f>IFERROR(__xludf.DUMMYFUNCTION("GOOGLETRANSLATE(A698, ""en"", ""ru"")"),"Loading...")</f>
        <v>Loading...</v>
      </c>
      <c r="F698" s="2" t="str">
        <f>IFERROR(__xludf.DUMMYFUNCTION("GOOGLETRANSLATE(B698, ""en"", ""ru"")"),"Loading...")</f>
        <v>Loading...</v>
      </c>
      <c r="G698" s="2" t="str">
        <f>IFERROR(__xludf.DUMMYFUNCTION("GOOGLETRANSLATE(C698, ""en"", ""ru"")"),"Loading...")</f>
        <v>Loading...</v>
      </c>
    </row>
    <row r="699" ht="15.75" customHeight="1">
      <c r="A699" s="2" t="s">
        <v>424</v>
      </c>
      <c r="B699" s="2" t="s">
        <v>69</v>
      </c>
      <c r="C699" s="2" t="s">
        <v>425</v>
      </c>
      <c r="E699" s="2" t="str">
        <f>IFERROR(__xludf.DUMMYFUNCTION("GOOGLETRANSLATE(A699, ""en"", ""ru"")"),"Loading...")</f>
        <v>Loading...</v>
      </c>
      <c r="F699" s="2" t="str">
        <f>IFERROR(__xludf.DUMMYFUNCTION("GOOGLETRANSLATE(B699, ""en"", ""ru"")"),"Оливковое масло")</f>
        <v>Оливковое масло</v>
      </c>
      <c r="G699" s="2" t="str">
        <f>IFERROR(__xludf.DUMMYFUNCTION("GOOGLETRANSLATE(C699, ""en"", ""ru"")"),"Loading...")</f>
        <v>Loading...</v>
      </c>
    </row>
    <row r="700" ht="15.75" customHeight="1">
      <c r="A700" s="2" t="s">
        <v>424</v>
      </c>
      <c r="B700" s="2" t="s">
        <v>247</v>
      </c>
      <c r="C700" s="2" t="s">
        <v>425</v>
      </c>
      <c r="E700" s="2" t="str">
        <f>IFERROR(__xludf.DUMMYFUNCTION("GOOGLETRANSLATE(A700, ""en"", ""ru"")"),"Loading...")</f>
        <v>Loading...</v>
      </c>
      <c r="F700" s="2" t="str">
        <f>IFERROR(__xludf.DUMMYFUNCTION("GOOGLETRANSLATE(B700, ""en"", ""ru"")"),"Loading...")</f>
        <v>Loading...</v>
      </c>
      <c r="G700" s="2" t="str">
        <f>IFERROR(__xludf.DUMMYFUNCTION("GOOGLETRANSLATE(C700, ""en"", ""ru"")"),"Loading...")</f>
        <v>Loading...</v>
      </c>
    </row>
    <row r="701" ht="15.75" customHeight="1">
      <c r="A701" s="2" t="s">
        <v>424</v>
      </c>
      <c r="B701" s="2" t="s">
        <v>78</v>
      </c>
      <c r="C701" s="2" t="s">
        <v>425</v>
      </c>
      <c r="E701" s="2" t="str">
        <f>IFERROR(__xludf.DUMMYFUNCTION("GOOGLETRANSLATE(A701, ""en"", ""ru"")"),"Loading...")</f>
        <v>Loading...</v>
      </c>
      <c r="F701" s="2" t="str">
        <f>IFERROR(__xludf.DUMMYFUNCTION("GOOGLETRANSLATE(B701, ""en"", ""ru"")"),"Помидоры")</f>
        <v>Помидоры</v>
      </c>
      <c r="G701" s="2" t="str">
        <f>IFERROR(__xludf.DUMMYFUNCTION("GOOGLETRANSLATE(C701, ""en"", ""ru"")"),"Loading...")</f>
        <v>Loading...</v>
      </c>
    </row>
    <row r="702" ht="15.75" customHeight="1">
      <c r="A702" s="2" t="s">
        <v>424</v>
      </c>
      <c r="B702" s="2" t="s">
        <v>226</v>
      </c>
      <c r="C702" s="2" t="s">
        <v>425</v>
      </c>
      <c r="E702" s="2" t="str">
        <f>IFERROR(__xludf.DUMMYFUNCTION("GOOGLETRANSLATE(A702, ""en"", ""ru"")"),"Loading...")</f>
        <v>Loading...</v>
      </c>
      <c r="F702" s="2" t="str">
        <f>IFERROR(__xludf.DUMMYFUNCTION("GOOGLETRANSLATE(B702, ""en"", ""ru"")"),"Loading...")</f>
        <v>Loading...</v>
      </c>
      <c r="G702" s="2" t="str">
        <f>IFERROR(__xludf.DUMMYFUNCTION("GOOGLETRANSLATE(C702, ""en"", ""ru"")"),"Loading...")</f>
        <v>Loading...</v>
      </c>
    </row>
    <row r="703" ht="15.75" customHeight="1">
      <c r="A703" s="2" t="s">
        <v>424</v>
      </c>
      <c r="B703" s="2" t="s">
        <v>426</v>
      </c>
      <c r="C703" s="2" t="s">
        <v>425</v>
      </c>
      <c r="E703" s="2" t="str">
        <f>IFERROR(__xludf.DUMMYFUNCTION("GOOGLETRANSLATE(A703, ""en"", ""ru"")"),"Loading...")</f>
        <v>Loading...</v>
      </c>
      <c r="F703" s="2" t="str">
        <f>IFERROR(__xludf.DUMMYFUNCTION("GOOGLETRANSLATE(B703, ""en"", ""ru"")"),"Красный винный уксус")</f>
        <v>Красный винный уксус</v>
      </c>
      <c r="G703" s="2" t="str">
        <f>IFERROR(__xludf.DUMMYFUNCTION("GOOGLETRANSLATE(C703, ""en"", ""ru"")"),"Loading...")</f>
        <v>Loading...</v>
      </c>
    </row>
    <row r="704" ht="15.75" customHeight="1">
      <c r="A704" s="2" t="s">
        <v>424</v>
      </c>
      <c r="B704" s="2" t="s">
        <v>364</v>
      </c>
      <c r="C704" s="2" t="s">
        <v>425</v>
      </c>
      <c r="E704" s="2" t="str">
        <f>IFERROR(__xludf.DUMMYFUNCTION("GOOGLETRANSLATE(A704, ""en"", ""ru"")"),"Loading...")</f>
        <v>Loading...</v>
      </c>
      <c r="F704" s="2" t="str">
        <f>IFERROR(__xludf.DUMMYFUNCTION("GOOGLETRANSLATE(B704, ""en"", ""ru"")"),"Авокадо")</f>
        <v>Авокадо</v>
      </c>
      <c r="G704" s="2" t="str">
        <f>IFERROR(__xludf.DUMMYFUNCTION("GOOGLETRANSLATE(C704, ""en"", ""ru"")"),"Loading...")</f>
        <v>Loading...</v>
      </c>
    </row>
    <row r="705" ht="15.75" customHeight="1">
      <c r="A705" s="2" t="s">
        <v>424</v>
      </c>
      <c r="B705" s="2" t="s">
        <v>193</v>
      </c>
      <c r="C705" s="2" t="s">
        <v>425</v>
      </c>
      <c r="E705" s="2" t="str">
        <f>IFERROR(__xludf.DUMMYFUNCTION("GOOGLETRANSLATE(A705, ""en"", ""ru"")"),"Loading...")</f>
        <v>Loading...</v>
      </c>
      <c r="F705" s="2" t="str">
        <f>IFERROR(__xludf.DUMMYFUNCTION("GOOGLETRANSLATE(B705, ""en"", ""ru"")"),"Loading...")</f>
        <v>Loading...</v>
      </c>
      <c r="G705" s="2" t="str">
        <f>IFERROR(__xludf.DUMMYFUNCTION("GOOGLETRANSLATE(C705, ""en"", ""ru"")"),"Loading...")</f>
        <v>Loading...</v>
      </c>
    </row>
    <row r="706" ht="15.75" customHeight="1">
      <c r="A706" s="2" t="s">
        <v>424</v>
      </c>
      <c r="B706" s="2" t="s">
        <v>193</v>
      </c>
      <c r="C706" s="2" t="s">
        <v>425</v>
      </c>
      <c r="E706" s="2" t="str">
        <f>IFERROR(__xludf.DUMMYFUNCTION("GOOGLETRANSLATE(A706, ""en"", ""ru"")"),"Loading...")</f>
        <v>Loading...</v>
      </c>
      <c r="F706" s="2" t="str">
        <f>IFERROR(__xludf.DUMMYFUNCTION("GOOGLETRANSLATE(B706, ""en"", ""ru"")"),"Loading...")</f>
        <v>Loading...</v>
      </c>
      <c r="G706" s="2" t="str">
        <f>IFERROR(__xludf.DUMMYFUNCTION("GOOGLETRANSLATE(C706, ""en"", ""ru"")"),"Loading...")</f>
        <v>Loading...</v>
      </c>
    </row>
    <row r="707" ht="15.75" customHeight="1">
      <c r="A707" s="2" t="s">
        <v>424</v>
      </c>
      <c r="B707" s="2" t="s">
        <v>116</v>
      </c>
      <c r="C707" s="2" t="s">
        <v>425</v>
      </c>
      <c r="E707" s="2" t="str">
        <f>IFERROR(__xludf.DUMMYFUNCTION("GOOGLETRANSLATE(A707, ""en"", ""ru"")"),"Loading...")</f>
        <v>Loading...</v>
      </c>
      <c r="F707" s="2" t="str">
        <f>IFERROR(__xludf.DUMMYFUNCTION("GOOGLETRANSLATE(B707, ""en"", ""ru"")"),"Loading...")</f>
        <v>Loading...</v>
      </c>
      <c r="G707" s="2" t="str">
        <f>IFERROR(__xludf.DUMMYFUNCTION("GOOGLETRANSLATE(C707, ""en"", ""ru"")"),"Loading...")</f>
        <v>Loading...</v>
      </c>
    </row>
    <row r="708" ht="15.75" customHeight="1">
      <c r="A708" s="2" t="s">
        <v>424</v>
      </c>
      <c r="B708" s="2" t="s">
        <v>404</v>
      </c>
      <c r="C708" s="2" t="s">
        <v>425</v>
      </c>
      <c r="E708" s="2" t="str">
        <f>IFERROR(__xludf.DUMMYFUNCTION("GOOGLETRANSLATE(A708, ""en"", ""ru"")"),"Loading...")</f>
        <v>Loading...</v>
      </c>
      <c r="F708" s="2" t="str">
        <f>IFERROR(__xludf.DUMMYFUNCTION("GOOGLETRANSLATE(B708, ""en"", ""ru"")"),"Харисса Спайс")</f>
        <v>Харисса Спайс</v>
      </c>
      <c r="G708" s="2" t="str">
        <f>IFERROR(__xludf.DUMMYFUNCTION("GOOGLETRANSLATE(C708, ""en"", ""ru"")"),"Loading...")</f>
        <v>Loading...</v>
      </c>
    </row>
    <row r="709" ht="15.75" customHeight="1">
      <c r="A709" s="2" t="s">
        <v>424</v>
      </c>
      <c r="B709" s="2" t="s">
        <v>427</v>
      </c>
      <c r="C709" s="2" t="s">
        <v>425</v>
      </c>
      <c r="E709" s="2" t="str">
        <f>IFERROR(__xludf.DUMMYFUNCTION("GOOGLETRANSLATE(A709, ""en"", ""ru"")"),"Loading...")</f>
        <v>Loading...</v>
      </c>
      <c r="F709" s="2" t="str">
        <f>IFERROR(__xludf.DUMMYFUNCTION("GOOGLETRANSLATE(B709, ""en"", ""ru"")"),"Loading...")</f>
        <v>Loading...</v>
      </c>
      <c r="G709" s="2" t="str">
        <f>IFERROR(__xludf.DUMMYFUNCTION("GOOGLETRANSLATE(C709, ""en"", ""ru"")"),"Loading...")</f>
        <v>Loading...</v>
      </c>
    </row>
    <row r="710" ht="15.75" customHeight="1">
      <c r="A710" s="2" t="s">
        <v>424</v>
      </c>
      <c r="B710" s="2" t="s">
        <v>43</v>
      </c>
      <c r="C710" s="2" t="s">
        <v>425</v>
      </c>
      <c r="E710" s="2" t="str">
        <f>IFERROR(__xludf.DUMMYFUNCTION("GOOGLETRANSLATE(A710, ""en"", ""ru"")"),"Loading...")</f>
        <v>Loading...</v>
      </c>
      <c r="F710" s="2" t="str">
        <f>IFERROR(__xludf.DUMMYFUNCTION("GOOGLETRANSLATE(B710, ""en"", ""ru"")"),"Кориандр")</f>
        <v>Кориандр</v>
      </c>
      <c r="G710" s="2" t="str">
        <f>IFERROR(__xludf.DUMMYFUNCTION("GOOGLETRANSLATE(C710, ""en"", ""ru"")"),"Loading...")</f>
        <v>Loading...</v>
      </c>
    </row>
    <row r="711" ht="15.75" customHeight="1">
      <c r="A711" s="2" t="s">
        <v>428</v>
      </c>
      <c r="B711" s="2" t="s">
        <v>375</v>
      </c>
      <c r="C711" s="2" t="s">
        <v>429</v>
      </c>
      <c r="E711" s="2" t="str">
        <f>IFERROR(__xludf.DUMMYFUNCTION("GOOGLETRANSLATE(A711, ""en"", ""ru"")"),"Пирог с куриной ветчиной и луком-пореем")</f>
        <v>Пирог с куриной ветчиной и луком-пореем</v>
      </c>
      <c r="F711" s="2" t="str">
        <f>IFERROR(__xludf.DUMMYFUNCTION("GOOGLETRANSLATE(B711, ""en"", ""ru"")"),"Loading...")</f>
        <v>Loading...</v>
      </c>
      <c r="G711" s="2" t="str">
        <f>IFERROR(__xludf.DUMMYFUNCTION("GOOGLETRANSLATE(C711, ""en"", ""ru"")"),"Loading...")</f>
        <v>Loading...</v>
      </c>
    </row>
    <row r="712" ht="15.75" customHeight="1">
      <c r="A712" s="2" t="s">
        <v>428</v>
      </c>
      <c r="B712" s="2" t="s">
        <v>355</v>
      </c>
      <c r="C712" s="2" t="s">
        <v>429</v>
      </c>
      <c r="E712" s="2" t="str">
        <f>IFERROR(__xludf.DUMMYFUNCTION("GOOGLETRANSLATE(A712, ""en"", ""ru"")"),"Пирог с куриной ветчиной и луком-пореем")</f>
        <v>Пирог с куриной ветчиной и луком-пореем</v>
      </c>
      <c r="F712" s="2" t="str">
        <f>IFERROR(__xludf.DUMMYFUNCTION("GOOGLETRANSLATE(B712, ""en"", ""ru"")"),"Куриная грудка")</f>
        <v>Куриная грудка</v>
      </c>
      <c r="G712" s="2" t="str">
        <f>IFERROR(__xludf.DUMMYFUNCTION("GOOGLETRANSLATE(C712, ""en"", ""ru"")"),"Loading...")</f>
        <v>Loading...</v>
      </c>
    </row>
    <row r="713" ht="15.75" customHeight="1">
      <c r="A713" s="2" t="s">
        <v>428</v>
      </c>
      <c r="B713" s="2" t="s">
        <v>18</v>
      </c>
      <c r="C713" s="2" t="s">
        <v>429</v>
      </c>
      <c r="E713" s="2" t="str">
        <f>IFERROR(__xludf.DUMMYFUNCTION("GOOGLETRANSLATE(A713, ""en"", ""ru"")"),"Пирог с куриной ветчиной и луком-пореем")</f>
        <v>Пирог с куриной ветчиной и луком-пореем</v>
      </c>
      <c r="F713" s="2" t="str">
        <f>IFERROR(__xludf.DUMMYFUNCTION("GOOGLETRANSLATE(B713, ""en"", ""ru"")"),"Масло")</f>
        <v>Масло</v>
      </c>
      <c r="G713" s="2" t="str">
        <f>IFERROR(__xludf.DUMMYFUNCTION("GOOGLETRANSLATE(C713, ""en"", ""ru"")"),"Loading...")</f>
        <v>Loading...</v>
      </c>
    </row>
    <row r="714" ht="15.75" customHeight="1">
      <c r="A714" s="2" t="s">
        <v>428</v>
      </c>
      <c r="B714" s="2" t="s">
        <v>123</v>
      </c>
      <c r="C714" s="2" t="s">
        <v>429</v>
      </c>
      <c r="E714" s="2" t="str">
        <f>IFERROR(__xludf.DUMMYFUNCTION("GOOGLETRANSLATE(A714, ""en"", ""ru"")"),"Пирог с куриной ветчиной и луком-пореем")</f>
        <v>Пирог с куриной ветчиной и луком-пореем</v>
      </c>
      <c r="F714" s="2" t="str">
        <f>IFERROR(__xludf.DUMMYFUNCTION("GOOGLETRANSLATE(B714, ""en"", ""ru"")"),"Loading...")</f>
        <v>Loading...</v>
      </c>
      <c r="G714" s="2" t="str">
        <f>IFERROR(__xludf.DUMMYFUNCTION("GOOGLETRANSLATE(C714, ""en"", ""ru"")"),"Loading...")</f>
        <v>Loading...</v>
      </c>
    </row>
    <row r="715" ht="15.75" customHeight="1">
      <c r="A715" s="2" t="s">
        <v>428</v>
      </c>
      <c r="B715" s="2" t="s">
        <v>79</v>
      </c>
      <c r="C715" s="2" t="s">
        <v>429</v>
      </c>
      <c r="E715" s="2" t="str">
        <f>IFERROR(__xludf.DUMMYFUNCTION("GOOGLETRANSLATE(A715, ""en"", ""ru"")"),"Пирог с куриной ветчиной и луком-пореем")</f>
        <v>Пирог с куриной ветчиной и луком-пореем</v>
      </c>
      <c r="F715" s="2" t="str">
        <f>IFERROR(__xludf.DUMMYFUNCTION("GOOGLETRANSLATE(B715, ""en"", ""ru"")"),"Чеснок")</f>
        <v>Чеснок</v>
      </c>
      <c r="G715" s="2" t="str">
        <f>IFERROR(__xludf.DUMMYFUNCTION("GOOGLETRANSLATE(C715, ""en"", ""ru"")"),"Loading...")</f>
        <v>Loading...</v>
      </c>
    </row>
    <row r="716" ht="15.75" customHeight="1">
      <c r="A716" s="2" t="s">
        <v>428</v>
      </c>
      <c r="B716" s="2" t="s">
        <v>15</v>
      </c>
      <c r="C716" s="2" t="s">
        <v>429</v>
      </c>
      <c r="E716" s="2" t="str">
        <f>IFERROR(__xludf.DUMMYFUNCTION("GOOGLETRANSLATE(A716, ""en"", ""ru"")"),"Пирог с куриной ветчиной и луком-пореем")</f>
        <v>Пирог с куриной ветчиной и луком-пореем</v>
      </c>
      <c r="F716" s="2" t="str">
        <f>IFERROR(__xludf.DUMMYFUNCTION("GOOGLETRANSLATE(B716, ""en"", ""ru"")"),"Пшеничной муки")</f>
        <v>Пшеничной муки</v>
      </c>
      <c r="G716" s="2" t="str">
        <f>IFERROR(__xludf.DUMMYFUNCTION("GOOGLETRANSLATE(C716, ""en"", ""ru"")"),"Loading...")</f>
        <v>Loading...</v>
      </c>
    </row>
    <row r="717" ht="15.75" customHeight="1">
      <c r="A717" s="2" t="s">
        <v>428</v>
      </c>
      <c r="B717" s="2" t="s">
        <v>25</v>
      </c>
      <c r="C717" s="2" t="s">
        <v>429</v>
      </c>
      <c r="E717" s="2" t="str">
        <f>IFERROR(__xludf.DUMMYFUNCTION("GOOGLETRANSLATE(A717, ""en"", ""ru"")"),"Пирог с куриной ветчиной и луком-пореем")</f>
        <v>Пирог с куриной ветчиной и луком-пореем</v>
      </c>
      <c r="F717" s="2" t="str">
        <f>IFERROR(__xludf.DUMMYFUNCTION("GOOGLETRANSLATE(B717, ""en"", ""ru"")"),"Молоко")</f>
        <v>Молоко</v>
      </c>
      <c r="G717" s="2" t="str">
        <f>IFERROR(__xludf.DUMMYFUNCTION("GOOGLETRANSLATE(C717, ""en"", ""ru"")"),"Loading...")</f>
        <v>Loading...</v>
      </c>
    </row>
    <row r="718" ht="15.75" customHeight="1">
      <c r="A718" s="2" t="s">
        <v>428</v>
      </c>
      <c r="B718" s="2" t="s">
        <v>430</v>
      </c>
      <c r="C718" s="2" t="s">
        <v>429</v>
      </c>
      <c r="E718" s="2" t="str">
        <f>IFERROR(__xludf.DUMMYFUNCTION("GOOGLETRANSLATE(A718, ""en"", ""ru"")"),"Пирог с куриной ветчиной и луком-пореем")</f>
        <v>Пирог с куриной ветчиной и луком-пореем</v>
      </c>
      <c r="F718" s="2" t="str">
        <f>IFERROR(__xludf.DUMMYFUNCTION("GOOGLETRANSLATE(B718, ""en"", ""ru"")"),"Белое вино")</f>
        <v>Белое вино</v>
      </c>
      <c r="G718" s="2" t="str">
        <f>IFERROR(__xludf.DUMMYFUNCTION("GOOGLETRANSLATE(C718, ""en"", ""ru"")"),"Loading...")</f>
        <v>Loading...</v>
      </c>
    </row>
    <row r="719" ht="15.75" customHeight="1">
      <c r="A719" s="2" t="s">
        <v>428</v>
      </c>
      <c r="B719" s="2" t="s">
        <v>159</v>
      </c>
      <c r="C719" s="2" t="s">
        <v>429</v>
      </c>
      <c r="E719" s="2" t="str">
        <f>IFERROR(__xludf.DUMMYFUNCTION("GOOGLETRANSLATE(A719, ""en"", ""ru"")"),"Пирог с куриной ветчиной и луком-пореем")</f>
        <v>Пирог с куриной ветчиной и луком-пореем</v>
      </c>
      <c r="F719" s="2" t="str">
        <f>IFERROR(__xludf.DUMMYFUNCTION("GOOGLETRANSLATE(B719, ""en"", ""ru"")"),"Loading...")</f>
        <v>Loading...</v>
      </c>
      <c r="G719" s="2" t="str">
        <f>IFERROR(__xludf.DUMMYFUNCTION("GOOGLETRANSLATE(C719, ""en"", ""ru"")"),"Loading...")</f>
        <v>Loading...</v>
      </c>
    </row>
    <row r="720" ht="15.75" customHeight="1">
      <c r="A720" s="2" t="s">
        <v>428</v>
      </c>
      <c r="B720" s="2" t="s">
        <v>431</v>
      </c>
      <c r="C720" s="2" t="s">
        <v>429</v>
      </c>
      <c r="E720" s="2" t="str">
        <f>IFERROR(__xludf.DUMMYFUNCTION("GOOGLETRANSLATE(A720, ""en"", ""ru"")"),"Пирог с куриной ветчиной и луком-пореем")</f>
        <v>Пирог с куриной ветчиной и луком-пореем</v>
      </c>
      <c r="F720" s="2" t="str">
        <f>IFERROR(__xludf.DUMMYFUNCTION("GOOGLETRANSLATE(B720, ""en"", ""ru"")"),"ветчина")</f>
        <v>ветчина</v>
      </c>
      <c r="G720" s="2" t="str">
        <f>IFERROR(__xludf.DUMMYFUNCTION("GOOGLETRANSLATE(C720, ""en"", ""ru"")"),"Loading...")</f>
        <v>Loading...</v>
      </c>
    </row>
    <row r="721" ht="15.75" customHeight="1">
      <c r="A721" s="2" t="s">
        <v>428</v>
      </c>
      <c r="B721" s="2" t="s">
        <v>412</v>
      </c>
      <c r="C721" s="2" t="s">
        <v>429</v>
      </c>
      <c r="E721" s="2" t="str">
        <f>IFERROR(__xludf.DUMMYFUNCTION("GOOGLETRANSLATE(A721, ""en"", ""ru"")"),"Пирог с куриной ветчиной и луком-пореем")</f>
        <v>Пирог с куриной ветчиной и луком-пореем</v>
      </c>
      <c r="F721" s="2" t="str">
        <f>IFERROR(__xludf.DUMMYFUNCTION("GOOGLETRANSLATE(B721, ""en"", ""ru"")"),"Loading...")</f>
        <v>Loading...</v>
      </c>
      <c r="G721" s="2" t="str">
        <f>IFERROR(__xludf.DUMMYFUNCTION("GOOGLETRANSLATE(C721, ""en"", ""ru"")"),"Loading...")</f>
        <v>Loading...</v>
      </c>
    </row>
    <row r="722" ht="15.75" customHeight="1">
      <c r="A722" s="2" t="s">
        <v>428</v>
      </c>
      <c r="B722" s="2" t="s">
        <v>146</v>
      </c>
      <c r="C722" s="2" t="s">
        <v>429</v>
      </c>
      <c r="E722" s="2" t="str">
        <f>IFERROR(__xludf.DUMMYFUNCTION("GOOGLETRANSLATE(A722, ""en"", ""ru"")"),"Пирог с куриной ветчиной и луком-пореем")</f>
        <v>Пирог с куриной ветчиной и луком-пореем</v>
      </c>
      <c r="F722" s="2" t="str">
        <f>IFERROR(__xludf.DUMMYFUNCTION("GOOGLETRANSLATE(B722, ""en"", ""ru"")"),"Loading...")</f>
        <v>Loading...</v>
      </c>
      <c r="G722" s="2" t="str">
        <f>IFERROR(__xludf.DUMMYFUNCTION("GOOGLETRANSLATE(C722, ""en"", ""ru"")"),"Loading...")</f>
        <v>Loading...</v>
      </c>
    </row>
    <row r="723" ht="15.75" customHeight="1">
      <c r="A723" s="2" t="s">
        <v>428</v>
      </c>
      <c r="B723" s="2" t="s">
        <v>15</v>
      </c>
      <c r="C723" s="2" t="s">
        <v>429</v>
      </c>
      <c r="E723" s="2" t="str">
        <f>IFERROR(__xludf.DUMMYFUNCTION("GOOGLETRANSLATE(A723, ""en"", ""ru"")"),"Пирог с куриной ветчиной и луком-пореем")</f>
        <v>Пирог с куриной ветчиной и луком-пореем</v>
      </c>
      <c r="F723" s="2" t="str">
        <f>IFERROR(__xludf.DUMMYFUNCTION("GOOGLETRANSLATE(B723, ""en"", ""ru"")"),"Пшеничной муки")</f>
        <v>Пшеничной муки</v>
      </c>
      <c r="G723" s="2" t="str">
        <f>IFERROR(__xludf.DUMMYFUNCTION("GOOGLETRANSLATE(C723, ""en"", ""ru"")"),"Loading...")</f>
        <v>Loading...</v>
      </c>
    </row>
    <row r="724" ht="15.75" customHeight="1">
      <c r="A724" s="2" t="s">
        <v>428</v>
      </c>
      <c r="B724" s="2" t="s">
        <v>18</v>
      </c>
      <c r="C724" s="2" t="s">
        <v>429</v>
      </c>
      <c r="E724" s="2" t="str">
        <f>IFERROR(__xludf.DUMMYFUNCTION("GOOGLETRANSLATE(A724, ""en"", ""ru"")"),"Пирог с куриной ветчиной и луком-пореем")</f>
        <v>Пирог с куриной ветчиной и луком-пореем</v>
      </c>
      <c r="F724" s="2" t="str">
        <f>IFERROR(__xludf.DUMMYFUNCTION("GOOGLETRANSLATE(B724, ""en"", ""ru"")"),"Масло")</f>
        <v>Масло</v>
      </c>
      <c r="G724" s="2" t="str">
        <f>IFERROR(__xludf.DUMMYFUNCTION("GOOGLETRANSLATE(C724, ""en"", ""ru"")"),"Loading...")</f>
        <v>Loading...</v>
      </c>
    </row>
    <row r="725" ht="15.75" customHeight="1">
      <c r="A725" s="2" t="s">
        <v>428</v>
      </c>
      <c r="B725" s="2" t="s">
        <v>432</v>
      </c>
      <c r="C725" s="2" t="s">
        <v>429</v>
      </c>
      <c r="E725" s="2" t="str">
        <f>IFERROR(__xludf.DUMMYFUNCTION("GOOGLETRANSLATE(A725, ""en"", ""ru"")"),"Пирог с куриной ветчиной и луком-пореем")</f>
        <v>Пирог с куриной ветчиной и луком-пореем</v>
      </c>
      <c r="F725" s="2" t="str">
        <f>IFERROR(__xludf.DUMMYFUNCTION("GOOGLETRANSLATE(B725, ""en"", ""ru"")"),"Loading...")</f>
        <v>Loading...</v>
      </c>
      <c r="G725" s="2" t="str">
        <f>IFERROR(__xludf.DUMMYFUNCTION("GOOGLETRANSLATE(C725, ""en"", ""ru"")"),"Loading...")</f>
        <v>Loading...</v>
      </c>
    </row>
    <row r="726" ht="15.75" customHeight="1">
      <c r="A726" s="2" t="s">
        <v>428</v>
      </c>
      <c r="B726" s="2" t="s">
        <v>433</v>
      </c>
      <c r="C726" s="2" t="s">
        <v>429</v>
      </c>
      <c r="E726" s="2" t="str">
        <f>IFERROR(__xludf.DUMMYFUNCTION("GOOGLETRANSLATE(A726, ""en"", ""ru"")"),"Пирог с куриной ветчиной и луком-пореем")</f>
        <v>Пирог с куриной ветчиной и луком-пореем</v>
      </c>
      <c r="F726" s="2" t="str">
        <f>IFERROR(__xludf.DUMMYFUNCTION("GOOGLETRANSLATE(B726, ""en"", ""ru"")"),"Loading...")</f>
        <v>Loading...</v>
      </c>
      <c r="G726" s="2" t="str">
        <f>IFERROR(__xludf.DUMMYFUNCTION("GOOGLETRANSLATE(C726, ""en"", ""ru"")"),"Loading...")</f>
        <v>Loading...</v>
      </c>
    </row>
    <row r="727" ht="15.75" customHeight="1">
      <c r="A727" s="2" t="s">
        <v>428</v>
      </c>
      <c r="B727" s="2" t="s">
        <v>432</v>
      </c>
      <c r="C727" s="2" t="s">
        <v>429</v>
      </c>
      <c r="E727" s="2" t="str">
        <f>IFERROR(__xludf.DUMMYFUNCTION("GOOGLETRANSLATE(A727, ""en"", ""ru"")"),"Пирог с куриной ветчиной и луком-пореем")</f>
        <v>Пирог с куриной ветчиной и луком-пореем</v>
      </c>
      <c r="F727" s="2" t="str">
        <f>IFERROR(__xludf.DUMMYFUNCTION("GOOGLETRANSLATE(B727, ""en"", ""ru"")"),"Loading...")</f>
        <v>Loading...</v>
      </c>
      <c r="G727" s="2" t="str">
        <f>IFERROR(__xludf.DUMMYFUNCTION("GOOGLETRANSLATE(C727, ""en"", ""ru"")"),"Loading...")</f>
        <v>Loading...</v>
      </c>
    </row>
    <row r="728" ht="15.75" customHeight="1">
      <c r="A728" s="2" t="s">
        <v>434</v>
      </c>
      <c r="B728" s="2" t="s">
        <v>93</v>
      </c>
      <c r="C728" s="2" t="s">
        <v>435</v>
      </c>
      <c r="E728" s="2" t="str">
        <f>IFERROR(__xludf.DUMMYFUNCTION("GOOGLETRANSLATE(A728, ""en"", ""ru"")"),"Loading...")</f>
        <v>Loading...</v>
      </c>
      <c r="F728" s="2" t="str">
        <f>IFERROR(__xludf.DUMMYFUNCTION("GOOGLETRANSLATE(B728, ""en"", ""ru"")"),"Картофель")</f>
        <v>Картофель</v>
      </c>
      <c r="G728" s="2" t="str">
        <f>IFERROR(__xludf.DUMMYFUNCTION("GOOGLETRANSLATE(C728, ""en"", ""ru"")"),"Loading...")</f>
        <v>Loading...</v>
      </c>
    </row>
    <row r="729" ht="15.75" customHeight="1">
      <c r="A729" s="2" t="s">
        <v>434</v>
      </c>
      <c r="B729" s="2" t="s">
        <v>18</v>
      </c>
      <c r="C729" s="2" t="s">
        <v>435</v>
      </c>
      <c r="E729" s="2" t="str">
        <f>IFERROR(__xludf.DUMMYFUNCTION("GOOGLETRANSLATE(A729, ""en"", ""ru"")"),"Loading...")</f>
        <v>Loading...</v>
      </c>
      <c r="F729" s="2" t="str">
        <f>IFERROR(__xludf.DUMMYFUNCTION("GOOGLETRANSLATE(B729, ""en"", ""ru"")"),"Масло")</f>
        <v>Масло</v>
      </c>
      <c r="G729" s="2" t="str">
        <f>IFERROR(__xludf.DUMMYFUNCTION("GOOGLETRANSLATE(C729, ""en"", ""ru"")"),"Loading...")</f>
        <v>Loading...</v>
      </c>
    </row>
    <row r="730" ht="15.75" customHeight="1">
      <c r="A730" s="2" t="s">
        <v>434</v>
      </c>
      <c r="B730" s="2" t="s">
        <v>159</v>
      </c>
      <c r="C730" s="2" t="s">
        <v>435</v>
      </c>
      <c r="E730" s="2" t="str">
        <f>IFERROR(__xludf.DUMMYFUNCTION("GOOGLETRANSLATE(A730, ""en"", ""ru"")"),"Loading...")</f>
        <v>Loading...</v>
      </c>
      <c r="F730" s="2" t="str">
        <f>IFERROR(__xludf.DUMMYFUNCTION("GOOGLETRANSLATE(B730, ""en"", ""ru"")"),"Loading...")</f>
        <v>Loading...</v>
      </c>
      <c r="G730" s="2" t="str">
        <f>IFERROR(__xludf.DUMMYFUNCTION("GOOGLETRANSLATE(C730, ""en"", ""ru"")"),"Loading...")</f>
        <v>Loading...</v>
      </c>
    </row>
    <row r="731" ht="15.75" customHeight="1">
      <c r="A731" s="2" t="s">
        <v>434</v>
      </c>
      <c r="B731" s="2" t="s">
        <v>73</v>
      </c>
      <c r="C731" s="2" t="s">
        <v>435</v>
      </c>
      <c r="E731" s="2" t="str">
        <f>IFERROR(__xludf.DUMMYFUNCTION("GOOGLETRANSLATE(A731, ""en"", ""ru"")"),"Loading...")</f>
        <v>Loading...</v>
      </c>
      <c r="F731" s="2" t="str">
        <f>IFERROR(__xludf.DUMMYFUNCTION("GOOGLETRANSLATE(B731, ""en"", ""ru"")"),"Яичные желтки")</f>
        <v>Яичные желтки</v>
      </c>
      <c r="G731" s="2" t="str">
        <f>IFERROR(__xludf.DUMMYFUNCTION("GOOGLETRANSLATE(C731, ""en"", ""ru"")"),"Loading...")</f>
        <v>Loading...</v>
      </c>
    </row>
    <row r="732" ht="15.75" customHeight="1">
      <c r="A732" s="2" t="s">
        <v>434</v>
      </c>
      <c r="B732" s="2" t="s">
        <v>18</v>
      </c>
      <c r="C732" s="2" t="s">
        <v>435</v>
      </c>
      <c r="E732" s="2" t="str">
        <f>IFERROR(__xludf.DUMMYFUNCTION("GOOGLETRANSLATE(A732, ""en"", ""ru"")"),"Loading...")</f>
        <v>Loading...</v>
      </c>
      <c r="F732" s="2" t="str">
        <f>IFERROR(__xludf.DUMMYFUNCTION("GOOGLETRANSLATE(B732, ""en"", ""ru"")"),"Масло")</f>
        <v>Масло</v>
      </c>
      <c r="G732" s="2" t="str">
        <f>IFERROR(__xludf.DUMMYFUNCTION("GOOGLETRANSLATE(C732, ""en"", ""ru"")"),"Loading...")</f>
        <v>Loading...</v>
      </c>
    </row>
    <row r="733" ht="15.75" customHeight="1">
      <c r="A733" s="2" t="s">
        <v>434</v>
      </c>
      <c r="B733" s="2" t="s">
        <v>149</v>
      </c>
      <c r="C733" s="2" t="s">
        <v>435</v>
      </c>
      <c r="E733" s="2" t="str">
        <f>IFERROR(__xludf.DUMMYFUNCTION("GOOGLETRANSLATE(A733, ""en"", ""ru"")"),"Loading...")</f>
        <v>Loading...</v>
      </c>
      <c r="F733" s="2" t="str">
        <f>IFERROR(__xludf.DUMMYFUNCTION("GOOGLETRANSLATE(B733, ""en"", ""ru"")"),"Шалот")</f>
        <v>Шалот</v>
      </c>
      <c r="G733" s="2" t="str">
        <f>IFERROR(__xludf.DUMMYFUNCTION("GOOGLETRANSLATE(C733, ""en"", ""ru"")"),"Loading...")</f>
        <v>Loading...</v>
      </c>
    </row>
    <row r="734" ht="15.75" customHeight="1">
      <c r="A734" s="2" t="s">
        <v>434</v>
      </c>
      <c r="B734" s="2" t="s">
        <v>91</v>
      </c>
      <c r="C734" s="2" t="s">
        <v>435</v>
      </c>
      <c r="E734" s="2" t="str">
        <f>IFERROR(__xludf.DUMMYFUNCTION("GOOGLETRANSLATE(A734, ""en"", ""ru"")"),"Loading...")</f>
        <v>Loading...</v>
      </c>
      <c r="F734" s="2" t="str">
        <f>IFERROR(__xludf.DUMMYFUNCTION("GOOGLETRANSLATE(B734, ""en"", ""ru"")"),"Морковь")</f>
        <v>Морковь</v>
      </c>
      <c r="G734" s="2" t="str">
        <f>IFERROR(__xludf.DUMMYFUNCTION("GOOGLETRANSLATE(C734, ""en"", ""ru"")"),"Loading...")</f>
        <v>Loading...</v>
      </c>
    </row>
    <row r="735" ht="15.75" customHeight="1">
      <c r="A735" s="2" t="s">
        <v>434</v>
      </c>
      <c r="B735" s="2" t="s">
        <v>122</v>
      </c>
      <c r="C735" s="2" t="s">
        <v>435</v>
      </c>
      <c r="E735" s="2" t="str">
        <f>IFERROR(__xludf.DUMMYFUNCTION("GOOGLETRANSLATE(A735, ""en"", ""ru"")"),"Loading...")</f>
        <v>Loading...</v>
      </c>
      <c r="F735" s="2" t="str">
        <f>IFERROR(__xludf.DUMMYFUNCTION("GOOGLETRANSLATE(B735, ""en"", ""ru"")"),"Loading...")</f>
        <v>Loading...</v>
      </c>
      <c r="G735" s="2" t="str">
        <f>IFERROR(__xludf.DUMMYFUNCTION("GOOGLETRANSLATE(C735, ""en"", ""ru"")"),"Loading...")</f>
        <v>Loading...</v>
      </c>
    </row>
    <row r="736" ht="15.75" customHeight="1">
      <c r="A736" s="2" t="s">
        <v>434</v>
      </c>
      <c r="B736" s="2" t="s">
        <v>39</v>
      </c>
      <c r="C736" s="2" t="s">
        <v>435</v>
      </c>
      <c r="E736" s="2" t="str">
        <f>IFERROR(__xludf.DUMMYFUNCTION("GOOGLETRANSLATE(A736, ""en"", ""ru"")"),"Loading...")</f>
        <v>Loading...</v>
      </c>
      <c r="F736" s="2" t="str">
        <f>IFERROR(__xludf.DUMMYFUNCTION("GOOGLETRANSLATE(B736, ""en"", ""ru"")"),"Зубчик чеснока")</f>
        <v>Зубчик чеснока</v>
      </c>
      <c r="G736" s="2" t="str">
        <f>IFERROR(__xludf.DUMMYFUNCTION("GOOGLETRANSLATE(C736, ""en"", ""ru"")"),"Loading...")</f>
        <v>Loading...</v>
      </c>
    </row>
    <row r="737" ht="15.75" customHeight="1">
      <c r="A737" s="2" t="s">
        <v>434</v>
      </c>
      <c r="B737" s="2" t="s">
        <v>430</v>
      </c>
      <c r="C737" s="2" t="s">
        <v>435</v>
      </c>
      <c r="E737" s="2" t="str">
        <f>IFERROR(__xludf.DUMMYFUNCTION("GOOGLETRANSLATE(A737, ""en"", ""ru"")"),"Loading...")</f>
        <v>Loading...</v>
      </c>
      <c r="F737" s="2" t="str">
        <f>IFERROR(__xludf.DUMMYFUNCTION("GOOGLETRANSLATE(B737, ""en"", ""ru"")"),"Белое вино")</f>
        <v>Белое вино</v>
      </c>
      <c r="G737" s="2" t="str">
        <f>IFERROR(__xludf.DUMMYFUNCTION("GOOGLETRANSLATE(C737, ""en"", ""ru"")"),"Loading...")</f>
        <v>Loading...</v>
      </c>
    </row>
    <row r="738" ht="15.75" customHeight="1">
      <c r="A738" s="2" t="s">
        <v>434</v>
      </c>
      <c r="B738" s="2" t="s">
        <v>177</v>
      </c>
      <c r="C738" s="2" t="s">
        <v>435</v>
      </c>
      <c r="E738" s="2" t="str">
        <f>IFERROR(__xludf.DUMMYFUNCTION("GOOGLETRANSLATE(A738, ""en"", ""ru"")"),"Loading...")</f>
        <v>Loading...</v>
      </c>
      <c r="F738" s="2" t="str">
        <f>IFERROR(__xludf.DUMMYFUNCTION("GOOGLETRANSLATE(B738, ""en"", ""ru"")"),"Loading...")</f>
        <v>Loading...</v>
      </c>
      <c r="G738" s="2" t="str">
        <f>IFERROR(__xludf.DUMMYFUNCTION("GOOGLETRANSLATE(C738, ""en"", ""ru"")"),"Loading...")</f>
        <v>Loading...</v>
      </c>
    </row>
    <row r="739" ht="15.75" customHeight="1">
      <c r="A739" s="2" t="s">
        <v>434</v>
      </c>
      <c r="B739" s="2" t="s">
        <v>436</v>
      </c>
      <c r="C739" s="2" t="s">
        <v>435</v>
      </c>
      <c r="E739" s="2" t="str">
        <f>IFERROR(__xludf.DUMMYFUNCTION("GOOGLETRANSLATE(A739, ""en"", ""ru"")"),"Loading...")</f>
        <v>Loading...</v>
      </c>
      <c r="F739" s="2" t="str">
        <f>IFERROR(__xludf.DUMMYFUNCTION("GOOGLETRANSLATE(B739, ""en"", ""ru"")"),"Консервированные Помидоры")</f>
        <v>Консервированные Помидоры</v>
      </c>
      <c r="G739" s="2" t="str">
        <f>IFERROR(__xludf.DUMMYFUNCTION("GOOGLETRANSLATE(C739, ""en"", ""ru"")"),"Loading...")</f>
        <v>Loading...</v>
      </c>
    </row>
    <row r="740" ht="15.75" customHeight="1">
      <c r="A740" s="2" t="s">
        <v>434</v>
      </c>
      <c r="B740" s="2" t="s">
        <v>375</v>
      </c>
      <c r="C740" s="2" t="s">
        <v>435</v>
      </c>
      <c r="E740" s="2" t="str">
        <f>IFERROR(__xludf.DUMMYFUNCTION("GOOGLETRANSLATE(A740, ""en"", ""ru"")"),"Loading...")</f>
        <v>Loading...</v>
      </c>
      <c r="F740" s="2" t="str">
        <f>IFERROR(__xludf.DUMMYFUNCTION("GOOGLETRANSLATE(B740, ""en"", ""ru"")"),"Loading...")</f>
        <v>Loading...</v>
      </c>
      <c r="G740" s="2" t="str">
        <f>IFERROR(__xludf.DUMMYFUNCTION("GOOGLETRANSLATE(C740, ""en"", ""ru"")"),"Loading...")</f>
        <v>Loading...</v>
      </c>
    </row>
    <row r="741" ht="15.75" customHeight="1">
      <c r="A741" s="2" t="s">
        <v>434</v>
      </c>
      <c r="B741" s="2" t="s">
        <v>189</v>
      </c>
      <c r="C741" s="2" t="s">
        <v>435</v>
      </c>
      <c r="E741" s="2" t="str">
        <f>IFERROR(__xludf.DUMMYFUNCTION("GOOGLETRANSLATE(A741, ""en"", ""ru"")"),"Loading...")</f>
        <v>Loading...</v>
      </c>
      <c r="F741" s="2" t="str">
        <f>IFERROR(__xludf.DUMMYFUNCTION("GOOGLETRANSLATE(B741, ""en"", ""ru"")"),"Loading...")</f>
        <v>Loading...</v>
      </c>
      <c r="G741" s="2" t="str">
        <f>IFERROR(__xludf.DUMMYFUNCTION("GOOGLETRANSLATE(C741, ""en"", ""ru"")"),"Loading...")</f>
        <v>Loading...</v>
      </c>
    </row>
    <row r="742" ht="15.75" customHeight="1">
      <c r="A742" s="2" t="s">
        <v>434</v>
      </c>
      <c r="B742" s="2" t="s">
        <v>211</v>
      </c>
      <c r="C742" s="2" t="s">
        <v>435</v>
      </c>
      <c r="E742" s="2" t="str">
        <f>IFERROR(__xludf.DUMMYFUNCTION("GOOGLETRANSLATE(A742, ""en"", ""ru"")"),"Loading...")</f>
        <v>Loading...</v>
      </c>
      <c r="F742" s="2" t="str">
        <f>IFERROR(__xludf.DUMMYFUNCTION("GOOGLETRANSLATE(B742, ""en"", ""ru"")"),"Loading...")</f>
        <v>Loading...</v>
      </c>
      <c r="G742" s="2" t="str">
        <f>IFERROR(__xludf.DUMMYFUNCTION("GOOGLETRANSLATE(C742, ""en"", ""ru"")"),"Loading...")</f>
        <v>Loading...</v>
      </c>
    </row>
    <row r="743" ht="15.75" customHeight="1">
      <c r="A743" s="2" t="s">
        <v>434</v>
      </c>
      <c r="B743" s="2" t="s">
        <v>118</v>
      </c>
      <c r="C743" s="2" t="s">
        <v>435</v>
      </c>
      <c r="E743" s="2" t="str">
        <f>IFERROR(__xludf.DUMMYFUNCTION("GOOGLETRANSLATE(A743, ""en"", ""ru"")"),"Loading...")</f>
        <v>Loading...</v>
      </c>
      <c r="F743" s="2" t="str">
        <f>IFERROR(__xludf.DUMMYFUNCTION("GOOGLETRANSLATE(B743, ""en"", ""ru"")"),"Петрушка")</f>
        <v>Петрушка</v>
      </c>
      <c r="G743" s="2" t="str">
        <f>IFERROR(__xludf.DUMMYFUNCTION("GOOGLETRANSLATE(C743, ""en"", ""ru"")"),"Loading...")</f>
        <v>Loading...</v>
      </c>
    </row>
    <row r="744" ht="15.75" customHeight="1">
      <c r="A744" s="2" t="s">
        <v>434</v>
      </c>
      <c r="B744" s="2" t="s">
        <v>437</v>
      </c>
      <c r="C744" s="2" t="s">
        <v>435</v>
      </c>
      <c r="E744" s="2" t="str">
        <f>IFERROR(__xludf.DUMMYFUNCTION("GOOGLETRANSLATE(A744, ""en"", ""ru"")"),"Loading...")</f>
        <v>Loading...</v>
      </c>
      <c r="F744" s="2" t="str">
        <f>IFERROR(__xludf.DUMMYFUNCTION("GOOGLETRANSLATE(B744, ""en"", ""ru"")"),"Loading...")</f>
        <v>Loading...</v>
      </c>
      <c r="G744" s="2" t="str">
        <f>IFERROR(__xludf.DUMMYFUNCTION("GOOGLETRANSLATE(C744, ""en"", ""ru"")"),"Loading...")</f>
        <v>Loading...</v>
      </c>
    </row>
    <row r="745" ht="15.75" customHeight="1">
      <c r="A745" s="2" t="s">
        <v>438</v>
      </c>
      <c r="B745" s="2" t="s">
        <v>197</v>
      </c>
      <c r="C745" s="2" t="s">
        <v>439</v>
      </c>
      <c r="E745" s="2" t="str">
        <f>IFERROR(__xludf.DUMMYFUNCTION("GOOGLETRANSLATE(A745, ""en"", ""ru"")"),"Морковный пирог")</f>
        <v>Морковный пирог</v>
      </c>
      <c r="F745" s="2" t="str">
        <f>IFERROR(__xludf.DUMMYFUNCTION("GOOGLETRANSLATE(B745, ""en"", ""ru"")"),"Loading...")</f>
        <v>Loading...</v>
      </c>
      <c r="G745" s="2" t="str">
        <f>IFERROR(__xludf.DUMMYFUNCTION("GOOGLETRANSLATE(C745, ""en"", ""ru"")"),"Для морковного пирога разогрейте духовку до 160C/325F/газа 3. Смажьте маслом и застелите разъемную форму диаметром 26 см/10 дюймов.
Добавьте все ингредиенты для морковного пирога, кроме моркови и грецких орехов, в миску с остальными массами. Добавьте морк"&amp;"овь и грецкие орехи.
Выложите смесь в форму для торта и выпекайте 1 час 15 минут или пока шпажка, воткнутая в середину, не выйдет чистой. Достаньте пирог из духовки и дайте ему остыть в течение 10 минут, затем осторожно достаньте пирог из формы и положите"&amp;" на решетку для остывания до полного остывания.
Тем временем для глаз взбейте сливочный сыр, сахарную пудру и масло в миске до пышной массы. Мастихином разложите глазурь по верху торта.")</f>
        <v>Для морковного пирога разогрейте духовку до 160C/325F/газа 3. Смажьте маслом и застелите разъемную форму диаметром 26 см/10 дюймов.
Добавьте все ингредиенты для морковного пирога, кроме моркови и грецких орехов, в миску с остальными массами. Добавьте морковь и грецкие орехи.
Выложите смесь в форму для торта и выпекайте 1 час 15 минут или пока шпажка, воткнутая в середину, не выйдет чистой. Достаньте пирог из духовки и дайте ему остыть в течение 10 минут, затем осторожно достаньте пирог из формы и положите на решетку для остывания до полного остывания.
Тем временем для глаз взбейте сливочный сыр, сахарную пудру и масло в миске до пышной массы. Мастихином разложите глазурь по верху торта.</v>
      </c>
    </row>
    <row r="746" ht="15.75" customHeight="1">
      <c r="A746" s="2" t="s">
        <v>438</v>
      </c>
      <c r="B746" s="2" t="s">
        <v>15</v>
      </c>
      <c r="C746" s="2" t="s">
        <v>439</v>
      </c>
      <c r="E746" s="2" t="str">
        <f>IFERROR(__xludf.DUMMYFUNCTION("GOOGLETRANSLATE(A746, ""en"", ""ru"")"),"Морковный пирог")</f>
        <v>Морковный пирог</v>
      </c>
      <c r="F746" s="2" t="str">
        <f>IFERROR(__xludf.DUMMYFUNCTION("GOOGLETRANSLATE(B746, ""en"", ""ru"")"),"Пшеничной муки")</f>
        <v>Пшеничной муки</v>
      </c>
      <c r="G746" s="2" t="str">
        <f>IFERROR(__xludf.DUMMYFUNCTION("GOOGLETRANSLATE(C746, ""en"", ""ru"")"),"Для морковного пирога разогрейте духовку до 160C/325F/газа 3. Смажьте маслом и застелите разъемную форму диаметром 26 см/10 дюймов.
Добавьте все ингредиенты для морковного пирога, кроме моркови и грецких орехов, в миску с остальными массами. Добавьте морк"&amp;"овь и грецкие орехи.
Выложите смесь в форму для торта и выпекайте 1 час 15 минут или пока шпажка, воткнутая в середину, не выйдет чистой. Достаньте пирог из духовки и дайте ему остыть в течение 10 минут, затем осторожно достаньте пирог из формы и положите"&amp;" на решетку для остывания до полного остывания.
Тем временем для глаз взбейте сливочный сыр, сахарную пудру и масло в миске до пышной массы. Мастихином разложите глазурь по верху торта.")</f>
        <v>Для морковного пирога разогрейте духовку до 160C/325F/газа 3. Смажьте маслом и застелите разъемную форму диаметром 26 см/10 дюймов.
Добавьте все ингредиенты для морковного пирога, кроме моркови и грецких орехов, в миску с остальными массами. Добавьте морковь и грецкие орехи.
Выложите смесь в форму для торта и выпекайте 1 час 15 минут или пока шпажка, воткнутая в середину, не выйдет чистой. Достаньте пирог из духовки и дайте ему остыть в течение 10 минут, затем осторожно достаньте пирог из формы и положите на решетку для остывания до полного остывания.
Тем временем для глаз взбейте сливочный сыр, сахарную пудру и масло в миске до пышной массы. Мастихином разложите глазурь по верху торта.</v>
      </c>
    </row>
    <row r="747" ht="15.75" customHeight="1">
      <c r="A747" s="2" t="s">
        <v>438</v>
      </c>
      <c r="B747" s="2" t="s">
        <v>261</v>
      </c>
      <c r="C747" s="2" t="s">
        <v>439</v>
      </c>
      <c r="E747" s="2" t="str">
        <f>IFERROR(__xludf.DUMMYFUNCTION("GOOGLETRANSLATE(A747, ""en"", ""ru"")"),"Морковный пирог")</f>
        <v>Морковный пирог</v>
      </c>
      <c r="F747" s="2" t="str">
        <f>IFERROR(__xludf.DUMMYFUNCTION("GOOGLETRANSLATE(B747, ""en"", ""ru"")"),"бикарбонатная сода")</f>
        <v>бикарбонатная сода</v>
      </c>
      <c r="G747" s="2" t="str">
        <f>IFERROR(__xludf.DUMMYFUNCTION("GOOGLETRANSLATE(C747, ""en"", ""ru"")"),"Для морковного пирога разогрейте духовку до 160C/325F/газа 3. Смажьте маслом и застелите разъемную форму диаметром 26 см/10 дюймов.
Добавьте все ингредиенты для морковного пирога, кроме моркови и грецких орехов, в миску с остальными массами. Добавьте морк"&amp;"овь и грецкие орехи.
Выложите смесь в форму для торта и выпекайте 1 час 15 минут или пока шпажка, воткнутая в середину, не выйдет чистой. Достаньте пирог из духовки и дайте ему остыть в течение 10 минут, затем осторожно достаньте пирог из формы и положите"&amp;" на решетку для остывания до полного остывания.
Тем временем для глаз взбейте сливочный сыр, сахарную пудру и масло в миске до пышной массы. Мастихином разложите глазурь по верху торта.")</f>
        <v>Для морковного пирога разогрейте духовку до 160C/325F/газа 3. Смажьте маслом и застелите разъемную форму диаметром 26 см/10 дюймов.
Добавьте все ингредиенты для морковного пирога, кроме моркови и грецких орехов, в миску с остальными массами. Добавьте морковь и грецкие орехи.
Выложите смесь в форму для торта и выпекайте 1 час 15 минут или пока шпажка, воткнутая в середину, не выйдет чистой. Достаньте пирог из духовки и дайте ему остыть в течение 10 минут, затем осторожно достаньте пирог из формы и положите на решетку для остывания до полного остывания.
Тем временем для глаз взбейте сливочный сыр, сахарную пудру и масло в миске до пышной массы. Мастихином разложите глазурь по верху торта.</v>
      </c>
    </row>
    <row r="748" ht="15.75" customHeight="1">
      <c r="A748" s="2" t="s">
        <v>438</v>
      </c>
      <c r="B748" s="2" t="s">
        <v>32</v>
      </c>
      <c r="C748" s="2" t="s">
        <v>439</v>
      </c>
      <c r="E748" s="2" t="str">
        <f>IFERROR(__xludf.DUMMYFUNCTION("GOOGLETRANSLATE(A748, ""en"", ""ru"")"),"Морковный пирог")</f>
        <v>Морковный пирог</v>
      </c>
      <c r="F748" s="2" t="str">
        <f>IFERROR(__xludf.DUMMYFUNCTION("GOOGLETRANSLATE(B748, ""en"", ""ru"")"),"Сахар")</f>
        <v>Сахар</v>
      </c>
      <c r="G748" s="2" t="str">
        <f>IFERROR(__xludf.DUMMYFUNCTION("GOOGLETRANSLATE(C748, ""en"", ""ru"")"),"Для морковного пирога разогрейте духовку до 160C/325F/газа 3. Смажьте маслом и застелите разъемную форму диаметром 26 см/10 дюймов.
Добавьте все ингредиенты для морковного пирога, кроме моркови и грецких орехов, в миску с остальными массами. Добавьте морк"&amp;"овь и грецкие орехи.
Выложите смесь в форму для торта и выпекайте 1 час 15 минут или пока шпажка, воткнутая в середину, не выйдет чистой. Достаньте пирог из духовки и дайте ему остыть в течение 10 минут, затем осторожно достаньте пирог из формы и положите"&amp;" на решетку для остывания до полного остывания.
Тем временем для глаз взбейте сливочный сыр, сахарную пудру и масло в миске до пышной массы. Мастихином разложите глазурь по верху торта.")</f>
        <v>Для морковного пирога разогрейте духовку до 160C/325F/газа 3. Смажьте маслом и застелите разъемную форму диаметром 26 см/10 дюймов.
Добавьте все ингредиенты для морковного пирога, кроме моркови и грецких орехов, в миску с остальными массами. Добавьте морковь и грецкие орехи.
Выложите смесь в форму для торта и выпекайте 1 час 15 минут или пока шпажка, воткнутая в середину, не выйдет чистой. Достаньте пирог из духовки и дайте ему остыть в течение 10 минут, затем осторожно достаньте пирог из формы и положите на решетку для остывания до полного остывания.
Тем временем для глаз взбейте сливочный сыр, сахарную пудру и масло в миске до пышной массы. Мастихином разложите глазурь по верху торта.</v>
      </c>
    </row>
    <row r="749" ht="15.75" customHeight="1">
      <c r="A749" s="2" t="s">
        <v>438</v>
      </c>
      <c r="B749" s="2" t="s">
        <v>27</v>
      </c>
      <c r="C749" s="2" t="s">
        <v>439</v>
      </c>
      <c r="E749" s="2" t="str">
        <f>IFERROR(__xludf.DUMMYFUNCTION("GOOGLETRANSLATE(A749, ""en"", ""ru"")"),"Морковный пирог")</f>
        <v>Морковный пирог</v>
      </c>
      <c r="F749" s="2" t="str">
        <f>IFERROR(__xludf.DUMMYFUNCTION("GOOGLETRANSLATE(B749, ""en"", ""ru"")"),"Яйца")</f>
        <v>Яйца</v>
      </c>
      <c r="G749" s="2" t="str">
        <f>IFERROR(__xludf.DUMMYFUNCTION("GOOGLETRANSLATE(C749, ""en"", ""ru"")"),"Для морковного пирога разогрейте духовку до 160C/325F/газа 3. Смажьте маслом и застелите разъемную форму диаметром 26 см/10 дюймов.
Добавьте все ингредиенты для морковного пирога, кроме моркови и грецких орехов, в миску с остальными массами. Добавьте морк"&amp;"овь и грецкие орехи.
Выложите смесь в форму для торта и выпекайте 1 час 15 минут или пока шпажка, воткнутая в середину, не выйдет чистой. Достаньте пирог из духовки и дайте ему остыть в течение 10 минут, затем осторожно достаньте пирог из формы и положите"&amp;" на решетку для остывания до полного остывания.
Тем временем для глаз взбейте сливочный сыр, сахарную пудру и масло в миске до пышной массы. Мастихином разложите глазурь по верху торта.")</f>
        <v>Для морковного пирога разогрейте духовку до 160C/325F/газа 3. Смажьте маслом и застелите разъемную форму диаметром 26 см/10 дюймов.
Добавьте все ингредиенты для морковного пирога, кроме моркови и грецких орехов, в миску с остальными массами. Добавьте морковь и грецкие орехи.
Выложите смесь в форму для торта и выпекайте 1 час 15 минут или пока шпажка, воткнутая в середину, не выйдет чистой. Достаньте пирог из духовки и дайте ему остыть в течение 10 минут, затем осторожно достаньте пирог из формы и положите на решетку для остывания до полного остывания.
Тем временем для глаз взбейте сливочный сыр, сахарную пудру и масло в миске до пышной массы. Мастихином разложите глазурь по верху торта.</v>
      </c>
    </row>
    <row r="750" ht="15.75" customHeight="1">
      <c r="A750" s="2" t="s">
        <v>438</v>
      </c>
      <c r="B750" s="2" t="s">
        <v>30</v>
      </c>
      <c r="C750" s="2" t="s">
        <v>439</v>
      </c>
      <c r="E750" s="2" t="str">
        <f>IFERROR(__xludf.DUMMYFUNCTION("GOOGLETRANSLATE(A750, ""en"", ""ru"")"),"Морковный пирог")</f>
        <v>Морковный пирог</v>
      </c>
      <c r="F750" s="2" t="str">
        <f>IFERROR(__xludf.DUMMYFUNCTION("GOOGLETRANSLATE(B750, ""en"", ""ru"")"),"Соль")</f>
        <v>Соль</v>
      </c>
      <c r="G750" s="2" t="str">
        <f>IFERROR(__xludf.DUMMYFUNCTION("GOOGLETRANSLATE(C750, ""en"", ""ru"")"),"Для морковного пирога разогрейте духовку до 160C/325F/газа 3. Смажьте маслом и застелите разъемную форму диаметром 26 см/10 дюймов.
Добавьте все ингредиенты для морковного пирога, кроме моркови и грецких орехов, в миску с остальными массами. Добавьте морк"&amp;"овь и грецкие орехи.
Выложите смесь в форму для торта и выпекайте 1 час 15 минут или пока шпажка, воткнутая в середину, не выйдет чистой. Достаньте пирог из духовки и дайте ему остыть в течение 10 минут, затем осторожно достаньте пирог из формы и положите"&amp;" на решетку для остывания до полного остывания.
Тем временем для глаз взбейте сливочный сыр, сахарную пудру и масло в миске до пышной массы. Мастихином разложите глазурь по верху торта.")</f>
        <v>Для морковного пирога разогрейте духовку до 160C/325F/газа 3. Смажьте маслом и застелите разъемную форму диаметром 26 см/10 дюймов.
Добавьте все ингредиенты для морковного пирога, кроме моркови и грецких орехов, в миску с остальными массами. Добавьте морковь и грецкие орехи.
Выложите смесь в форму для торта и выпекайте 1 час 15 минут или пока шпажка, воткнутая в середину, не выйдет чистой. Достаньте пирог из духовки и дайте ему остыть в течение 10 минут, затем осторожно достаньте пирог из формы и положите на решетку для остывания до полного остывания.
Тем временем для глаз взбейте сливочный сыр, сахарную пудру и масло в миске до пышной массы. Мастихином разложите глазурь по верху торта.</v>
      </c>
    </row>
    <row r="751" ht="15.75" customHeight="1">
      <c r="A751" s="2" t="s">
        <v>438</v>
      </c>
      <c r="B751" s="2" t="s">
        <v>22</v>
      </c>
      <c r="C751" s="2" t="s">
        <v>439</v>
      </c>
      <c r="E751" s="2" t="str">
        <f>IFERROR(__xludf.DUMMYFUNCTION("GOOGLETRANSLATE(A751, ""en"", ""ru"")"),"Морковный пирог")</f>
        <v>Морковный пирог</v>
      </c>
      <c r="F751" s="2" t="str">
        <f>IFERROR(__xludf.DUMMYFUNCTION("GOOGLETRANSLATE(B751, ""en"", ""ru"")"),"Корица")</f>
        <v>Корица</v>
      </c>
      <c r="G751" s="2" t="str">
        <f>IFERROR(__xludf.DUMMYFUNCTION("GOOGLETRANSLATE(C751, ""en"", ""ru"")"),"Для морковного пирога разогрейте духовку до 160C/325F/газа 3. Смажьте маслом и застелите разъемную форму диаметром 26 см/10 дюймов.
Добавьте все ингредиенты для морковного пирога, кроме моркови и грецких орехов, в миску с остальными массами. Добавьте морк"&amp;"овь и грецкие орехи.
Выложите смесь в форму для торта и выпекайте 1 час 15 минут или пока шпажка, воткнутая в середину, не выйдет чистой. Достаньте пирог из духовки и дайте ему остыть в течение 10 минут, затем осторожно достаньте пирог из формы и положите"&amp;" на решетку для остывания до полного остывания.
Тем временем для глаз взбейте сливочный сыр, сахарную пудру и масло в миске до пышной массы. Мастихином разложите глазурь по верху торта.")</f>
        <v>Для морковного пирога разогрейте духовку до 160C/325F/газа 3. Смажьте маслом и застелите разъемную форму диаметром 26 см/10 дюймов.
Добавьте все ингредиенты для морковного пирога, кроме моркови и грецких орехов, в миску с остальными массами. Добавьте морковь и грецкие орехи.
Выложите смесь в форму для торта и выпекайте 1 час 15 минут или пока шпажка, воткнутая в середину, не выйдет чистой. Достаньте пирог из духовки и дайте ему остыть в течение 10 минут, затем осторожно достаньте пирог из формы и положите на решетку для остывания до полного остывания.
Тем временем для глаз взбейте сливочный сыр, сахарную пудру и масло в миске до пышной массы. Мастихином разложите глазурь по верху торта.</v>
      </c>
    </row>
    <row r="752" ht="15.75" customHeight="1">
      <c r="A752" s="2" t="s">
        <v>438</v>
      </c>
      <c r="B752" s="2" t="s">
        <v>91</v>
      </c>
      <c r="C752" s="2" t="s">
        <v>439</v>
      </c>
      <c r="E752" s="2" t="str">
        <f>IFERROR(__xludf.DUMMYFUNCTION("GOOGLETRANSLATE(A752, ""en"", ""ru"")"),"Морковный пирог")</f>
        <v>Морковный пирог</v>
      </c>
      <c r="F752" s="2" t="str">
        <f>IFERROR(__xludf.DUMMYFUNCTION("GOOGLETRANSLATE(B752, ""en"", ""ru"")"),"Морковь")</f>
        <v>Морковь</v>
      </c>
      <c r="G752" s="2" t="str">
        <f>IFERROR(__xludf.DUMMYFUNCTION("GOOGLETRANSLATE(C752, ""en"", ""ru"")"),"Для морковного пирога разогрейте духовку до 160C/325F/газа 3. Смажьте маслом и застелите разъемную форму диаметром 26 см/10 дюймов.
Добавьте все ингредиенты для морковного пирога, кроме моркови и грецких орехов, в миску с остальными массами. Добавьте морк"&amp;"овь и грецкие орехи.
Выложите смесь в форму для торта и выпекайте 1 час 15 минут или пока шпажка, воткнутая в середину, не выйдет чистой. Достаньте пирог из духовки и дайте ему остыть в течение 10 минут, затем осторожно достаньте пирог из формы и положите"&amp;" на решетку для остывания до полного остывания.
Тем временем для глаз взбейте сливочный сыр, сахарную пудру и масло в миске до пышной массы. Мастихином разложите глазурь по верху торта.")</f>
        <v>Для морковного пирога разогрейте духовку до 160C/325F/газа 3. Смажьте маслом и застелите разъемную форму диаметром 26 см/10 дюймов.
Добавьте все ингредиенты для морковного пирога, кроме моркови и грецких орехов, в миску с остальными массами. Добавьте морковь и грецкие орехи.
Выложите смесь в форму для торта и выпекайте 1 час 15 минут или пока шпажка, воткнутая в середину, не выйдет чистой. Достаньте пирог из духовки и дайте ему остыть в течение 10 минут, затем осторожно достаньте пирог из формы и положите на решетку для остывания до полного остывания.
Тем временем для глаз взбейте сливочный сыр, сахарную пудру и масло в миске до пышной массы. Мастихином разложите глазурь по верху торта.</v>
      </c>
    </row>
    <row r="753" ht="15.75" customHeight="1">
      <c r="A753" s="2" t="s">
        <v>438</v>
      </c>
      <c r="B753" s="2" t="s">
        <v>440</v>
      </c>
      <c r="C753" s="2" t="s">
        <v>439</v>
      </c>
      <c r="E753" s="2" t="str">
        <f>IFERROR(__xludf.DUMMYFUNCTION("GOOGLETRANSLATE(A753, ""en"", ""ru"")"),"Морковный пирог")</f>
        <v>Морковный пирог</v>
      </c>
      <c r="F753" s="2" t="str">
        <f>IFERROR(__xludf.DUMMYFUNCTION("GOOGLETRANSLATE(B753, ""en"", ""ru"")"),"Loading...")</f>
        <v>Loading...</v>
      </c>
      <c r="G753" s="2" t="str">
        <f>IFERROR(__xludf.DUMMYFUNCTION("GOOGLETRANSLATE(C753, ""en"", ""ru"")"),"Для морковного пирога разогрейте духовку до 160C/325F/газа 3. Смажьте маслом и застелите разъемную форму диаметром 26 см/10 дюймов.
Добавьте все ингредиенты для морковного пирога, кроме моркови и грецких орехов, в миску с остальными массами. Добавьте морк"&amp;"овь и грецкие орехи.
Выложите смесь в форму для торта и выпекайте 1 час 15 минут или пока шпажка, воткнутая в середину, не выйдет чистой. Достаньте пирог из духовки и дайте ему остыть в течение 10 минут, затем осторожно достаньте пирог из формы и положите"&amp;" на решетку для остывания до полного остывания.
Тем временем для глаз взбейте сливочный сыр, сахарную пудру и масло в миске до пышной массы. Мастихином разложите глазурь по верху торта.")</f>
        <v>Для морковного пирога разогрейте духовку до 160C/325F/газа 3. Смажьте маслом и застелите разъемную форму диаметром 26 см/10 дюймов.
Добавьте все ингредиенты для морковного пирога, кроме моркови и грецких орехов, в миску с остальными массами. Добавьте морковь и грецкие орехи.
Выложите смесь в форму для торта и выпекайте 1 час 15 минут или пока шпажка, воткнутая в середину, не выйдет чистой. Достаньте пирог из духовки и дайте ему остыть в течение 10 минут, затем осторожно достаньте пирог из формы и положите на решетку для остывания до полного остывания.
Тем временем для глаз взбейте сливочный сыр, сахарную пудру и масло в миске до пышной массы. Мастихином разложите глазурь по верху торта.</v>
      </c>
    </row>
    <row r="754" ht="15.75" customHeight="1">
      <c r="A754" s="2" t="s">
        <v>438</v>
      </c>
      <c r="B754" s="2" t="s">
        <v>415</v>
      </c>
      <c r="C754" s="2" t="s">
        <v>439</v>
      </c>
      <c r="E754" s="2" t="str">
        <f>IFERROR(__xludf.DUMMYFUNCTION("GOOGLETRANSLATE(A754, ""en"", ""ru"")"),"Морковный пирог")</f>
        <v>Морковный пирог</v>
      </c>
      <c r="F754" s="2" t="str">
        <f>IFERROR(__xludf.DUMMYFUNCTION("GOOGLETRANSLATE(B754, ""en"", ""ru"")"),"Loading...")</f>
        <v>Loading...</v>
      </c>
      <c r="G754" s="2" t="str">
        <f>IFERROR(__xludf.DUMMYFUNCTION("GOOGLETRANSLATE(C754, ""en"", ""ru"")"),"Для морковного пирога разогрейте духовку до 160C/325F/газа 3. Смажьте маслом и застелите разъемную форму диаметром 26 см/10 дюймов.
Добавьте все ингредиенты для морковного пирога, кроме моркови и грецких орехов, в миску с остальными массами. Добавьте морк"&amp;"овь и грецкие орехи.
Выложите смесь в форму для торта и выпекайте 1 час 15 минут или пока шпажка, воткнутая в середину, не выйдет чистой. Достаньте пирог из духовки и дайте ему остыть в течение 10 минут, затем осторожно достаньте пирог из формы и положите"&amp;" на решетку для остывания до полного остывания.
Тем временем для глаз взбейте сливочный сыр, сахарную пудру и масло в миске до пышной массы. Мастихином разложите глазурь по верху торта.")</f>
        <v>Для морковного пирога разогрейте духовку до 160C/325F/газа 3. Смажьте маслом и застелите разъемную форму диаметром 26 см/10 дюймов.
Добавьте все ингредиенты для морковного пирога, кроме моркови и грецких орехов, в миску с остальными массами. Добавьте морковь и грецкие орехи.
Выложите смесь в форму для торта и выпекайте 1 час 15 минут или пока шпажка, воткнутая в середину, не выйдет чистой. Достаньте пирог из духовки и дайте ему остыть в течение 10 минут, затем осторожно достаньте пирог из формы и положите на решетку для остывания до полного остывания.
Тем временем для глаз взбейте сливочный сыр, сахарную пудру и масло в миске до пышной массы. Мастихином разложите глазурь по верху торта.</v>
      </c>
    </row>
    <row r="755" ht="15.75" customHeight="1">
      <c r="A755" s="2" t="s">
        <v>438</v>
      </c>
      <c r="B755" s="2" t="s">
        <v>17</v>
      </c>
      <c r="C755" s="2" t="s">
        <v>439</v>
      </c>
      <c r="E755" s="2" t="str">
        <f>IFERROR(__xludf.DUMMYFUNCTION("GOOGLETRANSLATE(A755, ""en"", ""ru"")"),"Морковный пирог")</f>
        <v>Морковный пирог</v>
      </c>
      <c r="F755" s="2" t="str">
        <f>IFERROR(__xludf.DUMMYFUNCTION("GOOGLETRANSLATE(B755, ""en"", ""ru"")"),"Кастеровый сахар")</f>
        <v>Кастеровый сахар</v>
      </c>
      <c r="G755" s="2" t="str">
        <f>IFERROR(__xludf.DUMMYFUNCTION("GOOGLETRANSLATE(C755, ""en"", ""ru"")"),"Для морковного пирога разогрейте духовку до 160C/325F/газа 3. Смажьте маслом и застелите разъемную форму диаметром 26 см/10 дюймов.
Добавьте все ингредиенты для морковного пирога, кроме моркови и грецких орехов, в миску с остальными массами. Добавьте морк"&amp;"овь и грецкие орехи.
Выложите смесь в форму для торта и выпекайте 1 час 15 минут или пока шпажка, воткнутая в середину, не выйдет чистой. Достаньте пирог из духовки и дайте ему остыть в течение 10 минут, затем осторожно достаньте пирог из формы и положите"&amp;" на решетку для остывания до полного остывания.
Тем временем для глаз взбейте сливочный сыр, сахарную пудру и масло в миске до пышной массы. Мастихином разложите глазурь по верху торта.")</f>
        <v>Для морковного пирога разогрейте духовку до 160C/325F/газа 3. Смажьте маслом и застелите разъемную форму диаметром 26 см/10 дюймов.
Добавьте все ингредиенты для морковного пирога, кроме моркови и грецких орехов, в миску с остальными массами. Добавьте морковь и грецкие орехи.
Выложите смесь в форму для торта и выпекайте 1 час 15 минут или пока шпажка, воткнутая в середину, не выйдет чистой. Достаньте пирог из духовки и дайте ему остыть в течение 10 минут, затем осторожно достаньте пирог из формы и положите на решетку для остывания до полного остывания.
Тем временем для глаз взбейте сливочный сыр, сахарную пудру и масло в миске до пышной массы. Мастихином разложите глазурь по верху торта.</v>
      </c>
    </row>
    <row r="756" ht="15.75" customHeight="1">
      <c r="A756" s="2" t="s">
        <v>438</v>
      </c>
      <c r="B756" s="2" t="s">
        <v>18</v>
      </c>
      <c r="C756" s="2" t="s">
        <v>439</v>
      </c>
      <c r="E756" s="2" t="str">
        <f>IFERROR(__xludf.DUMMYFUNCTION("GOOGLETRANSLATE(A756, ""en"", ""ru"")"),"Морковный пирог")</f>
        <v>Морковный пирог</v>
      </c>
      <c r="F756" s="2" t="str">
        <f>IFERROR(__xludf.DUMMYFUNCTION("GOOGLETRANSLATE(B756, ""en"", ""ru"")"),"Масло")</f>
        <v>Масло</v>
      </c>
      <c r="G756" s="2" t="str">
        <f>IFERROR(__xludf.DUMMYFUNCTION("GOOGLETRANSLATE(C756, ""en"", ""ru"")"),"Для морковного пирога разогрейте духовку до 160C/325F/газа 3. Смажьте маслом и застелите разъемную форму диаметром 26 см/10 дюймов.
Добавьте все ингредиенты для морковного пирога, кроме моркови и грецких орехов, в миску с остальными массами. Добавьте морк"&amp;"овь и грецкие орехи.
Выложите смесь в форму для торта и выпекайте 1 час 15 минут или пока шпажка, воткнутая в середину, не выйдет чистой. Достаньте пирог из духовки и дайте ему остыть в течение 10 минут, затем осторожно достаньте пирог из формы и положите"&amp;" на решетку для остывания до полного остывания.
Тем временем для глаз взбейте сливочный сыр, сахарную пудру и масло в миске до пышной массы. Мастихином разложите глазурь по верху торта.")</f>
        <v>Для морковного пирога разогрейте духовку до 160C/325F/газа 3. Смажьте маслом и застелите разъемную форму диаметром 26 см/10 дюймов.
Добавьте все ингредиенты для морковного пирога, кроме моркови и грецких орехов, в миску с остальными массами. Добавьте морковь и грецкие орехи.
Выложите смесь в форму для торта и выпекайте 1 час 15 минут или пока шпажка, воткнутая в середину, не выйдет чистой. Достаньте пирог из духовки и дайте ему остыть в течение 10 минут, затем осторожно достаньте пирог из формы и положите на решетку для остывания до полного остывания.
Тем временем для глаз взбейте сливочный сыр, сахарную пудру и масло в миске до пышной массы. Мастихином разложите глазурь по верху торта.</v>
      </c>
    </row>
    <row r="757" ht="15.75" customHeight="1">
      <c r="A757" s="2" t="s">
        <v>441</v>
      </c>
      <c r="B757" s="2" t="s">
        <v>442</v>
      </c>
      <c r="C757" s="2" t="s">
        <v>443</v>
      </c>
      <c r="E757" s="2" t="str">
        <f>IFERROR(__xludf.DUMMYFUNCTION("GOOGLETRANSLATE(A757, ""en"", ""ru"")"),"Loading...")</f>
        <v>Loading...</v>
      </c>
      <c r="F757" s="2" t="str">
        <f>IFERROR(__xludf.DUMMYFUNCTION("GOOGLETRANSLATE(B757, ""en"", ""ru"")"),"Loading...")</f>
        <v>Loading...</v>
      </c>
      <c r="G757" s="2" t="str">
        <f>IFERROR(__xludf.DUMMYFUNCTION("GOOGLETRANSLATE(C757, ""en"", ""ru"")"),"Loading...")</f>
        <v>Loading...</v>
      </c>
    </row>
    <row r="758" ht="15.75" customHeight="1">
      <c r="A758" s="2" t="s">
        <v>441</v>
      </c>
      <c r="B758" s="2" t="s">
        <v>30</v>
      </c>
      <c r="C758" s="2" t="s">
        <v>443</v>
      </c>
      <c r="E758" s="2" t="str">
        <f>IFERROR(__xludf.DUMMYFUNCTION("GOOGLETRANSLATE(A758, ""en"", ""ru"")"),"Loading...")</f>
        <v>Loading...</v>
      </c>
      <c r="F758" s="2" t="str">
        <f>IFERROR(__xludf.DUMMYFUNCTION("GOOGLETRANSLATE(B758, ""en"", ""ru"")"),"Соль")</f>
        <v>Соль</v>
      </c>
      <c r="G758" s="2" t="str">
        <f>IFERROR(__xludf.DUMMYFUNCTION("GOOGLETRANSLATE(C758, ""en"", ""ru"")"),"Loading...")</f>
        <v>Loading...</v>
      </c>
    </row>
    <row r="759" ht="15.75" customHeight="1">
      <c r="A759" s="2" t="s">
        <v>441</v>
      </c>
      <c r="B759" s="2" t="s">
        <v>181</v>
      </c>
      <c r="C759" s="2" t="s">
        <v>443</v>
      </c>
      <c r="E759" s="2" t="str">
        <f>IFERROR(__xludf.DUMMYFUNCTION("GOOGLETRANSLATE(A759, ""en"", ""ru"")"),"Loading...")</f>
        <v>Loading...</v>
      </c>
      <c r="F759" s="2" t="str">
        <f>IFERROR(__xludf.DUMMYFUNCTION("GOOGLETRANSLATE(B759, ""en"", ""ru"")"),"Loading...")</f>
        <v>Loading...</v>
      </c>
      <c r="G759" s="2" t="str">
        <f>IFERROR(__xludf.DUMMYFUNCTION("GOOGLETRANSLATE(C759, ""en"", ""ru"")"),"Loading...")</f>
        <v>Loading...</v>
      </c>
    </row>
    <row r="760" ht="15.75" customHeight="1">
      <c r="A760" s="2" t="s">
        <v>441</v>
      </c>
      <c r="B760" s="2" t="s">
        <v>25</v>
      </c>
      <c r="C760" s="2" t="s">
        <v>443</v>
      </c>
      <c r="E760" s="2" t="str">
        <f>IFERROR(__xludf.DUMMYFUNCTION("GOOGLETRANSLATE(A760, ""en"", ""ru"")"),"Loading...")</f>
        <v>Loading...</v>
      </c>
      <c r="F760" s="2" t="str">
        <f>IFERROR(__xludf.DUMMYFUNCTION("GOOGLETRANSLATE(B760, ""en"", ""ru"")"),"Молоко")</f>
        <v>Молоко</v>
      </c>
      <c r="G760" s="2" t="str">
        <f>IFERROR(__xludf.DUMMYFUNCTION("GOOGLETRANSLATE(C760, ""en"", ""ru"")"),"Loading...")</f>
        <v>Loading...</v>
      </c>
    </row>
    <row r="761" ht="15.75" customHeight="1">
      <c r="A761" s="2" t="s">
        <v>441</v>
      </c>
      <c r="B761" s="2" t="s">
        <v>18</v>
      </c>
      <c r="C761" s="2" t="s">
        <v>443</v>
      </c>
      <c r="E761" s="2" t="str">
        <f>IFERROR(__xludf.DUMMYFUNCTION("GOOGLETRANSLATE(A761, ""en"", ""ru"")"),"Loading...")</f>
        <v>Loading...</v>
      </c>
      <c r="F761" s="2" t="str">
        <f>IFERROR(__xludf.DUMMYFUNCTION("GOOGLETRANSLATE(B761, ""en"", ""ru"")"),"Масло")</f>
        <v>Масло</v>
      </c>
      <c r="G761" s="2" t="str">
        <f>IFERROR(__xludf.DUMMYFUNCTION("GOOGLETRANSLATE(C761, ""en"", ""ru"")"),"Loading...")</f>
        <v>Loading...</v>
      </c>
    </row>
    <row r="762" ht="15.75" customHeight="1">
      <c r="A762" s="2" t="s">
        <v>441</v>
      </c>
      <c r="B762" s="2" t="s">
        <v>27</v>
      </c>
      <c r="C762" s="2" t="s">
        <v>443</v>
      </c>
      <c r="E762" s="2" t="str">
        <f>IFERROR(__xludf.DUMMYFUNCTION("GOOGLETRANSLATE(A762, ""en"", ""ru"")"),"Loading...")</f>
        <v>Loading...</v>
      </c>
      <c r="F762" s="2" t="str">
        <f>IFERROR(__xludf.DUMMYFUNCTION("GOOGLETRANSLATE(B762, ""en"", ""ru"")"),"Яйца")</f>
        <v>Яйца</v>
      </c>
      <c r="G762" s="2" t="str">
        <f>IFERROR(__xludf.DUMMYFUNCTION("GOOGLETRANSLATE(C762, ""en"", ""ru"")"),"Loading...")</f>
        <v>Loading...</v>
      </c>
    </row>
    <row r="763" ht="15.75" customHeight="1">
      <c r="A763" s="2" t="s">
        <v>441</v>
      </c>
      <c r="B763" s="2" t="s">
        <v>197</v>
      </c>
      <c r="C763" s="2" t="s">
        <v>443</v>
      </c>
      <c r="E763" s="2" t="str">
        <f>IFERROR(__xludf.DUMMYFUNCTION("GOOGLETRANSLATE(A763, ""en"", ""ru"")"),"Loading...")</f>
        <v>Loading...</v>
      </c>
      <c r="F763" s="2" t="str">
        <f>IFERROR(__xludf.DUMMYFUNCTION("GOOGLETRANSLATE(B763, ""en"", ""ru"")"),"Loading...")</f>
        <v>Loading...</v>
      </c>
      <c r="G763" s="2" t="str">
        <f>IFERROR(__xludf.DUMMYFUNCTION("GOOGLETRANSLATE(C763, ""en"", ""ru"")"),"Loading...")</f>
        <v>Loading...</v>
      </c>
    </row>
    <row r="764" ht="15.75" customHeight="1">
      <c r="A764" s="2" t="s">
        <v>441</v>
      </c>
      <c r="B764" s="2" t="s">
        <v>18</v>
      </c>
      <c r="C764" s="2" t="s">
        <v>443</v>
      </c>
      <c r="E764" s="2" t="str">
        <f>IFERROR(__xludf.DUMMYFUNCTION("GOOGLETRANSLATE(A764, ""en"", ""ru"")"),"Loading...")</f>
        <v>Loading...</v>
      </c>
      <c r="F764" s="2" t="str">
        <f>IFERROR(__xludf.DUMMYFUNCTION("GOOGLETRANSLATE(B764, ""en"", ""ru"")"),"Масло")</f>
        <v>Масло</v>
      </c>
      <c r="G764" s="2" t="str">
        <f>IFERROR(__xludf.DUMMYFUNCTION("GOOGLETRANSLATE(C764, ""en"", ""ru"")"),"Loading...")</f>
        <v>Loading...</v>
      </c>
    </row>
    <row r="765" ht="15.75" customHeight="1">
      <c r="A765" s="2" t="s">
        <v>441</v>
      </c>
      <c r="B765" s="2" t="s">
        <v>444</v>
      </c>
      <c r="C765" s="2" t="s">
        <v>443</v>
      </c>
      <c r="E765" s="2" t="str">
        <f>IFERROR(__xludf.DUMMYFUNCTION("GOOGLETRANSLATE(A765, ""en"", ""ru"")"),"Loading...")</f>
        <v>Loading...</v>
      </c>
      <c r="F765" s="2" t="str">
        <f>IFERROR(__xludf.DUMMYFUNCTION("GOOGLETRANSLATE(B765, ""en"", ""ru"")"),"Loading...")</f>
        <v>Loading...</v>
      </c>
      <c r="G765" s="2" t="str">
        <f>IFERROR(__xludf.DUMMYFUNCTION("GOOGLETRANSLATE(C765, ""en"", ""ru"")"),"Loading...")</f>
        <v>Loading...</v>
      </c>
    </row>
    <row r="766" ht="15.75" customHeight="1">
      <c r="A766" s="2" t="s">
        <v>441</v>
      </c>
      <c r="B766" s="2" t="s">
        <v>22</v>
      </c>
      <c r="C766" s="2" t="s">
        <v>443</v>
      </c>
      <c r="E766" s="2" t="str">
        <f>IFERROR(__xludf.DUMMYFUNCTION("GOOGLETRANSLATE(A766, ""en"", ""ru"")"),"Loading...")</f>
        <v>Loading...</v>
      </c>
      <c r="F766" s="2" t="str">
        <f>IFERROR(__xludf.DUMMYFUNCTION("GOOGLETRANSLATE(B766, ""en"", ""ru"")"),"Корица")</f>
        <v>Корица</v>
      </c>
      <c r="G766" s="2" t="str">
        <f>IFERROR(__xludf.DUMMYFUNCTION("GOOGLETRANSLATE(C766, ""en"", ""ru"")"),"Loading...")</f>
        <v>Loading...</v>
      </c>
    </row>
    <row r="767" ht="15.75" customHeight="1">
      <c r="A767" s="2" t="s">
        <v>441</v>
      </c>
      <c r="B767" s="2" t="s">
        <v>445</v>
      </c>
      <c r="C767" s="2" t="s">
        <v>443</v>
      </c>
      <c r="E767" s="2" t="str">
        <f>IFERROR(__xludf.DUMMYFUNCTION("GOOGLETRANSLATE(A767, ""en"", ""ru"")"),"Loading...")</f>
        <v>Loading...</v>
      </c>
      <c r="F767" s="2" t="str">
        <f>IFERROR(__xludf.DUMMYFUNCTION("GOOGLETRANSLATE(B767, ""en"", ""ru"")"),"Loading...")</f>
        <v>Loading...</v>
      </c>
      <c r="G767" s="2" t="str">
        <f>IFERROR(__xludf.DUMMYFUNCTION("GOOGLETRANSLATE(C767, ""en"", ""ru"")"),"Loading...")</f>
        <v>Loading...</v>
      </c>
    </row>
    <row r="768" ht="15.75" customHeight="1">
      <c r="A768" s="2" t="s">
        <v>441</v>
      </c>
      <c r="B768" s="2" t="s">
        <v>25</v>
      </c>
      <c r="C768" s="2" t="s">
        <v>443</v>
      </c>
      <c r="E768" s="2" t="str">
        <f>IFERROR(__xludf.DUMMYFUNCTION("GOOGLETRANSLATE(A768, ""en"", ""ru"")"),"Loading...")</f>
        <v>Loading...</v>
      </c>
      <c r="F768" s="2" t="str">
        <f>IFERROR(__xludf.DUMMYFUNCTION("GOOGLETRANSLATE(B768, ""en"", ""ru"")"),"Молоко")</f>
        <v>Молоко</v>
      </c>
      <c r="G768" s="2" t="str">
        <f>IFERROR(__xludf.DUMMYFUNCTION("GOOGLETRANSLATE(C768, ""en"", ""ru"")"),"Loading...")</f>
        <v>Loading...</v>
      </c>
    </row>
    <row r="769" ht="15.75" customHeight="1">
      <c r="A769" s="2" t="s">
        <v>441</v>
      </c>
      <c r="B769" s="2" t="s">
        <v>17</v>
      </c>
      <c r="C769" s="2" t="s">
        <v>443</v>
      </c>
      <c r="E769" s="2" t="str">
        <f>IFERROR(__xludf.DUMMYFUNCTION("GOOGLETRANSLATE(A769, ""en"", ""ru"")"),"Loading...")</f>
        <v>Loading...</v>
      </c>
      <c r="F769" s="2" t="str">
        <f>IFERROR(__xludf.DUMMYFUNCTION("GOOGLETRANSLATE(B769, ""en"", ""ru"")"),"Кастеровый сахар")</f>
        <v>Кастеровый сахар</v>
      </c>
      <c r="G769" s="2" t="str">
        <f>IFERROR(__xludf.DUMMYFUNCTION("GOOGLETRANSLATE(C769, ""en"", ""ru"")"),"Loading...")</f>
        <v>Loading...</v>
      </c>
    </row>
    <row r="770" ht="15.75" customHeight="1">
      <c r="A770" s="2" t="s">
        <v>446</v>
      </c>
      <c r="B770" s="2" t="s">
        <v>447</v>
      </c>
      <c r="C770" s="2" t="s">
        <v>448</v>
      </c>
      <c r="E770" s="2" t="str">
        <f>IFERROR(__xludf.DUMMYFUNCTION("GOOGLETRANSLATE(A770, ""en"", ""ru"")"),"Loading...")</f>
        <v>Loading...</v>
      </c>
      <c r="F770" s="2" t="str">
        <f>IFERROR(__xludf.DUMMYFUNCTION("GOOGLETRANSLATE(B770, ""en"", ""ru"")"),"Loading...")</f>
        <v>Loading...</v>
      </c>
      <c r="G770" s="2" t="str">
        <f>IFERROR(__xludf.DUMMYFUNCTION("GOOGLETRANSLATE(C770, ""en"", ""ru"")"),"Loading...")</f>
        <v>Loading...</v>
      </c>
    </row>
    <row r="771" ht="15.75" customHeight="1">
      <c r="A771" s="2" t="s">
        <v>446</v>
      </c>
      <c r="B771" s="2" t="s">
        <v>17</v>
      </c>
      <c r="C771" s="2" t="s">
        <v>448</v>
      </c>
      <c r="E771" s="2" t="str">
        <f>IFERROR(__xludf.DUMMYFUNCTION("GOOGLETRANSLATE(A771, ""en"", ""ru"")"),"Loading...")</f>
        <v>Loading...</v>
      </c>
      <c r="F771" s="2" t="str">
        <f>IFERROR(__xludf.DUMMYFUNCTION("GOOGLETRANSLATE(B771, ""en"", ""ru"")"),"Кастеровый сахар")</f>
        <v>Кастеровый сахар</v>
      </c>
      <c r="G771" s="2" t="str">
        <f>IFERROR(__xludf.DUMMYFUNCTION("GOOGLETRANSLATE(C771, ""en"", ""ru"")"),"Loading...")</f>
        <v>Loading...</v>
      </c>
    </row>
    <row r="772" ht="15.75" customHeight="1">
      <c r="A772" s="2" t="s">
        <v>446</v>
      </c>
      <c r="B772" s="2" t="s">
        <v>420</v>
      </c>
      <c r="C772" s="2" t="s">
        <v>448</v>
      </c>
      <c r="E772" s="2" t="str">
        <f>IFERROR(__xludf.DUMMYFUNCTION("GOOGLETRANSLATE(A772, ""en"", ""ru"")"),"Loading...")</f>
        <v>Loading...</v>
      </c>
      <c r="F772" s="2" t="str">
        <f>IFERROR(__xludf.DUMMYFUNCTION("GOOGLETRANSLATE(B772, ""en"", ""ru"")"),"Loading...")</f>
        <v>Loading...</v>
      </c>
      <c r="G772" s="2" t="str">
        <f>IFERROR(__xludf.DUMMYFUNCTION("GOOGLETRANSLATE(C772, ""en"", ""ru"")"),"Loading...")</f>
        <v>Loading...</v>
      </c>
    </row>
    <row r="773" ht="15.75" customHeight="1">
      <c r="A773" s="2" t="s">
        <v>446</v>
      </c>
      <c r="B773" s="2" t="s">
        <v>18</v>
      </c>
      <c r="C773" s="2" t="s">
        <v>448</v>
      </c>
      <c r="E773" s="2" t="str">
        <f>IFERROR(__xludf.DUMMYFUNCTION("GOOGLETRANSLATE(A773, ""en"", ""ru"")"),"Loading...")</f>
        <v>Loading...</v>
      </c>
      <c r="F773" s="2" t="str">
        <f>IFERROR(__xludf.DUMMYFUNCTION("GOOGLETRANSLATE(B773, ""en"", ""ru"")"),"Масло")</f>
        <v>Масло</v>
      </c>
      <c r="G773" s="2" t="str">
        <f>IFERROR(__xludf.DUMMYFUNCTION("GOOGLETRANSLATE(C773, ""en"", ""ru"")"),"Loading...")</f>
        <v>Loading...</v>
      </c>
    </row>
    <row r="774" ht="15.75" customHeight="1">
      <c r="A774" s="2" t="s">
        <v>446</v>
      </c>
      <c r="B774" s="2" t="s">
        <v>18</v>
      </c>
      <c r="C774" s="2" t="s">
        <v>448</v>
      </c>
      <c r="E774" s="2" t="str">
        <f>IFERROR(__xludf.DUMMYFUNCTION("GOOGLETRANSLATE(A774, ""en"", ""ru"")"),"Loading...")</f>
        <v>Loading...</v>
      </c>
      <c r="F774" s="2" t="str">
        <f>IFERROR(__xludf.DUMMYFUNCTION("GOOGLETRANSLATE(B774, ""en"", ""ru"")"),"Масло")</f>
        <v>Масло</v>
      </c>
      <c r="G774" s="2" t="str">
        <f>IFERROR(__xludf.DUMMYFUNCTION("GOOGLETRANSLATE(C774, ""en"", ""ru"")"),"Loading...")</f>
        <v>Loading...</v>
      </c>
    </row>
    <row r="775" ht="15.75" customHeight="1">
      <c r="A775" s="2" t="s">
        <v>446</v>
      </c>
      <c r="B775" s="2" t="s">
        <v>17</v>
      </c>
      <c r="C775" s="2" t="s">
        <v>448</v>
      </c>
      <c r="E775" s="2" t="str">
        <f>IFERROR(__xludf.DUMMYFUNCTION("GOOGLETRANSLATE(A775, ""en"", ""ru"")"),"Loading...")</f>
        <v>Loading...</v>
      </c>
      <c r="F775" s="2" t="str">
        <f>IFERROR(__xludf.DUMMYFUNCTION("GOOGLETRANSLATE(B775, ""en"", ""ru"")"),"Кастеровый сахар")</f>
        <v>Кастеровый сахар</v>
      </c>
      <c r="G775" s="2" t="str">
        <f>IFERROR(__xludf.DUMMYFUNCTION("GOOGLETRANSLATE(C775, ""en"", ""ru"")"),"Loading...")</f>
        <v>Loading...</v>
      </c>
    </row>
    <row r="776" ht="15.75" customHeight="1">
      <c r="A776" s="2" t="s">
        <v>446</v>
      </c>
      <c r="B776" s="2" t="s">
        <v>420</v>
      </c>
      <c r="C776" s="2" t="s">
        <v>448</v>
      </c>
      <c r="E776" s="2" t="str">
        <f>IFERROR(__xludf.DUMMYFUNCTION("GOOGLETRANSLATE(A776, ""en"", ""ru"")"),"Loading...")</f>
        <v>Loading...</v>
      </c>
      <c r="F776" s="2" t="str">
        <f>IFERROR(__xludf.DUMMYFUNCTION("GOOGLETRANSLATE(B776, ""en"", ""ru"")"),"Loading...")</f>
        <v>Loading...</v>
      </c>
      <c r="G776" s="2" t="str">
        <f>IFERROR(__xludf.DUMMYFUNCTION("GOOGLETRANSLATE(C776, ""en"", ""ru"")"),"Loading...")</f>
        <v>Loading...</v>
      </c>
    </row>
    <row r="777" ht="15.75" customHeight="1">
      <c r="A777" s="2" t="s">
        <v>446</v>
      </c>
      <c r="B777" s="2" t="s">
        <v>159</v>
      </c>
      <c r="C777" s="2" t="s">
        <v>448</v>
      </c>
      <c r="E777" s="2" t="str">
        <f>IFERROR(__xludf.DUMMYFUNCTION("GOOGLETRANSLATE(A777, ""en"", ""ru"")"),"Loading...")</f>
        <v>Loading...</v>
      </c>
      <c r="F777" s="2" t="str">
        <f>IFERROR(__xludf.DUMMYFUNCTION("GOOGLETRANSLATE(B777, ""en"", ""ru"")"),"Loading...")</f>
        <v>Loading...</v>
      </c>
      <c r="G777" s="2" t="str">
        <f>IFERROR(__xludf.DUMMYFUNCTION("GOOGLETRANSLATE(C777, ""en"", ""ru"")"),"Loading...")</f>
        <v>Loading...</v>
      </c>
    </row>
    <row r="778" ht="15.75" customHeight="1">
      <c r="A778" s="2" t="s">
        <v>446</v>
      </c>
      <c r="B778" s="2" t="s">
        <v>73</v>
      </c>
      <c r="C778" s="2" t="s">
        <v>448</v>
      </c>
      <c r="E778" s="2" t="str">
        <f>IFERROR(__xludf.DUMMYFUNCTION("GOOGLETRANSLATE(A778, ""en"", ""ru"")"),"Loading...")</f>
        <v>Loading...</v>
      </c>
      <c r="F778" s="2" t="str">
        <f>IFERROR(__xludf.DUMMYFUNCTION("GOOGLETRANSLATE(B778, ""en"", ""ru"")"),"Яичные желтки")</f>
        <v>Яичные желтки</v>
      </c>
      <c r="G778" s="2" t="str">
        <f>IFERROR(__xludf.DUMMYFUNCTION("GOOGLETRANSLATE(C778, ""en"", ""ru"")"),"Loading...")</f>
        <v>Loading...</v>
      </c>
    </row>
    <row r="779" ht="15.75" customHeight="1">
      <c r="A779" s="2" t="s">
        <v>446</v>
      </c>
      <c r="B779" s="2" t="s">
        <v>260</v>
      </c>
      <c r="C779" s="2" t="s">
        <v>448</v>
      </c>
      <c r="E779" s="2" t="str">
        <f>IFERROR(__xludf.DUMMYFUNCTION("GOOGLETRANSLATE(A779, ""en"", ""ru"")"),"Loading...")</f>
        <v>Loading...</v>
      </c>
      <c r="F779" s="2" t="str">
        <f>IFERROR(__xludf.DUMMYFUNCTION("GOOGLETRANSLATE(B779, ""en"", ""ru"")"),"Яичный белок")</f>
        <v>Яичный белок</v>
      </c>
      <c r="G779" s="2" t="str">
        <f>IFERROR(__xludf.DUMMYFUNCTION("GOOGLETRANSLATE(C779, ""en"", ""ru"")"),"Loading...")</f>
        <v>Loading...</v>
      </c>
    </row>
    <row r="780" ht="15.75" customHeight="1">
      <c r="A780" s="2" t="s">
        <v>446</v>
      </c>
      <c r="B780" s="2" t="s">
        <v>159</v>
      </c>
      <c r="C780" s="2" t="s">
        <v>448</v>
      </c>
      <c r="E780" s="2" t="str">
        <f>IFERROR(__xludf.DUMMYFUNCTION("GOOGLETRANSLATE(A780, ""en"", ""ru"")"),"Loading...")</f>
        <v>Loading...</v>
      </c>
      <c r="F780" s="2" t="str">
        <f>IFERROR(__xludf.DUMMYFUNCTION("GOOGLETRANSLATE(B780, ""en"", ""ru"")"),"Loading...")</f>
        <v>Loading...</v>
      </c>
      <c r="G780" s="2" t="str">
        <f>IFERROR(__xludf.DUMMYFUNCTION("GOOGLETRANSLATE(C780, ""en"", ""ru"")"),"Loading...")</f>
        <v>Loading...</v>
      </c>
    </row>
    <row r="781" ht="15.75" customHeight="1">
      <c r="A781" s="2" t="s">
        <v>446</v>
      </c>
      <c r="B781" s="2" t="s">
        <v>170</v>
      </c>
      <c r="C781" s="2" t="s">
        <v>448</v>
      </c>
      <c r="E781" s="2" t="str">
        <f>IFERROR(__xludf.DUMMYFUNCTION("GOOGLETRANSLATE(A781, ""en"", ""ru"")"),"Loading...")</f>
        <v>Loading...</v>
      </c>
      <c r="F781" s="2" t="str">
        <f>IFERROR(__xludf.DUMMYFUNCTION("GOOGLETRANSLATE(B781, ""en"", ""ru"")"),"Loading...")</f>
        <v>Loading...</v>
      </c>
      <c r="G781" s="2" t="str">
        <f>IFERROR(__xludf.DUMMYFUNCTION("GOOGLETRANSLATE(C781, ""en"", ""ru"")"),"Loading...")</f>
        <v>Loading...</v>
      </c>
    </row>
    <row r="782" ht="15.75" customHeight="1">
      <c r="A782" s="2" t="s">
        <v>449</v>
      </c>
      <c r="B782" s="2" t="s">
        <v>72</v>
      </c>
      <c r="C782" s="2" t="s">
        <v>450</v>
      </c>
      <c r="E782" s="2" t="str">
        <f>IFERROR(__xludf.DUMMYFUNCTION("GOOGLETRANSLATE(A782, ""en"", ""ru"")"),"Loading...")</f>
        <v>Loading...</v>
      </c>
      <c r="F782" s="2" t="str">
        <f>IFERROR(__xludf.DUMMYFUNCTION("GOOGLETRANSLATE(B782, ""en"", ""ru"")"),"Слоеное тесто")</f>
        <v>Слоеное тесто</v>
      </c>
      <c r="G782" s="2" t="str">
        <f>IFERROR(__xludf.DUMMYFUNCTION("GOOGLETRANSLATE(C782, ""en"", ""ru"")"),"Loading...")</f>
        <v>Loading...</v>
      </c>
    </row>
    <row r="783" ht="15.75" customHeight="1">
      <c r="A783" s="2" t="s">
        <v>449</v>
      </c>
      <c r="B783" s="2" t="s">
        <v>417</v>
      </c>
      <c r="C783" s="2" t="s">
        <v>450</v>
      </c>
      <c r="E783" s="2" t="str">
        <f>IFERROR(__xludf.DUMMYFUNCTION("GOOGLETRANSLATE(A783, ""en"", ""ru"")"),"Loading...")</f>
        <v>Loading...</v>
      </c>
      <c r="F783" s="2" t="str">
        <f>IFERROR(__xludf.DUMMYFUNCTION("GOOGLETRANSLATE(B783, ""en"", ""ru"")"),"Loading...")</f>
        <v>Loading...</v>
      </c>
      <c r="G783" s="2" t="str">
        <f>IFERROR(__xludf.DUMMYFUNCTION("GOOGLETRANSLATE(C783, ""en"", ""ru"")"),"Loading...")</f>
        <v>Loading...</v>
      </c>
    </row>
    <row r="784" ht="15.75" customHeight="1">
      <c r="A784" s="2" t="s">
        <v>449</v>
      </c>
      <c r="B784" s="2" t="s">
        <v>19</v>
      </c>
      <c r="C784" s="2" t="s">
        <v>450</v>
      </c>
      <c r="E784" s="2" t="str">
        <f>IFERROR(__xludf.DUMMYFUNCTION("GOOGLETRANSLATE(A784, ""en"", ""ru"")"),"Loading...")</f>
        <v>Loading...</v>
      </c>
      <c r="F784" s="2" t="str">
        <f>IFERROR(__xludf.DUMMYFUNCTION("GOOGLETRANSLATE(B784, ""en"", ""ru"")"),"Яблоки Бреберн")</f>
        <v>Яблоки Бреберн</v>
      </c>
      <c r="G784" s="2" t="str">
        <f>IFERROR(__xludf.DUMMYFUNCTION("GOOGLETRANSLATE(C784, ""en"", ""ru"")"),"Loading...")</f>
        <v>Loading...</v>
      </c>
    </row>
    <row r="785" ht="15.75" customHeight="1">
      <c r="A785" s="2" t="s">
        <v>449</v>
      </c>
      <c r="B785" s="2" t="s">
        <v>451</v>
      </c>
      <c r="C785" s="2" t="s">
        <v>450</v>
      </c>
      <c r="E785" s="2" t="str">
        <f>IFERROR(__xludf.DUMMYFUNCTION("GOOGLETRANSLATE(A785, ""en"", ""ru"")"),"Loading...")</f>
        <v>Loading...</v>
      </c>
      <c r="F785" s="2" t="str">
        <f>IFERROR(__xludf.DUMMYFUNCTION("GOOGLETRANSLATE(B785, ""en"", ""ru"")"),"Loading...")</f>
        <v>Loading...</v>
      </c>
      <c r="G785" s="2" t="str">
        <f>IFERROR(__xludf.DUMMYFUNCTION("GOOGLETRANSLATE(C785, ""en"", ""ru"")"),"Loading...")</f>
        <v>Loading...</v>
      </c>
    </row>
    <row r="786" ht="15.75" customHeight="1">
      <c r="A786" s="2" t="s">
        <v>449</v>
      </c>
      <c r="B786" s="2" t="s">
        <v>116</v>
      </c>
      <c r="C786" s="2" t="s">
        <v>450</v>
      </c>
      <c r="E786" s="2" t="str">
        <f>IFERROR(__xludf.DUMMYFUNCTION("GOOGLETRANSLATE(A786, ""en"", ""ru"")"),"Loading...")</f>
        <v>Loading...</v>
      </c>
      <c r="F786" s="2" t="str">
        <f>IFERROR(__xludf.DUMMYFUNCTION("GOOGLETRANSLATE(B786, ""en"", ""ru"")"),"Loading...")</f>
        <v>Loading...</v>
      </c>
      <c r="G786" s="2" t="str">
        <f>IFERROR(__xludf.DUMMYFUNCTION("GOOGLETRANSLATE(C786, ""en"", ""ru"")"),"Loading...")</f>
        <v>Loading...</v>
      </c>
    </row>
    <row r="787" ht="15.75" customHeight="1">
      <c r="A787" s="2" t="s">
        <v>449</v>
      </c>
      <c r="B787" s="2" t="s">
        <v>170</v>
      </c>
      <c r="C787" s="2" t="s">
        <v>450</v>
      </c>
      <c r="E787" s="2" t="str">
        <f>IFERROR(__xludf.DUMMYFUNCTION("GOOGLETRANSLATE(A787, ""en"", ""ru"")"),"Loading...")</f>
        <v>Loading...</v>
      </c>
      <c r="F787" s="2" t="str">
        <f>IFERROR(__xludf.DUMMYFUNCTION("GOOGLETRANSLATE(B787, ""en"", ""ru"")"),"Loading...")</f>
        <v>Loading...</v>
      </c>
      <c r="G787" s="2" t="str">
        <f>IFERROR(__xludf.DUMMYFUNCTION("GOOGLETRANSLATE(C787, ""en"", ""ru"")"),"Loading...")</f>
        <v>Loading...</v>
      </c>
    </row>
    <row r="788" ht="15.75" customHeight="1">
      <c r="A788" s="2" t="s">
        <v>449</v>
      </c>
      <c r="B788" s="2" t="s">
        <v>178</v>
      </c>
      <c r="C788" s="2" t="s">
        <v>450</v>
      </c>
      <c r="E788" s="2" t="str">
        <f>IFERROR(__xludf.DUMMYFUNCTION("GOOGLETRANSLATE(A788, ""en"", ""ru"")"),"Loading...")</f>
        <v>Loading...</v>
      </c>
      <c r="F788" s="2" t="str">
        <f>IFERROR(__xludf.DUMMYFUNCTION("GOOGLETRANSLATE(B788, ""en"", ""ru"")"),"Loading...")</f>
        <v>Loading...</v>
      </c>
      <c r="G788" s="2" t="str">
        <f>IFERROR(__xludf.DUMMYFUNCTION("GOOGLETRANSLATE(C788, ""en"", ""ru"")"),"Loading...")</f>
        <v>Loading...</v>
      </c>
    </row>
    <row r="789" ht="15.75" customHeight="1">
      <c r="A789" s="2" t="s">
        <v>452</v>
      </c>
      <c r="B789" s="2" t="s">
        <v>69</v>
      </c>
      <c r="C789" s="2" t="s">
        <v>453</v>
      </c>
      <c r="E789" s="2" t="str">
        <f>IFERROR(__xludf.DUMMYFUNCTION("GOOGLETRANSLATE(A789, ""en"", ""ru"")"),"Loading...")</f>
        <v>Loading...</v>
      </c>
      <c r="F789" s="2" t="str">
        <f>IFERROR(__xludf.DUMMYFUNCTION("GOOGLETRANSLATE(B789, ""en"", ""ru"")"),"Оливковое масло")</f>
        <v>Оливковое масло</v>
      </c>
      <c r="G789" s="2" t="str">
        <f>IFERROR(__xludf.DUMMYFUNCTION("GOOGLETRANSLATE(C789, ""en"", ""ru"")"),"Нагрейте масло в большой огнеупорной кастрюле и обжаривайте грибы, пока они не начнут размягчаться. Добавьте куриные ножки и немного обжарьте с каждой стороны, чтобы они немного окрасились.
Влейте пассату, покрошите бульонный кубик и оливки. Приправьте че"&amp;"рным перцем – соль не понадобится. Накройте крышку и тушите 40 минут, пока курица не станет мягкой. Посыпьте петрушку и подайте с макаронами и салатом или пюре и зелеными овощами, если хотите.")</f>
        <v>Нагрейте масло в большой огнеупорной кастрюле и обжаривайте грибы, пока они не начнут размягчаться. Добавьте куриные ножки и немного обжарьте с каждой стороны, чтобы они немного окрасились.
Влейте пассату, покрошите бульонный кубик и оливки. Приправьте черным перцем – соль не понадобится. Накройте крышку и тушите 40 минут, пока курица не станет мягкой. Посыпьте петрушку и подайте с макаронами и салатом или пюре и зелеными овощами, если хотите.</v>
      </c>
    </row>
    <row r="790" ht="15.75" customHeight="1">
      <c r="A790" s="2" t="s">
        <v>452</v>
      </c>
      <c r="B790" s="2" t="s">
        <v>115</v>
      </c>
      <c r="C790" s="2" t="s">
        <v>453</v>
      </c>
      <c r="E790" s="2" t="str">
        <f>IFERROR(__xludf.DUMMYFUNCTION("GOOGLETRANSLATE(A790, ""en"", ""ru"")"),"Loading...")</f>
        <v>Loading...</v>
      </c>
      <c r="F790" s="2" t="str">
        <f>IFERROR(__xludf.DUMMYFUNCTION("GOOGLETRANSLATE(B790, ""en"", ""ru"")"),"Loading...")</f>
        <v>Loading...</v>
      </c>
      <c r="G790" s="2" t="str">
        <f>IFERROR(__xludf.DUMMYFUNCTION("GOOGLETRANSLATE(C790, ""en"", ""ru"")"),"Нагрейте масло в большой огнеупорной кастрюле и обжаривайте грибы, пока они не начнут размягчаться. Добавьте куриные ножки и немного обжарьте с каждой стороны, чтобы они немного окрасились.
Влейте пассату, покрошите бульонный кубик и оливки. Приправьте че"&amp;"рным перцем – соль не понадобится. Накройте крышку и тушите 40 минут, пока курица не станет мягкой. Посыпьте петрушку и подайте с макаронами и салатом или пюре и зелеными овощами, если хотите.")</f>
        <v>Нагрейте масло в большой огнеупорной кастрюле и обжаривайте грибы, пока они не начнут размягчаться. Добавьте куриные ножки и немного обжарьте с каждой стороны, чтобы они немного окрасились.
Влейте пассату, покрошите бульонный кубик и оливки. Приправьте черным перцем – соль не понадобится. Накройте крышку и тушите 40 минут, пока курица не станет мягкой. Посыпьте петрушку и подайте с макаронами и салатом или пюре и зелеными овощами, если хотите.</v>
      </c>
    </row>
    <row r="791" ht="15.75" customHeight="1">
      <c r="A791" s="2" t="s">
        <v>452</v>
      </c>
      <c r="B791" s="2" t="s">
        <v>373</v>
      </c>
      <c r="C791" s="2" t="s">
        <v>453</v>
      </c>
      <c r="E791" s="2" t="str">
        <f>IFERROR(__xludf.DUMMYFUNCTION("GOOGLETRANSLATE(A791, ""en"", ""ru"")"),"Loading...")</f>
        <v>Loading...</v>
      </c>
      <c r="F791" s="2" t="str">
        <f>IFERROR(__xludf.DUMMYFUNCTION("GOOGLETRANSLATE(B791, ""en"", ""ru"")"),"Loading...")</f>
        <v>Loading...</v>
      </c>
      <c r="G791" s="2" t="str">
        <f>IFERROR(__xludf.DUMMYFUNCTION("GOOGLETRANSLATE(C791, ""en"", ""ru"")"),"Нагрейте масло в большой огнеупорной кастрюле и обжаривайте грибы, пока они не начнут размягчаться. Добавьте куриные ножки и немного обжарьте с каждой стороны, чтобы они немного окрасились.
Влейте пассату, покрошите бульонный кубик и оливки. Приправьте че"&amp;"рным перцем – соль не понадобится. Накройте крышку и тушите 40 минут, пока курица не станет мягкой. Посыпьте петрушку и подайте с макаронами и салатом или пюре и зелеными овощами, если хотите.")</f>
        <v>Нагрейте масло в большой огнеупорной кастрюле и обжаривайте грибы, пока они не начнут размягчаться. Добавьте куриные ножки и немного обжарьте с каждой стороны, чтобы они немного окрасились.
Влейте пассату, покрошите бульонный кубик и оливки. Приправьте черным перцем – соль не понадобится. Накройте крышку и тушите 40 минут, пока курица не станет мягкой. Посыпьте петрушку и подайте с макаронами и салатом или пюре и зелеными овощами, если хотите.</v>
      </c>
    </row>
    <row r="792" ht="15.75" customHeight="1">
      <c r="A792" s="2" t="s">
        <v>452</v>
      </c>
      <c r="B792" s="2" t="s">
        <v>395</v>
      </c>
      <c r="C792" s="2" t="s">
        <v>453</v>
      </c>
      <c r="E792" s="2" t="str">
        <f>IFERROR(__xludf.DUMMYFUNCTION("GOOGLETRANSLATE(A792, ""en"", ""ru"")"),"Loading...")</f>
        <v>Loading...</v>
      </c>
      <c r="F792" s="2" t="str">
        <f>IFERROR(__xludf.DUMMYFUNCTION("GOOGLETRANSLATE(B792, ""en"", ""ru"")"),"Loading...")</f>
        <v>Loading...</v>
      </c>
      <c r="G792" s="2" t="str">
        <f>IFERROR(__xludf.DUMMYFUNCTION("GOOGLETRANSLATE(C792, ""en"", ""ru"")"),"Нагрейте масло в большой огнеупорной кастрюле и обжаривайте грибы, пока они не начнут размягчаться. Добавьте куриные ножки и немного обжарьте с каждой стороны, чтобы они немного окрасились.
Влейте пассату, покрошите бульонный кубик и оливки. Приправьте че"&amp;"рным перцем – соль не понадобится. Накройте крышку и тушите 40 минут, пока курица не станет мягкой. Посыпьте петрушку и подайте с макаронами и салатом или пюре и зелеными овощами, если хотите.")</f>
        <v>Нагрейте масло в большой огнеупорной кастрюле и обжаривайте грибы, пока они не начнут размягчаться. Добавьте куриные ножки и немного обжарьте с каждой стороны, чтобы они немного окрасились.
Влейте пассату, покрошите бульонный кубик и оливки. Приправьте черным перцем – соль не понадобится. Накройте крышку и тушите 40 минут, пока курица не станет мягкой. Посыпьте петрушку и подайте с макаронами и салатом или пюре и зелеными овощами, если хотите.</v>
      </c>
    </row>
    <row r="793" ht="15.75" customHeight="1">
      <c r="A793" s="2" t="s">
        <v>452</v>
      </c>
      <c r="B793" s="2" t="s">
        <v>286</v>
      </c>
      <c r="C793" s="2" t="s">
        <v>453</v>
      </c>
      <c r="E793" s="2" t="str">
        <f>IFERROR(__xludf.DUMMYFUNCTION("GOOGLETRANSLATE(A793, ""en"", ""ru"")"),"Loading...")</f>
        <v>Loading...</v>
      </c>
      <c r="F793" s="2" t="str">
        <f>IFERROR(__xludf.DUMMYFUNCTION("GOOGLETRANSLATE(B793, ""en"", ""ru"")"),"Loading...")</f>
        <v>Loading...</v>
      </c>
      <c r="G793" s="2" t="str">
        <f>IFERROR(__xludf.DUMMYFUNCTION("GOOGLETRANSLATE(C793, ""en"", ""ru"")"),"Нагрейте масло в большой огнеупорной кастрюле и обжаривайте грибы, пока они не начнут размягчаться. Добавьте куриные ножки и немного обжарьте с каждой стороны, чтобы они немного окрасились.
Влейте пассату, покрошите бульонный кубик и оливки. Приправьте че"&amp;"рным перцем – соль не понадобится. Накройте крышку и тушите 40 минут, пока курица не станет мягкой. Посыпьте петрушку и подайте с макаронами и салатом или пюре и зелеными овощами, если хотите.")</f>
        <v>Нагрейте масло в большой огнеупорной кастрюле и обжаривайте грибы, пока они не начнут размягчаться. Добавьте куриные ножки и немного обжарьте с каждой стороны, чтобы они немного окрасились.
Влейте пассату, покрошите бульонный кубик и оливки. Приправьте черным перцем – соль не понадобится. Накройте крышку и тушите 40 минут, пока курица не станет мягкой. Посыпьте петрушку и подайте с макаронами и салатом или пюре и зелеными овощами, если хотите.</v>
      </c>
    </row>
    <row r="794" ht="15.75" customHeight="1">
      <c r="A794" s="2" t="s">
        <v>452</v>
      </c>
      <c r="B794" s="2" t="s">
        <v>211</v>
      </c>
      <c r="C794" s="2" t="s">
        <v>453</v>
      </c>
      <c r="E794" s="2" t="str">
        <f>IFERROR(__xludf.DUMMYFUNCTION("GOOGLETRANSLATE(A794, ""en"", ""ru"")"),"Loading...")</f>
        <v>Loading...</v>
      </c>
      <c r="F794" s="2" t="str">
        <f>IFERROR(__xludf.DUMMYFUNCTION("GOOGLETRANSLATE(B794, ""en"", ""ru"")"),"Loading...")</f>
        <v>Loading...</v>
      </c>
      <c r="G794" s="2" t="str">
        <f>IFERROR(__xludf.DUMMYFUNCTION("GOOGLETRANSLATE(C794, ""en"", ""ru"")"),"Нагрейте масло в большой огнеупорной кастрюле и обжаривайте грибы, пока они не начнут размягчаться. Добавьте куриные ножки и немного обжарьте с каждой стороны, чтобы они немного окрасились.
Влейте пассату, покрошите бульонный кубик и оливки. Приправьте че"&amp;"рным перцем – соль не понадобится. Накройте крышку и тушите 40 минут, пока курица не станет мягкой. Посыпьте петрушку и подайте с макаронами и салатом или пюре и зелеными овощами, если хотите.")</f>
        <v>Нагрейте масло в большой огнеупорной кастрюле и обжаривайте грибы, пока они не начнут размягчаться. Добавьте куриные ножки и немного обжарьте с каждой стороны, чтобы они немного окрасились.
Влейте пассату, покрошите бульонный кубик и оливки. Приправьте черным перцем – соль не понадобится. Накройте крышку и тушите 40 минут, пока курица не станет мягкой. Посыпьте петрушку и подайте с макаронами и салатом или пюре и зелеными овощами, если хотите.</v>
      </c>
    </row>
    <row r="795" ht="15.75" customHeight="1">
      <c r="A795" s="2" t="s">
        <v>452</v>
      </c>
      <c r="B795" s="2" t="s">
        <v>118</v>
      </c>
      <c r="C795" s="2" t="s">
        <v>453</v>
      </c>
      <c r="E795" s="2" t="str">
        <f>IFERROR(__xludf.DUMMYFUNCTION("GOOGLETRANSLATE(A795, ""en"", ""ru"")"),"Loading...")</f>
        <v>Loading...</v>
      </c>
      <c r="F795" s="2" t="str">
        <f>IFERROR(__xludf.DUMMYFUNCTION("GOOGLETRANSLATE(B795, ""en"", ""ru"")"),"Петрушка")</f>
        <v>Петрушка</v>
      </c>
      <c r="G795" s="2" t="str">
        <f>IFERROR(__xludf.DUMMYFUNCTION("GOOGLETRANSLATE(C795, ""en"", ""ru"")"),"Нагрейте масло в большой огнеупорной кастрюле и обжаривайте грибы, пока они не начнут размягчаться. Добавьте куриные ножки и немного обжарьте с каждой стороны, чтобы они немного окрасились.
Влейте пассату, покрошите бульонный кубик и оливки. Приправьте че"&amp;"рным перцем – соль не понадобится. Накройте крышку и тушите 40 минут, пока курица не станет мягкой. Посыпьте петрушку и подайте с макаронами и салатом или пюре и зелеными овощами, если хотите.")</f>
        <v>Нагрейте масло в большой огнеупорной кастрюле и обжаривайте грибы, пока они не начнут размягчаться. Добавьте куриные ножки и немного обжарьте с каждой стороны, чтобы они немного окрасились.
Влейте пассату, покрошите бульонный кубик и оливки. Приправьте черным перцем – соль не понадобится. Накройте крышку и тушите 40 минут, пока курица не станет мягкой. Посыпьте петрушку и подайте с макаронами и салатом или пюре и зелеными овощами, если хотите.</v>
      </c>
    </row>
    <row r="796" ht="15.75" customHeight="1">
      <c r="A796" s="2" t="s">
        <v>454</v>
      </c>
      <c r="B796" s="2" t="s">
        <v>455</v>
      </c>
      <c r="C796" s="2" t="s">
        <v>456</v>
      </c>
      <c r="E796" s="2" t="str">
        <f>IFERROR(__xludf.DUMMYFUNCTION("GOOGLETRANSLATE(A796, ""en"", ""ru"")"),"Loading...")</f>
        <v>Loading...</v>
      </c>
      <c r="F796" s="2" t="str">
        <f>IFERROR(__xludf.DUMMYFUNCTION("GOOGLETRANSLATE(B796, ""en"", ""ru"")"),"Loading...")</f>
        <v>Loading...</v>
      </c>
      <c r="G796" s="2" t="str">
        <f>IFERROR(__xludf.DUMMYFUNCTION("GOOGLETRANSLATE(C796, ""en"", ""ru"")"),"Разогрейте духовку до 170°С/обычная 190°С/газ. 5. Раскатайте тесто на слегка посыпанной мукой поверхности, чтобы оно было немного тоньше, чем прямо из упаковки. Затем рифленым резаком диаметром 7,5 см вырежьте 18-20 кругов, перекатывая обрезки. Используйт"&amp;"е кружки, чтобы выстелить две глубокие формы для пирогов с 12 отверстиями (не формы для кексов). Если у вас есть только обычная форма для пирога с 12 отверстиями, вы сможете испечь еще несколько тарталеток чуть меньшего размера.
Взбейте яйца в большую мис"&amp;"ку и смешайте с национальными ингредиентами, кроме грецких орехов. Выложите эту смесь в кастрюлю и непрерывно помешивайте в течение 3-4 минут, пока масло не пропитается, смесь не начнет пузыриться и не начнет густеть. Он должен быть достаточно густым, что"&amp;"бы закрыть тыльную сторону деревянной ложки. Не пережаривайте и постоянно помешивайте, так как смесь может легко пригореть. Снимите огонь и группы орехов.
Вы предлагаете начинку в незапеченные корзиночки так, чтобы она была на одном уровне с тестом. Выпек"&amp;"айте 15–18 минут, пока корж не застынет и не станет бледно-золотистым. Дайте форму остыть на несколько минут, прежде чем вынимать ее на решетку. Подайте теплым или холодным.")</f>
        <v>Разогрейте духовку до 170°С/обычная 190°С/газ. 5. Раскатайте тесто на слегка посыпанной мукой поверхности, чтобы оно было немного тоньше, чем прямо из упаковки. Затем рифленым резаком диаметром 7,5 см вырежьте 18-20 кругов, перекатывая обрезки. Используйте кружки, чтобы выстелить две глубокие формы для пирогов с 12 отверстиями (не формы для кексов). Если у вас есть только обычная форма для пирога с 12 отверстиями, вы сможете испечь еще несколько тарталеток чуть меньшего размера.
Взбейте яйца в большую миску и смешайте с национальными ингредиентами, кроме грецких орехов. Выложите эту смесь в кастрюлю и непрерывно помешивайте в течение 3-4 минут, пока масло не пропитается, смесь не начнет пузыриться и не начнет густеть. Он должен быть достаточно густым, чтобы закрыть тыльную сторону деревянной ложки. Не пережаривайте и постоянно помешивайте, так как смесь может легко пригореть. Снимите огонь и группы орехов.
Вы предлагаете начинку в незапеченные корзиночки так, чтобы она была на одном уровне с тестом. Выпекайте 15–18 минут, пока корж не застынет и не станет бледно-золотистым. Дайте форму остыть на несколько минут, прежде чем вынимать ее на решетку. Подайте теплым или холодным.</v>
      </c>
    </row>
    <row r="797" ht="15.75" customHeight="1">
      <c r="A797" s="2" t="s">
        <v>454</v>
      </c>
      <c r="B797" s="2" t="s">
        <v>27</v>
      </c>
      <c r="C797" s="2" t="s">
        <v>456</v>
      </c>
      <c r="E797" s="2" t="str">
        <f>IFERROR(__xludf.DUMMYFUNCTION("GOOGLETRANSLATE(A797, ""en"", ""ru"")"),"Loading...")</f>
        <v>Loading...</v>
      </c>
      <c r="F797" s="2" t="str">
        <f>IFERROR(__xludf.DUMMYFUNCTION("GOOGLETRANSLATE(B797, ""en"", ""ru"")"),"Яйца")</f>
        <v>Яйца</v>
      </c>
      <c r="G797" s="2" t="str">
        <f>IFERROR(__xludf.DUMMYFUNCTION("GOOGLETRANSLATE(C797, ""en"", ""ru"")"),"Разогрейте духовку до 170°С/обычная 190°С/газ. 5. Раскатайте тесто на слегка посыпанной мукой поверхности, чтобы оно было немного тоньше, чем прямо из упаковки. Затем рифленым резаком диаметром 7,5 см вырежьте 18-20 кругов, перекатывая обрезки. Используйт"&amp;"е кружки, чтобы выстелить две глубокие формы для пирогов с 12 отверстиями (не формы для кексов). Если у вас есть только обычная форма для пирога с 12 отверстиями, вы сможете испечь еще несколько тарталеток чуть меньшего размера.
Взбейте яйца в большую мис"&amp;"ку и смешайте с национальными ингредиентами, кроме грецких орехов. Выложите эту смесь в кастрюлю и непрерывно помешивайте в течение 3-4 минут, пока масло не пропитается, смесь не начнет пузыриться и не начнет густеть. Он должен быть достаточно густым, что"&amp;"бы закрыть тыльную сторону деревянной ложки. Не пережаривайте и постоянно помешивайте, так как смесь может легко пригореть. Снимите огонь и группы орехов.
Вы предлагаете начинку в незапеченные корзиночки так, чтобы она была на одном уровне с тестом. Выпек"&amp;"айте 15–18 минут, пока корж не застынет и не станет бледно-золотистым. Дайте форму остыть на несколько минут, прежде чем вынимать ее на решетку. Подайте теплым или холодным.")</f>
        <v>Разогрейте духовку до 170°С/обычная 190°С/газ. 5. Раскатайте тесто на слегка посыпанной мукой поверхности, чтобы оно было немного тоньше, чем прямо из упаковки. Затем рифленым резаком диаметром 7,5 см вырежьте 18-20 кругов, перекатывая обрезки. Используйте кружки, чтобы выстелить две глубокие формы для пирогов с 12 отверстиями (не формы для кексов). Если у вас есть только обычная форма для пирога с 12 отверстиями, вы сможете испечь еще несколько тарталеток чуть меньшего размера.
Взбейте яйца в большую миску и смешайте с национальными ингредиентами, кроме грецких орехов. Выложите эту смесь в кастрюлю и непрерывно помешивайте в течение 3-4 минут, пока масло не пропитается, смесь не начнет пузыриться и не начнет густеть. Он должен быть достаточно густым, чтобы закрыть тыльную сторону деревянной ложки. Не пережаривайте и постоянно помешивайте, так как смесь может легко пригореть. Снимите огонь и группы орехов.
Вы предлагаете начинку в незапеченные корзиночки так, чтобы она была на одном уровне с тестом. Выпекайте 15–18 минут, пока корж не застынет и не станет бледно-золотистым. Дайте форму остыть на несколько минут, прежде чем вынимать ее на решетку. Подайте теплым или холодным.</v>
      </c>
    </row>
    <row r="798" ht="15.75" customHeight="1">
      <c r="A798" s="2" t="s">
        <v>454</v>
      </c>
      <c r="B798" s="2" t="s">
        <v>457</v>
      </c>
      <c r="C798" s="2" t="s">
        <v>456</v>
      </c>
      <c r="E798" s="2" t="str">
        <f>IFERROR(__xludf.DUMMYFUNCTION("GOOGLETRANSLATE(A798, ""en"", ""ru"")"),"Loading...")</f>
        <v>Loading...</v>
      </c>
      <c r="F798" s="2" t="str">
        <f>IFERROR(__xludf.DUMMYFUNCTION("GOOGLETRANSLATE(B798, ""en"", ""ru"")"),"Loading...")</f>
        <v>Loading...</v>
      </c>
      <c r="G798" s="2" t="str">
        <f>IFERROR(__xludf.DUMMYFUNCTION("GOOGLETRANSLATE(C798, ""en"", ""ru"")"),"Разогрейте духовку до 170°С/обычная 190°С/газ. 5. Раскатайте тесто на слегка посыпанной мукой поверхности, чтобы оно было немного тоньше, чем прямо из упаковки. Затем рифленым резаком диаметром 7,5 см вырежьте 18-20 кругов, перекатывая обрезки. Используйт"&amp;"е кружки, чтобы выстелить две глубокие формы для пирогов с 12 отверстиями (не формы для кексов). Если у вас есть только обычная форма для пирога с 12 отверстиями, вы сможете испечь еще несколько тарталеток чуть меньшего размера.
Взбейте яйца в большую мис"&amp;"ку и смешайте с национальными ингредиентами, кроме грецких орехов. Выложите эту смесь в кастрюлю и непрерывно помешивайте в течение 3-4 минут, пока масло не пропитается, смесь не начнет пузыриться и не начнет густеть. Он должен быть достаточно густым, что"&amp;"бы закрыть тыльную сторону деревянной ложки. Не пережаривайте и постоянно помешивайте, так как смесь может легко пригореть. Снимите огонь и группы орехов.
Вы предлагаете начинку в незапеченные корзиночки так, чтобы она была на одном уровне с тестом. Выпек"&amp;"айте 15–18 минут, пока корж не застынет и не станет бледно-золотистым. Дайте форму остыть на несколько минут, прежде чем вынимать ее на решетку. Подайте теплым или холодным.")</f>
        <v>Разогрейте духовку до 170°С/обычная 190°С/газ. 5. Раскатайте тесто на слегка посыпанной мукой поверхности, чтобы оно было немного тоньше, чем прямо из упаковки. Затем рифленым резаком диаметром 7,5 см вырежьте 18-20 кругов, перекатывая обрезки. Используйте кружки, чтобы выстелить две глубокие формы для пирогов с 12 отверстиями (не формы для кексов). Если у вас есть только обычная форма для пирога с 12 отверстиями, вы сможете испечь еще несколько тарталеток чуть меньшего размера.
Взбейте яйца в большую миску и смешайте с национальными ингредиентами, кроме грецких орехов. Выложите эту смесь в кастрюлю и непрерывно помешивайте в течение 3-4 минут, пока масло не пропитается, смесь не начнет пузыриться и не начнет густеть. Он должен быть достаточно густым, чтобы закрыть тыльную сторону деревянной ложки. Не пережаривайте и постоянно помешивайте, так как смесь может легко пригореть. Снимите огонь и группы орехов.
Вы предлагаете начинку в незапеченные корзиночки так, чтобы она была на одном уровне с тестом. Выпекайте 15–18 минут, пока корж не застынет и не станет бледно-золотистым. Дайте форму остыть на несколько минут, прежде чем вынимать ее на решетку. Подайте теплым или холодным.</v>
      </c>
    </row>
    <row r="799" ht="15.75" customHeight="1">
      <c r="A799" s="2" t="s">
        <v>454</v>
      </c>
      <c r="B799" s="2" t="s">
        <v>458</v>
      </c>
      <c r="C799" s="2" t="s">
        <v>456</v>
      </c>
      <c r="E799" s="2" t="str">
        <f>IFERROR(__xludf.DUMMYFUNCTION("GOOGLETRANSLATE(A799, ""en"", ""ru"")"),"Loading...")</f>
        <v>Loading...</v>
      </c>
      <c r="F799" s="2" t="str">
        <f>IFERROR(__xludf.DUMMYFUNCTION("GOOGLETRANSLATE(B799, ""en"", ""ru"")"),"Изюм")</f>
        <v>Изюм</v>
      </c>
      <c r="G799" s="2" t="str">
        <f>IFERROR(__xludf.DUMMYFUNCTION("GOOGLETRANSLATE(C799, ""en"", ""ru"")"),"Разогрейте духовку до 170°С/обычная 190°С/газ. 5. Раскатайте тесто на слегка посыпанной мукой поверхности, чтобы оно было немного тоньше, чем прямо из упаковки. Затем рифленым резаком диаметром 7,5 см вырежьте 18-20 кругов, перекатывая обрезки. Используйт"&amp;"е кружки, чтобы выстелить две глубокие формы для пирогов с 12 отверстиями (не формы для кексов). Если у вас есть только обычная форма для пирога с 12 отверстиями, вы сможете испечь еще несколько тарталеток чуть меньшего размера.
Взбейте яйца в большую мис"&amp;"ку и смешайте с национальными ингредиентами, кроме грецких орехов. Выложите эту смесь в кастрюлю и непрерывно помешивайте в течение 3-4 минут, пока масло не пропитается, смесь не начнет пузыриться и не начнет густеть. Он должен быть достаточно густым, что"&amp;"бы закрыть тыльную сторону деревянной ложки. Не пережаривайте и постоянно помешивайте, так как смесь может легко пригореть. Снимите огонь и группы орехов.
Вы предлагаете начинку в незапеченные корзиночки так, чтобы она была на одном уровне с тестом. Выпек"&amp;"айте 15–18 минут, пока корж не застынет и не станет бледно-золотистым. Дайте форму остыть на несколько минут, прежде чем вынимать ее на решетку. Подайте теплым или холодным.")</f>
        <v>Разогрейте духовку до 170°С/обычная 190°С/газ. 5. Раскатайте тесто на слегка посыпанной мукой поверхности, чтобы оно было немного тоньше, чем прямо из упаковки. Затем рифленым резаком диаметром 7,5 см вырежьте 18-20 кругов, перекатывая обрезки. Используйте кружки, чтобы выстелить две глубокие формы для пирогов с 12 отверстиями (не формы для кексов). Если у вас есть только обычная форма для пирога с 12 отверстиями, вы сможете испечь еще несколько тарталеток чуть меньшего размера.
Взбейте яйца в большую миску и смешайте с национальными ингредиентами, кроме грецких орехов. Выложите эту смесь в кастрюлю и непрерывно помешивайте в течение 3-4 минут, пока масло не пропитается, смесь не начнет пузыриться и не начнет густеть. Он должен быть достаточно густым, чтобы закрыть тыльную сторону деревянной ложки. Не пережаривайте и постоянно помешивайте, так как смесь может легко пригореть. Снимите огонь и группы орехов.
Вы предлагаете начинку в незапеченные корзиночки так, чтобы она была на одном уровне с тестом. Выпекайте 15–18 минут, пока корж не застынет и не станет бледно-золотистым. Дайте форму остыть на несколько минут, прежде чем вынимать ее на решетку. Подайте теплым или холодным.</v>
      </c>
    </row>
    <row r="800" ht="15.75" customHeight="1">
      <c r="A800" s="2" t="s">
        <v>454</v>
      </c>
      <c r="B800" s="2" t="s">
        <v>135</v>
      </c>
      <c r="C800" s="2" t="s">
        <v>456</v>
      </c>
      <c r="E800" s="2" t="str">
        <f>IFERROR(__xludf.DUMMYFUNCTION("GOOGLETRANSLATE(A800, ""en"", ""ru"")"),"Loading...")</f>
        <v>Loading...</v>
      </c>
      <c r="F800" s="2" t="str">
        <f>IFERROR(__xludf.DUMMYFUNCTION("GOOGLETRANSLATE(B800, ""en"", ""ru"")"),"Loading...")</f>
        <v>Loading...</v>
      </c>
      <c r="G800" s="2" t="str">
        <f>IFERROR(__xludf.DUMMYFUNCTION("GOOGLETRANSLATE(C800, ""en"", ""ru"")"),"Разогрейте духовку до 170°С/обычная 190°С/газ. 5. Раскатайте тесто на слегка посыпанной мукой поверхности, чтобы оно было немного тоньше, чем прямо из упаковки. Затем рифленым резаком диаметром 7,5 см вырежьте 18-20 кругов, перекатывая обрезки. Используйт"&amp;"е кружки, чтобы выстелить две глубокие формы для пирогов с 12 отверстиями (не формы для кексов). Если у вас есть только обычная форма для пирога с 12 отверстиями, вы сможете испечь еще несколько тарталеток чуть меньшего размера.
Взбейте яйца в большую мис"&amp;"ку и смешайте с национальными ингредиентами, кроме грецких орехов. Выложите эту смесь в кастрюлю и непрерывно помешивайте в течение 3-4 минут, пока масло не пропитается, смесь не начнет пузыриться и не начнет густеть. Он должен быть достаточно густым, что"&amp;"бы закрыть тыльную сторону деревянной ложки. Не пережаривайте и постоянно помешивайте, так как смесь может легко пригореть. Снимите огонь и группы орехов.
Вы предлагаете начинку в незапеченные корзиночки так, чтобы она была на одном уровне с тестом. Выпек"&amp;"айте 15–18 минут, пока корж не застынет и не станет бледно-золотистым. Дайте форму остыть на несколько минут, прежде чем вынимать ее на решетку. Подайте теплым или холодным.")</f>
        <v>Разогрейте духовку до 170°С/обычная 190°С/газ. 5. Раскатайте тесто на слегка посыпанной мукой поверхности, чтобы оно было немного тоньше, чем прямо из упаковки. Затем рифленым резаком диаметром 7,5 см вырежьте 18-20 кругов, перекатывая обрезки. Используйте кружки, чтобы выстелить две глубокие формы для пирогов с 12 отверстиями (не формы для кексов). Если у вас есть только обычная форма для пирога с 12 отверстиями, вы сможете испечь еще несколько тарталеток чуть меньшего размера.
Взбейте яйца в большую миску и смешайте с национальными ингредиентами, кроме грецких орехов. Выложите эту смесь в кастрюлю и непрерывно помешивайте в течение 3-4 минут, пока масло не пропитается, смесь не начнет пузыриться и не начнет густеть. Он должен быть достаточно густым, чтобы закрыть тыльную сторону деревянной ложки. Не пережаривайте и постоянно помешивайте, так как смесь может легко пригореть. Снимите огонь и группы орехов.
Вы предлагаете начинку в незапеченные корзиночки так, чтобы она была на одном уровне с тестом. Выпекайте 15–18 минут, пока корж не застынет и не станет бледно-золотистым. Дайте форму остыть на несколько минут, прежде чем вынимать ее на решетку. Подайте теплым или холодным.</v>
      </c>
    </row>
    <row r="801" ht="15.75" customHeight="1">
      <c r="A801" s="2" t="s">
        <v>454</v>
      </c>
      <c r="B801" s="2" t="s">
        <v>18</v>
      </c>
      <c r="C801" s="2" t="s">
        <v>456</v>
      </c>
      <c r="E801" s="2" t="str">
        <f>IFERROR(__xludf.DUMMYFUNCTION("GOOGLETRANSLATE(A801, ""en"", ""ru"")"),"Loading...")</f>
        <v>Loading...</v>
      </c>
      <c r="F801" s="2" t="str">
        <f>IFERROR(__xludf.DUMMYFUNCTION("GOOGLETRANSLATE(B801, ""en"", ""ru"")"),"Масло")</f>
        <v>Масло</v>
      </c>
      <c r="G801" s="2" t="str">
        <f>IFERROR(__xludf.DUMMYFUNCTION("GOOGLETRANSLATE(C801, ""en"", ""ru"")"),"Разогрейте духовку до 170°С/обычная 190°С/газ. 5. Раскатайте тесто на слегка посыпанной мукой поверхности, чтобы оно было немного тоньше, чем прямо из упаковки. Затем рифленым резаком диаметром 7,5 см вырежьте 18-20 кругов, перекатывая обрезки. Используйт"&amp;"е кружки, чтобы выстелить две глубокие формы для пирогов с 12 отверстиями (не формы для кексов). Если у вас есть только обычная форма для пирога с 12 отверстиями, вы сможете испечь еще несколько тарталеток чуть меньшего размера.
Взбейте яйца в большую мис"&amp;"ку и смешайте с национальными ингредиентами, кроме грецких орехов. Выложите эту смесь в кастрюлю и непрерывно помешивайте в течение 3-4 минут, пока масло не пропитается, смесь не начнет пузыриться и не начнет густеть. Он должен быть достаточно густым, что"&amp;"бы закрыть тыльную сторону деревянной ложки. Не пережаривайте и постоянно помешивайте, так как смесь может легко пригореть. Снимите огонь и группы орехов.
Вы предлагаете начинку в незапеченные корзиночки так, чтобы она была на одном уровне с тестом. Выпек"&amp;"айте 15–18 минут, пока корж не застынет и не станет бледно-золотистым. Дайте форму остыть на несколько минут, прежде чем вынимать ее на решетку. Подайте теплым или холодным.")</f>
        <v>Разогрейте духовку до 170°С/обычная 190°С/газ. 5. Раскатайте тесто на слегка посыпанной мукой поверхности, чтобы оно было немного тоньше, чем прямо из упаковки. Затем рифленым резаком диаметром 7,5 см вырежьте 18-20 кругов, перекатывая обрезки. Используйте кружки, чтобы выстелить две глубокие формы для пирогов с 12 отверстиями (не формы для кексов). Если у вас есть только обычная форма для пирога с 12 отверстиями, вы сможете испечь еще несколько тарталеток чуть меньшего размера.
Взбейте яйца в большую миску и смешайте с национальными ингредиентами, кроме грецких орехов. Выложите эту смесь в кастрюлю и непрерывно помешивайте в течение 3-4 минут, пока масло не пропитается, смесь не начнет пузыриться и не начнет густеть. Он должен быть достаточно густым, чтобы закрыть тыльную сторону деревянной ложки. Не пережаривайте и постоянно помешивайте, так как смесь может легко пригореть. Снимите огонь и группы орехов.
Вы предлагаете начинку в незапеченные корзиночки так, чтобы она была на одном уровне с тестом. Выпекайте 15–18 минут, пока корж не застынет и не станет бледно-золотистым. Дайте форму остыть на несколько минут, прежде чем вынимать ее на решетку. Подайте теплым или холодным.</v>
      </c>
    </row>
    <row r="802" ht="15.75" customHeight="1">
      <c r="A802" s="2" t="s">
        <v>454</v>
      </c>
      <c r="B802" s="2" t="s">
        <v>447</v>
      </c>
      <c r="C802" s="2" t="s">
        <v>456</v>
      </c>
      <c r="E802" s="2" t="str">
        <f>IFERROR(__xludf.DUMMYFUNCTION("GOOGLETRANSLATE(A802, ""en"", ""ru"")"),"Loading...")</f>
        <v>Loading...</v>
      </c>
      <c r="F802" s="2" t="str">
        <f>IFERROR(__xludf.DUMMYFUNCTION("GOOGLETRANSLATE(B802, ""en"", ""ru"")"),"Loading...")</f>
        <v>Loading...</v>
      </c>
      <c r="G802" s="2" t="str">
        <f>IFERROR(__xludf.DUMMYFUNCTION("GOOGLETRANSLATE(C802, ""en"", ""ru"")"),"Разогрейте духовку до 170°С/обычная 190°С/газ. 5. Раскатайте тесто на слегка посыпанной мукой поверхности, чтобы оно было немного тоньше, чем прямо из упаковки. Затем рифленым резаком диаметром 7,5 см вырежьте 18-20 кругов, перекатывая обрезки. Используйт"&amp;"е кружки, чтобы выстелить две глубокие формы для пирогов с 12 отверстиями (не формы для кексов). Если у вас есть только обычная форма для пирога с 12 отверстиями, вы сможете испечь еще несколько тарталеток чуть меньшего размера.
Взбейте яйца в большую мис"&amp;"ку и смешайте с национальными ингредиентами, кроме грецких орехов. Выложите эту смесь в кастрюлю и непрерывно помешивайте в течение 3-4 минут, пока масло не пропитается, смесь не начнет пузыриться и не начнет густеть. Он должен быть достаточно густым, что"&amp;"бы закрыть тыльную сторону деревянной ложки. Не пережаривайте и постоянно помешивайте, так как смесь может легко пригореть. Снимите огонь и группы орехов.
Вы предлагаете начинку в незапеченные корзиночки так, чтобы она была на одном уровне с тестом. Выпек"&amp;"айте 15–18 минут, пока корж не застынет и не станет бледно-золотистым. Дайте форму остыть на несколько минут, прежде чем вынимать ее на решетку. Подайте теплым или холодным.")</f>
        <v>Разогрейте духовку до 170°С/обычная 190°С/газ. 5. Раскатайте тесто на слегка посыпанной мукой поверхности, чтобы оно было немного тоньше, чем прямо из упаковки. Затем рифленым резаком диаметром 7,5 см вырежьте 18-20 кругов, перекатывая обрезки. Используйте кружки, чтобы выстелить две глубокие формы для пирогов с 12 отверстиями (не формы для кексов). Если у вас есть только обычная форма для пирога с 12 отверстиями, вы сможете испечь еще несколько тарталеток чуть меньшего размера.
Взбейте яйца в большую миску и смешайте с национальными ингредиентами, кроме грецких орехов. Выложите эту смесь в кастрюлю и непрерывно помешивайте в течение 3-4 минут, пока масло не пропитается, смесь не начнет пузыриться и не начнет густеть. Он должен быть достаточно густым, чтобы закрыть тыльную сторону деревянной ложки. Не пережаривайте и постоянно помешивайте, так как смесь может легко пригореть. Снимите огонь и группы орехов.
Вы предлагаете начинку в незапеченные корзиночки так, чтобы она была на одном уровне с тестом. Выпекайте 15–18 минут, пока корж не застынет и не станет бледно-золотистым. Дайте форму остыть на несколько минут, прежде чем вынимать ее на решетку. Подайте теплым или холодным.</v>
      </c>
    </row>
    <row r="803" ht="15.75" customHeight="1">
      <c r="A803" s="2" t="s">
        <v>454</v>
      </c>
      <c r="B803" s="2" t="s">
        <v>440</v>
      </c>
      <c r="C803" s="2" t="s">
        <v>456</v>
      </c>
      <c r="E803" s="2" t="str">
        <f>IFERROR(__xludf.DUMMYFUNCTION("GOOGLETRANSLATE(A803, ""en"", ""ru"")"),"Loading...")</f>
        <v>Loading...</v>
      </c>
      <c r="F803" s="2" t="str">
        <f>IFERROR(__xludf.DUMMYFUNCTION("GOOGLETRANSLATE(B803, ""en"", ""ru"")"),"Loading...")</f>
        <v>Loading...</v>
      </c>
      <c r="G803" s="2" t="str">
        <f>IFERROR(__xludf.DUMMYFUNCTION("GOOGLETRANSLATE(C803, ""en"", ""ru"")"),"Разогрейте духовку до 170°С/обычная 190°С/газ. 5. Раскатайте тесто на слегка посыпанной мукой поверхности, чтобы оно было немного тоньше, чем прямо из упаковки. Затем рифленым резаком диаметром 7,5 см вырежьте 18-20 кругов, перекатывая обрезки. Используйт"&amp;"е кружки, чтобы выстелить две глубокие формы для пирогов с 12 отверстиями (не формы для кексов). Если у вас есть только обычная форма для пирога с 12 отверстиями, вы сможете испечь еще несколько тарталеток чуть меньшего размера.
Взбейте яйца в большую мис"&amp;"ку и смешайте с национальными ингредиентами, кроме грецких орехов. Выложите эту смесь в кастрюлю и непрерывно помешивайте в течение 3-4 минут, пока масло не пропитается, смесь не начнет пузыриться и не начнет густеть. Он должен быть достаточно густым, что"&amp;"бы закрыть тыльную сторону деревянной ложки. Не пережаривайте и постоянно помешивайте, так как смесь может легко пригореть. Снимите огонь и группы орехов.
Вы предлагаете начинку в незапеченные корзиночки так, чтобы она была на одном уровне с тестом. Выпек"&amp;"айте 15–18 минут, пока корж не застынет и не станет бледно-золотистым. Дайте форму остыть на несколько минут, прежде чем вынимать ее на решетку. Подайте теплым или холодным.")</f>
        <v>Разогрейте духовку до 170°С/обычная 190°С/газ. 5. Раскатайте тесто на слегка посыпанной мукой поверхности, чтобы оно было немного тоньше, чем прямо из упаковки. Затем рифленым резаком диаметром 7,5 см вырежьте 18-20 кругов, перекатывая обрезки. Используйте кружки, чтобы выстелить две глубокие формы для пирогов с 12 отверстиями (не формы для кексов). Если у вас есть только обычная форма для пирога с 12 отверстиями, вы сможете испечь еще несколько тарталеток чуть меньшего размера.
Взбейте яйца в большую миску и смешайте с национальными ингредиентами, кроме грецких орехов. Выложите эту смесь в кастрюлю и непрерывно помешивайте в течение 3-4 минут, пока масло не пропитается, смесь не начнет пузыриться и не начнет густеть. Он должен быть достаточно густым, чтобы закрыть тыльную сторону деревянной ложки. Не пережаривайте и постоянно помешивайте, так как смесь может легко пригореть. Снимите огонь и группы орехов.
Вы предлагаете начинку в незапеченные корзиночки так, чтобы она была на одном уровне с тестом. Выпекайте 15–18 минут, пока корж не застынет и не станет бледно-золотистым. Дайте форму остыть на несколько минут, прежде чем вынимать ее на решетку. Подайте теплым или холодным.</v>
      </c>
    </row>
    <row r="804" ht="15.75" customHeight="1">
      <c r="A804" s="2" t="s">
        <v>459</v>
      </c>
      <c r="B804" s="2" t="s">
        <v>189</v>
      </c>
      <c r="C804" s="2" t="s">
        <v>460</v>
      </c>
      <c r="E804" s="2" t="str">
        <f>IFERROR(__xludf.DUMMYFUNCTION("GOOGLETRANSLATE(A804, ""en"", ""ru"")"),"Loading...")</f>
        <v>Loading...</v>
      </c>
      <c r="F804" s="2" t="str">
        <f>IFERROR(__xludf.DUMMYFUNCTION("GOOGLETRANSLATE(B804, ""en"", ""ru"")"),"Loading...")</f>
        <v>Loading...</v>
      </c>
      <c r="G804" s="2" t="str">
        <f>IFERROR(__xludf.DUMMYFUNCTION("GOOGLETRANSLATE(C804, ""en"", ""ru"")"),"Loading...")</f>
        <v>Loading...</v>
      </c>
    </row>
    <row r="805" ht="15.75" customHeight="1">
      <c r="A805" s="2" t="s">
        <v>459</v>
      </c>
      <c r="B805" s="2" t="s">
        <v>18</v>
      </c>
      <c r="C805" s="2" t="s">
        <v>460</v>
      </c>
      <c r="E805" s="2" t="str">
        <f>IFERROR(__xludf.DUMMYFUNCTION("GOOGLETRANSLATE(A805, ""en"", ""ru"")"),"Loading...")</f>
        <v>Loading...</v>
      </c>
      <c r="F805" s="2" t="str">
        <f>IFERROR(__xludf.DUMMYFUNCTION("GOOGLETRANSLATE(B805, ""en"", ""ru"")"),"Масло")</f>
        <v>Масло</v>
      </c>
      <c r="G805" s="2" t="str">
        <f>IFERROR(__xludf.DUMMYFUNCTION("GOOGLETRANSLATE(C805, ""en"", ""ru"")"),"Loading...")</f>
        <v>Loading...</v>
      </c>
    </row>
    <row r="806" ht="15.75" customHeight="1">
      <c r="A806" s="2" t="s">
        <v>459</v>
      </c>
      <c r="B806" s="2" t="s">
        <v>69</v>
      </c>
      <c r="C806" s="2" t="s">
        <v>460</v>
      </c>
      <c r="E806" s="2" t="str">
        <f>IFERROR(__xludf.DUMMYFUNCTION("GOOGLETRANSLATE(A806, ""en"", ""ru"")"),"Loading...")</f>
        <v>Loading...</v>
      </c>
      <c r="F806" s="2" t="str">
        <f>IFERROR(__xludf.DUMMYFUNCTION("GOOGLETRANSLATE(B806, ""en"", ""ru"")"),"Оливковое масло")</f>
        <v>Оливковое масло</v>
      </c>
      <c r="G806" s="2" t="str">
        <f>IFERROR(__xludf.DUMMYFUNCTION("GOOGLETRANSLATE(C806, ""en"", ""ru"")"),"Loading...")</f>
        <v>Loading...</v>
      </c>
    </row>
    <row r="807" ht="15.75" customHeight="1">
      <c r="A807" s="2" t="s">
        <v>459</v>
      </c>
      <c r="B807" s="2" t="s">
        <v>226</v>
      </c>
      <c r="C807" s="2" t="s">
        <v>460</v>
      </c>
      <c r="E807" s="2" t="str">
        <f>IFERROR(__xludf.DUMMYFUNCTION("GOOGLETRANSLATE(A807, ""en"", ""ru"")"),"Loading...")</f>
        <v>Loading...</v>
      </c>
      <c r="F807" s="2" t="str">
        <f>IFERROR(__xludf.DUMMYFUNCTION("GOOGLETRANSLATE(B807, ""en"", ""ru"")"),"Loading...")</f>
        <v>Loading...</v>
      </c>
      <c r="G807" s="2" t="str">
        <f>IFERROR(__xludf.DUMMYFUNCTION("GOOGLETRANSLATE(C807, ""en"", ""ru"")"),"Loading...")</f>
        <v>Loading...</v>
      </c>
    </row>
    <row r="808" ht="15.75" customHeight="1">
      <c r="A808" s="2" t="s">
        <v>459</v>
      </c>
      <c r="B808" s="2" t="s">
        <v>192</v>
      </c>
      <c r="C808" s="2" t="s">
        <v>460</v>
      </c>
      <c r="E808" s="2" t="str">
        <f>IFERROR(__xludf.DUMMYFUNCTION("GOOGLETRANSLATE(A808, ""en"", ""ru"")"),"Loading...")</f>
        <v>Loading...</v>
      </c>
      <c r="F808" s="2" t="str">
        <f>IFERROR(__xludf.DUMMYFUNCTION("GOOGLETRANSLATE(B808, ""en"", ""ru"")"),"Loading...")</f>
        <v>Loading...</v>
      </c>
      <c r="G808" s="2" t="str">
        <f>IFERROR(__xludf.DUMMYFUNCTION("GOOGLETRANSLATE(C808, ""en"", ""ru"")"),"Loading...")</f>
        <v>Loading...</v>
      </c>
    </row>
    <row r="809" ht="15.75" customHeight="1">
      <c r="A809" s="2" t="s">
        <v>459</v>
      </c>
      <c r="B809" s="2" t="s">
        <v>102</v>
      </c>
      <c r="C809" s="2" t="s">
        <v>460</v>
      </c>
      <c r="E809" s="2" t="str">
        <f>IFERROR(__xludf.DUMMYFUNCTION("GOOGLETRANSLATE(A809, ""en"", ""ru"")"),"Loading...")</f>
        <v>Loading...</v>
      </c>
      <c r="F809" s="2" t="str">
        <f>IFERROR(__xludf.DUMMYFUNCTION("GOOGLETRANSLATE(B809, ""en"", ""ru"")"),"Loading...")</f>
        <v>Loading...</v>
      </c>
      <c r="G809" s="2" t="str">
        <f>IFERROR(__xludf.DUMMYFUNCTION("GOOGLETRANSLATE(C809, ""en"", ""ru"")"),"Loading...")</f>
        <v>Loading...</v>
      </c>
    </row>
    <row r="810" ht="15.75" customHeight="1">
      <c r="A810" s="2" t="s">
        <v>459</v>
      </c>
      <c r="B810" s="2" t="s">
        <v>461</v>
      </c>
      <c r="C810" s="2" t="s">
        <v>460</v>
      </c>
      <c r="E810" s="2" t="str">
        <f>IFERROR(__xludf.DUMMYFUNCTION("GOOGLETRANSLATE(A810, ""en"", ""ru"")"),"Loading...")</f>
        <v>Loading...</v>
      </c>
      <c r="F810" s="2" t="str">
        <f>IFERROR(__xludf.DUMMYFUNCTION("GOOGLETRANSLATE(B810, ""en"", ""ru"")"),"Loading...")</f>
        <v>Loading...</v>
      </c>
      <c r="G810" s="2" t="str">
        <f>IFERROR(__xludf.DUMMYFUNCTION("GOOGLETRANSLATE(C810, ""en"", ""ru"")"),"Loading...")</f>
        <v>Loading...</v>
      </c>
    </row>
    <row r="811" ht="15.75" customHeight="1">
      <c r="A811" s="2" t="s">
        <v>459</v>
      </c>
      <c r="B811" s="2" t="s">
        <v>79</v>
      </c>
      <c r="C811" s="2" t="s">
        <v>460</v>
      </c>
      <c r="E811" s="2" t="str">
        <f>IFERROR(__xludf.DUMMYFUNCTION("GOOGLETRANSLATE(A811, ""en"", ""ru"")"),"Loading...")</f>
        <v>Loading...</v>
      </c>
      <c r="F811" s="2" t="str">
        <f>IFERROR(__xludf.DUMMYFUNCTION("GOOGLETRANSLATE(B811, ""en"", ""ru"")"),"Чеснок")</f>
        <v>Чеснок</v>
      </c>
      <c r="G811" s="2" t="str">
        <f>IFERROR(__xludf.DUMMYFUNCTION("GOOGLETRANSLATE(C811, ""en"", ""ru"")"),"Loading...")</f>
        <v>Loading...</v>
      </c>
    </row>
    <row r="812" ht="15.75" customHeight="1">
      <c r="A812" s="2" t="s">
        <v>459</v>
      </c>
      <c r="B812" s="2" t="s">
        <v>462</v>
      </c>
      <c r="C812" s="2" t="s">
        <v>460</v>
      </c>
      <c r="E812" s="2" t="str">
        <f>IFERROR(__xludf.DUMMYFUNCTION("GOOGLETRANSLATE(A812, ""en"", ""ru"")"),"Loading...")</f>
        <v>Loading...</v>
      </c>
      <c r="F812" s="2" t="str">
        <f>IFERROR(__xludf.DUMMYFUNCTION("GOOGLETRANSLATE(B812, ""en"", ""ru"")"),"Рис басмати")</f>
        <v>Рис басмати</v>
      </c>
      <c r="G812" s="2" t="str">
        <f>IFERROR(__xludf.DUMMYFUNCTION("GOOGLETRANSLATE(C812, ""en"", ""ru"")"),"Loading...")</f>
        <v>Loading...</v>
      </c>
    </row>
    <row r="813" ht="15.75" customHeight="1">
      <c r="A813" s="2" t="s">
        <v>459</v>
      </c>
      <c r="B813" s="2" t="s">
        <v>177</v>
      </c>
      <c r="C813" s="2" t="s">
        <v>460</v>
      </c>
      <c r="E813" s="2" t="str">
        <f>IFERROR(__xludf.DUMMYFUNCTION("GOOGLETRANSLATE(A813, ""en"", ""ru"")"),"Loading...")</f>
        <v>Loading...</v>
      </c>
      <c r="F813" s="2" t="str">
        <f>IFERROR(__xludf.DUMMYFUNCTION("GOOGLETRANSLATE(B813, ""en"", ""ru"")"),"Loading...")</f>
        <v>Loading...</v>
      </c>
      <c r="G813" s="2" t="str">
        <f>IFERROR(__xludf.DUMMYFUNCTION("GOOGLETRANSLATE(C813, ""en"", ""ru"")"),"Loading...")</f>
        <v>Loading...</v>
      </c>
    </row>
    <row r="814" ht="15.75" customHeight="1">
      <c r="A814" s="2" t="s">
        <v>459</v>
      </c>
      <c r="B814" s="2" t="s">
        <v>247</v>
      </c>
      <c r="C814" s="2" t="s">
        <v>460</v>
      </c>
      <c r="E814" s="2" t="str">
        <f>IFERROR(__xludf.DUMMYFUNCTION("GOOGLETRANSLATE(A814, ""en"", ""ru"")"),"Loading...")</f>
        <v>Loading...</v>
      </c>
      <c r="F814" s="2" t="str">
        <f>IFERROR(__xludf.DUMMYFUNCTION("GOOGLETRANSLATE(B814, ""en"", ""ru"")"),"Loading...")</f>
        <v>Loading...</v>
      </c>
      <c r="G814" s="2" t="str">
        <f>IFERROR(__xludf.DUMMYFUNCTION("GOOGLETRANSLATE(C814, ""en"", ""ru"")"),"Loading...")</f>
        <v>Loading...</v>
      </c>
    </row>
    <row r="815" ht="15.75" customHeight="1">
      <c r="A815" s="2" t="s">
        <v>459</v>
      </c>
      <c r="B815" s="2" t="s">
        <v>89</v>
      </c>
      <c r="C815" s="2" t="s">
        <v>460</v>
      </c>
      <c r="E815" s="2" t="str">
        <f>IFERROR(__xludf.DUMMYFUNCTION("GOOGLETRANSLATE(A815, ""en"", ""ru"")"),"Loading...")</f>
        <v>Loading...</v>
      </c>
      <c r="F815" s="2" t="str">
        <f>IFERROR(__xludf.DUMMYFUNCTION("GOOGLETRANSLATE(B815, ""en"", ""ru"")"),"Лавровый лист")</f>
        <v>Лавровый лист</v>
      </c>
      <c r="G815" s="2" t="str">
        <f>IFERROR(__xludf.DUMMYFUNCTION("GOOGLETRANSLATE(C815, ""en"", ""ru"")"),"Loading...")</f>
        <v>Loading...</v>
      </c>
    </row>
    <row r="816" ht="15.75" customHeight="1">
      <c r="A816" s="2" t="s">
        <v>459</v>
      </c>
      <c r="B816" s="2" t="s">
        <v>87</v>
      </c>
      <c r="C816" s="2" t="s">
        <v>460</v>
      </c>
      <c r="E816" s="2" t="str">
        <f>IFERROR(__xludf.DUMMYFUNCTION("GOOGLETRANSLATE(A816, ""en"", ""ru"")"),"Loading...")</f>
        <v>Loading...</v>
      </c>
      <c r="F816" s="2" t="str">
        <f>IFERROR(__xludf.DUMMYFUNCTION("GOOGLETRANSLATE(B816, ""en"", ""ru"")"),"Тимьян")</f>
        <v>Тимьян</v>
      </c>
      <c r="G816" s="2" t="str">
        <f>IFERROR(__xludf.DUMMYFUNCTION("GOOGLETRANSLATE(C816, ""en"", ""ru"")"),"Loading...")</f>
        <v>Loading...</v>
      </c>
    </row>
    <row r="817" ht="15.75" customHeight="1">
      <c r="A817" s="2" t="s">
        <v>459</v>
      </c>
      <c r="B817" s="2" t="s">
        <v>375</v>
      </c>
      <c r="C817" s="2" t="s">
        <v>460</v>
      </c>
      <c r="E817" s="2" t="str">
        <f>IFERROR(__xludf.DUMMYFUNCTION("GOOGLETRANSLATE(A817, ""en"", ""ru"")"),"Loading...")</f>
        <v>Loading...</v>
      </c>
      <c r="F817" s="2" t="str">
        <f>IFERROR(__xludf.DUMMYFUNCTION("GOOGLETRANSLATE(B817, ""en"", ""ru"")"),"Loading...")</f>
        <v>Loading...</v>
      </c>
      <c r="G817" s="2" t="str">
        <f>IFERROR(__xludf.DUMMYFUNCTION("GOOGLETRANSLATE(C817, ""en"", ""ru"")"),"Loading...")</f>
        <v>Loading...</v>
      </c>
    </row>
    <row r="818" ht="15.75" customHeight="1">
      <c r="A818" s="2" t="s">
        <v>459</v>
      </c>
      <c r="B818" s="2" t="s">
        <v>463</v>
      </c>
      <c r="C818" s="2" t="s">
        <v>460</v>
      </c>
      <c r="E818" s="2" t="str">
        <f>IFERROR(__xludf.DUMMYFUNCTION("GOOGLETRANSLATE(A818, ""en"", ""ru"")"),"Loading...")</f>
        <v>Loading...</v>
      </c>
      <c r="F818" s="2" t="str">
        <f>IFERROR(__xludf.DUMMYFUNCTION("GOOGLETRANSLATE(B818, ""en"", ""ru"")"),"Loading...")</f>
        <v>Loading...</v>
      </c>
      <c r="G818" s="2" t="str">
        <f>IFERROR(__xludf.DUMMYFUNCTION("GOOGLETRANSLATE(C818, ""en"", ""ru"")"),"Loading...")</f>
        <v>Loading...</v>
      </c>
    </row>
    <row r="819" ht="15.75" customHeight="1">
      <c r="A819" s="2" t="s">
        <v>459</v>
      </c>
      <c r="B819" s="2" t="s">
        <v>215</v>
      </c>
      <c r="C819" s="2" t="s">
        <v>460</v>
      </c>
      <c r="E819" s="2" t="str">
        <f>IFERROR(__xludf.DUMMYFUNCTION("GOOGLETRANSLATE(A819, ""en"", ""ru"")"),"Loading...")</f>
        <v>Loading...</v>
      </c>
      <c r="F819" s="2" t="str">
        <f>IFERROR(__xludf.DUMMYFUNCTION("GOOGLETRANSLATE(B819, ""en"", ""ru"")"),"Loading...")</f>
        <v>Loading...</v>
      </c>
      <c r="G819" s="2" t="str">
        <f>IFERROR(__xludf.DUMMYFUNCTION("GOOGLETRANSLATE(C819, ""en"", ""ru"")"),"Loading...")</f>
        <v>Loading...</v>
      </c>
    </row>
    <row r="820" ht="15.75" customHeight="1">
      <c r="A820" s="2" t="s">
        <v>459</v>
      </c>
      <c r="B820" s="2" t="s">
        <v>211</v>
      </c>
      <c r="C820" s="2" t="s">
        <v>460</v>
      </c>
      <c r="E820" s="2" t="str">
        <f>IFERROR(__xludf.DUMMYFUNCTION("GOOGLETRANSLATE(A820, ""en"", ""ru"")"),"Loading...")</f>
        <v>Loading...</v>
      </c>
      <c r="F820" s="2" t="str">
        <f>IFERROR(__xludf.DUMMYFUNCTION("GOOGLETRANSLATE(B820, ""en"", ""ru"")"),"Loading...")</f>
        <v>Loading...</v>
      </c>
      <c r="G820" s="2" t="str">
        <f>IFERROR(__xludf.DUMMYFUNCTION("GOOGLETRANSLATE(C820, ""en"", ""ru"")"),"Loading...")</f>
        <v>Loading...</v>
      </c>
    </row>
    <row r="821" ht="15.75" customHeight="1">
      <c r="A821" s="2" t="s">
        <v>459</v>
      </c>
      <c r="B821" s="2" t="s">
        <v>30</v>
      </c>
      <c r="C821" s="2" t="s">
        <v>460</v>
      </c>
      <c r="E821" s="2" t="str">
        <f>IFERROR(__xludf.DUMMYFUNCTION("GOOGLETRANSLATE(A821, ""en"", ""ru"")"),"Loading...")</f>
        <v>Loading...</v>
      </c>
      <c r="F821" s="2" t="str">
        <f>IFERROR(__xludf.DUMMYFUNCTION("GOOGLETRANSLATE(B821, ""en"", ""ru"")"),"Соль")</f>
        <v>Соль</v>
      </c>
      <c r="G821" s="2" t="str">
        <f>IFERROR(__xludf.DUMMYFUNCTION("GOOGLETRANSLATE(C821, ""en"", ""ru"")"),"Loading...")</f>
        <v>Loading...</v>
      </c>
    </row>
    <row r="822" ht="15.75" customHeight="1">
      <c r="A822" s="2" t="s">
        <v>459</v>
      </c>
      <c r="B822" s="2" t="s">
        <v>146</v>
      </c>
      <c r="C822" s="2" t="s">
        <v>460</v>
      </c>
      <c r="E822" s="2" t="str">
        <f>IFERROR(__xludf.DUMMYFUNCTION("GOOGLETRANSLATE(A822, ""en"", ""ru"")"),"Loading...")</f>
        <v>Loading...</v>
      </c>
      <c r="F822" s="2" t="str">
        <f>IFERROR(__xludf.DUMMYFUNCTION("GOOGLETRANSLATE(B822, ""en"", ""ru"")"),"Loading...")</f>
        <v>Loading...</v>
      </c>
      <c r="G822" s="2" t="str">
        <f>IFERROR(__xludf.DUMMYFUNCTION("GOOGLETRANSLATE(C822, ""en"", ""ru"")"),"Loading...")</f>
        <v>Loading...</v>
      </c>
    </row>
    <row r="823" ht="15.75" customHeight="1">
      <c r="A823" s="2" t="s">
        <v>464</v>
      </c>
      <c r="B823" s="2" t="s">
        <v>465</v>
      </c>
      <c r="C823" s="2" t="s">
        <v>466</v>
      </c>
      <c r="E823" s="2" t="str">
        <f>IFERROR(__xludf.DUMMYFUNCTION("GOOGLETRANSLATE(A823, ""en"", ""ru"")"),"Loading...")</f>
        <v>Loading...</v>
      </c>
      <c r="F823" s="2" t="str">
        <f>IFERROR(__xludf.DUMMYFUNCTION("GOOGLETRANSLATE(B823, ""en"", ""ru"")"),"Loading...")</f>
        <v>Loading...</v>
      </c>
      <c r="G823" s="2" t="str">
        <f>IFERROR(__xludf.DUMMYFUNCTION("GOOGLETRANSLATE(C823, ""en"", ""ru"")"),"Loading...")</f>
        <v>Loading...</v>
      </c>
    </row>
    <row r="824" ht="15.75" customHeight="1">
      <c r="A824" s="2" t="s">
        <v>464</v>
      </c>
      <c r="B824" s="2" t="s">
        <v>150</v>
      </c>
      <c r="C824" s="2" t="s">
        <v>466</v>
      </c>
      <c r="E824" s="2" t="str">
        <f>IFERROR(__xludf.DUMMYFUNCTION("GOOGLETRANSLATE(A824, ""en"", ""ru"")"),"Loading...")</f>
        <v>Loading...</v>
      </c>
      <c r="F824" s="2" t="str">
        <f>IFERROR(__xludf.DUMMYFUNCTION("GOOGLETRANSLATE(B824, ""en"", ""ru"")"),"Бекон")</f>
        <v>Бекон</v>
      </c>
      <c r="G824" s="2" t="str">
        <f>IFERROR(__xludf.DUMMYFUNCTION("GOOGLETRANSLATE(C824, ""en"", ""ru"")"),"Loading...")</f>
        <v>Loading...</v>
      </c>
    </row>
    <row r="825" ht="15.75" customHeight="1">
      <c r="A825" s="2" t="s">
        <v>464</v>
      </c>
      <c r="B825" s="2" t="s">
        <v>79</v>
      </c>
      <c r="C825" s="2" t="s">
        <v>466</v>
      </c>
      <c r="E825" s="2" t="str">
        <f>IFERROR(__xludf.DUMMYFUNCTION("GOOGLETRANSLATE(A825, ""en"", ""ru"")"),"Loading...")</f>
        <v>Loading...</v>
      </c>
      <c r="F825" s="2" t="str">
        <f>IFERROR(__xludf.DUMMYFUNCTION("GOOGLETRANSLATE(B825, ""en"", ""ru"")"),"Чеснок")</f>
        <v>Чеснок</v>
      </c>
      <c r="G825" s="2" t="str">
        <f>IFERROR(__xludf.DUMMYFUNCTION("GOOGLETRANSLATE(C825, ""en"", ""ru"")"),"Loading...")</f>
        <v>Loading...</v>
      </c>
    </row>
    <row r="826" ht="15.75" customHeight="1">
      <c r="A826" s="2" t="s">
        <v>464</v>
      </c>
      <c r="B826" s="2" t="s">
        <v>77</v>
      </c>
      <c r="C826" s="2" t="s">
        <v>466</v>
      </c>
      <c r="E826" s="2" t="str">
        <f>IFERROR(__xludf.DUMMYFUNCTION("GOOGLETRANSLATE(A826, ""en"", ""ru"")"),"Loading...")</f>
        <v>Loading...</v>
      </c>
      <c r="F826" s="2" t="str">
        <f>IFERROR(__xludf.DUMMYFUNCTION("GOOGLETRANSLATE(B826, ""en"", ""ru"")"),"Лук")</f>
        <v>Лук</v>
      </c>
      <c r="G826" s="2" t="str">
        <f>IFERROR(__xludf.DUMMYFUNCTION("GOOGLETRANSLATE(C826, ""en"", ""ru"")"),"Loading...")</f>
        <v>Loading...</v>
      </c>
    </row>
    <row r="827" ht="15.75" customHeight="1">
      <c r="A827" s="2" t="s">
        <v>464</v>
      </c>
      <c r="B827" s="2" t="s">
        <v>247</v>
      </c>
      <c r="C827" s="2" t="s">
        <v>466</v>
      </c>
      <c r="E827" s="2" t="str">
        <f>IFERROR(__xludf.DUMMYFUNCTION("GOOGLETRANSLATE(A827, ""en"", ""ru"")"),"Loading...")</f>
        <v>Loading...</v>
      </c>
      <c r="F827" s="2" t="str">
        <f>IFERROR(__xludf.DUMMYFUNCTION("GOOGLETRANSLATE(B827, ""en"", ""ru"")"),"Loading...")</f>
        <v>Loading...</v>
      </c>
      <c r="G827" s="2" t="str">
        <f>IFERROR(__xludf.DUMMYFUNCTION("GOOGLETRANSLATE(C827, ""en"", ""ru"")"),"Loading...")</f>
        <v>Loading...</v>
      </c>
    </row>
    <row r="828" ht="15.75" customHeight="1">
      <c r="A828" s="2" t="s">
        <v>464</v>
      </c>
      <c r="B828" s="2" t="s">
        <v>87</v>
      </c>
      <c r="C828" s="2" t="s">
        <v>466</v>
      </c>
      <c r="E828" s="2" t="str">
        <f>IFERROR(__xludf.DUMMYFUNCTION("GOOGLETRANSLATE(A828, ""en"", ""ru"")"),"Loading...")</f>
        <v>Loading...</v>
      </c>
      <c r="F828" s="2" t="str">
        <f>IFERROR(__xludf.DUMMYFUNCTION("GOOGLETRANSLATE(B828, ""en"", ""ru"")"),"Тимьян")</f>
        <v>Тимьян</v>
      </c>
      <c r="G828" s="2" t="str">
        <f>IFERROR(__xludf.DUMMYFUNCTION("GOOGLETRANSLATE(C828, ""en"", ""ru"")"),"Loading...")</f>
        <v>Loading...</v>
      </c>
    </row>
    <row r="829" ht="15.75" customHeight="1">
      <c r="A829" s="2" t="s">
        <v>464</v>
      </c>
      <c r="B829" s="2" t="s">
        <v>191</v>
      </c>
      <c r="C829" s="2" t="s">
        <v>466</v>
      </c>
      <c r="E829" s="2" t="str">
        <f>IFERROR(__xludf.DUMMYFUNCTION("GOOGLETRANSLATE(A829, ""en"", ""ru"")"),"Loading...")</f>
        <v>Loading...</v>
      </c>
      <c r="F829" s="2" t="str">
        <f>IFERROR(__xludf.DUMMYFUNCTION("GOOGLETRANSLATE(B829, ""en"", ""ru"")"),"Loading...")</f>
        <v>Loading...</v>
      </c>
      <c r="G829" s="2" t="str">
        <f>IFERROR(__xludf.DUMMYFUNCTION("GOOGLETRANSLATE(C829, ""en"", ""ru"")"),"Loading...")</f>
        <v>Loading...</v>
      </c>
    </row>
    <row r="830" ht="15.75" customHeight="1">
      <c r="A830" s="2" t="s">
        <v>464</v>
      </c>
      <c r="B830" s="2" t="s">
        <v>192</v>
      </c>
      <c r="C830" s="2" t="s">
        <v>466</v>
      </c>
      <c r="E830" s="2" t="str">
        <f>IFERROR(__xludf.DUMMYFUNCTION("GOOGLETRANSLATE(A830, ""en"", ""ru"")"),"Loading...")</f>
        <v>Loading...</v>
      </c>
      <c r="F830" s="2" t="str">
        <f>IFERROR(__xludf.DUMMYFUNCTION("GOOGLETRANSLATE(B830, ""en"", ""ru"")"),"Loading...")</f>
        <v>Loading...</v>
      </c>
      <c r="G830" s="2" t="str">
        <f>IFERROR(__xludf.DUMMYFUNCTION("GOOGLETRANSLATE(C830, ""en"", ""ru"")"),"Loading...")</f>
        <v>Loading...</v>
      </c>
    </row>
    <row r="831" ht="15.75" customHeight="1">
      <c r="A831" s="2" t="s">
        <v>464</v>
      </c>
      <c r="B831" s="2" t="s">
        <v>133</v>
      </c>
      <c r="C831" s="2" t="s">
        <v>466</v>
      </c>
      <c r="E831" s="2" t="str">
        <f>IFERROR(__xludf.DUMMYFUNCTION("GOOGLETRANSLATE(A831, ""en"", ""ru"")"),"Loading...")</f>
        <v>Loading...</v>
      </c>
      <c r="F831" s="2" t="str">
        <f>IFERROR(__xludf.DUMMYFUNCTION("GOOGLETRANSLATE(B831, ""en"", ""ru"")"),"Loading...")</f>
        <v>Loading...</v>
      </c>
      <c r="G831" s="2" t="str">
        <f>IFERROR(__xludf.DUMMYFUNCTION("GOOGLETRANSLATE(C831, ""en"", ""ru"")"),"Loading...")</f>
        <v>Loading...</v>
      </c>
    </row>
    <row r="832" ht="15.75" customHeight="1">
      <c r="A832" s="2" t="s">
        <v>464</v>
      </c>
      <c r="B832" s="2" t="s">
        <v>197</v>
      </c>
      <c r="C832" s="2" t="s">
        <v>466</v>
      </c>
      <c r="E832" s="2" t="str">
        <f>IFERROR(__xludf.DUMMYFUNCTION("GOOGLETRANSLATE(A832, ""en"", ""ru"")"),"Loading...")</f>
        <v>Loading...</v>
      </c>
      <c r="F832" s="2" t="str">
        <f>IFERROR(__xludf.DUMMYFUNCTION("GOOGLETRANSLATE(B832, ""en"", ""ru"")"),"Loading...")</f>
        <v>Loading...</v>
      </c>
      <c r="G832" s="2" t="str">
        <f>IFERROR(__xludf.DUMMYFUNCTION("GOOGLETRANSLATE(C832, ""en"", ""ru"")"),"Loading...")</f>
        <v>Loading...</v>
      </c>
    </row>
    <row r="833" ht="15.75" customHeight="1">
      <c r="A833" s="2" t="s">
        <v>467</v>
      </c>
      <c r="B833" s="2" t="s">
        <v>189</v>
      </c>
      <c r="C833" s="2" t="s">
        <v>468</v>
      </c>
      <c r="E833" s="2" t="str">
        <f>IFERROR(__xludf.DUMMYFUNCTION("GOOGLETRANSLATE(A833, ""en"", ""ru"")"),"Loading...")</f>
        <v>Loading...</v>
      </c>
      <c r="F833" s="2" t="str">
        <f>IFERROR(__xludf.DUMMYFUNCTION("GOOGLETRANSLATE(B833, ""en"", ""ru"")"),"Loading...")</f>
        <v>Loading...</v>
      </c>
      <c r="G833" s="2" t="str">
        <f>IFERROR(__xludf.DUMMYFUNCTION("GOOGLETRANSLATE(C833, ""en"", ""ru"")"),"Loading...")</f>
        <v>Loading...</v>
      </c>
    </row>
    <row r="834" ht="15.75" customHeight="1">
      <c r="A834" s="2" t="s">
        <v>467</v>
      </c>
      <c r="B834" s="2" t="s">
        <v>30</v>
      </c>
      <c r="C834" s="2" t="s">
        <v>468</v>
      </c>
      <c r="E834" s="2" t="str">
        <f>IFERROR(__xludf.DUMMYFUNCTION("GOOGLETRANSLATE(A834, ""en"", ""ru"")"),"Loading...")</f>
        <v>Loading...</v>
      </c>
      <c r="F834" s="2" t="str">
        <f>IFERROR(__xludf.DUMMYFUNCTION("GOOGLETRANSLATE(B834, ""en"", ""ru"")"),"Соль")</f>
        <v>Соль</v>
      </c>
      <c r="G834" s="2" t="str">
        <f>IFERROR(__xludf.DUMMYFUNCTION("GOOGLETRANSLATE(C834, ""en"", ""ru"")"),"Loading...")</f>
        <v>Loading...</v>
      </c>
    </row>
    <row r="835" ht="15.75" customHeight="1">
      <c r="A835" s="2" t="s">
        <v>467</v>
      </c>
      <c r="B835" s="2" t="s">
        <v>146</v>
      </c>
      <c r="C835" s="2" t="s">
        <v>468</v>
      </c>
      <c r="E835" s="2" t="str">
        <f>IFERROR(__xludf.DUMMYFUNCTION("GOOGLETRANSLATE(A835, ""en"", ""ru"")"),"Loading...")</f>
        <v>Loading...</v>
      </c>
      <c r="F835" s="2" t="str">
        <f>IFERROR(__xludf.DUMMYFUNCTION("GOOGLETRANSLATE(B835, ""en"", ""ru"")"),"Loading...")</f>
        <v>Loading...</v>
      </c>
      <c r="G835" s="2" t="str">
        <f>IFERROR(__xludf.DUMMYFUNCTION("GOOGLETRANSLATE(C835, ""en"", ""ru"")"),"Loading...")</f>
        <v>Loading...</v>
      </c>
    </row>
    <row r="836" ht="15.75" customHeight="1">
      <c r="A836" s="2" t="s">
        <v>467</v>
      </c>
      <c r="B836" s="2" t="s">
        <v>469</v>
      </c>
      <c r="C836" s="2" t="s">
        <v>468</v>
      </c>
      <c r="E836" s="2" t="str">
        <f>IFERROR(__xludf.DUMMYFUNCTION("GOOGLETRANSLATE(A836, ""en"", ""ru"")"),"Loading...")</f>
        <v>Loading...</v>
      </c>
      <c r="F836" s="2" t="str">
        <f>IFERROR(__xludf.DUMMYFUNCTION("GOOGLETRANSLATE(B836, ""en"", ""ru"")"),"Loading...")</f>
        <v>Loading...</v>
      </c>
      <c r="G836" s="2" t="str">
        <f>IFERROR(__xludf.DUMMYFUNCTION("GOOGLETRANSLATE(C836, ""en"", ""ru"")"),"Loading...")</f>
        <v>Loading...</v>
      </c>
    </row>
    <row r="837" ht="15.75" customHeight="1">
      <c r="A837" s="2" t="s">
        <v>467</v>
      </c>
      <c r="B837" s="2" t="s">
        <v>38</v>
      </c>
      <c r="C837" s="2" t="s">
        <v>468</v>
      </c>
      <c r="E837" s="2" t="str">
        <f>IFERROR(__xludf.DUMMYFUNCTION("GOOGLETRANSLATE(A837, ""en"", ""ru"")"),"Loading...")</f>
        <v>Loading...</v>
      </c>
      <c r="F837" s="2" t="str">
        <f>IFERROR(__xludf.DUMMYFUNCTION("GOOGLETRANSLATE(B837, ""en"", ""ru"")"),"Имбирь")</f>
        <v>Имбирь</v>
      </c>
      <c r="G837" s="2" t="str">
        <f>IFERROR(__xludf.DUMMYFUNCTION("GOOGLETRANSLATE(C837, ""en"", ""ru"")"),"Loading...")</f>
        <v>Loading...</v>
      </c>
    </row>
    <row r="838" ht="15.75" customHeight="1">
      <c r="A838" s="2" t="s">
        <v>467</v>
      </c>
      <c r="B838" s="2" t="s">
        <v>77</v>
      </c>
      <c r="C838" s="2" t="s">
        <v>468</v>
      </c>
      <c r="E838" s="2" t="str">
        <f>IFERROR(__xludf.DUMMYFUNCTION("GOOGLETRANSLATE(A838, ""en"", ""ru"")"),"Loading...")</f>
        <v>Loading...</v>
      </c>
      <c r="F838" s="2" t="str">
        <f>IFERROR(__xludf.DUMMYFUNCTION("GOOGLETRANSLATE(B838, ""en"", ""ru"")"),"Лук")</f>
        <v>Лук</v>
      </c>
      <c r="G838" s="2" t="str">
        <f>IFERROR(__xludf.DUMMYFUNCTION("GOOGLETRANSLATE(C838, ""en"", ""ru"")"),"Loading...")</f>
        <v>Loading...</v>
      </c>
    </row>
    <row r="839" ht="15.75" customHeight="1">
      <c r="A839" s="2" t="s">
        <v>467</v>
      </c>
      <c r="B839" s="2" t="s">
        <v>232</v>
      </c>
      <c r="C839" s="2" t="s">
        <v>468</v>
      </c>
      <c r="E839" s="2" t="str">
        <f>IFERROR(__xludf.DUMMYFUNCTION("GOOGLETRANSLATE(A839, ""en"", ""ru"")"),"Loading...")</f>
        <v>Loading...</v>
      </c>
      <c r="F839" s="2" t="str">
        <f>IFERROR(__xludf.DUMMYFUNCTION("GOOGLETRANSLATE(B839, ""en"", ""ru"")"),"Loading...")</f>
        <v>Loading...</v>
      </c>
      <c r="G839" s="2" t="str">
        <f>IFERROR(__xludf.DUMMYFUNCTION("GOOGLETRANSLATE(C839, ""en"", ""ru"")"),"Loading...")</f>
        <v>Loading...</v>
      </c>
    </row>
    <row r="840" ht="15.75" customHeight="1">
      <c r="A840" s="2" t="s">
        <v>467</v>
      </c>
      <c r="B840" s="2" t="s">
        <v>47</v>
      </c>
      <c r="C840" s="2" t="s">
        <v>468</v>
      </c>
      <c r="E840" s="2" t="str">
        <f>IFERROR(__xludf.DUMMYFUNCTION("GOOGLETRANSLATE(A840, ""en"", ""ru"")"),"Loading...")</f>
        <v>Loading...</v>
      </c>
      <c r="F840" s="2" t="str">
        <f>IFERROR(__xludf.DUMMYFUNCTION("GOOGLETRANSLATE(B840, ""en"", ""ru"")"),"Вода")</f>
        <v>Вода</v>
      </c>
      <c r="G840" s="2" t="str">
        <f>IFERROR(__xludf.DUMMYFUNCTION("GOOGLETRANSLATE(C840, ""en"", ""ru"")"),"Loading...")</f>
        <v>Loading...</v>
      </c>
    </row>
    <row r="841" ht="15.75" customHeight="1">
      <c r="A841" s="2" t="s">
        <v>467</v>
      </c>
      <c r="B841" s="2" t="s">
        <v>43</v>
      </c>
      <c r="C841" s="2" t="s">
        <v>468</v>
      </c>
      <c r="E841" s="2" t="str">
        <f>IFERROR(__xludf.DUMMYFUNCTION("GOOGLETRANSLATE(A841, ""en"", ""ru"")"),"Loading...")</f>
        <v>Loading...</v>
      </c>
      <c r="F841" s="2" t="str">
        <f>IFERROR(__xludf.DUMMYFUNCTION("GOOGLETRANSLATE(B841, ""en"", ""ru"")"),"Кориандр")</f>
        <v>Кориандр</v>
      </c>
      <c r="G841" s="2" t="str">
        <f>IFERROR(__xludf.DUMMYFUNCTION("GOOGLETRANSLATE(C841, ""en"", ""ru"")"),"Loading...")</f>
        <v>Loading...</v>
      </c>
    </row>
    <row r="842" ht="15.75" customHeight="1">
      <c r="A842" s="2" t="s">
        <v>470</v>
      </c>
      <c r="B842" s="2" t="s">
        <v>471</v>
      </c>
      <c r="C842" s="2" t="s">
        <v>472</v>
      </c>
      <c r="E842" s="2" t="str">
        <f>IFERROR(__xludf.DUMMYFUNCTION("GOOGLETRANSLATE(A842, ""en"", ""ru"")"),"Loading...")</f>
        <v>Loading...</v>
      </c>
      <c r="F842" s="2" t="str">
        <f>IFERROR(__xludf.DUMMYFUNCTION("GOOGLETRANSLATE(B842, ""en"", ""ru"")"),"Бар Марс")</f>
        <v>Бар Марс</v>
      </c>
      <c r="G842" s="2" t="str">
        <f>IFERROR(__xludf.DUMMYFUNCTION("GOOGLETRANSLATE(C842, ""en"", ""ru"")"),"Loading...")</f>
        <v>Loading...</v>
      </c>
    </row>
    <row r="843" ht="15.75" customHeight="1">
      <c r="A843" s="2" t="s">
        <v>470</v>
      </c>
      <c r="B843" s="2" t="s">
        <v>18</v>
      </c>
      <c r="C843" s="2" t="s">
        <v>472</v>
      </c>
      <c r="E843" s="2" t="str">
        <f>IFERROR(__xludf.DUMMYFUNCTION("GOOGLETRANSLATE(A843, ""en"", ""ru"")"),"Loading...")</f>
        <v>Loading...</v>
      </c>
      <c r="F843" s="2" t="str">
        <f>IFERROR(__xludf.DUMMYFUNCTION("GOOGLETRANSLATE(B843, ""en"", ""ru"")"),"Масло")</f>
        <v>Масло</v>
      </c>
      <c r="G843" s="2" t="str">
        <f>IFERROR(__xludf.DUMMYFUNCTION("GOOGLETRANSLATE(C843, ""en"", ""ru"")"),"Loading...")</f>
        <v>Loading...</v>
      </c>
    </row>
    <row r="844" ht="15.75" customHeight="1">
      <c r="A844" s="2" t="s">
        <v>470</v>
      </c>
      <c r="B844" s="2" t="s">
        <v>473</v>
      </c>
      <c r="C844" s="2" t="s">
        <v>472</v>
      </c>
      <c r="E844" s="2" t="str">
        <f>IFERROR(__xludf.DUMMYFUNCTION("GOOGLETRANSLATE(A844, ""en"", ""ru"")"),"Loading...")</f>
        <v>Loading...</v>
      </c>
      <c r="F844" s="2" t="str">
        <f>IFERROR(__xludf.DUMMYFUNCTION("GOOGLETRANSLATE(B844, ""en"", ""ru"")"),"Loading...")</f>
        <v>Loading...</v>
      </c>
      <c r="G844" s="2" t="str">
        <f>IFERROR(__xludf.DUMMYFUNCTION("GOOGLETRANSLATE(C844, ""en"", ""ru"")"),"Loading...")</f>
        <v>Loading...</v>
      </c>
    </row>
    <row r="845" ht="15.75" customHeight="1">
      <c r="A845" s="2" t="s">
        <v>470</v>
      </c>
      <c r="B845" s="2" t="s">
        <v>422</v>
      </c>
      <c r="C845" s="2" t="s">
        <v>472</v>
      </c>
      <c r="E845" s="2" t="str">
        <f>IFERROR(__xludf.DUMMYFUNCTION("GOOGLETRANSLATE(A845, ""en"", ""ru"")"),"Loading...")</f>
        <v>Loading...</v>
      </c>
      <c r="F845" s="2" t="str">
        <f>IFERROR(__xludf.DUMMYFUNCTION("GOOGLETRANSLATE(B845, ""en"", ""ru"")"),"Молочный шоколад")</f>
        <v>Молочный шоколад</v>
      </c>
      <c r="G845" s="2" t="str">
        <f>IFERROR(__xludf.DUMMYFUNCTION("GOOGLETRANSLATE(C845, ""en"", ""ru"")"),"Loading...")</f>
        <v>Loading...</v>
      </c>
    </row>
    <row r="846" ht="15.75" customHeight="1">
      <c r="A846" s="2" t="s">
        <v>474</v>
      </c>
      <c r="B846" s="2" t="s">
        <v>78</v>
      </c>
      <c r="C846" s="2" t="s">
        <v>475</v>
      </c>
      <c r="E846" s="2" t="str">
        <f>IFERROR(__xludf.DUMMYFUNCTION("GOOGLETRANSLATE(A846, ""en"", ""ru"")"),"Loading...")</f>
        <v>Loading...</v>
      </c>
      <c r="F846" s="2" t="str">
        <f>IFERROR(__xludf.DUMMYFUNCTION("GOOGLETRANSLATE(B846, ""en"", ""ru"")"),"Помидоры")</f>
        <v>Помидоры</v>
      </c>
      <c r="G846" s="2" t="str">
        <f>IFERROR(__xludf.DUMMYFUNCTION("GOOGLETRANSLATE(C846, ""en"", ""ru"")"),"В большой чугунной сковороде или сотейнике с крышкой нагрейте масло на среднем огне. Добавьте лук и обжаривайте 2–3 минуты, пока он не станет мягким. Добавьте перец и чеснок и жарьте еще 3–5 минут. Добавьте помидоры, тмин, паприку, соль и порошок чили. Хо"&amp;"рошо перемешайте и добавьте смесь в золото. Уменьшите огонь до средне-слабого и продолжайте варить без крышки 10–15 минут, пока смесь не загустеет до желаемой консистенции. (На этом этапе рассмотрите соус и отрегулируйте соль и специи по желанию.) Тыльную"&amp;" ложку сделайте в смеси четыре раза меньше, достаточно больше, чтобы поместить яйцо. Разбейте по одному яйцу в каждом из кратеров. Накройте крышкой сковороду и тушите 5–7 минут, пока яйца не схватятся. Подайте сразу с хрустящим хлебом или питой.")</f>
        <v>В большой чугунной сковороде или сотейнике с крышкой нагрейте масло на среднем огне. Добавьте лук и обжаривайте 2–3 минуты, пока он не станет мягким. Добавьте перец и чеснок и жарьте еще 3–5 минут. Добавьте помидоры, тмин, паприку, соль и порошок чили. Хорошо перемешайте и добавьте смесь в золото. Уменьшите огонь до средне-слабого и продолжайте варить без крышки 10–15 минут, пока смесь не загустеет до желаемой консистенции. (На этом этапе рассмотрите соус и отрегулируйте соль и специи по желанию.) Тыльную ложку сделайте в смеси четыре раза меньше, достаточно больше, чтобы поместить яйцо. Разбейте по одному яйцу в каждом из кратеров. Накройте крышкой сковороду и тушите 5–7 минут, пока яйца не схватятся. Подайте сразу с хрустящим хлебом или питой.</v>
      </c>
    </row>
    <row r="847" ht="15.75" customHeight="1">
      <c r="A847" s="2" t="s">
        <v>474</v>
      </c>
      <c r="B847" s="2" t="s">
        <v>69</v>
      </c>
      <c r="C847" s="2" t="s">
        <v>475</v>
      </c>
      <c r="E847" s="2" t="str">
        <f>IFERROR(__xludf.DUMMYFUNCTION("GOOGLETRANSLATE(A847, ""en"", ""ru"")"),"Loading...")</f>
        <v>Loading...</v>
      </c>
      <c r="F847" s="2" t="str">
        <f>IFERROR(__xludf.DUMMYFUNCTION("GOOGLETRANSLATE(B847, ""en"", ""ru"")"),"Оливковое масло")</f>
        <v>Оливковое масло</v>
      </c>
      <c r="G847" s="2" t="str">
        <f>IFERROR(__xludf.DUMMYFUNCTION("GOOGLETRANSLATE(C847, ""en"", ""ru"")"),"В большой чугунной сковороде или сотейнике с крышкой нагрейте масло на среднем огне. Добавьте лук и обжаривайте 2–3 минуты, пока он не станет мягким. Добавьте перец и чеснок и жарьте еще 3–5 минут. Добавьте помидоры, тмин, паприку, соль и порошок чили. Хо"&amp;"рошо перемешайте и добавьте смесь в золото. Уменьшите огонь до средне-слабого и продолжайте варить без крышки 10–15 минут, пока смесь не загустеет до желаемой консистенции. (На этом этапе рассмотрите соус и отрегулируйте соль и специи по желанию.) Тыльную"&amp;" ложку сделайте в смеси четыре раза меньше, достаточно больше, чтобы поместить яйцо. Разбейте по одному яйцу в каждом из кратеров. Накройте крышкой сковороду и тушите 5–7 минут, пока яйца не схватятся. Подайте сразу с хрустящим хлебом или питой.")</f>
        <v>В большой чугунной сковороде или сотейнике с крышкой нагрейте масло на среднем огне. Добавьте лук и обжаривайте 2–3 минуты, пока он не станет мягким. Добавьте перец и чеснок и жарьте еще 3–5 минут. Добавьте помидоры, тмин, паприку, соль и порошок чили. Хорошо перемешайте и добавьте смесь в золото. Уменьшите огонь до средне-слабого и продолжайте варить без крышки 10–15 минут, пока смесь не загустеет до желаемой консистенции. (На этом этапе рассмотрите соус и отрегулируйте соль и специи по желанию.) Тыльную ложку сделайте в смеси четыре раза меньше, достаточно больше, чтобы поместить яйцо. Разбейте по одному яйцу в каждом из кратеров. Накройте крышкой сковороду и тушите 5–7 минут, пока яйца не схватятся. Подайте сразу с хрустящим хлебом или питой.</v>
      </c>
    </row>
    <row r="848" ht="15.75" customHeight="1">
      <c r="A848" s="2" t="s">
        <v>474</v>
      </c>
      <c r="B848" s="2" t="s">
        <v>77</v>
      </c>
      <c r="C848" s="2" t="s">
        <v>475</v>
      </c>
      <c r="E848" s="2" t="str">
        <f>IFERROR(__xludf.DUMMYFUNCTION("GOOGLETRANSLATE(A848, ""en"", ""ru"")"),"Loading...")</f>
        <v>Loading...</v>
      </c>
      <c r="F848" s="2" t="str">
        <f>IFERROR(__xludf.DUMMYFUNCTION("GOOGLETRANSLATE(B848, ""en"", ""ru"")"),"Лук")</f>
        <v>Лук</v>
      </c>
      <c r="G848" s="2" t="str">
        <f>IFERROR(__xludf.DUMMYFUNCTION("GOOGLETRANSLATE(C848, ""en"", ""ru"")"),"В большой чугунной сковороде или сотейнике с крышкой нагрейте масло на среднем огне. Добавьте лук и обжаривайте 2–3 минуты, пока он не станет мягким. Добавьте перец и чеснок и жарьте еще 3–5 минут. Добавьте помидоры, тмин, паприку, соль и порошок чили. Хо"&amp;"рошо перемешайте и добавьте смесь в золото. Уменьшите огонь до средне-слабого и продолжайте варить без крышки 10–15 минут, пока смесь не загустеет до желаемой консистенции. (На этом этапе рассмотрите соус и отрегулируйте соль и специи по желанию.) Тыльную"&amp;" ложку сделайте в смеси четыре раза меньше, достаточно больше, чтобы поместить яйцо. Разбейте по одному яйцу в каждом из кратеров. Накройте крышкой сковороду и тушите 5–7 минут, пока яйца не схватятся. Подайте сразу с хрустящим хлебом или питой.")</f>
        <v>В большой чугунной сковороде или сотейнике с крышкой нагрейте масло на среднем огне. Добавьте лук и обжаривайте 2–3 минуты, пока он не станет мягким. Добавьте перец и чеснок и жарьте еще 3–5 минут. Добавьте помидоры, тмин, паприку, соль и порошок чили. Хорошо перемешайте и добавьте смесь в золото. Уменьшите огонь до средне-слабого и продолжайте варить без крышки 10–15 минут, пока смесь не загустеет до желаемой консистенции. (На этом этапе рассмотрите соус и отрегулируйте соль и специи по желанию.) Тыльную ложку сделайте в смеси четыре раза меньше, достаточно больше, чтобы поместить яйцо. Разбейте по одному яйцу в каждом из кратеров. Накройте крышкой сковороду и тушите 5–7 минут, пока яйца не схватятся. Подайте сразу с хрустящим хлебом или питой.</v>
      </c>
    </row>
    <row r="849" ht="15.75" customHeight="1">
      <c r="A849" s="2" t="s">
        <v>474</v>
      </c>
      <c r="B849" s="2" t="s">
        <v>192</v>
      </c>
      <c r="C849" s="2" t="s">
        <v>475</v>
      </c>
      <c r="E849" s="2" t="str">
        <f>IFERROR(__xludf.DUMMYFUNCTION("GOOGLETRANSLATE(A849, ""en"", ""ru"")"),"Loading...")</f>
        <v>Loading...</v>
      </c>
      <c r="F849" s="2" t="str">
        <f>IFERROR(__xludf.DUMMYFUNCTION("GOOGLETRANSLATE(B849, ""en"", ""ru"")"),"Loading...")</f>
        <v>Loading...</v>
      </c>
      <c r="G849" s="2" t="str">
        <f>IFERROR(__xludf.DUMMYFUNCTION("GOOGLETRANSLATE(C849, ""en"", ""ru"")"),"В большой чугунной сковороде или сотейнике с крышкой нагрейте масло на среднем огне. Добавьте лук и обжаривайте 2–3 минуты, пока он не станет мягким. Добавьте перец и чеснок и жарьте еще 3–5 минут. Добавьте помидоры, тмин, паприку, соль и порошок чили. Хо"&amp;"рошо перемешайте и добавьте смесь в золото. Уменьшите огонь до средне-слабого и продолжайте варить без крышки 10–15 минут, пока смесь не загустеет до желаемой консистенции. (На этом этапе рассмотрите соус и отрегулируйте соль и специи по желанию.) Тыльную"&amp;" ложку сделайте в смеси четыре раза меньше, достаточно больше, чтобы поместить яйцо. Разбейте по одному яйцу в каждом из кратеров. Накройте крышкой сковороду и тушите 5–7 минут, пока яйца не схватятся. Подайте сразу с хрустящим хлебом или питой.")</f>
        <v>В большой чугунной сковороде или сотейнике с крышкой нагрейте масло на среднем огне. Добавьте лук и обжаривайте 2–3 минуты, пока он не станет мягким. Добавьте перец и чеснок и жарьте еще 3–5 минут. Добавьте помидоры, тмин, паприку, соль и порошок чили. Хорошо перемешайте и добавьте смесь в золото. Уменьшите огонь до средне-слабого и продолжайте варить без крышки 10–15 минут, пока смесь не загустеет до желаемой консистенции. (На этом этапе рассмотрите соус и отрегулируйте соль и специи по желанию.) Тыльную ложку сделайте в смеси четыре раза меньше, достаточно больше, чтобы поместить яйцо. Разбейте по одному яйцу в каждом из кратеров. Накройте крышкой сковороду и тушите 5–7 минут, пока яйца не схватятся. Подайте сразу с хрустящим хлебом или питой.</v>
      </c>
    </row>
    <row r="850" ht="15.75" customHeight="1">
      <c r="A850" s="2" t="s">
        <v>474</v>
      </c>
      <c r="B850" s="2" t="s">
        <v>276</v>
      </c>
      <c r="C850" s="2" t="s">
        <v>475</v>
      </c>
      <c r="E850" s="2" t="str">
        <f>IFERROR(__xludf.DUMMYFUNCTION("GOOGLETRANSLATE(A850, ""en"", ""ru"")"),"Loading...")</f>
        <v>Loading...</v>
      </c>
      <c r="F850" s="2" t="str">
        <f>IFERROR(__xludf.DUMMYFUNCTION("GOOGLETRANSLATE(B850, ""en"", ""ru"")"),"Loading...")</f>
        <v>Loading...</v>
      </c>
      <c r="G850" s="2" t="str">
        <f>IFERROR(__xludf.DUMMYFUNCTION("GOOGLETRANSLATE(C850, ""en"", ""ru"")"),"В большой чугунной сковороде или сотейнике с крышкой нагрейте масло на среднем огне. Добавьте лук и обжаривайте 2–3 минуты, пока он не станет мягким. Добавьте перец и чеснок и жарьте еще 3–5 минут. Добавьте помидоры, тмин, паприку, соль и порошок чили. Хо"&amp;"рошо перемешайте и добавьте смесь в золото. Уменьшите огонь до средне-слабого и продолжайте варить без крышки 10–15 минут, пока смесь не загустеет до желаемой консистенции. (На этом этапе рассмотрите соус и отрегулируйте соль и специи по желанию.) Тыльную"&amp;" ложку сделайте в смеси четыре раза меньше, достаточно больше, чтобы поместить яйцо. Разбейте по одному яйцу в каждом из кратеров. Накройте крышкой сковороду и тушите 5–7 минут, пока яйца не схватятся. Подайте сразу с хрустящим хлебом или питой.")</f>
        <v>В большой чугунной сковороде или сотейнике с крышкой нагрейте масло на среднем огне. Добавьте лук и обжаривайте 2–3 минуты, пока он не станет мягким. Добавьте перец и чеснок и жарьте еще 3–5 минут. Добавьте помидоры, тмин, паприку, соль и порошок чили. Хорошо перемешайте и добавьте смесь в золото. Уменьшите огонь до средне-слабого и продолжайте варить без крышки 10–15 минут, пока смесь не загустеет до желаемой консистенции. (На этом этапе рассмотрите соус и отрегулируйте соль и специи по желанию.) Тыльную ложку сделайте в смеси четыре раза меньше, достаточно больше, чтобы поместить яйцо. Разбейте по одному яйцу в каждом из кратеров. Накройте крышкой сковороду и тушите 5–7 минут, пока яйца не схватятся. Подайте сразу с хрустящим хлебом или питой.</v>
      </c>
    </row>
    <row r="851" ht="15.75" customHeight="1">
      <c r="A851" s="2" t="s">
        <v>474</v>
      </c>
      <c r="B851" s="2" t="s">
        <v>79</v>
      </c>
      <c r="C851" s="2" t="s">
        <v>475</v>
      </c>
      <c r="E851" s="2" t="str">
        <f>IFERROR(__xludf.DUMMYFUNCTION("GOOGLETRANSLATE(A851, ""en"", ""ru"")"),"Loading...")</f>
        <v>Loading...</v>
      </c>
      <c r="F851" s="2" t="str">
        <f>IFERROR(__xludf.DUMMYFUNCTION("GOOGLETRANSLATE(B851, ""en"", ""ru"")"),"Чеснок")</f>
        <v>Чеснок</v>
      </c>
      <c r="G851" s="2" t="str">
        <f>IFERROR(__xludf.DUMMYFUNCTION("GOOGLETRANSLATE(C851, ""en"", ""ru"")"),"В большой чугунной сковороде или сотейнике с крышкой нагрейте масло на среднем огне. Добавьте лук и обжаривайте 2–3 минуты, пока он не станет мягким. Добавьте перец и чеснок и жарьте еще 3–5 минут. Добавьте помидоры, тмин, паприку, соль и порошок чили. Хо"&amp;"рошо перемешайте и добавьте смесь в золото. Уменьшите огонь до средне-слабого и продолжайте варить без крышки 10–15 минут, пока смесь не загустеет до желаемой консистенции. (На этом этапе рассмотрите соус и отрегулируйте соль и специи по желанию.) Тыльную"&amp;" ложку сделайте в смеси четыре раза меньше, достаточно больше, чтобы поместить яйцо. Разбейте по одному яйцу в каждом из кратеров. Накройте крышкой сковороду и тушите 5–7 минут, пока яйца не схватятся. Подайте сразу с хрустящим хлебом или питой.")</f>
        <v>В большой чугунной сковороде или сотейнике с крышкой нагрейте масло на среднем огне. Добавьте лук и обжаривайте 2–3 минуты, пока он не станет мягким. Добавьте перец и чеснок и жарьте еще 3–5 минут. Добавьте помидоры, тмин, паприку, соль и порошок чили. Хорошо перемешайте и добавьте смесь в золото. Уменьшите огонь до средне-слабого и продолжайте варить без крышки 10–15 минут, пока смесь не загустеет до желаемой консистенции. (На этом этапе рассмотрите соус и отрегулируйте соль и специи по желанию.) Тыльную ложку сделайте в смеси четыре раза меньше, достаточно больше, чтобы поместить яйцо. Разбейте по одному яйцу в каждом из кратеров. Накройте крышкой сковороду и тушите 5–7 минут, пока яйца не схватятся. Подайте сразу с хрустящим хлебом или питой.</v>
      </c>
    </row>
    <row r="852" ht="15.75" customHeight="1">
      <c r="A852" s="2" t="s">
        <v>474</v>
      </c>
      <c r="B852" s="2" t="s">
        <v>42</v>
      </c>
      <c r="C852" s="2" t="s">
        <v>475</v>
      </c>
      <c r="E852" s="2" t="str">
        <f>IFERROR(__xludf.DUMMYFUNCTION("GOOGLETRANSLATE(A852, ""en"", ""ru"")"),"Loading...")</f>
        <v>Loading...</v>
      </c>
      <c r="F852" s="2" t="str">
        <f>IFERROR(__xludf.DUMMYFUNCTION("GOOGLETRANSLATE(B852, ""en"", ""ru"")"),"Тмин")</f>
        <v>Тмин</v>
      </c>
      <c r="G852" s="2" t="str">
        <f>IFERROR(__xludf.DUMMYFUNCTION("GOOGLETRANSLATE(C852, ""en"", ""ru"")"),"В большой чугунной сковороде или сотейнике с крышкой нагрейте масло на среднем огне. Добавьте лук и обжаривайте 2–3 минуты, пока он не станет мягким. Добавьте перец и чеснок и жарьте еще 3–5 минут. Добавьте помидоры, тмин, паприку, соль и порошок чили. Хо"&amp;"рошо перемешайте и добавьте смесь в золото. Уменьшите огонь до средне-слабого и продолжайте варить без крышки 10–15 минут, пока смесь не загустеет до желаемой консистенции. (На этом этапе рассмотрите соус и отрегулируйте соль и специи по желанию.) Тыльную"&amp;" ложку сделайте в смеси четыре раза меньше, достаточно больше, чтобы поместить яйцо. Разбейте по одному яйцу в каждом из кратеров. Накройте крышкой сковороду и тушите 5–7 минут, пока яйца не схватятся. Подайте сразу с хрустящим хлебом или питой.")</f>
        <v>В большой чугунной сковороде или сотейнике с крышкой нагрейте масло на среднем огне. Добавьте лук и обжаривайте 2–3 минуты, пока он не станет мягким. Добавьте перец и чеснок и жарьте еще 3–5 минут. Добавьте помидоры, тмин, паприку, соль и порошок чили. Хорошо перемешайте и добавьте смесь в золото. Уменьшите огонь до средне-слабого и продолжайте варить без крышки 10–15 минут, пока смесь не загустеет до желаемой консистенции. (На этом этапе рассмотрите соус и отрегулируйте соль и специи по желанию.) Тыльную ложку сделайте в смеси четыре раза меньше, достаточно больше, чтобы поместить яйцо. Разбейте по одному яйцу в каждом из кратеров. Накройте крышкой сковороду и тушите 5–7 минут, пока яйца не схватятся. Подайте сразу с хрустящим хлебом или питой.</v>
      </c>
    </row>
    <row r="853" ht="15.75" customHeight="1">
      <c r="A853" s="2" t="s">
        <v>474</v>
      </c>
      <c r="B853" s="2" t="s">
        <v>247</v>
      </c>
      <c r="C853" s="2" t="s">
        <v>475</v>
      </c>
      <c r="E853" s="2" t="str">
        <f>IFERROR(__xludf.DUMMYFUNCTION("GOOGLETRANSLATE(A853, ""en"", ""ru"")"),"Loading...")</f>
        <v>Loading...</v>
      </c>
      <c r="F853" s="2" t="str">
        <f>IFERROR(__xludf.DUMMYFUNCTION("GOOGLETRANSLATE(B853, ""en"", ""ru"")"),"Loading...")</f>
        <v>Loading...</v>
      </c>
      <c r="G853" s="2" t="str">
        <f>IFERROR(__xludf.DUMMYFUNCTION("GOOGLETRANSLATE(C853, ""en"", ""ru"")"),"В большой чугунной сковороде или сотейнике с крышкой нагрейте масло на среднем огне. Добавьте лук и обжаривайте 2–3 минуты, пока он не станет мягким. Добавьте перец и чеснок и жарьте еще 3–5 минут. Добавьте помидоры, тмин, паприку, соль и порошок чили. Хо"&amp;"рошо перемешайте и добавьте смесь в золото. Уменьшите огонь до средне-слабого и продолжайте варить без крышки 10–15 минут, пока смесь не загустеет до желаемой консистенции. (На этом этапе рассмотрите соус и отрегулируйте соль и специи по желанию.) Тыльную"&amp;" ложку сделайте в смеси четыре раза меньше, достаточно больше, чтобы поместить яйцо. Разбейте по одному яйцу в каждом из кратеров. Накройте крышкой сковороду и тушите 5–7 минут, пока яйца не схватятся. Подайте сразу с хрустящим хлебом или питой.")</f>
        <v>В большой чугунной сковороде или сотейнике с крышкой нагрейте масло на среднем огне. Добавьте лук и обжаривайте 2–3 минуты, пока он не станет мягким. Добавьте перец и чеснок и жарьте еще 3–5 минут. Добавьте помидоры, тмин, паприку, соль и порошок чили. Хорошо перемешайте и добавьте смесь в золото. Уменьшите огонь до средне-слабого и продолжайте варить без крышки 10–15 минут, пока смесь не загустеет до желаемой консистенции. (На этом этапе рассмотрите соус и отрегулируйте соль и специи по желанию.) Тыльную ложку сделайте в смеси четыре раза меньше, достаточно больше, чтобы поместить яйцо. Разбейте по одному яйцу в каждом из кратеров. Накройте крышкой сковороду и тушите 5–7 минут, пока яйца не схватятся. Подайте сразу с хрустящим хлебом или питой.</v>
      </c>
    </row>
    <row r="854" ht="15.75" customHeight="1">
      <c r="A854" s="2" t="s">
        <v>474</v>
      </c>
      <c r="B854" s="2" t="s">
        <v>30</v>
      </c>
      <c r="C854" s="2" t="s">
        <v>475</v>
      </c>
      <c r="E854" s="2" t="str">
        <f>IFERROR(__xludf.DUMMYFUNCTION("GOOGLETRANSLATE(A854, ""en"", ""ru"")"),"Loading...")</f>
        <v>Loading...</v>
      </c>
      <c r="F854" s="2" t="str">
        <f>IFERROR(__xludf.DUMMYFUNCTION("GOOGLETRANSLATE(B854, ""en"", ""ru"")"),"Соль")</f>
        <v>Соль</v>
      </c>
      <c r="G854" s="2" t="str">
        <f>IFERROR(__xludf.DUMMYFUNCTION("GOOGLETRANSLATE(C854, ""en"", ""ru"")"),"В большой чугунной сковороде или сотейнике с крышкой нагрейте масло на среднем огне. Добавьте лук и обжаривайте 2–3 минуты, пока он не станет мягким. Добавьте перец и чеснок и жарьте еще 3–5 минут. Добавьте помидоры, тмин, паприку, соль и порошок чили. Хо"&amp;"рошо перемешайте и добавьте смесь в золото. Уменьшите огонь до средне-слабого и продолжайте варить без крышки 10–15 минут, пока смесь не загустеет до желаемой консистенции. (На этом этапе рассмотрите соус и отрегулируйте соль и специи по желанию.) Тыльную"&amp;" ложку сделайте в смеси четыре раза меньше, достаточно больше, чтобы поместить яйцо. Разбейте по одному яйцу в каждом из кратеров. Накройте крышкой сковороду и тушите 5–7 минут, пока яйца не схватятся. Подайте сразу с хрустящим хлебом или питой.")</f>
        <v>В большой чугунной сковороде или сотейнике с крышкой нагрейте масло на среднем огне. Добавьте лук и обжаривайте 2–3 минуты, пока он не станет мягким. Добавьте перец и чеснок и жарьте еще 3–5 минут. Добавьте помидоры, тмин, паприку, соль и порошок чили. Хорошо перемешайте и добавьте смесь в золото. Уменьшите огонь до средне-слабого и продолжайте варить без крышки 10–15 минут, пока смесь не загустеет до желаемой консистенции. (На этом этапе рассмотрите соус и отрегулируйте соль и специи по желанию.) Тыльную ложку сделайте в смеси четыре раза меньше, достаточно больше, чтобы поместить яйцо. Разбейте по одному яйцу в каждом из кратеров. Накройте крышкой сковороду и тушите 5–7 минут, пока яйца не схватятся. Подайте сразу с хрустящим хлебом или питой.</v>
      </c>
    </row>
    <row r="855" ht="15.75" customHeight="1">
      <c r="A855" s="2" t="s">
        <v>474</v>
      </c>
      <c r="B855" s="2" t="s">
        <v>476</v>
      </c>
      <c r="C855" s="2" t="s">
        <v>475</v>
      </c>
      <c r="E855" s="2" t="str">
        <f>IFERROR(__xludf.DUMMYFUNCTION("GOOGLETRANSLATE(A855, ""en"", ""ru"")"),"Loading...")</f>
        <v>Loading...</v>
      </c>
      <c r="F855" s="2" t="str">
        <f>IFERROR(__xludf.DUMMYFUNCTION("GOOGLETRANSLATE(B855, ""en"", ""ru"")"),"Loading...")</f>
        <v>Loading...</v>
      </c>
      <c r="G855" s="2" t="str">
        <f>IFERROR(__xludf.DUMMYFUNCTION("GOOGLETRANSLATE(C855, ""en"", ""ru"")"),"В большой чугунной сковороде или сотейнике с крышкой нагрейте масло на среднем огне. Добавьте лук и обжаривайте 2–3 минуты, пока он не станет мягким. Добавьте перец и чеснок и жарьте еще 3–5 минут. Добавьте помидоры, тмин, паприку, соль и порошок чили. Хо"&amp;"рошо перемешайте и добавьте смесь в золото. Уменьшите огонь до средне-слабого и продолжайте варить без крышки 10–15 минут, пока смесь не загустеет до желаемой консистенции. (На этом этапе рассмотрите соус и отрегулируйте соль и специи по желанию.) Тыльную"&amp;" ложку сделайте в смеси четыре раза меньше, достаточно больше, чтобы поместить яйцо. Разбейте по одному яйцу в каждом из кратеров. Накройте крышкой сковороду и тушите 5–7 минут, пока яйца не схватятся. Подайте сразу с хрустящим хлебом или питой.")</f>
        <v>В большой чугунной сковороде или сотейнике с крышкой нагрейте масло на среднем огне. Добавьте лук и обжаривайте 2–3 минуты, пока он не станет мягким. Добавьте перец и чеснок и жарьте еще 3–5 минут. Добавьте помидоры, тмин, паприку, соль и порошок чили. Хорошо перемешайте и добавьте смесь в золото. Уменьшите огонь до средне-слабого и продолжайте варить без крышки 10–15 минут, пока смесь не загустеет до желаемой консистенции. (На этом этапе рассмотрите соус и отрегулируйте соль и специи по желанию.) Тыльную ложку сделайте в смеси четыре раза меньше, достаточно больше, чтобы поместить яйцо. Разбейте по одному яйцу в каждом из кратеров. Накройте крышкой сковороду и тушите 5–7 минут, пока яйца не схватятся. Подайте сразу с хрустящим хлебом или питой.</v>
      </c>
    </row>
    <row r="856" ht="15.75" customHeight="1">
      <c r="A856" s="2" t="s">
        <v>474</v>
      </c>
      <c r="B856" s="2" t="s">
        <v>27</v>
      </c>
      <c r="C856" s="2" t="s">
        <v>475</v>
      </c>
      <c r="E856" s="2" t="str">
        <f>IFERROR(__xludf.DUMMYFUNCTION("GOOGLETRANSLATE(A856, ""en"", ""ru"")"),"Loading...")</f>
        <v>Loading...</v>
      </c>
      <c r="F856" s="2" t="str">
        <f>IFERROR(__xludf.DUMMYFUNCTION("GOOGLETRANSLATE(B856, ""en"", ""ru"")"),"Яйца")</f>
        <v>Яйца</v>
      </c>
      <c r="G856" s="2" t="str">
        <f>IFERROR(__xludf.DUMMYFUNCTION("GOOGLETRANSLATE(C856, ""en"", ""ru"")"),"В большой чугунной сковороде или сотейнике с крышкой нагрейте масло на среднем огне. Добавьте лук и обжаривайте 2–3 минуты, пока он не станет мягким. Добавьте перец и чеснок и жарьте еще 3–5 минут. Добавьте помидоры, тмин, паприку, соль и порошок чили. Хо"&amp;"рошо перемешайте и добавьте смесь в золото. Уменьшите огонь до средне-слабого и продолжайте варить без крышки 10–15 минут, пока смесь не загустеет до желаемой консистенции. (На этом этапе рассмотрите соус и отрегулируйте соль и специи по желанию.) Тыльную"&amp;" ложку сделайте в смеси четыре раза меньше, достаточно больше, чтобы поместить яйцо. Разбейте по одному яйцу в каждом из кратеров. Накройте крышкой сковороду и тушите 5–7 минут, пока яйца не схватятся. Подайте сразу с хрустящим хлебом или питой.")</f>
        <v>В большой чугунной сковороде или сотейнике с крышкой нагрейте масло на среднем огне. Добавьте лук и обжаривайте 2–3 минуты, пока он не станет мягким. Добавьте перец и чеснок и жарьте еще 3–5 минут. Добавьте помидоры, тмин, паприку, соль и порошок чили. Хорошо перемешайте и добавьте смесь в золото. Уменьшите огонь до средне-слабого и продолжайте варить без крышки 10–15 минут, пока смесь не загустеет до желаемой консистенции. (На этом этапе рассмотрите соус и отрегулируйте соль и специи по желанию.) Тыльную ложку сделайте в смеси четыре раза меньше, достаточно больше, чтобы поместить яйцо. Разбейте по одному яйцу в каждом из кратеров. Накройте крышкой сковороду и тушите 5–7 минут, пока яйца не схватятся. Подайте сразу с хрустящим хлебом или питой.</v>
      </c>
    </row>
    <row r="857" ht="15.75" customHeight="1">
      <c r="A857" s="2" t="s">
        <v>477</v>
      </c>
      <c r="B857" s="2" t="s">
        <v>478</v>
      </c>
      <c r="C857" s="2" t="s">
        <v>479</v>
      </c>
      <c r="E857" s="2" t="str">
        <f>IFERROR(__xludf.DUMMYFUNCTION("GOOGLETRANSLATE(A857, ""en"", ""ru"")"),"Loading...")</f>
        <v>Loading...</v>
      </c>
      <c r="F857" s="2" t="str">
        <f>IFERROR(__xludf.DUMMYFUNCTION("GOOGLETRANSLATE(B857, ""en"", ""ru"")"),"Loading...")</f>
        <v>Loading...</v>
      </c>
      <c r="G857" s="2" t="str">
        <f>IFERROR(__xludf.DUMMYFUNCTION("GOOGLETRANSLATE(C857, ""en"", ""ru"")"),"Loading...")</f>
        <v>Loading...</v>
      </c>
    </row>
    <row r="858" ht="15.75" customHeight="1">
      <c r="A858" s="2" t="s">
        <v>477</v>
      </c>
      <c r="B858" s="2" t="s">
        <v>170</v>
      </c>
      <c r="C858" s="2" t="s">
        <v>479</v>
      </c>
      <c r="E858" s="2" t="str">
        <f>IFERROR(__xludf.DUMMYFUNCTION("GOOGLETRANSLATE(A858, ""en"", ""ru"")"),"Loading...")</f>
        <v>Loading...</v>
      </c>
      <c r="F858" s="2" t="str">
        <f>IFERROR(__xludf.DUMMYFUNCTION("GOOGLETRANSLATE(B858, ""en"", ""ru"")"),"Loading...")</f>
        <v>Loading...</v>
      </c>
      <c r="G858" s="2" t="str">
        <f>IFERROR(__xludf.DUMMYFUNCTION("GOOGLETRANSLATE(C858, ""en"", ""ru"")"),"Loading...")</f>
        <v>Loading...</v>
      </c>
    </row>
    <row r="859" ht="15.75" customHeight="1">
      <c r="A859" s="2" t="s">
        <v>477</v>
      </c>
      <c r="B859" s="2" t="s">
        <v>73</v>
      </c>
      <c r="C859" s="2" t="s">
        <v>479</v>
      </c>
      <c r="E859" s="2" t="str">
        <f>IFERROR(__xludf.DUMMYFUNCTION("GOOGLETRANSLATE(A859, ""en"", ""ru"")"),"Loading...")</f>
        <v>Loading...</v>
      </c>
      <c r="F859" s="2" t="str">
        <f>IFERROR(__xludf.DUMMYFUNCTION("GOOGLETRANSLATE(B859, ""en"", ""ru"")"),"Яичные желтки")</f>
        <v>Яичные желтки</v>
      </c>
      <c r="G859" s="2" t="str">
        <f>IFERROR(__xludf.DUMMYFUNCTION("GOOGLETRANSLATE(C859, ""en"", ""ru"")"),"Loading...")</f>
        <v>Loading...</v>
      </c>
    </row>
    <row r="860" ht="15.75" customHeight="1">
      <c r="A860" s="2" t="s">
        <v>477</v>
      </c>
      <c r="B860" s="2" t="s">
        <v>480</v>
      </c>
      <c r="C860" s="2" t="s">
        <v>479</v>
      </c>
      <c r="E860" s="2" t="str">
        <f>IFERROR(__xludf.DUMMYFUNCTION("GOOGLETRANSLATE(A860, ""en"", ""ru"")"),"Loading...")</f>
        <v>Loading...</v>
      </c>
      <c r="F860" s="2" t="str">
        <f>IFERROR(__xludf.DUMMYFUNCTION("GOOGLETRANSLATE(B860, ""en"", ""ru"")"),"Loading...")</f>
        <v>Loading...</v>
      </c>
      <c r="G860" s="2" t="str">
        <f>IFERROR(__xludf.DUMMYFUNCTION("GOOGLETRANSLATE(C860, ""en"", ""ru"")"),"Loading...")</f>
        <v>Loading...</v>
      </c>
    </row>
    <row r="861" ht="15.75" customHeight="1">
      <c r="A861" s="2" t="s">
        <v>477</v>
      </c>
      <c r="B861" s="2" t="s">
        <v>170</v>
      </c>
      <c r="C861" s="2" t="s">
        <v>479</v>
      </c>
      <c r="E861" s="2" t="str">
        <f>IFERROR(__xludf.DUMMYFUNCTION("GOOGLETRANSLATE(A861, ""en"", ""ru"")"),"Loading...")</f>
        <v>Loading...</v>
      </c>
      <c r="F861" s="2" t="str">
        <f>IFERROR(__xludf.DUMMYFUNCTION("GOOGLETRANSLATE(B861, ""en"", ""ru"")"),"Loading...")</f>
        <v>Loading...</v>
      </c>
      <c r="G861" s="2" t="str">
        <f>IFERROR(__xludf.DUMMYFUNCTION("GOOGLETRANSLATE(C861, ""en"", ""ru"")"),"Loading...")</f>
        <v>Loading...</v>
      </c>
    </row>
    <row r="862" ht="15.75" customHeight="1">
      <c r="A862" s="2" t="s">
        <v>477</v>
      </c>
      <c r="B862" s="2" t="s">
        <v>165</v>
      </c>
      <c r="C862" s="2" t="s">
        <v>479</v>
      </c>
      <c r="E862" s="2" t="str">
        <f>IFERROR(__xludf.DUMMYFUNCTION("GOOGLETRANSLATE(A862, ""en"", ""ru"")"),"Loading...")</f>
        <v>Loading...</v>
      </c>
      <c r="F862" s="2" t="str">
        <f>IFERROR(__xludf.DUMMYFUNCTION("GOOGLETRANSLATE(B862, ""en"", ""ru"")"),"Loading...")</f>
        <v>Loading...</v>
      </c>
      <c r="G862" s="2" t="str">
        <f>IFERROR(__xludf.DUMMYFUNCTION("GOOGLETRANSLATE(C862, ""en"", ""ru"")"),"Loading...")</f>
        <v>Loading...</v>
      </c>
    </row>
    <row r="863" ht="15.75" customHeight="1">
      <c r="A863" s="2" t="s">
        <v>481</v>
      </c>
      <c r="B863" s="2" t="s">
        <v>482</v>
      </c>
      <c r="C863" s="2" t="s">
        <v>483</v>
      </c>
      <c r="E863" s="2" t="str">
        <f>IFERROR(__xludf.DUMMYFUNCTION("GOOGLETRANSLATE(A863, ""en"", ""ru"")"),"Loading...")</f>
        <v>Loading...</v>
      </c>
      <c r="F863" s="2" t="str">
        <f>IFERROR(__xludf.DUMMYFUNCTION("GOOGLETRANSLATE(B863, ""en"", ""ru"")"),"Чечевица")</f>
        <v>Чечевица</v>
      </c>
      <c r="G863" s="2" t="str">
        <f>IFERROR(__xludf.DUMMYFUNCTION("GOOGLETRANSLATE(C863, ""en"", ""ru"")"),"Loading...")</f>
        <v>Loading...</v>
      </c>
    </row>
    <row r="864" ht="15.75" customHeight="1">
      <c r="A864" s="2" t="s">
        <v>481</v>
      </c>
      <c r="B864" s="2" t="s">
        <v>77</v>
      </c>
      <c r="C864" s="2" t="s">
        <v>483</v>
      </c>
      <c r="E864" s="2" t="str">
        <f>IFERROR(__xludf.DUMMYFUNCTION("GOOGLETRANSLATE(A864, ""en"", ""ru"")"),"Loading...")</f>
        <v>Loading...</v>
      </c>
      <c r="F864" s="2" t="str">
        <f>IFERROR(__xludf.DUMMYFUNCTION("GOOGLETRANSLATE(B864, ""en"", ""ru"")"),"Лук")</f>
        <v>Лук</v>
      </c>
      <c r="G864" s="2" t="str">
        <f>IFERROR(__xludf.DUMMYFUNCTION("GOOGLETRANSLATE(C864, ""en"", ""ru"")"),"Loading...")</f>
        <v>Loading...</v>
      </c>
    </row>
    <row r="865" ht="15.75" customHeight="1">
      <c r="A865" s="2" t="s">
        <v>481</v>
      </c>
      <c r="B865" s="2" t="s">
        <v>91</v>
      </c>
      <c r="C865" s="2" t="s">
        <v>483</v>
      </c>
      <c r="E865" s="2" t="str">
        <f>IFERROR(__xludf.DUMMYFUNCTION("GOOGLETRANSLATE(A865, ""en"", ""ru"")"),"Loading...")</f>
        <v>Loading...</v>
      </c>
      <c r="F865" s="2" t="str">
        <f>IFERROR(__xludf.DUMMYFUNCTION("GOOGLETRANSLATE(B865, ""en"", ""ru"")"),"Морковь")</f>
        <v>Морковь</v>
      </c>
      <c r="G865" s="2" t="str">
        <f>IFERROR(__xludf.DUMMYFUNCTION("GOOGLETRANSLATE(C865, ""en"", ""ru"")"),"Loading...")</f>
        <v>Loading...</v>
      </c>
    </row>
    <row r="866" ht="15.75" customHeight="1">
      <c r="A866" s="2" t="s">
        <v>481</v>
      </c>
      <c r="B866" s="2" t="s">
        <v>177</v>
      </c>
      <c r="C866" s="2" t="s">
        <v>483</v>
      </c>
      <c r="E866" s="2" t="str">
        <f>IFERROR(__xludf.DUMMYFUNCTION("GOOGLETRANSLATE(A866, ""en"", ""ru"")"),"Loading...")</f>
        <v>Loading...</v>
      </c>
      <c r="F866" s="2" t="str">
        <f>IFERROR(__xludf.DUMMYFUNCTION("GOOGLETRANSLATE(B866, ""en"", ""ru"")"),"Loading...")</f>
        <v>Loading...</v>
      </c>
      <c r="G866" s="2" t="str">
        <f>IFERROR(__xludf.DUMMYFUNCTION("GOOGLETRANSLATE(C866, ""en"", ""ru"")"),"Loading...")</f>
        <v>Loading...</v>
      </c>
    </row>
    <row r="867" ht="15.75" customHeight="1">
      <c r="A867" s="2" t="s">
        <v>481</v>
      </c>
      <c r="B867" s="2" t="s">
        <v>42</v>
      </c>
      <c r="C867" s="2" t="s">
        <v>483</v>
      </c>
      <c r="E867" s="2" t="str">
        <f>IFERROR(__xludf.DUMMYFUNCTION("GOOGLETRANSLATE(A867, ""en"", ""ru"")"),"Loading...")</f>
        <v>Loading...</v>
      </c>
      <c r="F867" s="2" t="str">
        <f>IFERROR(__xludf.DUMMYFUNCTION("GOOGLETRANSLATE(B867, ""en"", ""ru"")"),"Тмин")</f>
        <v>Тмин</v>
      </c>
      <c r="G867" s="2" t="str">
        <f>IFERROR(__xludf.DUMMYFUNCTION("GOOGLETRANSLATE(C867, ""en"", ""ru"")"),"Loading...")</f>
        <v>Loading...</v>
      </c>
    </row>
    <row r="868" ht="15.75" customHeight="1">
      <c r="A868" s="2" t="s">
        <v>481</v>
      </c>
      <c r="B868" s="2" t="s">
        <v>247</v>
      </c>
      <c r="C868" s="2" t="s">
        <v>483</v>
      </c>
      <c r="E868" s="2" t="str">
        <f>IFERROR(__xludf.DUMMYFUNCTION("GOOGLETRANSLATE(A868, ""en"", ""ru"")"),"Loading...")</f>
        <v>Loading...</v>
      </c>
      <c r="F868" s="2" t="str">
        <f>IFERROR(__xludf.DUMMYFUNCTION("GOOGLETRANSLATE(B868, ""en"", ""ru"")"),"Loading...")</f>
        <v>Loading...</v>
      </c>
      <c r="G868" s="2" t="str">
        <f>IFERROR(__xludf.DUMMYFUNCTION("GOOGLETRANSLATE(C868, ""en"", ""ru"")"),"Loading...")</f>
        <v>Loading...</v>
      </c>
    </row>
    <row r="869" ht="15.75" customHeight="1">
      <c r="A869" s="2" t="s">
        <v>481</v>
      </c>
      <c r="B869" s="2" t="s">
        <v>161</v>
      </c>
      <c r="C869" s="2" t="s">
        <v>483</v>
      </c>
      <c r="E869" s="2" t="str">
        <f>IFERROR(__xludf.DUMMYFUNCTION("GOOGLETRANSLATE(A869, ""en"", ""ru"")"),"Loading...")</f>
        <v>Loading...</v>
      </c>
      <c r="F869" s="2" t="str">
        <f>IFERROR(__xludf.DUMMYFUNCTION("GOOGLETRANSLATE(B869, ""en"", ""ru"")"),"Loading...")</f>
        <v>Loading...</v>
      </c>
      <c r="G869" s="2" t="str">
        <f>IFERROR(__xludf.DUMMYFUNCTION("GOOGLETRANSLATE(C869, ""en"", ""ru"")"),"Loading...")</f>
        <v>Loading...</v>
      </c>
    </row>
    <row r="870" ht="15.75" customHeight="1">
      <c r="A870" s="2" t="s">
        <v>481</v>
      </c>
      <c r="B870" s="2" t="s">
        <v>87</v>
      </c>
      <c r="C870" s="2" t="s">
        <v>483</v>
      </c>
      <c r="E870" s="2" t="str">
        <f>IFERROR(__xludf.DUMMYFUNCTION("GOOGLETRANSLATE(A870, ""en"", ""ru"")"),"Loading...")</f>
        <v>Loading...</v>
      </c>
      <c r="F870" s="2" t="str">
        <f>IFERROR(__xludf.DUMMYFUNCTION("GOOGLETRANSLATE(B870, ""en"", ""ru"")"),"Тимьян")</f>
        <v>Тимьян</v>
      </c>
      <c r="G870" s="2" t="str">
        <f>IFERROR(__xludf.DUMMYFUNCTION("GOOGLETRANSLATE(C870, ""en"", ""ru"")"),"Loading...")</f>
        <v>Loading...</v>
      </c>
    </row>
    <row r="871" ht="15.75" customHeight="1">
      <c r="A871" s="2" t="s">
        <v>481</v>
      </c>
      <c r="B871" s="2" t="s">
        <v>271</v>
      </c>
      <c r="C871" s="2" t="s">
        <v>483</v>
      </c>
      <c r="E871" s="2" t="str">
        <f>IFERROR(__xludf.DUMMYFUNCTION("GOOGLETRANSLATE(A871, ""en"", ""ru"")"),"Loading...")</f>
        <v>Loading...</v>
      </c>
      <c r="F871" s="2" t="str">
        <f>IFERROR(__xludf.DUMMYFUNCTION("GOOGLETRANSLATE(B871, ""en"", ""ru"")"),"Loading...")</f>
        <v>Loading...</v>
      </c>
      <c r="G871" s="2" t="str">
        <f>IFERROR(__xludf.DUMMYFUNCTION("GOOGLETRANSLATE(C871, ""en"", ""ru"")"),"Loading...")</f>
        <v>Loading...</v>
      </c>
    </row>
    <row r="872" ht="15.75" customHeight="1">
      <c r="A872" s="2" t="s">
        <v>481</v>
      </c>
      <c r="B872" s="2" t="s">
        <v>484</v>
      </c>
      <c r="C872" s="2" t="s">
        <v>483</v>
      </c>
      <c r="E872" s="2" t="str">
        <f>IFERROR(__xludf.DUMMYFUNCTION("GOOGLETRANSLATE(A872, ""en"", ""ru"")"),"Loading...")</f>
        <v>Loading...</v>
      </c>
      <c r="F872" s="2" t="str">
        <f>IFERROR(__xludf.DUMMYFUNCTION("GOOGLETRANSLATE(B872, ""en"", ""ru"")"),"Loading...")</f>
        <v>Loading...</v>
      </c>
      <c r="G872" s="2" t="str">
        <f>IFERROR(__xludf.DUMMYFUNCTION("GOOGLETRANSLATE(C872, ""en"", ""ru"")"),"Loading...")</f>
        <v>Loading...</v>
      </c>
    </row>
    <row r="873" ht="15.75" customHeight="1">
      <c r="A873" s="2" t="s">
        <v>481</v>
      </c>
      <c r="B873" s="2" t="s">
        <v>124</v>
      </c>
      <c r="C873" s="2" t="s">
        <v>483</v>
      </c>
      <c r="E873" s="2" t="str">
        <f>IFERROR(__xludf.DUMMYFUNCTION("GOOGLETRANSLATE(A873, ""en"", ""ru"")"),"Loading...")</f>
        <v>Loading...</v>
      </c>
      <c r="F873" s="2" t="str">
        <f>IFERROR(__xludf.DUMMYFUNCTION("GOOGLETRANSLATE(B873, ""en"", ""ru"")"),"Loading...")</f>
        <v>Loading...</v>
      </c>
      <c r="G873" s="2" t="str">
        <f>IFERROR(__xludf.DUMMYFUNCTION("GOOGLETRANSLATE(C873, ""en"", ""ru"")"),"Loading...")</f>
        <v>Loading...</v>
      </c>
    </row>
    <row r="874" ht="15.75" customHeight="1">
      <c r="A874" s="2" t="s">
        <v>481</v>
      </c>
      <c r="B874" s="2" t="s">
        <v>47</v>
      </c>
      <c r="C874" s="2" t="s">
        <v>483</v>
      </c>
      <c r="E874" s="2" t="str">
        <f>IFERROR(__xludf.DUMMYFUNCTION("GOOGLETRANSLATE(A874, ""en"", ""ru"")"),"Loading...")</f>
        <v>Loading...</v>
      </c>
      <c r="F874" s="2" t="str">
        <f>IFERROR(__xludf.DUMMYFUNCTION("GOOGLETRANSLATE(B874, ""en"", ""ru"")"),"Вода")</f>
        <v>Вода</v>
      </c>
      <c r="G874" s="2" t="str">
        <f>IFERROR(__xludf.DUMMYFUNCTION("GOOGLETRANSLATE(C874, ""en"", ""ru"")"),"Loading...")</f>
        <v>Loading...</v>
      </c>
    </row>
    <row r="875" ht="15.75" customHeight="1">
      <c r="A875" s="2" t="s">
        <v>481</v>
      </c>
      <c r="B875" s="2" t="s">
        <v>412</v>
      </c>
      <c r="C875" s="2" t="s">
        <v>483</v>
      </c>
      <c r="E875" s="2" t="str">
        <f>IFERROR(__xludf.DUMMYFUNCTION("GOOGLETRANSLATE(A875, ""en"", ""ru"")"),"Loading...")</f>
        <v>Loading...</v>
      </c>
      <c r="F875" s="2" t="str">
        <f>IFERROR(__xludf.DUMMYFUNCTION("GOOGLETRANSLATE(B875, ""en"", ""ru"")"),"Loading...")</f>
        <v>Loading...</v>
      </c>
      <c r="G875" s="2" t="str">
        <f>IFERROR(__xludf.DUMMYFUNCTION("GOOGLETRANSLATE(C875, ""en"", ""ru"")"),"Loading...")</f>
        <v>Loading...</v>
      </c>
    </row>
    <row r="876" ht="15.75" customHeight="1">
      <c r="A876" s="2" t="s">
        <v>307</v>
      </c>
      <c r="B876" s="2" t="s">
        <v>485</v>
      </c>
      <c r="C876" s="2" t="s">
        <v>486</v>
      </c>
      <c r="E876" s="2" t="str">
        <f>IFERROR(__xludf.DUMMYFUNCTION("GOOGLETRANSLATE(A876, ""en"", ""ru"")"),"Loading...")</f>
        <v>Loading...</v>
      </c>
      <c r="F876" s="2" t="str">
        <f>IFERROR(__xludf.DUMMYFUNCTION("GOOGLETRANSLATE(B876, ""en"", ""ru"")"),"Loading...")</f>
        <v>Loading...</v>
      </c>
      <c r="G876" s="2" t="str">
        <f>IFERROR(__xludf.DUMMYFUNCTION("GOOGLETRANSLATE(C876, ""en"", ""ru"")"),"Loading...")</f>
        <v>Loading...</v>
      </c>
    </row>
    <row r="877" ht="15.75" customHeight="1">
      <c r="A877" s="2" t="s">
        <v>307</v>
      </c>
      <c r="B877" s="2" t="s">
        <v>20</v>
      </c>
      <c r="C877" s="2" t="s">
        <v>486</v>
      </c>
      <c r="E877" s="2" t="str">
        <f>IFERROR(__xludf.DUMMYFUNCTION("GOOGLETRANSLATE(A877, ""en"", ""ru"")"),"Loading...")</f>
        <v>Loading...</v>
      </c>
      <c r="F877" s="2" t="str">
        <f>IFERROR(__xludf.DUMMYFUNCTION("GOOGLETRANSLATE(B877, ""en"", ""ru"")"),"Демерара Сахар")</f>
        <v>Демерара Сахар</v>
      </c>
      <c r="G877" s="2" t="str">
        <f>IFERROR(__xludf.DUMMYFUNCTION("GOOGLETRANSLATE(C877, ""en"", ""ru"")"),"Loading...")</f>
        <v>Loading...</v>
      </c>
    </row>
    <row r="878" ht="15.75" customHeight="1">
      <c r="A878" s="2" t="s">
        <v>307</v>
      </c>
      <c r="B878" s="2" t="s">
        <v>487</v>
      </c>
      <c r="C878" s="2" t="s">
        <v>486</v>
      </c>
      <c r="E878" s="2" t="str">
        <f>IFERROR(__xludf.DUMMYFUNCTION("GOOGLETRANSLATE(A878, ""en"", ""ru"")"),"Loading...")</f>
        <v>Loading...</v>
      </c>
      <c r="F878" s="2" t="str">
        <f>IFERROR(__xludf.DUMMYFUNCTION("GOOGLETRANSLATE(B878, ""en"", ""ru"")"),"Loading...")</f>
        <v>Loading...</v>
      </c>
      <c r="G878" s="2" t="str">
        <f>IFERROR(__xludf.DUMMYFUNCTION("GOOGLETRANSLATE(C878, ""en"", ""ru"")"),"Loading...")</f>
        <v>Loading...</v>
      </c>
    </row>
    <row r="879" ht="15.75" customHeight="1">
      <c r="A879" s="2" t="s">
        <v>307</v>
      </c>
      <c r="B879" s="2" t="s">
        <v>307</v>
      </c>
      <c r="C879" s="2" t="s">
        <v>486</v>
      </c>
      <c r="E879" s="2" t="str">
        <f>IFERROR(__xludf.DUMMYFUNCTION("GOOGLETRANSLATE(A879, ""en"", ""ru"")"),"Loading...")</f>
        <v>Loading...</v>
      </c>
      <c r="F879" s="2" t="str">
        <f>IFERROR(__xludf.DUMMYFUNCTION("GOOGLETRANSLATE(B879, ""en"", ""ru"")"),"Loading...")</f>
        <v>Loading...</v>
      </c>
      <c r="G879" s="2" t="str">
        <f>IFERROR(__xludf.DUMMYFUNCTION("GOOGLETRANSLATE(C879, ""en"", ""ru"")"),"Loading...")</f>
        <v>Loading...</v>
      </c>
    </row>
    <row r="880" ht="15.75" customHeight="1">
      <c r="A880" s="2" t="s">
        <v>307</v>
      </c>
      <c r="B880" s="2" t="s">
        <v>488</v>
      </c>
      <c r="C880" s="2" t="s">
        <v>486</v>
      </c>
      <c r="E880" s="2" t="str">
        <f>IFERROR(__xludf.DUMMYFUNCTION("GOOGLETRANSLATE(A880, ""en"", ""ru"")"),"Loading...")</f>
        <v>Loading...</v>
      </c>
      <c r="F880" s="2" t="str">
        <f>IFERROR(__xludf.DUMMYFUNCTION("GOOGLETRANSLATE(B880, ""en"", ""ru"")"),"Loading...")</f>
        <v>Loading...</v>
      </c>
      <c r="G880" s="2" t="str">
        <f>IFERROR(__xludf.DUMMYFUNCTION("GOOGLETRANSLATE(C880, ""en"", ""ru"")"),"Loading...")</f>
        <v>Loading...</v>
      </c>
    </row>
    <row r="881" ht="15.75" customHeight="1">
      <c r="A881" s="2" t="s">
        <v>307</v>
      </c>
      <c r="B881" s="2" t="s">
        <v>489</v>
      </c>
      <c r="C881" s="2" t="s">
        <v>486</v>
      </c>
      <c r="E881" s="2" t="str">
        <f>IFERROR(__xludf.DUMMYFUNCTION("GOOGLETRANSLATE(A881, ""en"", ""ru"")"),"Loading...")</f>
        <v>Loading...</v>
      </c>
      <c r="F881" s="2" t="str">
        <f>IFERROR(__xludf.DUMMYFUNCTION("GOOGLETRANSLATE(B881, ""en"", ""ru"")"),"Маскарпоне")</f>
        <v>Маскарпоне</v>
      </c>
      <c r="G881" s="2" t="str">
        <f>IFERROR(__xludf.DUMMYFUNCTION("GOOGLETRANSLATE(C881, ""en"", ""ru"")"),"Loading...")</f>
        <v>Loading...</v>
      </c>
    </row>
    <row r="882" ht="15.75" customHeight="1">
      <c r="A882" s="2" t="s">
        <v>307</v>
      </c>
      <c r="B882" s="2" t="s">
        <v>159</v>
      </c>
      <c r="C882" s="2" t="s">
        <v>486</v>
      </c>
      <c r="E882" s="2" t="str">
        <f>IFERROR(__xludf.DUMMYFUNCTION("GOOGLETRANSLATE(A882, ""en"", ""ru"")"),"Loading...")</f>
        <v>Loading...</v>
      </c>
      <c r="F882" s="2" t="str">
        <f>IFERROR(__xludf.DUMMYFUNCTION("GOOGLETRANSLATE(B882, ""en"", ""ru"")"),"Loading...")</f>
        <v>Loading...</v>
      </c>
      <c r="G882" s="2" t="str">
        <f>IFERROR(__xludf.DUMMYFUNCTION("GOOGLETRANSLATE(C882, ""en"", ""ru"")"),"Loading...")</f>
        <v>Loading...</v>
      </c>
    </row>
    <row r="883" ht="15.75" customHeight="1">
      <c r="A883" s="2" t="s">
        <v>307</v>
      </c>
      <c r="B883" s="2" t="s">
        <v>490</v>
      </c>
      <c r="C883" s="2" t="s">
        <v>486</v>
      </c>
      <c r="E883" s="2" t="str">
        <f>IFERROR(__xludf.DUMMYFUNCTION("GOOGLETRANSLATE(A883, ""en"", ""ru"")"),"Loading...")</f>
        <v>Loading...</v>
      </c>
      <c r="F883" s="2" t="str">
        <f>IFERROR(__xludf.DUMMYFUNCTION("GOOGLETRANSLATE(B883, ""en"", ""ru"")"),"Loading...")</f>
        <v>Loading...</v>
      </c>
      <c r="G883" s="2" t="str">
        <f>IFERROR(__xludf.DUMMYFUNCTION("GOOGLETRANSLATE(C883, ""en"", ""ru"")"),"Loading...")</f>
        <v>Loading...</v>
      </c>
    </row>
    <row r="884" ht="15.75" customHeight="1">
      <c r="A884" s="2" t="s">
        <v>307</v>
      </c>
      <c r="B884" s="2" t="s">
        <v>420</v>
      </c>
      <c r="C884" s="2" t="s">
        <v>486</v>
      </c>
      <c r="E884" s="2" t="str">
        <f>IFERROR(__xludf.DUMMYFUNCTION("GOOGLETRANSLATE(A884, ""en"", ""ru"")"),"Loading...")</f>
        <v>Loading...</v>
      </c>
      <c r="F884" s="2" t="str">
        <f>IFERROR(__xludf.DUMMYFUNCTION("GOOGLETRANSLATE(B884, ""en"", ""ru"")"),"Loading...")</f>
        <v>Loading...</v>
      </c>
      <c r="G884" s="2" t="str">
        <f>IFERROR(__xludf.DUMMYFUNCTION("GOOGLETRANSLATE(C884, ""en"", ""ru"")"),"Loading...")</f>
        <v>Loading...</v>
      </c>
    </row>
    <row r="885" ht="15.75" customHeight="1">
      <c r="A885" s="2" t="s">
        <v>491</v>
      </c>
      <c r="B885" s="2" t="s">
        <v>165</v>
      </c>
      <c r="C885" s="2" t="s">
        <v>492</v>
      </c>
      <c r="E885" s="2" t="str">
        <f>IFERROR(__xludf.DUMMYFUNCTION("GOOGLETRANSLATE(A885, ""en"", ""ru"")"),"Loading...")</f>
        <v>Loading...</v>
      </c>
      <c r="F885" s="2" t="str">
        <f>IFERROR(__xludf.DUMMYFUNCTION("GOOGLETRANSLATE(B885, ""en"", ""ru"")"),"Loading...")</f>
        <v>Loading...</v>
      </c>
      <c r="G885" s="2" t="str">
        <f>IFERROR(__xludf.DUMMYFUNCTION("GOOGLETRANSLATE(C885, ""en"", ""ru"")"),"Loading...")</f>
        <v>Loading...</v>
      </c>
    </row>
    <row r="886" ht="15.75" customHeight="1">
      <c r="A886" s="2" t="s">
        <v>491</v>
      </c>
      <c r="B886" s="2" t="s">
        <v>493</v>
      </c>
      <c r="C886" s="2" t="s">
        <v>492</v>
      </c>
      <c r="E886" s="2" t="str">
        <f>IFERROR(__xludf.DUMMYFUNCTION("GOOGLETRANSLATE(A886, ""en"", ""ru"")"),"Loading...")</f>
        <v>Loading...</v>
      </c>
      <c r="F886" s="2" t="str">
        <f>IFERROR(__xludf.DUMMYFUNCTION("GOOGLETRANSLATE(B886, ""en"", ""ru"")"),"Loading...")</f>
        <v>Loading...</v>
      </c>
      <c r="G886" s="2" t="str">
        <f>IFERROR(__xludf.DUMMYFUNCTION("GOOGLETRANSLATE(C886, ""en"", ""ru"")"),"Loading...")</f>
        <v>Loading...</v>
      </c>
    </row>
    <row r="887" ht="15.75" customHeight="1">
      <c r="A887" s="2" t="s">
        <v>491</v>
      </c>
      <c r="B887" s="2" t="s">
        <v>494</v>
      </c>
      <c r="C887" s="2" t="s">
        <v>492</v>
      </c>
      <c r="E887" s="2" t="str">
        <f>IFERROR(__xludf.DUMMYFUNCTION("GOOGLETRANSLATE(A887, ""en"", ""ru"")"),"Loading...")</f>
        <v>Loading...</v>
      </c>
      <c r="F887" s="2" t="str">
        <f>IFERROR(__xludf.DUMMYFUNCTION("GOOGLETRANSLATE(B887, ""en"", ""ru"")"),"Loading...")</f>
        <v>Loading...</v>
      </c>
      <c r="G887" s="2" t="str">
        <f>IFERROR(__xludf.DUMMYFUNCTION("GOOGLETRANSLATE(C887, ""en"", ""ru"")"),"Loading...")</f>
        <v>Loading...</v>
      </c>
    </row>
    <row r="888" ht="15.75" customHeight="1">
      <c r="A888" s="2" t="s">
        <v>491</v>
      </c>
      <c r="B888" s="2" t="s">
        <v>222</v>
      </c>
      <c r="C888" s="2" t="s">
        <v>492</v>
      </c>
      <c r="E888" s="2" t="str">
        <f>IFERROR(__xludf.DUMMYFUNCTION("GOOGLETRANSLATE(A888, ""en"", ""ru"")"),"Loading...")</f>
        <v>Loading...</v>
      </c>
      <c r="F888" s="2" t="str">
        <f>IFERROR(__xludf.DUMMYFUNCTION("GOOGLETRANSLATE(B888, ""en"", ""ru"")"),"Loading...")</f>
        <v>Loading...</v>
      </c>
      <c r="G888" s="2" t="str">
        <f>IFERROR(__xludf.DUMMYFUNCTION("GOOGLETRANSLATE(C888, ""en"", ""ru"")"),"Loading...")</f>
        <v>Loading...</v>
      </c>
    </row>
    <row r="889" ht="15.75" customHeight="1">
      <c r="A889" s="2" t="s">
        <v>491</v>
      </c>
      <c r="B889" s="2" t="s">
        <v>458</v>
      </c>
      <c r="C889" s="2" t="s">
        <v>492</v>
      </c>
      <c r="E889" s="2" t="str">
        <f>IFERROR(__xludf.DUMMYFUNCTION("GOOGLETRANSLATE(A889, ""en"", ""ru"")"),"Loading...")</f>
        <v>Loading...</v>
      </c>
      <c r="F889" s="2" t="str">
        <f>IFERROR(__xludf.DUMMYFUNCTION("GOOGLETRANSLATE(B889, ""en"", ""ru"")"),"Изюм")</f>
        <v>Изюм</v>
      </c>
      <c r="G889" s="2" t="str">
        <f>IFERROR(__xludf.DUMMYFUNCTION("GOOGLETRANSLATE(C889, ""en"", ""ru"")"),"Loading...")</f>
        <v>Loading...</v>
      </c>
    </row>
    <row r="890" ht="15.75" customHeight="1">
      <c r="A890" s="2" t="s">
        <v>491</v>
      </c>
      <c r="B890" s="2" t="s">
        <v>15</v>
      </c>
      <c r="C890" s="2" t="s">
        <v>492</v>
      </c>
      <c r="E890" s="2" t="str">
        <f>IFERROR(__xludf.DUMMYFUNCTION("GOOGLETRANSLATE(A890, ""en"", ""ru"")"),"Loading...")</f>
        <v>Loading...</v>
      </c>
      <c r="F890" s="2" t="str">
        <f>IFERROR(__xludf.DUMMYFUNCTION("GOOGLETRANSLATE(B890, ""en"", ""ru"")"),"Пшеничной муки")</f>
        <v>Пшеничной муки</v>
      </c>
      <c r="G890" s="2" t="str">
        <f>IFERROR(__xludf.DUMMYFUNCTION("GOOGLETRANSLATE(C890, ""en"", ""ru"")"),"Loading...")</f>
        <v>Loading...</v>
      </c>
    </row>
    <row r="891" ht="15.75" customHeight="1">
      <c r="A891" s="2" t="s">
        <v>491</v>
      </c>
      <c r="B891" s="2" t="s">
        <v>223</v>
      </c>
      <c r="C891" s="2" t="s">
        <v>492</v>
      </c>
      <c r="E891" s="2" t="str">
        <f>IFERROR(__xludf.DUMMYFUNCTION("GOOGLETRANSLATE(A891, ""en"", ""ru"")"),"Loading...")</f>
        <v>Loading...</v>
      </c>
      <c r="F891" s="2" t="str">
        <f>IFERROR(__xludf.DUMMYFUNCTION("GOOGLETRANSLATE(B891, ""en"", ""ru"")"),"Loading...")</f>
        <v>Loading...</v>
      </c>
      <c r="G891" s="2" t="str">
        <f>IFERROR(__xludf.DUMMYFUNCTION("GOOGLETRANSLATE(C891, ""en"", ""ru"")"),"Loading...")</f>
        <v>Loading...</v>
      </c>
    </row>
    <row r="892" ht="15.75" customHeight="1">
      <c r="A892" s="2" t="s">
        <v>491</v>
      </c>
      <c r="B892" s="2" t="s">
        <v>457</v>
      </c>
      <c r="C892" s="2" t="s">
        <v>492</v>
      </c>
      <c r="E892" s="2" t="str">
        <f>IFERROR(__xludf.DUMMYFUNCTION("GOOGLETRANSLATE(A892, ""en"", ""ru"")"),"Loading...")</f>
        <v>Loading...</v>
      </c>
      <c r="F892" s="2" t="str">
        <f>IFERROR(__xludf.DUMMYFUNCTION("GOOGLETRANSLATE(B892, ""en"", ""ru"")"),"Loading...")</f>
        <v>Loading...</v>
      </c>
      <c r="G892" s="2" t="str">
        <f>IFERROR(__xludf.DUMMYFUNCTION("GOOGLETRANSLATE(C892, ""en"", ""ru"")"),"Loading...")</f>
        <v>Loading...</v>
      </c>
    </row>
    <row r="893" ht="15.75" customHeight="1">
      <c r="A893" s="2" t="s">
        <v>491</v>
      </c>
      <c r="B893" s="2" t="s">
        <v>27</v>
      </c>
      <c r="C893" s="2" t="s">
        <v>492</v>
      </c>
      <c r="E893" s="2" t="str">
        <f>IFERROR(__xludf.DUMMYFUNCTION("GOOGLETRANSLATE(A893, ""en"", ""ru"")"),"Loading...")</f>
        <v>Loading...</v>
      </c>
      <c r="F893" s="2" t="str">
        <f>IFERROR(__xludf.DUMMYFUNCTION("GOOGLETRANSLATE(B893, ""en"", ""ru"")"),"Яйца")</f>
        <v>Яйца</v>
      </c>
      <c r="G893" s="2" t="str">
        <f>IFERROR(__xludf.DUMMYFUNCTION("GOOGLETRANSLATE(C893, ""en"", ""ru"")"),"Loading...")</f>
        <v>Loading...</v>
      </c>
    </row>
    <row r="894" ht="15.75" customHeight="1">
      <c r="A894" s="2" t="s">
        <v>491</v>
      </c>
      <c r="B894" s="2" t="s">
        <v>374</v>
      </c>
      <c r="C894" s="2" t="s">
        <v>492</v>
      </c>
      <c r="E894" s="2" t="str">
        <f>IFERROR(__xludf.DUMMYFUNCTION("GOOGLETRANSLATE(A894, ""en"", ""ru"")"),"Loading...")</f>
        <v>Loading...</v>
      </c>
      <c r="F894" s="2" t="str">
        <f>IFERROR(__xludf.DUMMYFUNCTION("GOOGLETRANSLATE(B894, ""en"", ""ru"")"),"Loading...")</f>
        <v>Loading...</v>
      </c>
      <c r="G894" s="2" t="str">
        <f>IFERROR(__xludf.DUMMYFUNCTION("GOOGLETRANSLATE(C894, ""en"", ""ru"")"),"Loading...")</f>
        <v>Loading...</v>
      </c>
    </row>
    <row r="895" ht="15.75" customHeight="1">
      <c r="A895" s="2" t="s">
        <v>491</v>
      </c>
      <c r="B895" s="2" t="s">
        <v>18</v>
      </c>
      <c r="C895" s="2" t="s">
        <v>492</v>
      </c>
      <c r="E895" s="2" t="str">
        <f>IFERROR(__xludf.DUMMYFUNCTION("GOOGLETRANSLATE(A895, ""en"", ""ru"")"),"Loading...")</f>
        <v>Loading...</v>
      </c>
      <c r="F895" s="2" t="str">
        <f>IFERROR(__xludf.DUMMYFUNCTION("GOOGLETRANSLATE(B895, ""en"", ""ru"")"),"Масло")</f>
        <v>Масло</v>
      </c>
      <c r="G895" s="2" t="str">
        <f>IFERROR(__xludf.DUMMYFUNCTION("GOOGLETRANSLATE(C895, ""en"", ""ru"")"),"Loading...")</f>
        <v>Loading...</v>
      </c>
    </row>
    <row r="896" ht="15.75" customHeight="1">
      <c r="A896" s="2" t="s">
        <v>495</v>
      </c>
      <c r="B896" s="2" t="s">
        <v>18</v>
      </c>
      <c r="C896" s="2" t="s">
        <v>496</v>
      </c>
      <c r="E896" s="2" t="str">
        <f>IFERROR(__xludf.DUMMYFUNCTION("GOOGLETRANSLATE(A896, ""en"", ""ru"")"),"Loading...")</f>
        <v>Loading...</v>
      </c>
      <c r="F896" s="2" t="str">
        <f>IFERROR(__xludf.DUMMYFUNCTION("GOOGLETRANSLATE(B896, ""en"", ""ru"")"),"Масло")</f>
        <v>Масло</v>
      </c>
      <c r="G896" s="2" t="str">
        <f>IFERROR(__xludf.DUMMYFUNCTION("GOOGLETRANSLATE(C896, ""en"", ""ru"")"),"Loading...")</f>
        <v>Loading...</v>
      </c>
    </row>
    <row r="897" ht="15.75" customHeight="1">
      <c r="A897" s="2" t="s">
        <v>495</v>
      </c>
      <c r="B897" s="2" t="s">
        <v>457</v>
      </c>
      <c r="C897" s="2" t="s">
        <v>496</v>
      </c>
      <c r="E897" s="2" t="str">
        <f>IFERROR(__xludf.DUMMYFUNCTION("GOOGLETRANSLATE(A897, ""en"", ""ru"")"),"Loading...")</f>
        <v>Loading...</v>
      </c>
      <c r="F897" s="2" t="str">
        <f>IFERROR(__xludf.DUMMYFUNCTION("GOOGLETRANSLATE(B897, ""en"", ""ru"")"),"Loading...")</f>
        <v>Loading...</v>
      </c>
      <c r="G897" s="2" t="str">
        <f>IFERROR(__xludf.DUMMYFUNCTION("GOOGLETRANSLATE(C897, ""en"", ""ru"")"),"Loading...")</f>
        <v>Loading...</v>
      </c>
    </row>
    <row r="898" ht="15.75" customHeight="1">
      <c r="A898" s="2" t="s">
        <v>495</v>
      </c>
      <c r="B898" s="2" t="s">
        <v>15</v>
      </c>
      <c r="C898" s="2" t="s">
        <v>496</v>
      </c>
      <c r="E898" s="2" t="str">
        <f>IFERROR(__xludf.DUMMYFUNCTION("GOOGLETRANSLATE(A898, ""en"", ""ru"")"),"Loading...")</f>
        <v>Loading...</v>
      </c>
      <c r="F898" s="2" t="str">
        <f>IFERROR(__xludf.DUMMYFUNCTION("GOOGLETRANSLATE(B898, ""en"", ""ru"")"),"Пшеничной муки")</f>
        <v>Пшеничной муки</v>
      </c>
      <c r="G898" s="2" t="str">
        <f>IFERROR(__xludf.DUMMYFUNCTION("GOOGLETRANSLATE(C898, ""en"", ""ru"")"),"Loading...")</f>
        <v>Loading...</v>
      </c>
    </row>
    <row r="899" ht="15.75" customHeight="1">
      <c r="A899" s="2" t="s">
        <v>495</v>
      </c>
      <c r="B899" s="2" t="s">
        <v>27</v>
      </c>
      <c r="C899" s="2" t="s">
        <v>496</v>
      </c>
      <c r="E899" s="2" t="str">
        <f>IFERROR(__xludf.DUMMYFUNCTION("GOOGLETRANSLATE(A899, ""en"", ""ru"")"),"Loading...")</f>
        <v>Loading...</v>
      </c>
      <c r="F899" s="2" t="str">
        <f>IFERROR(__xludf.DUMMYFUNCTION("GOOGLETRANSLATE(B899, ""en"", ""ru"")"),"Яйца")</f>
        <v>Яйца</v>
      </c>
      <c r="G899" s="2" t="str">
        <f>IFERROR(__xludf.DUMMYFUNCTION("GOOGLETRANSLATE(C899, ""en"", ""ru"")"),"Loading...")</f>
        <v>Loading...</v>
      </c>
    </row>
    <row r="900" ht="15.75" customHeight="1">
      <c r="A900" s="2" t="s">
        <v>495</v>
      </c>
      <c r="B900" s="2" t="s">
        <v>497</v>
      </c>
      <c r="C900" s="2" t="s">
        <v>496</v>
      </c>
      <c r="E900" s="2" t="str">
        <f>IFERROR(__xludf.DUMMYFUNCTION("GOOGLETRANSLATE(A900, ""en"", ""ru"")"),"Loading...")</f>
        <v>Loading...</v>
      </c>
      <c r="F900" s="2" t="str">
        <f>IFERROR(__xludf.DUMMYFUNCTION("GOOGLETRANSLATE(B900, ""en"", ""ru"")"),"Молотый миндаль")</f>
        <v>Молотый миндаль</v>
      </c>
      <c r="G900" s="2" t="str">
        <f>IFERROR(__xludf.DUMMYFUNCTION("GOOGLETRANSLATE(C900, ""en"", ""ru"")"),"Loading...")</f>
        <v>Loading...</v>
      </c>
    </row>
    <row r="901" ht="15.75" customHeight="1">
      <c r="A901" s="2" t="s">
        <v>495</v>
      </c>
      <c r="B901" s="2" t="s">
        <v>498</v>
      </c>
      <c r="C901" s="2" t="s">
        <v>496</v>
      </c>
      <c r="E901" s="2" t="str">
        <f>IFERROR(__xludf.DUMMYFUNCTION("GOOGLETRANSLATE(A901, ""en"", ""ru"")"),"Loading...")</f>
        <v>Loading...</v>
      </c>
      <c r="F901" s="2" t="str">
        <f>IFERROR(__xludf.DUMMYFUNCTION("GOOGLETRANSLATE(B901, ""en"", ""ru"")"),"Loading...")</f>
        <v>Loading...</v>
      </c>
      <c r="G901" s="2" t="str">
        <f>IFERROR(__xludf.DUMMYFUNCTION("GOOGLETRANSLATE(C901, ""en"", ""ru"")"),"Loading...")</f>
        <v>Loading...</v>
      </c>
    </row>
    <row r="902" ht="15.75" customHeight="1">
      <c r="A902" s="2" t="s">
        <v>495</v>
      </c>
      <c r="B902" s="2" t="s">
        <v>494</v>
      </c>
      <c r="C902" s="2" t="s">
        <v>496</v>
      </c>
      <c r="E902" s="2" t="str">
        <f>IFERROR(__xludf.DUMMYFUNCTION("GOOGLETRANSLATE(A902, ""en"", ""ru"")"),"Loading...")</f>
        <v>Loading...</v>
      </c>
      <c r="F902" s="2" t="str">
        <f>IFERROR(__xludf.DUMMYFUNCTION("GOOGLETRANSLATE(B902, ""en"", ""ru"")"),"Loading...")</f>
        <v>Loading...</v>
      </c>
      <c r="G902" s="2" t="str">
        <f>IFERROR(__xludf.DUMMYFUNCTION("GOOGLETRANSLATE(C902, ""en"", ""ru"")"),"Loading...")</f>
        <v>Loading...</v>
      </c>
    </row>
    <row r="903" ht="15.75" customHeight="1">
      <c r="A903" s="2" t="s">
        <v>495</v>
      </c>
      <c r="B903" s="2" t="s">
        <v>499</v>
      </c>
      <c r="C903" s="2" t="s">
        <v>496</v>
      </c>
      <c r="E903" s="2" t="str">
        <f>IFERROR(__xludf.DUMMYFUNCTION("GOOGLETRANSLATE(A903, ""en"", ""ru"")"),"Loading...")</f>
        <v>Loading...</v>
      </c>
      <c r="F903" s="2" t="str">
        <f>IFERROR(__xludf.DUMMYFUNCTION("GOOGLETRANSLATE(B903, ""en"", ""ru"")"),"Loading...")</f>
        <v>Loading...</v>
      </c>
      <c r="G903" s="2" t="str">
        <f>IFERROR(__xludf.DUMMYFUNCTION("GOOGLETRANSLATE(C903, ""en"", ""ru"")"),"Loading...")</f>
        <v>Loading...</v>
      </c>
    </row>
    <row r="904" ht="15.75" customHeight="1">
      <c r="A904" s="2" t="s">
        <v>495</v>
      </c>
      <c r="B904" s="2" t="s">
        <v>458</v>
      </c>
      <c r="C904" s="2" t="s">
        <v>496</v>
      </c>
      <c r="E904" s="2" t="str">
        <f>IFERROR(__xludf.DUMMYFUNCTION("GOOGLETRANSLATE(A904, ""en"", ""ru"")"),"Loading...")</f>
        <v>Loading...</v>
      </c>
      <c r="F904" s="2" t="str">
        <f>IFERROR(__xludf.DUMMYFUNCTION("GOOGLETRANSLATE(B904, ""en"", ""ru"")"),"Изюм")</f>
        <v>Изюм</v>
      </c>
      <c r="G904" s="2" t="str">
        <f>IFERROR(__xludf.DUMMYFUNCTION("GOOGLETRANSLATE(C904, ""en"", ""ru"")"),"Loading...")</f>
        <v>Loading...</v>
      </c>
    </row>
    <row r="905" ht="15.75" customHeight="1">
      <c r="A905" s="2" t="s">
        <v>495</v>
      </c>
      <c r="B905" s="2" t="s">
        <v>500</v>
      </c>
      <c r="C905" s="2" t="s">
        <v>496</v>
      </c>
      <c r="E905" s="2" t="str">
        <f>IFERROR(__xludf.DUMMYFUNCTION("GOOGLETRANSLATE(A905, ""en"", ""ru"")"),"Loading...")</f>
        <v>Loading...</v>
      </c>
      <c r="F905" s="2" t="str">
        <f>IFERROR(__xludf.DUMMYFUNCTION("GOOGLETRANSLATE(B905, ""en"", ""ru"")"),"Loading...")</f>
        <v>Loading...</v>
      </c>
      <c r="G905" s="2" t="str">
        <f>IFERROR(__xludf.DUMMYFUNCTION("GOOGLETRANSLATE(C905, ""en"", ""ru"")"),"Loading...")</f>
        <v>Loading...</v>
      </c>
    </row>
    <row r="906" ht="15.75" customHeight="1">
      <c r="A906" s="2" t="s">
        <v>495</v>
      </c>
      <c r="B906" s="2" t="s">
        <v>136</v>
      </c>
      <c r="C906" s="2" t="s">
        <v>496</v>
      </c>
      <c r="E906" s="2" t="str">
        <f>IFERROR(__xludf.DUMMYFUNCTION("GOOGLETRANSLATE(A906, ""en"", ""ru"")"),"Loading...")</f>
        <v>Loading...</v>
      </c>
      <c r="F906" s="2" t="str">
        <f>IFERROR(__xludf.DUMMYFUNCTION("GOOGLETRANSLATE(B906, ""en"", ""ru"")"),"Loading...")</f>
        <v>Loading...</v>
      </c>
      <c r="G906" s="2" t="str">
        <f>IFERROR(__xludf.DUMMYFUNCTION("GOOGLETRANSLATE(C906, ""en"", ""ru"")"),"Loading...")</f>
        <v>Loading...</v>
      </c>
    </row>
    <row r="907" ht="15.75" customHeight="1">
      <c r="A907" s="2" t="s">
        <v>495</v>
      </c>
      <c r="B907" s="2" t="s">
        <v>157</v>
      </c>
      <c r="C907" s="2" t="s">
        <v>496</v>
      </c>
      <c r="E907" s="2" t="str">
        <f>IFERROR(__xludf.DUMMYFUNCTION("GOOGLETRANSLATE(A907, ""en"", ""ru"")"),"Loading...")</f>
        <v>Loading...</v>
      </c>
      <c r="F907" s="2" t="str">
        <f>IFERROR(__xludf.DUMMYFUNCTION("GOOGLETRANSLATE(B907, ""en"", ""ru"")"),"Loading...")</f>
        <v>Loading...</v>
      </c>
      <c r="G907" s="2" t="str">
        <f>IFERROR(__xludf.DUMMYFUNCTION("GOOGLETRANSLATE(C907, ""en"", ""ru"")"),"Loading...")</f>
        <v>Loading...</v>
      </c>
    </row>
    <row r="908" ht="15.75" customHeight="1">
      <c r="A908" s="2" t="s">
        <v>495</v>
      </c>
      <c r="B908" s="2" t="s">
        <v>501</v>
      </c>
      <c r="C908" s="2" t="s">
        <v>496</v>
      </c>
      <c r="E908" s="2" t="str">
        <f>IFERROR(__xludf.DUMMYFUNCTION("GOOGLETRANSLATE(A908, ""en"", ""ru"")"),"Loading...")</f>
        <v>Loading...</v>
      </c>
      <c r="F908" s="2" t="str">
        <f>IFERROR(__xludf.DUMMYFUNCTION("GOOGLETRANSLATE(B908, ""en"", ""ru"")"),"Loading...")</f>
        <v>Loading...</v>
      </c>
      <c r="G908" s="2" t="str">
        <f>IFERROR(__xludf.DUMMYFUNCTION("GOOGLETRANSLATE(C908, ""en"", ""ru"")"),"Loading...")</f>
        <v>Loading...</v>
      </c>
    </row>
    <row r="909" ht="15.75" customHeight="1">
      <c r="A909" s="2" t="s">
        <v>495</v>
      </c>
      <c r="B909" s="2" t="s">
        <v>502</v>
      </c>
      <c r="C909" s="2" t="s">
        <v>496</v>
      </c>
      <c r="E909" s="2" t="str">
        <f>IFERROR(__xludf.DUMMYFUNCTION("GOOGLETRANSLATE(A909, ""en"", ""ru"")"),"Loading...")</f>
        <v>Loading...</v>
      </c>
      <c r="F909" s="2" t="str">
        <f>IFERROR(__xludf.DUMMYFUNCTION("GOOGLETRANSLATE(B909, ""en"", ""ru"")"),"Loading...")</f>
        <v>Loading...</v>
      </c>
      <c r="G909" s="2" t="str">
        <f>IFERROR(__xludf.DUMMYFUNCTION("GOOGLETRANSLATE(C909, ""en"", ""ru"")"),"Loading...")</f>
        <v>Loading...</v>
      </c>
    </row>
    <row r="910" ht="15.75" customHeight="1">
      <c r="A910" s="2" t="s">
        <v>495</v>
      </c>
      <c r="B910" s="2" t="s">
        <v>135</v>
      </c>
      <c r="C910" s="2" t="s">
        <v>496</v>
      </c>
      <c r="E910" s="2" t="str">
        <f>IFERROR(__xludf.DUMMYFUNCTION("GOOGLETRANSLATE(A910, ""en"", ""ru"")"),"Loading...")</f>
        <v>Loading...</v>
      </c>
      <c r="F910" s="2" t="str">
        <f>IFERROR(__xludf.DUMMYFUNCTION("GOOGLETRANSLATE(B910, ""en"", ""ru"")"),"Loading...")</f>
        <v>Loading...</v>
      </c>
      <c r="G910" s="2" t="str">
        <f>IFERROR(__xludf.DUMMYFUNCTION("GOOGLETRANSLATE(C910, ""en"", ""ru"")"),"Loading...")</f>
        <v>Loading...</v>
      </c>
    </row>
    <row r="911" ht="15.75" customHeight="1">
      <c r="A911" s="2" t="s">
        <v>495</v>
      </c>
      <c r="B911" s="2" t="s">
        <v>29</v>
      </c>
      <c r="C911" s="2" t="s">
        <v>496</v>
      </c>
      <c r="E911" s="2" t="str">
        <f>IFERROR(__xludf.DUMMYFUNCTION("GOOGLETRANSLATE(A911, ""en"", ""ru"")"),"Loading...")</f>
        <v>Loading...</v>
      </c>
      <c r="F911" s="2" t="str">
        <f>IFERROR(__xludf.DUMMYFUNCTION("GOOGLETRANSLATE(B911, ""en"", ""ru"")"),"Порошок для выпечки")</f>
        <v>Порошок для выпечки</v>
      </c>
      <c r="G911" s="2" t="str">
        <f>IFERROR(__xludf.DUMMYFUNCTION("GOOGLETRANSLATE(C911, ""en"", ""ru"")"),"Loading...")</f>
        <v>Loading...</v>
      </c>
    </row>
    <row r="912" ht="15.75" customHeight="1">
      <c r="A912" s="2" t="s">
        <v>503</v>
      </c>
      <c r="B912" s="2" t="s">
        <v>85</v>
      </c>
      <c r="C912" s="2" t="s">
        <v>504</v>
      </c>
      <c r="E912" s="2" t="str">
        <f>IFERROR(__xludf.DUMMYFUNCTION("GOOGLETRANSLATE(A912, ""en"", ""ru"")"),"Loading...")</f>
        <v>Loading...</v>
      </c>
      <c r="F912" s="2" t="str">
        <f>IFERROR(__xludf.DUMMYFUNCTION("GOOGLETRANSLATE(B912, ""en"", ""ru"")"),"Говяжья грудинка")</f>
        <v>Говяжья грудинка</v>
      </c>
      <c r="G912" s="2" t="str">
        <f>IFERROR(__xludf.DUMMYFUNCTION("GOOGLETRANSLATE(C912, ""en"", ""ru"")"),"Loading...")</f>
        <v>Loading...</v>
      </c>
    </row>
    <row r="913" ht="15.75" customHeight="1">
      <c r="A913" s="2" t="s">
        <v>503</v>
      </c>
      <c r="B913" s="2" t="s">
        <v>505</v>
      </c>
      <c r="C913" s="2" t="s">
        <v>504</v>
      </c>
      <c r="E913" s="2" t="str">
        <f>IFERROR(__xludf.DUMMYFUNCTION("GOOGLETRANSLATE(A913, ""en"", ""ru"")"),"Loading...")</f>
        <v>Loading...</v>
      </c>
      <c r="F913" s="2" t="str">
        <f>IFERROR(__xludf.DUMMYFUNCTION("GOOGLETRANSLATE(B913, ""en"", ""ru"")"),"Loading...")</f>
        <v>Loading...</v>
      </c>
      <c r="G913" s="2" t="str">
        <f>IFERROR(__xludf.DUMMYFUNCTION("GOOGLETRANSLATE(C913, ""en"", ""ru"")"),"Loading...")</f>
        <v>Loading...</v>
      </c>
    </row>
    <row r="914" ht="15.75" customHeight="1">
      <c r="A914" s="2" t="s">
        <v>503</v>
      </c>
      <c r="B914" s="2" t="s">
        <v>91</v>
      </c>
      <c r="C914" s="2" t="s">
        <v>504</v>
      </c>
      <c r="E914" s="2" t="str">
        <f>IFERROR(__xludf.DUMMYFUNCTION("GOOGLETRANSLATE(A914, ""en"", ""ru"")"),"Loading...")</f>
        <v>Loading...</v>
      </c>
      <c r="F914" s="2" t="str">
        <f>IFERROR(__xludf.DUMMYFUNCTION("GOOGLETRANSLATE(B914, ""en"", ""ru"")"),"Морковь")</f>
        <v>Морковь</v>
      </c>
      <c r="G914" s="2" t="str">
        <f>IFERROR(__xludf.DUMMYFUNCTION("GOOGLETRANSLATE(C914, ""en"", ""ru"")"),"Loading...")</f>
        <v>Loading...</v>
      </c>
    </row>
    <row r="915" ht="15.75" customHeight="1">
      <c r="A915" s="2" t="s">
        <v>503</v>
      </c>
      <c r="B915" s="2" t="s">
        <v>251</v>
      </c>
      <c r="C915" s="2" t="s">
        <v>504</v>
      </c>
      <c r="E915" s="2" t="str">
        <f>IFERROR(__xludf.DUMMYFUNCTION("GOOGLETRANSLATE(A915, ""en"", ""ru"")"),"Loading...")</f>
        <v>Loading...</v>
      </c>
      <c r="F915" s="2" t="str">
        <f>IFERROR(__xludf.DUMMYFUNCTION("GOOGLETRANSLATE(B915, ""en"", ""ru"")"),"Loading...")</f>
        <v>Loading...</v>
      </c>
      <c r="G915" s="2" t="str">
        <f>IFERROR(__xludf.DUMMYFUNCTION("GOOGLETRANSLATE(C915, ""en"", ""ru"")"),"Loading...")</f>
        <v>Loading...</v>
      </c>
    </row>
    <row r="916" ht="15.75" customHeight="1">
      <c r="A916" s="2" t="s">
        <v>506</v>
      </c>
      <c r="B916" s="2" t="s">
        <v>465</v>
      </c>
      <c r="C916" s="2" t="s">
        <v>507</v>
      </c>
      <c r="E916" s="2" t="str">
        <f>IFERROR(__xludf.DUMMYFUNCTION("GOOGLETRANSLATE(A916, ""en"", ""ru"")"),"Loading...")</f>
        <v>Loading...</v>
      </c>
      <c r="F916" s="2" t="str">
        <f>IFERROR(__xludf.DUMMYFUNCTION("GOOGLETRANSLATE(B916, ""en"", ""ru"")"),"Loading...")</f>
        <v>Loading...</v>
      </c>
      <c r="G916" s="2" t="str">
        <f>IFERROR(__xludf.DUMMYFUNCTION("GOOGLETRANSLATE(C916, ""en"", ""ru"")"),"Loading...")</f>
        <v>Loading...</v>
      </c>
    </row>
    <row r="917" ht="15.75" customHeight="1">
      <c r="A917" s="2" t="s">
        <v>506</v>
      </c>
      <c r="B917" s="2" t="s">
        <v>508</v>
      </c>
      <c r="C917" s="2" t="s">
        <v>507</v>
      </c>
      <c r="E917" s="2" t="str">
        <f>IFERROR(__xludf.DUMMYFUNCTION("GOOGLETRANSLATE(A917, ""en"", ""ru"")"),"Loading...")</f>
        <v>Loading...</v>
      </c>
      <c r="F917" s="2" t="str">
        <f>IFERROR(__xludf.DUMMYFUNCTION("GOOGLETRANSLATE(B917, ""en"", ""ru"")"),"Loading...")</f>
        <v>Loading...</v>
      </c>
      <c r="G917" s="2" t="str">
        <f>IFERROR(__xludf.DUMMYFUNCTION("GOOGLETRANSLATE(C917, ""en"", ""ru"")"),"Loading...")</f>
        <v>Loading...</v>
      </c>
    </row>
    <row r="918" ht="15.75" customHeight="1">
      <c r="A918" s="2" t="s">
        <v>506</v>
      </c>
      <c r="B918" s="2" t="s">
        <v>251</v>
      </c>
      <c r="C918" s="2" t="s">
        <v>507</v>
      </c>
      <c r="E918" s="2" t="str">
        <f>IFERROR(__xludf.DUMMYFUNCTION("GOOGLETRANSLATE(A918, ""en"", ""ru"")"),"Loading...")</f>
        <v>Loading...</v>
      </c>
      <c r="F918" s="2" t="str">
        <f>IFERROR(__xludf.DUMMYFUNCTION("GOOGLETRANSLATE(B918, ""en"", ""ru"")"),"Loading...")</f>
        <v>Loading...</v>
      </c>
      <c r="G918" s="2" t="str">
        <f>IFERROR(__xludf.DUMMYFUNCTION("GOOGLETRANSLATE(C918, ""en"", ""ru"")"),"Loading...")</f>
        <v>Loading...</v>
      </c>
    </row>
    <row r="919" ht="15.75" customHeight="1">
      <c r="A919" s="2" t="s">
        <v>506</v>
      </c>
      <c r="B919" s="2" t="s">
        <v>39</v>
      </c>
      <c r="C919" s="2" t="s">
        <v>507</v>
      </c>
      <c r="E919" s="2" t="str">
        <f>IFERROR(__xludf.DUMMYFUNCTION("GOOGLETRANSLATE(A919, ""en"", ""ru"")"),"Loading...")</f>
        <v>Loading...</v>
      </c>
      <c r="F919" s="2" t="str">
        <f>IFERROR(__xludf.DUMMYFUNCTION("GOOGLETRANSLATE(B919, ""en"", ""ru"")"),"Зубчик чеснока")</f>
        <v>Зубчик чеснока</v>
      </c>
      <c r="G919" s="2" t="str">
        <f>IFERROR(__xludf.DUMMYFUNCTION("GOOGLETRANSLATE(C919, ""en"", ""ru"")"),"Loading...")</f>
        <v>Loading...</v>
      </c>
    </row>
    <row r="920" ht="15.75" customHeight="1">
      <c r="A920" s="2" t="s">
        <v>506</v>
      </c>
      <c r="B920" s="2" t="s">
        <v>77</v>
      </c>
      <c r="C920" s="2" t="s">
        <v>507</v>
      </c>
      <c r="E920" s="2" t="str">
        <f>IFERROR(__xludf.DUMMYFUNCTION("GOOGLETRANSLATE(A920, ""en"", ""ru"")"),"Loading...")</f>
        <v>Loading...</v>
      </c>
      <c r="F920" s="2" t="str">
        <f>IFERROR(__xludf.DUMMYFUNCTION("GOOGLETRANSLATE(B920, ""en"", ""ru"")"),"Лук")</f>
        <v>Лук</v>
      </c>
      <c r="G920" s="2" t="str">
        <f>IFERROR(__xludf.DUMMYFUNCTION("GOOGLETRANSLATE(C920, ""en"", ""ru"")"),"Loading...")</f>
        <v>Loading...</v>
      </c>
    </row>
    <row r="921" ht="15.75" customHeight="1">
      <c r="A921" s="2" t="s">
        <v>506</v>
      </c>
      <c r="B921" s="2" t="s">
        <v>509</v>
      </c>
      <c r="C921" s="2" t="s">
        <v>507</v>
      </c>
      <c r="E921" s="2" t="str">
        <f>IFERROR(__xludf.DUMMYFUNCTION("GOOGLETRANSLATE(A921, ""en"", ""ru"")"),"Loading...")</f>
        <v>Loading...</v>
      </c>
      <c r="F921" s="2" t="str">
        <f>IFERROR(__xludf.DUMMYFUNCTION("GOOGLETRANSLATE(B921, ""en"", ""ru"")"),"Loading...")</f>
        <v>Loading...</v>
      </c>
      <c r="G921" s="2" t="str">
        <f>IFERROR(__xludf.DUMMYFUNCTION("GOOGLETRANSLATE(C921, ""en"", ""ru"")"),"Loading...")</f>
        <v>Loading...</v>
      </c>
    </row>
    <row r="922" ht="15.75" customHeight="1">
      <c r="A922" s="2" t="s">
        <v>506</v>
      </c>
      <c r="B922" s="2" t="s">
        <v>375</v>
      </c>
      <c r="C922" s="2" t="s">
        <v>507</v>
      </c>
      <c r="E922" s="2" t="str">
        <f>IFERROR(__xludf.DUMMYFUNCTION("GOOGLETRANSLATE(A922, ""en"", ""ru"")"),"Loading...")</f>
        <v>Loading...</v>
      </c>
      <c r="F922" s="2" t="str">
        <f>IFERROR(__xludf.DUMMYFUNCTION("GOOGLETRANSLATE(B922, ""en"", ""ru"")"),"Loading...")</f>
        <v>Loading...</v>
      </c>
      <c r="G922" s="2" t="str">
        <f>IFERROR(__xludf.DUMMYFUNCTION("GOOGLETRANSLATE(C922, ""en"", ""ru"")"),"Loading...")</f>
        <v>Loading...</v>
      </c>
    </row>
    <row r="923" ht="15.75" customHeight="1">
      <c r="A923" s="2" t="s">
        <v>506</v>
      </c>
      <c r="B923" s="2" t="s">
        <v>30</v>
      </c>
      <c r="C923" s="2" t="s">
        <v>507</v>
      </c>
      <c r="E923" s="2" t="str">
        <f>IFERROR(__xludf.DUMMYFUNCTION("GOOGLETRANSLATE(A923, ""en"", ""ru"")"),"Loading...")</f>
        <v>Loading...</v>
      </c>
      <c r="F923" s="2" t="str">
        <f>IFERROR(__xludf.DUMMYFUNCTION("GOOGLETRANSLATE(B923, ""en"", ""ru"")"),"Соль")</f>
        <v>Соль</v>
      </c>
      <c r="G923" s="2" t="str">
        <f>IFERROR(__xludf.DUMMYFUNCTION("GOOGLETRANSLATE(C923, ""en"", ""ru"")"),"Loading...")</f>
        <v>Loading...</v>
      </c>
    </row>
    <row r="924" ht="15.75" customHeight="1">
      <c r="A924" s="2" t="s">
        <v>506</v>
      </c>
      <c r="B924" s="2" t="s">
        <v>146</v>
      </c>
      <c r="C924" s="2" t="s">
        <v>507</v>
      </c>
      <c r="E924" s="2" t="str">
        <f>IFERROR(__xludf.DUMMYFUNCTION("GOOGLETRANSLATE(A924, ""en"", ""ru"")"),"Loading...")</f>
        <v>Loading...</v>
      </c>
      <c r="F924" s="2" t="str">
        <f>IFERROR(__xludf.DUMMYFUNCTION("GOOGLETRANSLATE(B924, ""en"", ""ru"")"),"Loading...")</f>
        <v>Loading...</v>
      </c>
      <c r="G924" s="2" t="str">
        <f>IFERROR(__xludf.DUMMYFUNCTION("GOOGLETRANSLATE(C924, ""en"", ""ru"")"),"Loading...")</f>
        <v>Loading...</v>
      </c>
    </row>
    <row r="925" ht="15.75" customHeight="1">
      <c r="A925" s="2" t="s">
        <v>510</v>
      </c>
      <c r="B925" s="2" t="s">
        <v>511</v>
      </c>
      <c r="C925" s="2" t="s">
        <v>512</v>
      </c>
      <c r="E925" s="2" t="str">
        <f>IFERROR(__xludf.DUMMYFUNCTION("GOOGLETRANSLATE(A925, ""en"", ""ru"")"),"Loading...")</f>
        <v>Loading...</v>
      </c>
      <c r="F925" s="2" t="str">
        <f>IFERROR(__xludf.DUMMYFUNCTION("GOOGLETRANSLATE(B925, ""en"", ""ru"")"),"Лебеда")</f>
        <v>Лебеда</v>
      </c>
      <c r="G925" s="2" t="str">
        <f>IFERROR(__xludf.DUMMYFUNCTION("GOOGLETRANSLATE(C925, ""en"", ""ru"")"),"Приготовьте киноа, следуя энергичному на упаковке, затем добавьте холодную воду и осторожно слейте воду.
Тем временем добавьте масло, перец чили и чеснок в пасту. Переложите куриное филе с 2 чайными ложками оливкового масла с небольшой долей приправ. Выл"&amp;"ожите на горячую сковороду и готовьте по 3-4 минуты с каждой стороны или помогите. Переложите на тарелку, полейте пряным сливочным маслом и дайте ему растаять.
Затем выложите в миску помидоры, оливки, лук, фету и мяту. добавленное кино. Добавьте оставшее"&amp;"ся оливковое масло, лимонный сок и цедру и хорошо приправьте. Подайте сверху с куриным файлом, сбрызнутым маслянистым куриным соком.")</f>
        <v>Приготовьте киноа, следуя энергичному на упаковке, затем добавьте холодную воду и осторожно слейте воду.
Тем временем добавьте масло, перец чили и чеснок в пасту. Переложите куриное филе с 2 чайными ложками оливкового масла с небольшой долей приправ. Выложите на горячую сковороду и готовьте по 3-4 минуты с каждой стороны или помогите. Переложите на тарелку, полейте пряным сливочным маслом и дайте ему растаять.
Затем выложите в миску помидоры, оливки, лук, фету и мяту. добавленное кино. Добавьте оставшееся оливковое масло, лимонный сок и цедру и хорошо приправьте. Подайте сверху с куриным файлом, сбрызнутым маслянистым куриным соком.</v>
      </c>
    </row>
    <row r="926" ht="15.75" customHeight="1">
      <c r="A926" s="2" t="s">
        <v>510</v>
      </c>
      <c r="B926" s="2" t="s">
        <v>18</v>
      </c>
      <c r="C926" s="2" t="s">
        <v>512</v>
      </c>
      <c r="E926" s="2" t="str">
        <f>IFERROR(__xludf.DUMMYFUNCTION("GOOGLETRANSLATE(A926, ""en"", ""ru"")"),"Loading...")</f>
        <v>Loading...</v>
      </c>
      <c r="F926" s="2" t="str">
        <f>IFERROR(__xludf.DUMMYFUNCTION("GOOGLETRANSLATE(B926, ""en"", ""ru"")"),"Масло")</f>
        <v>Масло</v>
      </c>
      <c r="G926" s="2" t="str">
        <f>IFERROR(__xludf.DUMMYFUNCTION("GOOGLETRANSLATE(C926, ""en"", ""ru"")"),"Приготовьте киноа, следуя энергичному на упаковке, затем добавьте холодную воду и осторожно слейте воду.
Тем временем добавьте масло, перец чили и чеснок в пасту. Переложите куриное филе с 2 чайными ложками оливкового масла с небольшой долей приправ. Выл"&amp;"ожите на горячую сковороду и готовьте по 3-4 минуты с каждой стороны или помогите. Переложите на тарелку, полейте пряным сливочным маслом и дайте ему растаять.
Затем выложите в миску помидоры, оливки, лук, фету и мяту. добавленное кино. Добавьте оставшее"&amp;"ся оливковое масло, лимонный сок и цедру и хорошо приправьте. Подайте сверху с куриным файлом, сбрызнутым маслянистым куриным соком.")</f>
        <v>Приготовьте киноа, следуя энергичному на упаковке, затем добавьте холодную воду и осторожно слейте воду.
Тем временем добавьте масло, перец чили и чеснок в пасту. Переложите куриное филе с 2 чайными ложками оливкового масла с небольшой долей приправ. Выложите на горячую сковороду и готовьте по 3-4 минуты с каждой стороны или помогите. Переложите на тарелку, полейте пряным сливочным маслом и дайте ему растаять.
Затем выложите в миску помидоры, оливки, лук, фету и мяту. добавленное кино. Добавьте оставшееся оливковое масло, лимонный сок и цедру и хорошо приправьте. Подайте сверху с куриным файлом, сбрызнутым маслянистым куриным соком.</v>
      </c>
    </row>
    <row r="927" ht="15.75" customHeight="1">
      <c r="A927" s="2" t="s">
        <v>510</v>
      </c>
      <c r="B927" s="2" t="s">
        <v>384</v>
      </c>
      <c r="C927" s="2" t="s">
        <v>512</v>
      </c>
      <c r="E927" s="2" t="str">
        <f>IFERROR(__xludf.DUMMYFUNCTION("GOOGLETRANSLATE(A927, ""en"", ""ru"")"),"Loading...")</f>
        <v>Loading...</v>
      </c>
      <c r="F927" s="2" t="str">
        <f>IFERROR(__xludf.DUMMYFUNCTION("GOOGLETRANSLATE(B927, ""en"", ""ru"")"),"Loading...")</f>
        <v>Loading...</v>
      </c>
      <c r="G927" s="2" t="str">
        <f>IFERROR(__xludf.DUMMYFUNCTION("GOOGLETRANSLATE(C927, ""en"", ""ru"")"),"Приготовьте киноа, следуя энергичному на упаковке, затем добавьте холодную воду и осторожно слейте воду.
Тем временем добавьте масло, перец чили и чеснок в пасту. Переложите куриное филе с 2 чайными ложками оливкового масла с небольшой долей приправ. Выл"&amp;"ожите на горячую сковороду и готовьте по 3-4 минуты с каждой стороны или помогите. Переложите на тарелку, полейте пряным сливочным маслом и дайте ему растаять.
Затем выложите в миску помидоры, оливки, лук, фету и мяту. добавленное кино. Добавьте оставшее"&amp;"ся оливковое масло, лимонный сок и цедру и хорошо приправьте. Подайте сверху с куриным файлом, сбрызнутым маслянистым куриным соком.")</f>
        <v>Приготовьте киноа, следуя энергичному на упаковке, затем добавьте холодную воду и осторожно слейте воду.
Тем временем добавьте масло, перец чили и чеснок в пасту. Переложите куриное филе с 2 чайными ложками оливкового масла с небольшой долей приправ. Выложите на горячую сковороду и готовьте по 3-4 минуты с каждой стороны или помогите. Переложите на тарелку, полейте пряным сливочным маслом и дайте ему растаять.
Затем выложите в миску помидоры, оливки, лук, фету и мяту. добавленное кино. Добавьте оставшееся оливковое масло, лимонный сок и цедру и хорошо приправьте. Подайте сверху с куриным файлом, сбрызнутым маслянистым куриным соком.</v>
      </c>
    </row>
    <row r="928" ht="15.75" customHeight="1">
      <c r="A928" s="2" t="s">
        <v>510</v>
      </c>
      <c r="B928" s="2" t="s">
        <v>79</v>
      </c>
      <c r="C928" s="2" t="s">
        <v>512</v>
      </c>
      <c r="E928" s="2" t="str">
        <f>IFERROR(__xludf.DUMMYFUNCTION("GOOGLETRANSLATE(A928, ""en"", ""ru"")"),"Loading...")</f>
        <v>Loading...</v>
      </c>
      <c r="F928" s="2" t="str">
        <f>IFERROR(__xludf.DUMMYFUNCTION("GOOGLETRANSLATE(B928, ""en"", ""ru"")"),"Чеснок")</f>
        <v>Чеснок</v>
      </c>
      <c r="G928" s="2" t="str">
        <f>IFERROR(__xludf.DUMMYFUNCTION("GOOGLETRANSLATE(C928, ""en"", ""ru"")"),"Приготовьте киноа, следуя энергичному на упаковке, затем добавьте холодную воду и осторожно слейте воду.
Тем временем добавьте масло, перец чили и чеснок в пасту. Переложите куриное филе с 2 чайными ложками оливкового масла с небольшой долей приправ. Выл"&amp;"ожите на горячую сковороду и готовьте по 3-4 минуты с каждой стороны или помогите. Переложите на тарелку, полейте пряным сливочным маслом и дайте ему растаять.
Затем выложите в миску помидоры, оливки, лук, фету и мяту. добавленное кино. Добавьте оставшее"&amp;"ся оливковое масло, лимонный сок и цедру и хорошо приправьте. Подайте сверху с куриным файлом, сбрызнутым маслянистым куриным соком.")</f>
        <v>Приготовьте киноа, следуя энергичному на упаковке, затем добавьте холодную воду и осторожно слейте воду.
Тем временем добавьте масло, перец чили и чеснок в пасту. Переложите куриное филе с 2 чайными ложками оливкового масла с небольшой долей приправ. Выложите на горячую сковороду и готовьте по 3-4 минуты с каждой стороны или помогите. Переложите на тарелку, полейте пряным сливочным маслом и дайте ему растаять.
Затем выложите в миску помидоры, оливки, лук, фету и мяту. добавленное кино. Добавьте оставшееся оливковое масло, лимонный сок и цедру и хорошо приправьте. Подайте сверху с куриным файлом, сбрызнутым маслянистым куриным соком.</v>
      </c>
    </row>
    <row r="929" ht="15.75" customHeight="1">
      <c r="A929" s="2" t="s">
        <v>510</v>
      </c>
      <c r="B929" s="2" t="s">
        <v>355</v>
      </c>
      <c r="C929" s="2" t="s">
        <v>512</v>
      </c>
      <c r="E929" s="2" t="str">
        <f>IFERROR(__xludf.DUMMYFUNCTION("GOOGLETRANSLATE(A929, ""en"", ""ru"")"),"Loading...")</f>
        <v>Loading...</v>
      </c>
      <c r="F929" s="2" t="str">
        <f>IFERROR(__xludf.DUMMYFUNCTION("GOOGLETRANSLATE(B929, ""en"", ""ru"")"),"Куриная грудка")</f>
        <v>Куриная грудка</v>
      </c>
      <c r="G929" s="2" t="str">
        <f>IFERROR(__xludf.DUMMYFUNCTION("GOOGLETRANSLATE(C929, ""en"", ""ru"")"),"Приготовьте киноа, следуя энергичному на упаковке, затем добавьте холодную воду и осторожно слейте воду.
Тем временем добавьте масло, перец чили и чеснок в пасту. Переложите куриное филе с 2 чайными ложками оливкового масла с небольшой долей приправ. Выл"&amp;"ожите на горячую сковороду и готовьте по 3-4 минуты с каждой стороны или помогите. Переложите на тарелку, полейте пряным сливочным маслом и дайте ему растаять.
Затем выложите в миску помидоры, оливки, лук, фету и мяту. добавленное кино. Добавьте оставшее"&amp;"ся оливковое масло, лимонный сок и цедру и хорошо приправьте. Подайте сверху с куриным файлом, сбрызнутым маслянистым куриным соком.")</f>
        <v>Приготовьте киноа, следуя энергичному на упаковке, затем добавьте холодную воду и осторожно слейте воду.
Тем временем добавьте масло, перец чили и чеснок в пасту. Переложите куриное филе с 2 чайными ложками оливкового масла с небольшой долей приправ. Выложите на горячую сковороду и готовьте по 3-4 минуты с каждой стороны или помогите. Переложите на тарелку, полейте пряным сливочным маслом и дайте ему растаять.
Затем выложите в миску помидоры, оливки, лук, фету и мяту. добавленное кино. Добавьте оставшееся оливковое масло, лимонный сок и цедру и хорошо приправьте. Подайте сверху с куриным файлом, сбрызнутым маслянистым куриным соком.</v>
      </c>
    </row>
    <row r="930" ht="15.75" customHeight="1">
      <c r="A930" s="2" t="s">
        <v>510</v>
      </c>
      <c r="B930" s="2" t="s">
        <v>69</v>
      </c>
      <c r="C930" s="2" t="s">
        <v>512</v>
      </c>
      <c r="E930" s="2" t="str">
        <f>IFERROR(__xludf.DUMMYFUNCTION("GOOGLETRANSLATE(A930, ""en"", ""ru"")"),"Loading...")</f>
        <v>Loading...</v>
      </c>
      <c r="F930" s="2" t="str">
        <f>IFERROR(__xludf.DUMMYFUNCTION("GOOGLETRANSLATE(B930, ""en"", ""ru"")"),"Оливковое масло")</f>
        <v>Оливковое масло</v>
      </c>
      <c r="G930" s="2" t="str">
        <f>IFERROR(__xludf.DUMMYFUNCTION("GOOGLETRANSLATE(C930, ""en"", ""ru"")"),"Приготовьте киноа, следуя энергичному на упаковке, затем добавьте холодную воду и осторожно слейте воду.
Тем временем добавьте масло, перец чили и чеснок в пасту. Переложите куриное филе с 2 чайными ложками оливкового масла с небольшой долей приправ. Выл"&amp;"ожите на горячую сковороду и готовьте по 3-4 минуты с каждой стороны или помогите. Переложите на тарелку, полейте пряным сливочным маслом и дайте ему растаять.
Затем выложите в миску помидоры, оливки, лук, фету и мяту. добавленное кино. Добавьте оставшее"&amp;"ся оливковое масло, лимонный сок и цедру и хорошо приправьте. Подайте сверху с куриным файлом, сбрызнутым маслянистым куриным соком.")</f>
        <v>Приготовьте киноа, следуя энергичному на упаковке, затем добавьте холодную воду и осторожно слейте воду.
Тем временем добавьте масло, перец чили и чеснок в пасту. Переложите куриное филе с 2 чайными ложками оливкового масла с небольшой долей приправ. Выложите на горячую сковороду и готовьте по 3-4 минуты с каждой стороны или помогите. Переложите на тарелку, полейте пряным сливочным маслом и дайте ему растаять.
Затем выложите в миску помидоры, оливки, лук, фету и мяту. добавленное кино. Добавьте оставшееся оливковое масло, лимонный сок и цедру и хорошо приправьте. Подайте сверху с куриным файлом, сбрызнутым маслянистым куриным соком.</v>
      </c>
    </row>
    <row r="931" ht="15.75" customHeight="1">
      <c r="A931" s="2" t="s">
        <v>510</v>
      </c>
      <c r="B931" s="2" t="s">
        <v>211</v>
      </c>
      <c r="C931" s="2" t="s">
        <v>512</v>
      </c>
      <c r="E931" s="2" t="str">
        <f>IFERROR(__xludf.DUMMYFUNCTION("GOOGLETRANSLATE(A931, ""en"", ""ru"")"),"Loading...")</f>
        <v>Loading...</v>
      </c>
      <c r="F931" s="2" t="str">
        <f>IFERROR(__xludf.DUMMYFUNCTION("GOOGLETRANSLATE(B931, ""en"", ""ru"")"),"Loading...")</f>
        <v>Loading...</v>
      </c>
      <c r="G931" s="2" t="str">
        <f>IFERROR(__xludf.DUMMYFUNCTION("GOOGLETRANSLATE(C931, ""en"", ""ru"")"),"Приготовьте киноа, следуя энергичному на упаковке, затем добавьте холодную воду и осторожно слейте воду.
Тем временем добавьте масло, перец чили и чеснок в пасту. Переложите куриное филе с 2 чайными ложками оливкового масла с небольшой долей приправ. Выл"&amp;"ожите на горячую сковороду и готовьте по 3-4 минуты с каждой стороны или помогите. Переложите на тарелку, полейте пряным сливочным маслом и дайте ему растаять.
Затем выложите в миску помидоры, оливки, лук, фету и мяту. добавленное кино. Добавьте оставшее"&amp;"ся оливковое масло, лимонный сок и цедру и хорошо приправьте. Подайте сверху с куриным файлом, сбрызнутым маслянистым куриным соком.")</f>
        <v>Приготовьте киноа, следуя энергичному на упаковке, затем добавьте холодную воду и осторожно слейте воду.
Тем временем добавьте масло, перец чили и чеснок в пасту. Переложите куриное филе с 2 чайными ложками оливкового масла с небольшой долей приправ. Выложите на горячую сковороду и готовьте по 3-4 минуты с каждой стороны или помогите. Переложите на тарелку, полейте пряным сливочным маслом и дайте ему растаять.
Затем выложите в миску помидоры, оливки, лук, фету и мяту. добавленное кино. Добавьте оставшееся оливковое масло, лимонный сок и цедру и хорошо приправьте. Подайте сверху с куриным файлом, сбрызнутым маслянистым куриным соком.</v>
      </c>
    </row>
    <row r="932" ht="15.75" customHeight="1">
      <c r="A932" s="2" t="s">
        <v>510</v>
      </c>
      <c r="B932" s="2" t="s">
        <v>226</v>
      </c>
      <c r="C932" s="2" t="s">
        <v>512</v>
      </c>
      <c r="E932" s="2" t="str">
        <f>IFERROR(__xludf.DUMMYFUNCTION("GOOGLETRANSLATE(A932, ""en"", ""ru"")"),"Loading...")</f>
        <v>Loading...</v>
      </c>
      <c r="F932" s="2" t="str">
        <f>IFERROR(__xludf.DUMMYFUNCTION("GOOGLETRANSLATE(B932, ""en"", ""ru"")"),"Loading...")</f>
        <v>Loading...</v>
      </c>
      <c r="G932" s="2" t="str">
        <f>IFERROR(__xludf.DUMMYFUNCTION("GOOGLETRANSLATE(C932, ""en"", ""ru"")"),"Приготовьте киноа, следуя энергичному на упаковке, затем добавьте холодную воду и осторожно слейте воду.
Тем временем добавьте масло, перец чили и чеснок в пасту. Переложите куриное филе с 2 чайными ложками оливкового масла с небольшой долей приправ. Выл"&amp;"ожите на горячую сковороду и готовьте по 3-4 минуты с каждой стороны или помогите. Переложите на тарелку, полейте пряным сливочным маслом и дайте ему растаять.
Затем выложите в миску помидоры, оливки, лук, фету и мяту. добавленное кино. Добавьте оставшее"&amp;"ся оливковое масло, лимонный сок и цедру и хорошо приправьте. Подайте сверху с куриным файлом, сбрызнутым маслянистым куриным соком.")</f>
        <v>Приготовьте киноа, следуя энергичному на упаковке, затем добавьте холодную воду и осторожно слейте воду.
Тем временем добавьте масло, перец чили и чеснок в пасту. Переложите куриное филе с 2 чайными ложками оливкового масла с небольшой долей приправ. Выложите на горячую сковороду и готовьте по 3-4 минуты с каждой стороны или помогите. Переложите на тарелку, полейте пряным сливочным маслом и дайте ему растаять.
Затем выложите в миску помидоры, оливки, лук, фету и мяту. добавленное кино. Добавьте оставшееся оливковое масло, лимонный сок и цедру и хорошо приправьте. Подайте сверху с куриным файлом, сбрызнутым маслянистым куриным соком.</v>
      </c>
    </row>
    <row r="933" ht="15.75" customHeight="1">
      <c r="A933" s="2" t="s">
        <v>510</v>
      </c>
      <c r="B933" s="2" t="s">
        <v>513</v>
      </c>
      <c r="C933" s="2" t="s">
        <v>512</v>
      </c>
      <c r="E933" s="2" t="str">
        <f>IFERROR(__xludf.DUMMYFUNCTION("GOOGLETRANSLATE(A933, ""en"", ""ru"")"),"Loading...")</f>
        <v>Loading...</v>
      </c>
      <c r="F933" s="2" t="str">
        <f>IFERROR(__xludf.DUMMYFUNCTION("GOOGLETRANSLATE(B933, ""en"", ""ru"")"),"Loading...")</f>
        <v>Loading...</v>
      </c>
      <c r="G933" s="2" t="str">
        <f>IFERROR(__xludf.DUMMYFUNCTION("GOOGLETRANSLATE(C933, ""en"", ""ru"")"),"Приготовьте киноа, следуя энергичному на упаковке, затем добавьте холодную воду и осторожно слейте воду.
Тем временем добавьте масло, перец чили и чеснок в пасту. Переложите куриное филе с 2 чайными ложками оливкового масла с небольшой долей приправ. Выл"&amp;"ожите на горячую сковороду и готовьте по 3-4 минуты с каждой стороны или помогите. Переложите на тарелку, полейте пряным сливочным маслом и дайте ему растаять.
Затем выложите в миску помидоры, оливки, лук, фету и мяту. добавленное кино. Добавьте оставшее"&amp;"ся оливковое масло, лимонный сок и цедру и хорошо приправьте. Подайте сверху с куриным файлом, сбрызнутым маслянистым куриным соком.")</f>
        <v>Приготовьте киноа, следуя энергичному на упаковке, затем добавьте холодную воду и осторожно слейте воду.
Тем временем добавьте масло, перец чили и чеснок в пасту. Переложите куриное филе с 2 чайными ложками оливкового масла с небольшой долей приправ. Выложите на горячую сковороду и готовьте по 3-4 минуты с каждой стороны или помогите. Переложите на тарелку, полейте пряным сливочным маслом и дайте ему растаять.
Затем выложите в миску помидоры, оливки, лук, фету и мяту. добавленное кино. Добавьте оставшееся оливковое масло, лимонный сок и цедру и хорошо приправьте. Подайте сверху с куриным файлом, сбрызнутым маслянистым куриным соком.</v>
      </c>
    </row>
    <row r="934" ht="15.75" customHeight="1">
      <c r="A934" s="2" t="s">
        <v>510</v>
      </c>
      <c r="B934" s="2" t="s">
        <v>161</v>
      </c>
      <c r="C934" s="2" t="s">
        <v>512</v>
      </c>
      <c r="E934" s="2" t="str">
        <f>IFERROR(__xludf.DUMMYFUNCTION("GOOGLETRANSLATE(A934, ""en"", ""ru"")"),"Loading...")</f>
        <v>Loading...</v>
      </c>
      <c r="F934" s="2" t="str">
        <f>IFERROR(__xludf.DUMMYFUNCTION("GOOGLETRANSLATE(B934, ""en"", ""ru"")"),"Loading...")</f>
        <v>Loading...</v>
      </c>
      <c r="G934" s="2" t="str">
        <f>IFERROR(__xludf.DUMMYFUNCTION("GOOGLETRANSLATE(C934, ""en"", ""ru"")"),"Приготовьте киноа, следуя энергичному на упаковке, затем добавьте холодную воду и осторожно слейте воду.
Тем временем добавьте масло, перец чили и чеснок в пасту. Переложите куриное филе с 2 чайными ложками оливкового масла с небольшой долей приправ. Выл"&amp;"ожите на горячую сковороду и готовьте по 3-4 минуты с каждой стороны или помогите. Переложите на тарелку, полейте пряным сливочным маслом и дайте ему растаять.
Затем выложите в миску помидоры, оливки, лук, фету и мяту. добавленное кино. Добавьте оставшее"&amp;"ся оливковое масло, лимонный сок и цедру и хорошо приправьте. Подайте сверху с куриным файлом, сбрызнутым маслянистым куриным соком.")</f>
        <v>Приготовьте киноа, следуя энергичному на упаковке, затем добавьте холодную воду и осторожно слейте воду.
Тем временем добавьте масло, перец чили и чеснок в пасту. Переложите куриное филе с 2 чайными ложками оливкового масла с небольшой долей приправ. Выложите на горячую сковороду и готовьте по 3-4 минуты с каждой стороны или помогите. Переложите на тарелку, полейте пряным сливочным маслом и дайте ему растаять.
Затем выложите в миску помидоры, оливки, лук, фету и мяту. добавленное кино. Добавьте оставшееся оливковое масло, лимонный сок и цедру и хорошо приправьте. Подайте сверху с куриным файлом, сбрызнутым маслянистым куриным соком.</v>
      </c>
    </row>
    <row r="935" ht="15.75" customHeight="1">
      <c r="A935" s="2" t="s">
        <v>510</v>
      </c>
      <c r="B935" s="2" t="s">
        <v>157</v>
      </c>
      <c r="C935" s="2" t="s">
        <v>512</v>
      </c>
      <c r="E935" s="2" t="str">
        <f>IFERROR(__xludf.DUMMYFUNCTION("GOOGLETRANSLATE(A935, ""en"", ""ru"")"),"Loading...")</f>
        <v>Loading...</v>
      </c>
      <c r="F935" s="2" t="str">
        <f>IFERROR(__xludf.DUMMYFUNCTION("GOOGLETRANSLATE(B935, ""en"", ""ru"")"),"Loading...")</f>
        <v>Loading...</v>
      </c>
      <c r="G935" s="2" t="str">
        <f>IFERROR(__xludf.DUMMYFUNCTION("GOOGLETRANSLATE(C935, ""en"", ""ru"")"),"Приготовьте киноа, следуя энергичному на упаковке, затем добавьте холодную воду и осторожно слейте воду.
Тем временем добавьте масло, перец чили и чеснок в пасту. Переложите куриное филе с 2 чайными ложками оливкового масла с небольшой долей приправ. Выл"&amp;"ожите на горячую сковороду и готовьте по 3-4 минуты с каждой стороны или помогите. Переложите на тарелку, полейте пряным сливочным маслом и дайте ему растаять.
Затем выложите в миску помидоры, оливки, лук, фету и мяту. добавленное кино. Добавьте оставшее"&amp;"ся оливковое масло, лимонный сок и цедру и хорошо приправьте. Подайте сверху с куриным файлом, сбрызнутым маслянистым куриным соком.")</f>
        <v>Приготовьте киноа, следуя энергичному на упаковке, затем добавьте холодную воду и осторожно слейте воду.
Тем временем добавьте масло, перец чили и чеснок в пасту. Переложите куриное филе с 2 чайными ложками оливкового масла с небольшой долей приправ. Выложите на горячую сковороду и готовьте по 3-4 минуты с каждой стороны или помогите. Переложите на тарелку, полейте пряным сливочным маслом и дайте ему растаять.
Затем выложите в миску помидоры, оливки, лук, фету и мяту. добавленное кино. Добавьте оставшееся оливковое масло, лимонный сок и цедру и хорошо приправьте. Подайте сверху с куриным файлом, сбрызнутым маслянистым куриным соком.</v>
      </c>
    </row>
    <row r="936" ht="15.75" customHeight="1">
      <c r="A936" s="2" t="s">
        <v>514</v>
      </c>
      <c r="B936" s="2" t="s">
        <v>355</v>
      </c>
      <c r="C936" s="2" t="s">
        <v>515</v>
      </c>
      <c r="E936" s="2" t="str">
        <f>IFERROR(__xludf.DUMMYFUNCTION("GOOGLETRANSLATE(A936, ""en"", ""ru"")"),"Loading...")</f>
        <v>Loading...</v>
      </c>
      <c r="F936" s="2" t="str">
        <f>IFERROR(__xludf.DUMMYFUNCTION("GOOGLETRANSLATE(B936, ""en"", ""ru"")"),"Куриная грудка")</f>
        <v>Куриная грудка</v>
      </c>
      <c r="G936" s="2" t="str">
        <f>IFERROR(__xludf.DUMMYFUNCTION("GOOGLETRANSLATE(C936, ""en"", ""ru"")"),"Loading...")</f>
        <v>Loading...</v>
      </c>
    </row>
    <row r="937" ht="15.75" customHeight="1">
      <c r="A937" s="2" t="s">
        <v>514</v>
      </c>
      <c r="B937" s="2" t="s">
        <v>516</v>
      </c>
      <c r="C937" s="2" t="s">
        <v>515</v>
      </c>
      <c r="E937" s="2" t="str">
        <f>IFERROR(__xludf.DUMMYFUNCTION("GOOGLETRANSLATE(A937, ""en"", ""ru"")"),"Loading...")</f>
        <v>Loading...</v>
      </c>
      <c r="F937" s="2" t="str">
        <f>IFERROR(__xludf.DUMMYFUNCTION("GOOGLETRANSLATE(B937, ""en"", ""ru"")"),"Loading...")</f>
        <v>Loading...</v>
      </c>
      <c r="G937" s="2" t="str">
        <f>IFERROR(__xludf.DUMMYFUNCTION("GOOGLETRANSLATE(C937, ""en"", ""ru"")"),"Loading...")</f>
        <v>Loading...</v>
      </c>
    </row>
    <row r="938" ht="15.75" customHeight="1">
      <c r="A938" s="2" t="s">
        <v>514</v>
      </c>
      <c r="B938" s="2" t="s">
        <v>201</v>
      </c>
      <c r="C938" s="2" t="s">
        <v>515</v>
      </c>
      <c r="E938" s="2" t="str">
        <f>IFERROR(__xludf.DUMMYFUNCTION("GOOGLETRANSLATE(A938, ""en"", ""ru"")"),"Loading...")</f>
        <v>Loading...</v>
      </c>
      <c r="F938" s="2" t="str">
        <f>IFERROR(__xludf.DUMMYFUNCTION("GOOGLETRANSLATE(B938, ""en"", ""ru"")"),"Яйцо")</f>
        <v>Яйцо</v>
      </c>
      <c r="G938" s="2" t="str">
        <f>IFERROR(__xludf.DUMMYFUNCTION("GOOGLETRANSLATE(C938, ""en"", ""ru"")"),"Loading...")</f>
        <v>Loading...</v>
      </c>
    </row>
    <row r="939" ht="15.75" customHeight="1">
      <c r="A939" s="2" t="s">
        <v>514</v>
      </c>
      <c r="B939" s="2" t="s">
        <v>25</v>
      </c>
      <c r="C939" s="2" t="s">
        <v>515</v>
      </c>
      <c r="E939" s="2" t="str">
        <f>IFERROR(__xludf.DUMMYFUNCTION("GOOGLETRANSLATE(A939, ""en"", ""ru"")"),"Loading...")</f>
        <v>Loading...</v>
      </c>
      <c r="F939" s="2" t="str">
        <f>IFERROR(__xludf.DUMMYFUNCTION("GOOGLETRANSLATE(B939, ""en"", ""ru"")"),"Молоко")</f>
        <v>Молоко</v>
      </c>
      <c r="G939" s="2" t="str">
        <f>IFERROR(__xludf.DUMMYFUNCTION("GOOGLETRANSLATE(C939, ""en"", ""ru"")"),"Loading...")</f>
        <v>Loading...</v>
      </c>
    </row>
    <row r="940" ht="15.75" customHeight="1">
      <c r="A940" s="2" t="s">
        <v>514</v>
      </c>
      <c r="B940" s="2" t="s">
        <v>28</v>
      </c>
      <c r="C940" s="2" t="s">
        <v>515</v>
      </c>
      <c r="E940" s="2" t="str">
        <f>IFERROR(__xludf.DUMMYFUNCTION("GOOGLETRANSLATE(A940, ""en"", ""ru"")"),"Loading...")</f>
        <v>Loading...</v>
      </c>
      <c r="F940" s="2" t="str">
        <f>IFERROR(__xludf.DUMMYFUNCTION("GOOGLETRANSLATE(B940, ""en"", ""ru"")"),"Мука")</f>
        <v>Мука</v>
      </c>
      <c r="G940" s="2" t="str">
        <f>IFERROR(__xludf.DUMMYFUNCTION("GOOGLETRANSLATE(C940, ""en"", ""ru"")"),"Loading...")</f>
        <v>Loading...</v>
      </c>
    </row>
    <row r="941" ht="15.75" customHeight="1">
      <c r="A941" s="2" t="s">
        <v>514</v>
      </c>
      <c r="B941" s="2" t="s">
        <v>170</v>
      </c>
      <c r="C941" s="2" t="s">
        <v>515</v>
      </c>
      <c r="E941" s="2" t="str">
        <f>IFERROR(__xludf.DUMMYFUNCTION("GOOGLETRANSLATE(A941, ""en"", ""ru"")"),"Loading...")</f>
        <v>Loading...</v>
      </c>
      <c r="F941" s="2" t="str">
        <f>IFERROR(__xludf.DUMMYFUNCTION("GOOGLETRANSLATE(B941, ""en"", ""ru"")"),"Loading...")</f>
        <v>Loading...</v>
      </c>
      <c r="G941" s="2" t="str">
        <f>IFERROR(__xludf.DUMMYFUNCTION("GOOGLETRANSLATE(C941, ""en"", ""ru"")"),"Loading...")</f>
        <v>Loading...</v>
      </c>
    </row>
    <row r="942" ht="15.75" customHeight="1">
      <c r="A942" s="2" t="s">
        <v>514</v>
      </c>
      <c r="B942" s="2" t="s">
        <v>247</v>
      </c>
      <c r="C942" s="2" t="s">
        <v>515</v>
      </c>
      <c r="E942" s="2" t="str">
        <f>IFERROR(__xludf.DUMMYFUNCTION("GOOGLETRANSLATE(A942, ""en"", ""ru"")"),"Loading...")</f>
        <v>Loading...</v>
      </c>
      <c r="F942" s="2" t="str">
        <f>IFERROR(__xludf.DUMMYFUNCTION("GOOGLETRANSLATE(B942, ""en"", ""ru"")"),"Loading...")</f>
        <v>Loading...</v>
      </c>
      <c r="G942" s="2" t="str">
        <f>IFERROR(__xludf.DUMMYFUNCTION("GOOGLETRANSLATE(C942, ""en"", ""ru"")"),"Loading...")</f>
        <v>Loading...</v>
      </c>
    </row>
    <row r="943" ht="15.75" customHeight="1">
      <c r="A943" s="2" t="s">
        <v>514</v>
      </c>
      <c r="B943" s="2" t="s">
        <v>30</v>
      </c>
      <c r="C943" s="2" t="s">
        <v>515</v>
      </c>
      <c r="E943" s="2" t="str">
        <f>IFERROR(__xludf.DUMMYFUNCTION("GOOGLETRANSLATE(A943, ""en"", ""ru"")"),"Loading...")</f>
        <v>Loading...</v>
      </c>
      <c r="F943" s="2" t="str">
        <f>IFERROR(__xludf.DUMMYFUNCTION("GOOGLETRANSLATE(B943, ""en"", ""ru"")"),"Соль")</f>
        <v>Соль</v>
      </c>
      <c r="G943" s="2" t="str">
        <f>IFERROR(__xludf.DUMMYFUNCTION("GOOGLETRANSLATE(C943, ""en"", ""ru"")"),"Loading...")</f>
        <v>Loading...</v>
      </c>
    </row>
    <row r="944" ht="15.75" customHeight="1">
      <c r="A944" s="2" t="s">
        <v>514</v>
      </c>
      <c r="B944" s="2" t="s">
        <v>271</v>
      </c>
      <c r="C944" s="2" t="s">
        <v>515</v>
      </c>
      <c r="E944" s="2" t="str">
        <f>IFERROR(__xludf.DUMMYFUNCTION("GOOGLETRANSLATE(A944, ""en"", ""ru"")"),"Loading...")</f>
        <v>Loading...</v>
      </c>
      <c r="F944" s="2" t="str">
        <f>IFERROR(__xludf.DUMMYFUNCTION("GOOGLETRANSLATE(B944, ""en"", ""ru"")"),"Loading...")</f>
        <v>Loading...</v>
      </c>
      <c r="G944" s="2" t="str">
        <f>IFERROR(__xludf.DUMMYFUNCTION("GOOGLETRANSLATE(C944, ""en"", ""ru"")"),"Loading...")</f>
        <v>Loading...</v>
      </c>
    </row>
    <row r="945" ht="15.75" customHeight="1">
      <c r="A945" s="2" t="s">
        <v>514</v>
      </c>
      <c r="B945" s="2" t="s">
        <v>246</v>
      </c>
      <c r="C945" s="2" t="s">
        <v>515</v>
      </c>
      <c r="E945" s="2" t="str">
        <f>IFERROR(__xludf.DUMMYFUNCTION("GOOGLETRANSLATE(A945, ""en"", ""ru"")"),"Loading...")</f>
        <v>Loading...</v>
      </c>
      <c r="F945" s="2" t="str">
        <f>IFERROR(__xludf.DUMMYFUNCTION("GOOGLETRANSLATE(B945, ""en"", ""ru"")"),"Loading...")</f>
        <v>Loading...</v>
      </c>
      <c r="G945" s="2" t="str">
        <f>IFERROR(__xludf.DUMMYFUNCTION("GOOGLETRANSLATE(C945, ""en"", ""ru"")"),"Loading...")</f>
        <v>Loading...</v>
      </c>
    </row>
    <row r="946" ht="15.75" customHeight="1">
      <c r="A946" s="2" t="s">
        <v>514</v>
      </c>
      <c r="B946" s="2" t="s">
        <v>517</v>
      </c>
      <c r="C946" s="2" t="s">
        <v>515</v>
      </c>
      <c r="E946" s="2" t="str">
        <f>IFERROR(__xludf.DUMMYFUNCTION("GOOGLETRANSLATE(A946, ""en"", ""ru"")"),"Loading...")</f>
        <v>Loading...</v>
      </c>
      <c r="F946" s="2" t="str">
        <f>IFERROR(__xludf.DUMMYFUNCTION("GOOGLETRANSLATE(B946, ""en"", ""ru"")"),"Loading...")</f>
        <v>Loading...</v>
      </c>
      <c r="G946" s="2" t="str">
        <f>IFERROR(__xludf.DUMMYFUNCTION("GOOGLETRANSLATE(C946, ""en"", ""ru"")"),"Loading...")</f>
        <v>Loading...</v>
      </c>
    </row>
    <row r="947" ht="15.75" customHeight="1">
      <c r="A947" s="2" t="s">
        <v>514</v>
      </c>
      <c r="B947" s="2" t="s">
        <v>40</v>
      </c>
      <c r="C947" s="2" t="s">
        <v>515</v>
      </c>
      <c r="E947" s="2" t="str">
        <f>IFERROR(__xludf.DUMMYFUNCTION("GOOGLETRANSLATE(A947, ""en"", ""ru"")"),"Loading...")</f>
        <v>Loading...</v>
      </c>
      <c r="F947" s="2" t="str">
        <f>IFERROR(__xludf.DUMMYFUNCTION("GOOGLETRANSLATE(B947, ""en"", ""ru"")"),"Кайенский перец")</f>
        <v>Кайенский перец</v>
      </c>
      <c r="G947" s="2" t="str">
        <f>IFERROR(__xludf.DUMMYFUNCTION("GOOGLETRANSLATE(C947, ""en"", ""ru"")"),"Loading...")</f>
        <v>Loading...</v>
      </c>
    </row>
    <row r="948" ht="15.75" customHeight="1">
      <c r="A948" s="2" t="s">
        <v>514</v>
      </c>
      <c r="B948" s="2" t="s">
        <v>69</v>
      </c>
      <c r="C948" s="2" t="s">
        <v>515</v>
      </c>
      <c r="E948" s="2" t="str">
        <f>IFERROR(__xludf.DUMMYFUNCTION("GOOGLETRANSLATE(A948, ""en"", ""ru"")"),"Loading...")</f>
        <v>Loading...</v>
      </c>
      <c r="F948" s="2" t="str">
        <f>IFERROR(__xludf.DUMMYFUNCTION("GOOGLETRANSLATE(B948, ""en"", ""ru"")"),"Оливковое масло")</f>
        <v>Оливковое масло</v>
      </c>
      <c r="G948" s="2" t="str">
        <f>IFERROR(__xludf.DUMMYFUNCTION("GOOGLETRANSLATE(C948, ""en"", ""ru"")"),"Loading...")</f>
        <v>Loading...</v>
      </c>
    </row>
    <row r="949" ht="15.75" customHeight="1">
      <c r="A949" s="2" t="s">
        <v>514</v>
      </c>
      <c r="B949" s="2" t="s">
        <v>239</v>
      </c>
      <c r="C949" s="2" t="s">
        <v>515</v>
      </c>
      <c r="E949" s="2" t="str">
        <f>IFERROR(__xludf.DUMMYFUNCTION("GOOGLETRANSLATE(A949, ""en"", ""ru"")"),"Loading...")</f>
        <v>Loading...</v>
      </c>
      <c r="F949" s="2" t="str">
        <f>IFERROR(__xludf.DUMMYFUNCTION("GOOGLETRANSLATE(B949, ""en"", ""ru"")"),"Булочки для бургеров с кунжутом")</f>
        <v>Булочки для бургеров с кунжутом</v>
      </c>
      <c r="G949" s="2" t="str">
        <f>IFERROR(__xludf.DUMMYFUNCTION("GOOGLETRANSLATE(C949, ""en"", ""ru"")"),"Loading...")</f>
        <v>Loading...</v>
      </c>
    </row>
    <row r="950" ht="15.75" customHeight="1">
      <c r="A950" s="2" t="s">
        <v>518</v>
      </c>
      <c r="B950" s="2" t="s">
        <v>18</v>
      </c>
      <c r="C950" s="2" t="s">
        <v>519</v>
      </c>
      <c r="E950" s="2" t="str">
        <f>IFERROR(__xludf.DUMMYFUNCTION("GOOGLETRANSLATE(A950, ""en"", ""ru"")"),"Loading...")</f>
        <v>Loading...</v>
      </c>
      <c r="F950" s="2" t="str">
        <f>IFERROR(__xludf.DUMMYFUNCTION("GOOGLETRANSLATE(B950, ""en"", ""ru"")"),"Масло")</f>
        <v>Масло</v>
      </c>
      <c r="G950" s="2" t="str">
        <f>IFERROR(__xludf.DUMMYFUNCTION("GOOGLETRANSLATE(C950, ""en"", ""ru"")"),"ШАГ 1
Нагрейте сливочное масло в кастрюле до шипения, затем обжарьте свинину по 2–3 минуты с каждой стороны, пока она не подрумянится. Выньте со сковороды.
ШАГ 2
Выложите бекон, морковь, картофель и сковороду на сковороду, затем осторожно обжарьте до лег"&amp;"кого румянца. Добавьте капусту, положите сверху отбивные, лавровый лист, затем залейте сидром и бульоном. Накройте крышку сковороды и оставьте все на медленном огне на 20 минут, пока свинина не будет готова, а овощи не станут мягкими.
ШАГ 3
Подавайте к с"&amp;"толу прямо с блюдами ложкой.")</f>
        <v>ШАГ 1
Нагрейте сливочное масло в кастрюле до шипения, затем обжарьте свинину по 2–3 минуты с каждой стороны, пока она не подрумянится. Выньте со сковороды.
ШАГ 2
Выложите бекон, морковь, картофель и сковороду на сковороду, затем осторожно обжарьте до легкого румянца. Добавьте капусту, положите сверху отбивные, лавровый лист, затем залейте сидром и бульоном. Накройте крышку сковороды и оставьте все на медленном огне на 20 минут, пока свинина не будет готова, а овощи не станут мягкими.
ШАГ 3
Подавайте к столу прямо с блюдами ложкой.</v>
      </c>
    </row>
    <row r="951" ht="15.75" customHeight="1">
      <c r="A951" s="2" t="s">
        <v>518</v>
      </c>
      <c r="B951" s="2" t="s">
        <v>520</v>
      </c>
      <c r="C951" s="2" t="s">
        <v>519</v>
      </c>
      <c r="E951" s="2" t="str">
        <f>IFERROR(__xludf.DUMMYFUNCTION("GOOGLETRANSLATE(A951, ""en"", ""ru"")"),"Loading...")</f>
        <v>Loading...</v>
      </c>
      <c r="F951" s="2" t="str">
        <f>IFERROR(__xludf.DUMMYFUNCTION("GOOGLETRANSLATE(B951, ""en"", ""ru"")"),"Свиные отбивные")</f>
        <v>Свиные отбивные</v>
      </c>
      <c r="G951" s="2" t="str">
        <f>IFERROR(__xludf.DUMMYFUNCTION("GOOGLETRANSLATE(C951, ""en"", ""ru"")"),"ШАГ 1
Нагрейте сливочное масло в кастрюле до шипения, затем обжарьте свинину по 2–3 минуты с каждой стороны, пока она не подрумянится. Выньте со сковороды.
ШАГ 2
Выложите бекон, морковь, картофель и сковороду на сковороду, затем осторожно обжарьте до лег"&amp;"кого румянца. Добавьте капусту, положите сверху отбивные, лавровый лист, затем залейте сидром и бульоном. Накройте крышку сковороды и оставьте все на медленном огне на 20 минут, пока свинина не будет готова, а овощи не станут мягкими.
ШАГ 3
Подавайте к с"&amp;"толу прямо с блюдами ложкой.")</f>
        <v>ШАГ 1
Нагрейте сливочное масло в кастрюле до шипения, затем обжарьте свинину по 2–3 минуты с каждой стороны, пока она не подрумянится. Выньте со сковороды.
ШАГ 2
Выложите бекон, морковь, картофель и сковороду на сковороду, затем осторожно обжарьте до легкого румянца. Добавьте капусту, положите сверху отбивные, лавровый лист, затем залейте сидром и бульоном. Накройте крышку сковороды и оставьте все на медленном огне на 20 минут, пока свинина не будет готова, а овощи не станут мягкими.
ШАГ 3
Подавайте к столу прямо с блюдами ложкой.</v>
      </c>
    </row>
    <row r="952" ht="15.75" customHeight="1">
      <c r="A952" s="2" t="s">
        <v>518</v>
      </c>
      <c r="B952" s="2" t="s">
        <v>150</v>
      </c>
      <c r="C952" s="2" t="s">
        <v>519</v>
      </c>
      <c r="E952" s="2" t="str">
        <f>IFERROR(__xludf.DUMMYFUNCTION("GOOGLETRANSLATE(A952, ""en"", ""ru"")"),"Loading...")</f>
        <v>Loading...</v>
      </c>
      <c r="F952" s="2" t="str">
        <f>IFERROR(__xludf.DUMMYFUNCTION("GOOGLETRANSLATE(B952, ""en"", ""ru"")"),"Бекон")</f>
        <v>Бекон</v>
      </c>
      <c r="G952" s="2" t="str">
        <f>IFERROR(__xludf.DUMMYFUNCTION("GOOGLETRANSLATE(C952, ""en"", ""ru"")"),"ШАГ 1
Нагрейте сливочное масло в кастрюле до шипения, затем обжарьте свинину по 2–3 минуты с каждой стороны, пока она не подрумянится. Выньте со сковороды.
ШАГ 2
Выложите бекон, морковь, картофель и сковороду на сковороду, затем осторожно обжарьте до лег"&amp;"кого румянца. Добавьте капусту, положите сверху отбивные, лавровый лист, затем залейте сидром и бульоном. Накройте крышку сковороды и оставьте все на медленном огне на 20 минут, пока свинина не будет готова, а овощи не станут мягкими.
ШАГ 3
Подавайте к с"&amp;"толу прямо с блюдами ложкой.")</f>
        <v>ШАГ 1
Нагрейте сливочное масло в кастрюле до шипения, затем обжарьте свинину по 2–3 минуты с каждой стороны, пока она не подрумянится. Выньте со сковороды.
ШАГ 2
Выложите бекон, морковь, картофель и сковороду на сковороду, затем осторожно обжарьте до легкого румянца. Добавьте капусту, положите сверху отбивные, лавровый лист, затем залейте сидром и бульоном. Накройте крышку сковороды и оставьте все на медленном огне на 20 минут, пока свинина не будет готова, а овощи не станут мягкими.
ШАГ 3
Подавайте к столу прямо с блюдами ложкой.</v>
      </c>
    </row>
    <row r="953" ht="15.75" customHeight="1">
      <c r="A953" s="2" t="s">
        <v>518</v>
      </c>
      <c r="B953" s="2" t="s">
        <v>93</v>
      </c>
      <c r="C953" s="2" t="s">
        <v>519</v>
      </c>
      <c r="E953" s="2" t="str">
        <f>IFERROR(__xludf.DUMMYFUNCTION("GOOGLETRANSLATE(A953, ""en"", ""ru"")"),"Loading...")</f>
        <v>Loading...</v>
      </c>
      <c r="F953" s="2" t="str">
        <f>IFERROR(__xludf.DUMMYFUNCTION("GOOGLETRANSLATE(B953, ""en"", ""ru"")"),"Картофель")</f>
        <v>Картофель</v>
      </c>
      <c r="G953" s="2" t="str">
        <f>IFERROR(__xludf.DUMMYFUNCTION("GOOGLETRANSLATE(C953, ""en"", ""ru"")"),"ШАГ 1
Нагрейте сливочное масло в кастрюле до шипения, затем обжарьте свинину по 2–3 минуты с каждой стороны, пока она не подрумянится. Выньте со сковороды.
ШАГ 2
Выложите бекон, морковь, картофель и сковороду на сковороду, затем осторожно обжарьте до лег"&amp;"кого румянца. Добавьте капусту, положите сверху отбивные, лавровый лист, затем залейте сидром и бульоном. Накройте крышку сковороды и оставьте все на медленном огне на 20 минут, пока свинина не будет готова, а овощи не станут мягкими.
ШАГ 3
Подавайте к с"&amp;"толу прямо с блюдами ложкой.")</f>
        <v>ШАГ 1
Нагрейте сливочное масло в кастрюле до шипения, затем обжарьте свинину по 2–3 минуты с каждой стороны, пока она не подрумянится. Выньте со сковороды.
ШАГ 2
Выложите бекон, морковь, картофель и сковороду на сковороду, затем осторожно обжарьте до легкого румянца. Добавьте капусту, положите сверху отбивные, лавровый лист, затем залейте сидром и бульоном. Накройте крышку сковороды и оставьте все на медленном огне на 20 минут, пока свинина не будет готова, а овощи не станут мягкими.
ШАГ 3
Подавайте к столу прямо с блюдами ложкой.</v>
      </c>
    </row>
    <row r="954" ht="15.75" customHeight="1">
      <c r="A954" s="2" t="s">
        <v>518</v>
      </c>
      <c r="B954" s="2" t="s">
        <v>91</v>
      </c>
      <c r="C954" s="2" t="s">
        <v>519</v>
      </c>
      <c r="E954" s="2" t="str">
        <f>IFERROR(__xludf.DUMMYFUNCTION("GOOGLETRANSLATE(A954, ""en"", ""ru"")"),"Loading...")</f>
        <v>Loading...</v>
      </c>
      <c r="F954" s="2" t="str">
        <f>IFERROR(__xludf.DUMMYFUNCTION("GOOGLETRANSLATE(B954, ""en"", ""ru"")"),"Морковь")</f>
        <v>Морковь</v>
      </c>
      <c r="G954" s="2" t="str">
        <f>IFERROR(__xludf.DUMMYFUNCTION("GOOGLETRANSLATE(C954, ""en"", ""ru"")"),"ШАГ 1
Нагрейте сливочное масло в кастрюле до шипения, затем обжарьте свинину по 2–3 минуты с каждой стороны, пока она не подрумянится. Выньте со сковороды.
ШАГ 2
Выложите бекон, морковь, картофель и сковороду на сковороду, затем осторожно обжарьте до лег"&amp;"кого румянца. Добавьте капусту, положите сверху отбивные, лавровый лист, затем залейте сидром и бульоном. Накройте крышку сковороды и оставьте все на медленном огне на 20 минут, пока свинина не будет готова, а овощи не станут мягкими.
ШАГ 3
Подавайте к с"&amp;"толу прямо с блюдами ложкой.")</f>
        <v>ШАГ 1
Нагрейте сливочное масло в кастрюле до шипения, затем обжарьте свинину по 2–3 минуты с каждой стороны, пока она не подрумянится. Выньте со сковороды.
ШАГ 2
Выложите бекон, морковь, картофель и сковороду на сковороду, затем осторожно обжарьте до легкого румянца. Добавьте капусту, положите сверху отбивные, лавровый лист, затем залейте сидром и бульоном. Накройте крышку сковороды и оставьте все на медленном огне на 20 минут, пока свинина не будет готова, а овощи не станут мягкими.
ШАГ 3
Подавайте к столу прямо с блюдами ложкой.</v>
      </c>
    </row>
    <row r="955" ht="15.75" customHeight="1">
      <c r="A955" s="2" t="s">
        <v>518</v>
      </c>
      <c r="B955" s="2" t="s">
        <v>140</v>
      </c>
      <c r="C955" s="2" t="s">
        <v>519</v>
      </c>
      <c r="E955" s="2" t="str">
        <f>IFERROR(__xludf.DUMMYFUNCTION("GOOGLETRANSLATE(A955, ""en"", ""ru"")"),"Loading...")</f>
        <v>Loading...</v>
      </c>
      <c r="F955" s="2" t="str">
        <f>IFERROR(__xludf.DUMMYFUNCTION("GOOGLETRANSLATE(B955, ""en"", ""ru"")"),"шВ")</f>
        <v>шВ</v>
      </c>
      <c r="G955" s="2" t="str">
        <f>IFERROR(__xludf.DUMMYFUNCTION("GOOGLETRANSLATE(C955, ""en"", ""ru"")"),"ШАГ 1
Нагрейте сливочное масло в кастрюле до шипения, затем обжарьте свинину по 2–3 минуты с каждой стороны, пока она не подрумянится. Выньте со сковороды.
ШАГ 2
Выложите бекон, морковь, картофель и сковороду на сковороду, затем осторожно обжарьте до лег"&amp;"кого румянца. Добавьте капусту, положите сверху отбивные, лавровый лист, затем залейте сидром и бульоном. Накройте крышку сковороды и оставьте все на медленном огне на 20 минут, пока свинина не будет готова, а овощи не станут мягкими.
ШАГ 3
Подавайте к с"&amp;"толу прямо с блюдами ложкой.")</f>
        <v>ШАГ 1
Нагрейте сливочное масло в кастрюле до шипения, затем обжарьте свинину по 2–3 минуты с каждой стороны, пока она не подрумянится. Выньте со сковороды.
ШАГ 2
Выложите бекон, морковь, картофель и сковороду на сковороду, затем осторожно обжарьте до легкого румянца. Добавьте капусту, положите сверху отбивные, лавровый лист, затем залейте сидром и бульоном. Накройте крышку сковороды и оставьте все на медленном огне на 20 минут, пока свинина не будет готова, а овощи не станут мягкими.
ШАГ 3
Подавайте к столу прямо с блюдами ложкой.</v>
      </c>
    </row>
    <row r="956" ht="15.75" customHeight="1">
      <c r="A956" s="2" t="s">
        <v>518</v>
      </c>
      <c r="B956" s="2" t="s">
        <v>251</v>
      </c>
      <c r="C956" s="2" t="s">
        <v>519</v>
      </c>
      <c r="E956" s="2" t="str">
        <f>IFERROR(__xludf.DUMMYFUNCTION("GOOGLETRANSLATE(A956, ""en"", ""ru"")"),"Loading...")</f>
        <v>Loading...</v>
      </c>
      <c r="F956" s="2" t="str">
        <f>IFERROR(__xludf.DUMMYFUNCTION("GOOGLETRANSLATE(B956, ""en"", ""ru"")"),"Loading...")</f>
        <v>Loading...</v>
      </c>
      <c r="G956" s="2" t="str">
        <f>IFERROR(__xludf.DUMMYFUNCTION("GOOGLETRANSLATE(C956, ""en"", ""ru"")"),"ШАГ 1
Нагрейте сливочное масло в кастрюле до шипения, затем обжарьте свинину по 2–3 минуты с каждой стороны, пока она не подрумянится. Выньте со сковороды.
ШАГ 2
Выложите бекон, морковь, картофель и сковороду на сковороду, затем осторожно обжарьте до лег"&amp;"кого румянца. Добавьте капусту, положите сверху отбивные, лавровый лист, затем залейте сидром и бульоном. Накройте крышку сковороды и оставьте все на медленном огне на 20 минут, пока свинина не будет готова, а овощи не станут мягкими.
ШАГ 3
Подавайте к с"&amp;"толу прямо с блюдами ложкой.")</f>
        <v>ШАГ 1
Нагрейте сливочное масло в кастрюле до шипения, затем обжарьте свинину по 2–3 минуты с каждой стороны, пока она не подрумянится. Выньте со сковороды.
ШАГ 2
Выложите бекон, морковь, картофель и сковороду на сковороду, затем осторожно обжарьте до легкого румянца. Добавьте капусту, положите сверху отбивные, лавровый лист, затем залейте сидром и бульоном. Накройте крышку сковороды и оставьте все на медленном огне на 20 минут, пока свинина не будет готова, а овощи не станут мягкими.
ШАГ 3
Подавайте к столу прямо с блюдами ложкой.</v>
      </c>
    </row>
    <row r="957" ht="15.75" customHeight="1">
      <c r="A957" s="2" t="s">
        <v>518</v>
      </c>
      <c r="B957" s="2" t="s">
        <v>89</v>
      </c>
      <c r="C957" s="2" t="s">
        <v>519</v>
      </c>
      <c r="E957" s="2" t="str">
        <f>IFERROR(__xludf.DUMMYFUNCTION("GOOGLETRANSLATE(A957, ""en"", ""ru"")"),"Loading...")</f>
        <v>Loading...</v>
      </c>
      <c r="F957" s="2" t="str">
        <f>IFERROR(__xludf.DUMMYFUNCTION("GOOGLETRANSLATE(B957, ""en"", ""ru"")"),"Лавровый лист")</f>
        <v>Лавровый лист</v>
      </c>
      <c r="G957" s="2" t="str">
        <f>IFERROR(__xludf.DUMMYFUNCTION("GOOGLETRANSLATE(C957, ""en"", ""ru"")"),"ШАГ 1
Нагрейте сливочное масло в кастрюле до шипения, затем обжарьте свинину по 2–3 минуты с каждой стороны, пока она не подрумянится. Выньте со сковороды.
ШАГ 2
Выложите бекон, морковь, картофель и сковороду на сковороду, затем осторожно обжарьте до лег"&amp;"кого румянца. Добавьте капусту, положите сверху отбивные, лавровый лист, затем залейте сидром и бульоном. Накройте крышку сковороды и оставьте все на медленном огне на 20 минут, пока свинина не будет готова, а овощи не станут мягкими.
ШАГ 3
Подавайте к с"&amp;"толу прямо с блюдами ложкой.")</f>
        <v>ШАГ 1
Нагрейте сливочное масло в кастрюле до шипения, затем обжарьте свинину по 2–3 минуты с каждой стороны, пока она не подрумянится. Выньте со сковороды.
ШАГ 2
Выложите бекон, морковь, картофель и сковороду на сковороду, затем осторожно обжарьте до легкого румянца. Добавьте капусту, положите сверху отбивные, лавровый лист, затем залейте сидром и бульоном. Накройте крышку сковороды и оставьте все на медленном огне на 20 минут, пока свинина не будет готова, а овощи не станут мягкими.
ШАГ 3
Подавайте к столу прямо с блюдами ложкой.</v>
      </c>
    </row>
    <row r="958" ht="15.75" customHeight="1">
      <c r="A958" s="2" t="s">
        <v>518</v>
      </c>
      <c r="B958" s="2" t="s">
        <v>521</v>
      </c>
      <c r="C958" s="2" t="s">
        <v>519</v>
      </c>
      <c r="E958" s="2" t="str">
        <f>IFERROR(__xludf.DUMMYFUNCTION("GOOGLETRANSLATE(A958, ""en"", ""ru"")"),"Loading...")</f>
        <v>Loading...</v>
      </c>
      <c r="F958" s="2" t="str">
        <f>IFERROR(__xludf.DUMMYFUNCTION("GOOGLETRANSLATE(B958, ""en"", ""ru"")"),"Loading...")</f>
        <v>Loading...</v>
      </c>
      <c r="G958" s="2" t="str">
        <f>IFERROR(__xludf.DUMMYFUNCTION("GOOGLETRANSLATE(C958, ""en"", ""ru"")"),"ШАГ 1
Нагрейте сливочное масло в кастрюле до шипения, затем обжарьте свинину по 2–3 минуты с каждой стороны, пока она не подрумянится. Выньте со сковороды.
ШАГ 2
Выложите бекон, морковь, картофель и сковороду на сковороду, затем осторожно обжарьте до лег"&amp;"кого румянца. Добавьте капусту, положите сверху отбивные, лавровый лист, затем залейте сидром и бульоном. Накройте крышку сковороды и оставьте все на медленном огне на 20 минут, пока свинина не будет готова, а овощи не станут мягкими.
ШАГ 3
Подавайте к с"&amp;"толу прямо с блюдами ложкой.")</f>
        <v>ШАГ 1
Нагрейте сливочное масло в кастрюле до шипения, затем обжарьте свинину по 2–3 минуты с каждой стороны, пока она не подрумянится. Выньте со сковороды.
ШАГ 2
Выложите бекон, морковь, картофель и сковороду на сковороду, затем осторожно обжарьте до легкого румянца. Добавьте капусту, положите сверху отбивные, лавровый лист, затем залейте сидром и бульоном. Накройте крышку сковороды и оставьте все на медленном огне на 20 минут, пока свинина не будет готова, а овощи не станут мягкими.
ШАГ 3
Подавайте к столу прямо с блюдами ложкой.</v>
      </c>
    </row>
    <row r="959" ht="15.75" customHeight="1">
      <c r="A959" s="2" t="s">
        <v>518</v>
      </c>
      <c r="B959" s="2" t="s">
        <v>375</v>
      </c>
      <c r="C959" s="2" t="s">
        <v>519</v>
      </c>
      <c r="E959" s="2" t="str">
        <f>IFERROR(__xludf.DUMMYFUNCTION("GOOGLETRANSLATE(A959, ""en"", ""ru"")"),"Loading...")</f>
        <v>Loading...</v>
      </c>
      <c r="F959" s="2" t="str">
        <f>IFERROR(__xludf.DUMMYFUNCTION("GOOGLETRANSLATE(B959, ""en"", ""ru"")"),"Loading...")</f>
        <v>Loading...</v>
      </c>
      <c r="G959" s="2" t="str">
        <f>IFERROR(__xludf.DUMMYFUNCTION("GOOGLETRANSLATE(C959, ""en"", ""ru"")"),"ШАГ 1
Нагрейте сливочное масло в кастрюле до шипения, затем обжарьте свинину по 2–3 минуты с каждой стороны, пока она не подрумянится. Выньте со сковороды.
ШАГ 2
Выложите бекон, морковь, картофель и сковороду на сковороду, затем осторожно обжарьте до лег"&amp;"кого румянца. Добавьте капусту, положите сверху отбивные, лавровый лист, затем залейте сидром и бульоном. Накройте крышку сковороды и оставьте все на медленном огне на 20 минут, пока свинина не будет готова, а овощи не станут мягкими.
ШАГ 3
Подавайте к с"&amp;"толу прямо с блюдами ложкой.")</f>
        <v>ШАГ 1
Нагрейте сливочное масло в кастрюле до шипения, затем обжарьте свинину по 2–3 минуты с каждой стороны, пока она не подрумянится. Выньте со сковороды.
ШАГ 2
Выложите бекон, морковь, картофель и сковороду на сковороду, затем осторожно обжарьте до легкого румянца. Добавьте капусту, положите сверху отбивные, лавровый лист, затем залейте сидром и бульоном. Накройте крышку сковороды и оставьте все на медленном огне на 20 минут, пока свинина не будет готова, а овощи не станут мягкими.
ШАГ 3
Подавайте к столу прямо с блюдами ложкой.</v>
      </c>
    </row>
    <row r="960" ht="15.75" customHeight="1">
      <c r="A960" s="2" t="s">
        <v>522</v>
      </c>
      <c r="B960" s="2" t="s">
        <v>237</v>
      </c>
      <c r="C960" s="2" t="s">
        <v>523</v>
      </c>
      <c r="E960" s="2" t="str">
        <f>IFERROR(__xludf.DUMMYFUNCTION("GOOGLETRANSLATE(A960, ""en"", ""ru"")"),"Loading...")</f>
        <v>Loading...</v>
      </c>
      <c r="F960" s="2" t="str">
        <f>IFERROR(__xludf.DUMMYFUNCTION("GOOGLETRANSLATE(B960, ""en"", ""ru"")"),"Фарш говяжий")</f>
        <v>Фарш говяжий</v>
      </c>
      <c r="G960" s="2" t="str">
        <f>IFERROR(__xludf.DUMMYFUNCTION("GOOGLETRANSLATE(C960, ""en"", ""ru"")"),"Loading...")</f>
        <v>Loading...</v>
      </c>
    </row>
    <row r="961" ht="15.75" customHeight="1">
      <c r="A961" s="2" t="s">
        <v>522</v>
      </c>
      <c r="B961" s="2" t="s">
        <v>524</v>
      </c>
      <c r="C961" s="2" t="s">
        <v>523</v>
      </c>
      <c r="E961" s="2" t="str">
        <f>IFERROR(__xludf.DUMMYFUNCTION("GOOGLETRANSLATE(A961, ""en"", ""ru"")"),"Loading...")</f>
        <v>Loading...</v>
      </c>
      <c r="F961" s="2" t="str">
        <f>IFERROR(__xludf.DUMMYFUNCTION("GOOGLETRANSLATE(B961, ""en"", ""ru"")"),"Loading...")</f>
        <v>Loading...</v>
      </c>
      <c r="G961" s="2" t="str">
        <f>IFERROR(__xludf.DUMMYFUNCTION("GOOGLETRANSLATE(C961, ""en"", ""ru"")"),"Loading...")</f>
        <v>Loading...</v>
      </c>
    </row>
    <row r="962" ht="15.75" customHeight="1">
      <c r="A962" s="2" t="s">
        <v>522</v>
      </c>
      <c r="B962" s="2" t="s">
        <v>77</v>
      </c>
      <c r="C962" s="2" t="s">
        <v>523</v>
      </c>
      <c r="E962" s="2" t="str">
        <f>IFERROR(__xludf.DUMMYFUNCTION("GOOGLETRANSLATE(A962, ""en"", ""ru"")"),"Loading...")</f>
        <v>Loading...</v>
      </c>
      <c r="F962" s="2" t="str">
        <f>IFERROR(__xludf.DUMMYFUNCTION("GOOGLETRANSLATE(B962, ""en"", ""ru"")"),"Лук")</f>
        <v>Лук</v>
      </c>
      <c r="G962" s="2" t="str">
        <f>IFERROR(__xludf.DUMMYFUNCTION("GOOGLETRANSLATE(C962, ""en"", ""ru"")"),"Loading...")</f>
        <v>Loading...</v>
      </c>
    </row>
    <row r="963" ht="15.75" customHeight="1">
      <c r="A963" s="2" t="s">
        <v>522</v>
      </c>
      <c r="B963" s="2" t="s">
        <v>79</v>
      </c>
      <c r="C963" s="2" t="s">
        <v>523</v>
      </c>
      <c r="E963" s="2" t="str">
        <f>IFERROR(__xludf.DUMMYFUNCTION("GOOGLETRANSLATE(A963, ""en"", ""ru"")"),"Loading...")</f>
        <v>Loading...</v>
      </c>
      <c r="F963" s="2" t="str">
        <f>IFERROR(__xludf.DUMMYFUNCTION("GOOGLETRANSLATE(B963, ""en"", ""ru"")"),"Чеснок")</f>
        <v>Чеснок</v>
      </c>
      <c r="G963" s="2" t="str">
        <f>IFERROR(__xludf.DUMMYFUNCTION("GOOGLETRANSLATE(C963, ""en"", ""ru"")"),"Loading...")</f>
        <v>Loading...</v>
      </c>
    </row>
    <row r="964" ht="15.75" customHeight="1">
      <c r="A964" s="2" t="s">
        <v>522</v>
      </c>
      <c r="B964" s="2" t="s">
        <v>118</v>
      </c>
      <c r="C964" s="2" t="s">
        <v>523</v>
      </c>
      <c r="E964" s="2" t="str">
        <f>IFERROR(__xludf.DUMMYFUNCTION("GOOGLETRANSLATE(A964, ""en"", ""ru"")"),"Loading...")</f>
        <v>Loading...</v>
      </c>
      <c r="F964" s="2" t="str">
        <f>IFERROR(__xludf.DUMMYFUNCTION("GOOGLETRANSLATE(B964, ""en"", ""ru"")"),"Петрушка")</f>
        <v>Петрушка</v>
      </c>
      <c r="G964" s="2" t="str">
        <f>IFERROR(__xludf.DUMMYFUNCTION("GOOGLETRANSLATE(C964, ""en"", ""ru"")"),"Loading...")</f>
        <v>Loading...</v>
      </c>
    </row>
    <row r="965" ht="15.75" customHeight="1">
      <c r="A965" s="2" t="s">
        <v>522</v>
      </c>
      <c r="B965" s="2" t="s">
        <v>247</v>
      </c>
      <c r="C965" s="2" t="s">
        <v>523</v>
      </c>
      <c r="E965" s="2" t="str">
        <f>IFERROR(__xludf.DUMMYFUNCTION("GOOGLETRANSLATE(A965, ""en"", ""ru"")"),"Loading...")</f>
        <v>Loading...</v>
      </c>
      <c r="F965" s="2" t="str">
        <f>IFERROR(__xludf.DUMMYFUNCTION("GOOGLETRANSLATE(B965, ""en"", ""ru"")"),"Loading...")</f>
        <v>Loading...</v>
      </c>
      <c r="G965" s="2" t="str">
        <f>IFERROR(__xludf.DUMMYFUNCTION("GOOGLETRANSLATE(C965, ""en"", ""ru"")"),"Loading...")</f>
        <v>Loading...</v>
      </c>
    </row>
    <row r="966" ht="15.75" customHeight="1">
      <c r="A966" s="2" t="s">
        <v>522</v>
      </c>
      <c r="B966" s="2" t="s">
        <v>29</v>
      </c>
      <c r="C966" s="2" t="s">
        <v>523</v>
      </c>
      <c r="E966" s="2" t="str">
        <f>IFERROR(__xludf.DUMMYFUNCTION("GOOGLETRANSLATE(A966, ""en"", ""ru"")"),"Loading...")</f>
        <v>Loading...</v>
      </c>
      <c r="F966" s="2" t="str">
        <f>IFERROR(__xludf.DUMMYFUNCTION("GOOGLETRANSLATE(B966, ""en"", ""ru"")"),"Порошок для выпечки")</f>
        <v>Порошок для выпечки</v>
      </c>
      <c r="G966" s="2" t="str">
        <f>IFERROR(__xludf.DUMMYFUNCTION("GOOGLETRANSLATE(C966, ""en"", ""ru"")"),"Loading...")</f>
        <v>Loading...</v>
      </c>
    </row>
    <row r="967" ht="15.75" customHeight="1">
      <c r="A967" s="2" t="s">
        <v>522</v>
      </c>
      <c r="B967" s="2" t="s">
        <v>223</v>
      </c>
      <c r="C967" s="2" t="s">
        <v>523</v>
      </c>
      <c r="E967" s="2" t="str">
        <f>IFERROR(__xludf.DUMMYFUNCTION("GOOGLETRANSLATE(A967, ""en"", ""ru"")"),"Loading...")</f>
        <v>Loading...</v>
      </c>
      <c r="F967" s="2" t="str">
        <f>IFERROR(__xludf.DUMMYFUNCTION("GOOGLETRANSLATE(B967, ""en"", ""ru"")"),"Loading...")</f>
        <v>Loading...</v>
      </c>
      <c r="G967" s="2" t="str">
        <f>IFERROR(__xludf.DUMMYFUNCTION("GOOGLETRANSLATE(C967, ""en"", ""ru"")"),"Loading...")</f>
        <v>Loading...</v>
      </c>
    </row>
    <row r="968" ht="15.75" customHeight="1">
      <c r="A968" s="2" t="s">
        <v>522</v>
      </c>
      <c r="B968" s="2" t="s">
        <v>47</v>
      </c>
      <c r="C968" s="2" t="s">
        <v>523</v>
      </c>
      <c r="E968" s="2" t="str">
        <f>IFERROR(__xludf.DUMMYFUNCTION("GOOGLETRANSLATE(A968, ""en"", ""ru"")"),"Loading...")</f>
        <v>Loading...</v>
      </c>
      <c r="F968" s="2" t="str">
        <f>IFERROR(__xludf.DUMMYFUNCTION("GOOGLETRANSLATE(B968, ""en"", ""ru"")"),"Вода")</f>
        <v>Вода</v>
      </c>
      <c r="G968" s="2" t="str">
        <f>IFERROR(__xludf.DUMMYFUNCTION("GOOGLETRANSLATE(C968, ""en"", ""ru"")"),"Loading...")</f>
        <v>Loading...</v>
      </c>
    </row>
    <row r="969" ht="15.75" customHeight="1">
      <c r="A969" s="2" t="s">
        <v>522</v>
      </c>
      <c r="B969" s="2" t="s">
        <v>396</v>
      </c>
      <c r="C969" s="2" t="s">
        <v>523</v>
      </c>
      <c r="E969" s="2" t="str">
        <f>IFERROR(__xludf.DUMMYFUNCTION("GOOGLETRANSLATE(A969, ""en"", ""ru"")"),"Loading...")</f>
        <v>Loading...</v>
      </c>
      <c r="F969" s="2" t="str">
        <f>IFERROR(__xludf.DUMMYFUNCTION("GOOGLETRANSLATE(B969, ""en"", ""ru"")"),"Loading...")</f>
        <v>Loading...</v>
      </c>
      <c r="G969" s="2" t="str">
        <f>IFERROR(__xludf.DUMMYFUNCTION("GOOGLETRANSLATE(C969, ""en"", ""ru"")"),"Loading...")</f>
        <v>Loading...</v>
      </c>
    </row>
    <row r="970" ht="15.75" customHeight="1">
      <c r="A970" s="2" t="s">
        <v>522</v>
      </c>
      <c r="B970" s="2" t="s">
        <v>30</v>
      </c>
      <c r="C970" s="2" t="s">
        <v>523</v>
      </c>
      <c r="E970" s="2" t="str">
        <f>IFERROR(__xludf.DUMMYFUNCTION("GOOGLETRANSLATE(A970, ""en"", ""ru"")"),"Loading...")</f>
        <v>Loading...</v>
      </c>
      <c r="F970" s="2" t="str">
        <f>IFERROR(__xludf.DUMMYFUNCTION("GOOGLETRANSLATE(B970, ""en"", ""ru"")"),"Соль")</f>
        <v>Соль</v>
      </c>
      <c r="G970" s="2" t="str">
        <f>IFERROR(__xludf.DUMMYFUNCTION("GOOGLETRANSLATE(C970, ""en"", ""ru"")"),"Loading...")</f>
        <v>Loading...</v>
      </c>
    </row>
    <row r="971" ht="15.75" customHeight="1">
      <c r="A971" s="2" t="s">
        <v>522</v>
      </c>
      <c r="B971" s="2" t="s">
        <v>146</v>
      </c>
      <c r="C971" s="2" t="s">
        <v>523</v>
      </c>
      <c r="E971" s="2" t="str">
        <f>IFERROR(__xludf.DUMMYFUNCTION("GOOGLETRANSLATE(A971, ""en"", ""ru"")"),"Loading...")</f>
        <v>Loading...</v>
      </c>
      <c r="F971" s="2" t="str">
        <f>IFERROR(__xludf.DUMMYFUNCTION("GOOGLETRANSLATE(B971, ""en"", ""ru"")"),"Loading...")</f>
        <v>Loading...</v>
      </c>
      <c r="G971" s="2" t="str">
        <f>IFERROR(__xludf.DUMMYFUNCTION("GOOGLETRANSLATE(C971, ""en"", ""ru"")"),"Loading...")</f>
        <v>Loading...</v>
      </c>
    </row>
    <row r="972" ht="15.75" customHeight="1">
      <c r="A972" s="2" t="s">
        <v>525</v>
      </c>
      <c r="B972" s="2" t="s">
        <v>93</v>
      </c>
      <c r="C972" s="2" t="s">
        <v>526</v>
      </c>
      <c r="E972" s="2" t="str">
        <f>IFERROR(__xludf.DUMMYFUNCTION("GOOGLETRANSLATE(A972, ""en"", ""ru"")"),"Пека из баранины по-хорватски")</f>
        <v>Пека из баранины по-хорватски</v>
      </c>
      <c r="F972" s="2" t="str">
        <f>IFERROR(__xludf.DUMMYFUNCTION("GOOGLETRANSLATE(B972, ""en"", ""ru"")"),"Картофель")</f>
        <v>Картофель</v>
      </c>
      <c r="G972" s="2" t="str">
        <f>IFERROR(__xludf.DUMMYFUNCTION("GOOGLETRANSLATE(C972, ""en"", ""ru"")"),"Разогрейте духовку до 200°C с конвекцией/220°C/425°F/отметки газа 7.
Если вы не купили нарезанные кубики баранину, нарежьте плечо или ногу ягненка на большие куски и отложите в сторону.
Кусочки рубленой баранины на красной разделочной доске
Сделать маслян"&amp;"ый маринад -
Добавьте в миску 80 мл оливкового масла с чесночным пюре, пюре из вяленых томатов, черного перца и солью.
оливковое масло, пюре из вяленых томатов гиа, чесночное пюре гиа и черный перец смешаны в серебряной миске, чтобы получилась хорватская "&amp;"выпечка.
Добавьте картофель и овощи в большую кастрюлю с крышкой.
Нарезанные овощи, состоящие из нарезанного красного лука, кабачков, салатов и красного перца в чугунной сковороде.
На верх овощей выложите нарезанные кубиками баранину, залейте маринадом и "&amp;"вином.
Кусочки баранины, покрытые соусом из вяленых томатов, поверхность нарезанного красного лука, баклажанов, кабачков и соусов в чугунной сковороде.
Добавьте розмарин, тимьян и шалфей, старые, чтобы травы были на кухне.
Таким образом, вы можете легко у"&amp;"далить стебли зелени после приготовления.
Кусочки баранины, покрытые вяленым томатно-масляным соусом и открытым тимьяном, розмарином и шалфеем, поверхность нарезанного красного лука, баклажанов, кабачков и сковороду в чугунной сковороде.
Накройте форму дл"&amp;"я запекания крышкой и готовьте 1 час 30 минут.
Если у вас нет крышки, очень хорошо накройте ее кухонной фольгой.
Чугунная посуда с крышкой в ​​духовке
снимите крышку, удалите толстые стебли трав. Добавьте 2 столовые ложки оливкового масла.
Варить еще 20-3"&amp;"0 мин.
Приготовленная баранина Пека по-хорватски на чугунной сковороде в духовке
Подайте со своим домашним хлебом, чтобы окунуть его в сок.")</f>
        <v>Разогрейте духовку до 200°C с конвекцией/220°C/425°F/отметки газа 7.
Если вы не купили нарезанные кубики баранину, нарежьте плечо или ногу ягненка на большие куски и отложите в сторону.
Кусочки рубленой баранины на красной разделочной доске
Сделать масляный маринад -
Добавьте в миску 80 мл оливкового масла с чесночным пюре, пюре из вяленых томатов, черного перца и солью.
оливковое масло, пюре из вяленых томатов гиа, чесночное пюре гиа и черный перец смешаны в серебряной миске, чтобы получилась хорватская выпечка.
Добавьте картофель и овощи в большую кастрюлю с крышкой.
Нарезанные овощи, состоящие из нарезанного красного лука, кабачков, салатов и красного перца в чугунной сковороде.
На верх овощей выложите нарезанные кубиками баранину, залейте маринадом и вином.
Кусочки баранины, покрытые соусом из вяленых томатов, поверхность нарезанного красного лука, баклажанов, кабачков и соусов в чугунной сковороде.
Добавьте розмарин, тимьян и шалфей, старые, чтобы травы были на кухне.
Таким образом, вы можете легко удалить стебли зелени после приготовления.
Кусочки баранины, покрытые вяленым томатно-масляным соусом и открытым тимьяном, розмарином и шалфеем, поверхность нарезанного красного лука, баклажанов, кабачков и сковороду в чугунной сковороде.
Накройте форму для запекания крышкой и готовьте 1 час 30 минут.
Если у вас нет крышки, очень хорошо накройте ее кухонной фольгой.
Чугунная посуда с крышкой в ​​духовке
снимите крышку, удалите толстые стебли трав. Добавьте 2 столовые ложки оливкового масла.
Варить еще 20-30 мин.
Приготовленная баранина Пека по-хорватски на чугунной сковороде в духовке
Подайте со своим домашним хлебом, чтобы окунуть его в сок.</v>
      </c>
    </row>
    <row r="973" ht="15.75" customHeight="1">
      <c r="A973" s="2" t="s">
        <v>525</v>
      </c>
      <c r="B973" s="2" t="s">
        <v>527</v>
      </c>
      <c r="C973" s="2" t="s">
        <v>526</v>
      </c>
      <c r="E973" s="2" t="str">
        <f>IFERROR(__xludf.DUMMYFUNCTION("GOOGLETRANSLATE(A973, ""en"", ""ru"")"),"Пека из баранины по-хорватски")</f>
        <v>Пека из баранины по-хорватски</v>
      </c>
      <c r="F973" s="2" t="str">
        <f>IFERROR(__xludf.DUMMYFUNCTION("GOOGLETRANSLATE(B973, ""en"", ""ru"")"),"Loading...")</f>
        <v>Loading...</v>
      </c>
      <c r="G973" s="2" t="str">
        <f>IFERROR(__xludf.DUMMYFUNCTION("GOOGLETRANSLATE(C973, ""en"", ""ru"")"),"Разогрейте духовку до 200°C с конвекцией/220°C/425°F/отметки газа 7.
Если вы не купили нарезанные кубики баранину, нарежьте плечо или ногу ягненка на большие куски и отложите в сторону.
Кусочки рубленой баранины на красной разделочной доске
Сделать маслян"&amp;"ый маринад -
Добавьте в миску 80 мл оливкового масла с чесночным пюре, пюре из вяленых томатов, черного перца и солью.
оливковое масло, пюре из вяленых томатов гиа, чесночное пюре гиа и черный перец смешаны в серебряной миске, чтобы получилась хорватская "&amp;"выпечка.
Добавьте картофель и овощи в большую кастрюлю с крышкой.
Нарезанные овощи, состоящие из нарезанного красного лука, кабачков, салатов и красного перца в чугунной сковороде.
На верх овощей выложите нарезанные кубиками баранину, залейте маринадом и "&amp;"вином.
Кусочки баранины, покрытые соусом из вяленых томатов, поверхность нарезанного красного лука, баклажанов, кабачков и соусов в чугунной сковороде.
Добавьте розмарин, тимьян и шалфей, старые, чтобы травы были на кухне.
Таким образом, вы можете легко у"&amp;"далить стебли зелени после приготовления.
Кусочки баранины, покрытые вяленым томатно-масляным соусом и открытым тимьяном, розмарином и шалфеем, поверхность нарезанного красного лука, баклажанов, кабачков и сковороду в чугунной сковороде.
Накройте форму дл"&amp;"я запекания крышкой и готовьте 1 час 30 минут.
Если у вас нет крышки, очень хорошо накройте ее кухонной фольгой.
Чугунная посуда с крышкой в ​​духовке
снимите крышку, удалите толстые стебли трав. Добавьте 2 столовые ложки оливкового масла.
Варить еще 20-3"&amp;"0 мин.
Приготовленная баранина Пека по-хорватски на чугунной сковороде в духовке
Подайте со своим домашним хлебом, чтобы окунуть его в сок.")</f>
        <v>Разогрейте духовку до 200°C с конвекцией/220°C/425°F/отметки газа 7.
Если вы не купили нарезанные кубики баранину, нарежьте плечо или ногу ягненка на большие куски и отложите в сторону.
Кусочки рубленой баранины на красной разделочной доске
Сделать масляный маринад -
Добавьте в миску 80 мл оливкового масла с чесночным пюре, пюре из вяленых томатов, черного перца и солью.
оливковое масло, пюре из вяленых томатов гиа, чесночное пюре гиа и черный перец смешаны в серебряной миске, чтобы получилась хорватская выпечка.
Добавьте картофель и овощи в большую кастрюлю с крышкой.
Нарезанные овощи, состоящие из нарезанного красного лука, кабачков, салатов и красного перца в чугунной сковороде.
На верх овощей выложите нарезанные кубиками баранину, залейте маринадом и вином.
Кусочки баранины, покрытые соусом из вяленых томатов, поверхность нарезанного красного лука, баклажанов, кабачков и соусов в чугунной сковороде.
Добавьте розмарин, тимьян и шалфей, старые, чтобы травы были на кухне.
Таким образом, вы можете легко удалить стебли зелени после приготовления.
Кусочки баранины, покрытые вяленым томатно-масляным соусом и открытым тимьяном, розмарином и шалфеем, поверхность нарезанного красного лука, баклажанов, кабачков и сковороду в чугунной сковороде.
Накройте форму для запекания крышкой и готовьте 1 час 30 минут.
Если у вас нет крышки, очень хорошо накройте ее кухонной фольгой.
Чугунная посуда с крышкой в ​​духовке
снимите крышку, удалите толстые стебли трав. Добавьте 2 столовые ложки оливкового масла.
Варить еще 20-30 мин.
Приготовленная баранина Пека по-хорватски на чугунной сковороде в духовке
Подайте со своим домашним хлебом, чтобы окунуть его в сок.</v>
      </c>
    </row>
    <row r="974" ht="15.75" customHeight="1">
      <c r="A974" s="2" t="s">
        <v>525</v>
      </c>
      <c r="B974" s="2" t="s">
        <v>91</v>
      </c>
      <c r="C974" s="2" t="s">
        <v>526</v>
      </c>
      <c r="E974" s="2" t="str">
        <f>IFERROR(__xludf.DUMMYFUNCTION("GOOGLETRANSLATE(A974, ""en"", ""ru"")"),"Пека из баранины по-хорватски")</f>
        <v>Пека из баранины по-хорватски</v>
      </c>
      <c r="F974" s="2" t="str">
        <f>IFERROR(__xludf.DUMMYFUNCTION("GOOGLETRANSLATE(B974, ""en"", ""ru"")"),"Морковь")</f>
        <v>Морковь</v>
      </c>
      <c r="G974" s="2" t="str">
        <f>IFERROR(__xludf.DUMMYFUNCTION("GOOGLETRANSLATE(C974, ""en"", ""ru"")"),"Разогрейте духовку до 200°C с конвекцией/220°C/425°F/отметки газа 7.
Если вы не купили нарезанные кубики баранину, нарежьте плечо или ногу ягненка на большие куски и отложите в сторону.
Кусочки рубленой баранины на красной разделочной доске
Сделать маслян"&amp;"ый маринад -
Добавьте в миску 80 мл оливкового масла с чесночным пюре, пюре из вяленых томатов, черного перца и солью.
оливковое масло, пюре из вяленых томатов гиа, чесночное пюре гиа и черный перец смешаны в серебряной миске, чтобы получилась хорватская "&amp;"выпечка.
Добавьте картофель и овощи в большую кастрюлю с крышкой.
Нарезанные овощи, состоящие из нарезанного красного лука, кабачков, салатов и красного перца в чугунной сковороде.
На верх овощей выложите нарезанные кубиками баранину, залейте маринадом и "&amp;"вином.
Кусочки баранины, покрытые соусом из вяленых томатов, поверхность нарезанного красного лука, баклажанов, кабачков и соусов в чугунной сковороде.
Добавьте розмарин, тимьян и шалфей, старые, чтобы травы были на кухне.
Таким образом, вы можете легко у"&amp;"далить стебли зелени после приготовления.
Кусочки баранины, покрытые вяленым томатно-масляным соусом и открытым тимьяном, розмарином и шалфеем, поверхность нарезанного красного лука, баклажанов, кабачков и сковороду в чугунной сковороде.
Накройте форму дл"&amp;"я запекания крышкой и готовьте 1 час 30 минут.
Если у вас нет крышки, очень хорошо накройте ее кухонной фольгой.
Чугунная посуда с крышкой в ​​духовке
снимите крышку, удалите толстые стебли трав. Добавьте 2 столовые ложки оливкового масла.
Варить еще 20-3"&amp;"0 мин.
Приготовленная баранина Пека по-хорватски на чугунной сковороде в духовке
Подайте со своим домашним хлебом, чтобы окунуть его в сок.")</f>
        <v>Разогрейте духовку до 200°C с конвекцией/220°C/425°F/отметки газа 7.
Если вы не купили нарезанные кубики баранину, нарежьте плечо или ногу ягненка на большие куски и отложите в сторону.
Кусочки рубленой баранины на красной разделочной доске
Сделать масляный маринад -
Добавьте в миску 80 мл оливкового масла с чесночным пюре, пюре из вяленых томатов, черного перца и солью.
оливковое масло, пюре из вяленых томатов гиа, чесночное пюре гиа и черный перец смешаны в серебряной миске, чтобы получилась хорватская выпечка.
Добавьте картофель и овощи в большую кастрюлю с крышкой.
Нарезанные овощи, состоящие из нарезанного красного лука, кабачков, салатов и красного перца в чугунной сковороде.
На верх овощей выложите нарезанные кубиками баранину, залейте маринадом и вином.
Кусочки баранины, покрытые соусом из вяленых томатов, поверхность нарезанного красного лука, баклажанов, кабачков и соусов в чугунной сковороде.
Добавьте розмарин, тимьян и шалфей, старые, чтобы травы были на кухне.
Таким образом, вы можете легко удалить стебли зелени после приготовления.
Кусочки баранины, покрытые вяленым томатно-масляным соусом и открытым тимьяном, розмарином и шалфеем, поверхность нарезанного красного лука, баклажанов, кабачков и сковороду в чугунной сковороде.
Накройте форму для запекания крышкой и готовьте 1 час 30 минут.
Если у вас нет крышки, очень хорошо накройте ее кухонной фольгой.
Чугунная посуда с крышкой в ​​духовке
снимите крышку, удалите толстые стебли трав. Добавьте 2 столовые ложки оливкового масла.
Варить еще 20-30 мин.
Приготовленная баранина Пека по-хорватски на чугунной сковороде в духовке
Подайте со своим домашним хлебом, чтобы окунуть его в сок.</v>
      </c>
    </row>
    <row r="975" ht="15.75" customHeight="1">
      <c r="A975" s="2" t="s">
        <v>525</v>
      </c>
      <c r="B975" s="2" t="s">
        <v>276</v>
      </c>
      <c r="C975" s="2" t="s">
        <v>526</v>
      </c>
      <c r="E975" s="2" t="str">
        <f>IFERROR(__xludf.DUMMYFUNCTION("GOOGLETRANSLATE(A975, ""en"", ""ru"")"),"Пека из баранины по-хорватски")</f>
        <v>Пека из баранины по-хорватски</v>
      </c>
      <c r="F975" s="2" t="str">
        <f>IFERROR(__xludf.DUMMYFUNCTION("GOOGLETRANSLATE(B975, ""en"", ""ru"")"),"Loading...")</f>
        <v>Loading...</v>
      </c>
      <c r="G975" s="2" t="str">
        <f>IFERROR(__xludf.DUMMYFUNCTION("GOOGLETRANSLATE(C975, ""en"", ""ru"")"),"Разогрейте духовку до 200°C с конвекцией/220°C/425°F/отметки газа 7.
Если вы не купили нарезанные кубики баранину, нарежьте плечо или ногу ягненка на большие куски и отложите в сторону.
Кусочки рубленой баранины на красной разделочной доске
Сделать маслян"&amp;"ый маринад -
Добавьте в миску 80 мл оливкового масла с чесночным пюре, пюре из вяленых томатов, черного перца и солью.
оливковое масло, пюре из вяленых томатов гиа, чесночное пюре гиа и черный перец смешаны в серебряной миске, чтобы получилась хорватская "&amp;"выпечка.
Добавьте картофель и овощи в большую кастрюлю с крышкой.
Нарезанные овощи, состоящие из нарезанного красного лука, кабачков, салатов и красного перца в чугунной сковороде.
На верх овощей выложите нарезанные кубиками баранину, залейте маринадом и "&amp;"вином.
Кусочки баранины, покрытые соусом из вяленых томатов, поверхность нарезанного красного лука, баклажанов, кабачков и соусов в чугунной сковороде.
Добавьте розмарин, тимьян и шалфей, старые, чтобы травы были на кухне.
Таким образом, вы можете легко у"&amp;"далить стебли зелени после приготовления.
Кусочки баранины, покрытые вяленым томатно-масляным соусом и открытым тимьяном, розмарином и шалфеем, поверхность нарезанного красного лука, баклажанов, кабачков и сковороду в чугунной сковороде.
Накройте форму дл"&amp;"я запекания крышкой и готовьте 1 час 30 минут.
Если у вас нет крышки, очень хорошо накройте ее кухонной фольгой.
Чугунная посуда с крышкой в ​​духовке
снимите крышку, удалите толстые стебли трав. Добавьте 2 столовые ложки оливкового масла.
Варить еще 20-3"&amp;"0 мин.
Приготовленная баранина Пека по-хорватски на чугунной сковороде в духовке
Подайте со своим домашним хлебом, чтобы окунуть его в сок.")</f>
        <v>Разогрейте духовку до 200°C с конвекцией/220°C/425°F/отметки газа 7.
Если вы не купили нарезанные кубики баранину, нарежьте плечо или ногу ягненка на большие куски и отложите в сторону.
Кусочки рубленой баранины на красной разделочной доске
Сделать масляный маринад -
Добавьте в миску 80 мл оливкового масла с чесночным пюре, пюре из вяленых томатов, черного перца и солью.
оливковое масло, пюре из вяленых томатов гиа, чесночное пюре гиа и черный перец смешаны в серебряной миске, чтобы получилась хорватская выпечка.
Добавьте картофель и овощи в большую кастрюлю с крышкой.
Нарезанные овощи, состоящие из нарезанного красного лука, кабачков, салатов и красного перца в чугунной сковороде.
На верх овощей выложите нарезанные кубиками баранину, залейте маринадом и вином.
Кусочки баранины, покрытые соусом из вяленых томатов, поверхность нарезанного красного лука, баклажанов, кабачков и соусов в чугунной сковороде.
Добавьте розмарин, тимьян и шалфей, старые, чтобы травы были на кухне.
Таким образом, вы можете легко удалить стебли зелени после приготовления.
Кусочки баранины, покрытые вяленым томатно-масляным соусом и открытым тимьяном, розмарином и шалфеем, поверхность нарезанного красного лука, баклажанов, кабачков и сковороду в чугунной сковороде.
Накройте форму для запекания крышкой и готовьте 1 час 30 минут.
Если у вас нет крышки, очень хорошо накройте ее кухонной фольгой.
Чугунная посуда с крышкой в ​​духовке
снимите крышку, удалите толстые стебли трав. Добавьте 2 столовые ложки оливкового масла.
Варить еще 20-30 мин.
Приготовленная баранина Пека по-хорватски на чугунной сковороде в духовке
Подайте со своим домашним хлебом, чтобы окунуть его в сок.</v>
      </c>
    </row>
    <row r="976" ht="15.75" customHeight="1">
      <c r="A976" s="2" t="s">
        <v>525</v>
      </c>
      <c r="B976" s="2" t="s">
        <v>75</v>
      </c>
      <c r="C976" s="2" t="s">
        <v>526</v>
      </c>
      <c r="E976" s="2" t="str">
        <f>IFERROR(__xludf.DUMMYFUNCTION("GOOGLETRANSLATE(A976, ""en"", ""ru"")"),"Пека из баранины по-хорватски")</f>
        <v>Пека из баранины по-хорватски</v>
      </c>
      <c r="F976" s="2" t="str">
        <f>IFERROR(__xludf.DUMMYFUNCTION("GOOGLETRANSLATE(B976, ""en"", ""ru"")"),"баклажаны")</f>
        <v>баклажаны</v>
      </c>
      <c r="G976" s="2" t="str">
        <f>IFERROR(__xludf.DUMMYFUNCTION("GOOGLETRANSLATE(C976, ""en"", ""ru"")"),"Разогрейте духовку до 200°C с конвекцией/220°C/425°F/отметки газа 7.
Если вы не купили нарезанные кубики баранину, нарежьте плечо или ногу ягненка на большие куски и отложите в сторону.
Кусочки рубленой баранины на красной разделочной доске
Сделать маслян"&amp;"ый маринад -
Добавьте в миску 80 мл оливкового масла с чесночным пюре, пюре из вяленых томатов, черного перца и солью.
оливковое масло, пюре из вяленых томатов гиа, чесночное пюре гиа и черный перец смешаны в серебряной миске, чтобы получилась хорватская "&amp;"выпечка.
Добавьте картофель и овощи в большую кастрюлю с крышкой.
Нарезанные овощи, состоящие из нарезанного красного лука, кабачков, салатов и красного перца в чугунной сковороде.
На верх овощей выложите нарезанные кубиками баранину, залейте маринадом и "&amp;"вином.
Кусочки баранины, покрытые соусом из вяленых томатов, поверхность нарезанного красного лука, баклажанов, кабачков и соусов в чугунной сковороде.
Добавьте розмарин, тимьян и шалфей, старые, чтобы травы были на кухне.
Таким образом, вы можете легко у"&amp;"далить стебли зелени после приготовления.
Кусочки баранины, покрытые вяленым томатно-масляным соусом и открытым тимьяном, розмарином и шалфеем, поверхность нарезанного красного лука, баклажанов, кабачков и сковороду в чугунной сковороде.
Накройте форму дл"&amp;"я запекания крышкой и готовьте 1 час 30 минут.
Если у вас нет крышки, очень хорошо накройте ее кухонной фольгой.
Чугунная посуда с крышкой в ​​духовке
снимите крышку, удалите толстые стебли трав. Добавьте 2 столовые ложки оливкового масла.
Варить еще 20-3"&amp;"0 мин.
Приготовленная баранина Пека по-хорватски на чугунной сковороде в духовке
Подайте со своим домашним хлебом, чтобы окунуть его в сок.")</f>
        <v>Разогрейте духовку до 200°C с конвекцией/220°C/425°F/отметки газа 7.
Если вы не купили нарезанные кубики баранину, нарежьте плечо или ногу ягненка на большие куски и отложите в сторону.
Кусочки рубленой баранины на красной разделочной доске
Сделать масляный маринад -
Добавьте в миску 80 мл оливкового масла с чесночным пюре, пюре из вяленых томатов, черного перца и солью.
оливковое масло, пюре из вяленых томатов гиа, чесночное пюре гиа и черный перец смешаны в серебряной миске, чтобы получилась хорватская выпечка.
Добавьте картофель и овощи в большую кастрюлю с крышкой.
Нарезанные овощи, состоящие из нарезанного красного лука, кабачков, салатов и красного перца в чугунной сковороде.
На верх овощей выложите нарезанные кубиками баранину, залейте маринадом и вином.
Кусочки баранины, покрытые соусом из вяленых томатов, поверхность нарезанного красного лука, баклажанов, кабачков и соусов в чугунной сковороде.
Добавьте розмарин, тимьян и шалфей, старые, чтобы травы были на кухне.
Таким образом, вы можете легко удалить стебли зелени после приготовления.
Кусочки баранины, покрытые вяленым томатно-масляным соусом и открытым тимьяном, розмарином и шалфеем, поверхность нарезанного красного лука, баклажанов, кабачков и сковороду в чугунной сковороде.
Накройте форму для запекания крышкой и готовьте 1 час 30 минут.
Если у вас нет крышки, очень хорошо накройте ее кухонной фольгой.
Чугунная посуда с крышкой в ​​духовке
снимите крышку, удалите толстые стебли трав. Добавьте 2 столовые ложки оливкового масла.
Варить еще 20-30 мин.
Приготовленная баранина Пека по-хорватски на чугунной сковороде в духовке
Подайте со своим домашним хлебом, чтобы окунуть его в сок.</v>
      </c>
    </row>
    <row r="977" ht="15.75" customHeight="1">
      <c r="A977" s="2" t="s">
        <v>525</v>
      </c>
      <c r="B977" s="2" t="s">
        <v>77</v>
      </c>
      <c r="C977" s="2" t="s">
        <v>526</v>
      </c>
      <c r="E977" s="2" t="str">
        <f>IFERROR(__xludf.DUMMYFUNCTION("GOOGLETRANSLATE(A977, ""en"", ""ru"")"),"Пека из баранины по-хорватски")</f>
        <v>Пека из баранины по-хорватски</v>
      </c>
      <c r="F977" s="2" t="str">
        <f>IFERROR(__xludf.DUMMYFUNCTION("GOOGLETRANSLATE(B977, ""en"", ""ru"")"),"Лук")</f>
        <v>Лук</v>
      </c>
      <c r="G977" s="2" t="str">
        <f>IFERROR(__xludf.DUMMYFUNCTION("GOOGLETRANSLATE(C977, ""en"", ""ru"")"),"Разогрейте духовку до 200°C с конвекцией/220°C/425°F/отметки газа 7.
Если вы не купили нарезанные кубики баранину, нарежьте плечо или ногу ягненка на большие куски и отложите в сторону.
Кусочки рубленой баранины на красной разделочной доске
Сделать маслян"&amp;"ый маринад -
Добавьте в миску 80 мл оливкового масла с чесночным пюре, пюре из вяленых томатов, черного перца и солью.
оливковое масло, пюре из вяленых томатов гиа, чесночное пюре гиа и черный перец смешаны в серебряной миске, чтобы получилась хорватская "&amp;"выпечка.
Добавьте картофель и овощи в большую кастрюлю с крышкой.
Нарезанные овощи, состоящие из нарезанного красного лука, кабачков, салатов и красного перца в чугунной сковороде.
На верх овощей выложите нарезанные кубиками баранину, залейте маринадом и "&amp;"вином.
Кусочки баранины, покрытые соусом из вяленых томатов, поверхность нарезанного красного лука, баклажанов, кабачков и соусов в чугунной сковороде.
Добавьте розмарин, тимьян и шалфей, старые, чтобы травы были на кухне.
Таким образом, вы можете легко у"&amp;"далить стебли зелени после приготовления.
Кусочки баранины, покрытые вяленым томатно-масляным соусом и открытым тимьяном, розмарином и шалфеем, поверхность нарезанного красного лука, баклажанов, кабачков и сковороду в чугунной сковороде.
Накройте форму дл"&amp;"я запекания крышкой и готовьте 1 час 30 минут.
Если у вас нет крышки, очень хорошо накройте ее кухонной фольгой.
Чугунная посуда с крышкой в ​​духовке
снимите крышку, удалите толстые стебли трав. Добавьте 2 столовые ложки оливкового масла.
Варить еще 20-3"&amp;"0 мин.
Приготовленная баранина Пека по-хорватски на чугунной сковороде в духовке
Подайте со своим домашним хлебом, чтобы окунуть его в сок.")</f>
        <v>Разогрейте духовку до 200°C с конвекцией/220°C/425°F/отметки газа 7.
Если вы не купили нарезанные кубики баранину, нарежьте плечо или ногу ягненка на большие куски и отложите в сторону.
Кусочки рубленой баранины на красной разделочной доске
Сделать масляный маринад -
Добавьте в миску 80 мл оливкового масла с чесночным пюре, пюре из вяленых томатов, черного перца и солью.
оливковое масло, пюре из вяленых томатов гиа, чесночное пюре гиа и черный перец смешаны в серебряной миске, чтобы получилась хорватская выпечка.
Добавьте картофель и овощи в большую кастрюлю с крышкой.
Нарезанные овощи, состоящие из нарезанного красного лука, кабачков, салатов и красного перца в чугунной сковороде.
На верх овощей выложите нарезанные кубиками баранину, залейте маринадом и вином.
Кусочки баранины, покрытые соусом из вяленых томатов, поверхность нарезанного красного лука, баклажанов, кабачков и соусов в чугунной сковороде.
Добавьте розмарин, тимьян и шалфей, старые, чтобы травы были на кухне.
Таким образом, вы можете легко удалить стебли зелени после приготовления.
Кусочки баранины, покрытые вяленым томатно-масляным соусом и открытым тимьяном, розмарином и шалфеем, поверхность нарезанного красного лука, баклажанов, кабачков и сковороду в чугунной сковороде.
Накройте форму для запекания крышкой и готовьте 1 час 30 минут.
Если у вас нет крышки, очень хорошо накройте ее кухонной фольгой.
Чугунная посуда с крышкой в ​​духовке
снимите крышку, удалите толстые стебли трав. Добавьте 2 столовые ложки оливкового масла.
Варить еще 20-30 мин.
Приготовленная баранина Пека по-хорватски на чугунной сковороде в духовке
Подайте со своим домашним хлебом, чтобы окунуть его в сок.</v>
      </c>
    </row>
    <row r="978" ht="15.75" customHeight="1">
      <c r="A978" s="2" t="s">
        <v>525</v>
      </c>
      <c r="B978" s="2" t="s">
        <v>528</v>
      </c>
      <c r="C978" s="2" t="s">
        <v>526</v>
      </c>
      <c r="E978" s="2" t="str">
        <f>IFERROR(__xludf.DUMMYFUNCTION("GOOGLETRANSLATE(A978, ""en"", ""ru"")"),"Пека из баранины по-хорватски")</f>
        <v>Пека из баранины по-хорватски</v>
      </c>
      <c r="F978" s="2" t="str">
        <f>IFERROR(__xludf.DUMMYFUNCTION("GOOGLETRANSLATE(B978, ""en"", ""ru"")"),"Loading...")</f>
        <v>Loading...</v>
      </c>
      <c r="G978" s="2" t="str">
        <f>IFERROR(__xludf.DUMMYFUNCTION("GOOGLETRANSLATE(C978, ""en"", ""ru"")"),"Разогрейте духовку до 200°C с конвекцией/220°C/425°F/отметки газа 7.
Если вы не купили нарезанные кубики баранину, нарежьте плечо или ногу ягненка на большие куски и отложите в сторону.
Кусочки рубленой баранины на красной разделочной доске
Сделать маслян"&amp;"ый маринад -
Добавьте в миску 80 мл оливкового масла с чесночным пюре, пюре из вяленых томатов, черного перца и солью.
оливковое масло, пюре из вяленых томатов гиа, чесночное пюре гиа и черный перец смешаны в серебряной миске, чтобы получилась хорватская "&amp;"выпечка.
Добавьте картофель и овощи в большую кастрюлю с крышкой.
Нарезанные овощи, состоящие из нарезанного красного лука, кабачков, салатов и красного перца в чугунной сковороде.
На верх овощей выложите нарезанные кубиками баранину, залейте маринадом и "&amp;"вином.
Кусочки баранины, покрытые соусом из вяленых томатов, поверхность нарезанного красного лука, баклажанов, кабачков и соусов в чугунной сковороде.
Добавьте розмарин, тимьян и шалфей, старые, чтобы травы были на кухне.
Таким образом, вы можете легко у"&amp;"далить стебли зелени после приготовления.
Кусочки баранины, покрытые вяленым томатно-масляным соусом и открытым тимьяном, розмарином и шалфеем, поверхность нарезанного красного лука, баклажанов, кабачков и сковороду в чугунной сковороде.
Накройте форму дл"&amp;"я запекания крышкой и готовьте 1 час 30 минут.
Если у вас нет крышки, очень хорошо накройте ее кухонной фольгой.
Чугунная посуда с крышкой в ​​духовке
снимите крышку, удалите толстые стебли трав. Добавьте 2 столовые ложки оливкового масла.
Варить еще 20-3"&amp;"0 мин.
Приготовленная баранина Пека по-хорватски на чугунной сковороде в духовке
Подайте со своим домашним хлебом, чтобы окунуть его в сок.")</f>
        <v>Разогрейте духовку до 200°C с конвекцией/220°C/425°F/отметки газа 7.
Если вы не купили нарезанные кубики баранину, нарежьте плечо или ногу ягненка на большие куски и отложите в сторону.
Кусочки рубленой баранины на красной разделочной доске
Сделать масляный маринад -
Добавьте в миску 80 мл оливкового масла с чесночным пюре, пюре из вяленых томатов, черного перца и солью.
оливковое масло, пюре из вяленых томатов гиа, чесночное пюре гиа и черный перец смешаны в серебряной миске, чтобы получилась хорватская выпечка.
Добавьте картофель и овощи в большую кастрюлю с крышкой.
Нарезанные овощи, состоящие из нарезанного красного лука, кабачков, салатов и красного перца в чугунной сковороде.
На верх овощей выложите нарезанные кубиками баранину, залейте маринадом и вином.
Кусочки баранины, покрытые соусом из вяленых томатов, поверхность нарезанного красного лука, баклажанов, кабачков и соусов в чугунной сковороде.
Добавьте розмарин, тимьян и шалфей, старые, чтобы травы были на кухне.
Таким образом, вы можете легко удалить стебли зелени после приготовления.
Кусочки баранины, покрытые вяленым томатно-масляным соусом и открытым тимьяном, розмарином и шалфеем, поверхность нарезанного красного лука, баклажанов, кабачков и сковороду в чугунной сковороде.
Накройте форму для запекания крышкой и готовьте 1 час 30 минут.
Если у вас нет крышки, очень хорошо накройте ее кухонной фольгой.
Чугунная посуда с крышкой в ​​духовке
снимите крышку, удалите толстые стебли трав. Добавьте 2 столовые ложки оливкового масла.
Варить еще 20-30 мин.
Приготовленная баранина Пека по-хорватски на чугунной сковороде в духовке
Подайте со своим домашним хлебом, чтобы окунуть его в сок.</v>
      </c>
    </row>
    <row r="979" ht="15.75" customHeight="1">
      <c r="A979" s="2" t="s">
        <v>525</v>
      </c>
      <c r="B979" s="2" t="s">
        <v>529</v>
      </c>
      <c r="C979" s="2" t="s">
        <v>526</v>
      </c>
      <c r="E979" s="2" t="str">
        <f>IFERROR(__xludf.DUMMYFUNCTION("GOOGLETRANSLATE(A979, ""en"", ""ru"")"),"Пека из баранины по-хорватски")</f>
        <v>Пека из баранины по-хорватски</v>
      </c>
      <c r="F979" s="2" t="str">
        <f>IFERROR(__xludf.DUMMYFUNCTION("GOOGLETRANSLATE(B979, ""en"", ""ru"")"),"Loading...")</f>
        <v>Loading...</v>
      </c>
      <c r="G979" s="2" t="str">
        <f>IFERROR(__xludf.DUMMYFUNCTION("GOOGLETRANSLATE(C979, ""en"", ""ru"")"),"Разогрейте духовку до 200°C с конвекцией/220°C/425°F/отметки газа 7.
Если вы не купили нарезанные кубики баранину, нарежьте плечо или ногу ягненка на большие куски и отложите в сторону.
Кусочки рубленой баранины на красной разделочной доске
Сделать маслян"&amp;"ый маринад -
Добавьте в миску 80 мл оливкового масла с чесночным пюре, пюре из вяленых томатов, черного перца и солью.
оливковое масло, пюре из вяленых томатов гиа, чесночное пюре гиа и черный перец смешаны в серебряной миске, чтобы получилась хорватская "&amp;"выпечка.
Добавьте картофель и овощи в большую кастрюлю с крышкой.
Нарезанные овощи, состоящие из нарезанного красного лука, кабачков, салатов и красного перца в чугунной сковороде.
На верх овощей выложите нарезанные кубиками баранину, залейте маринадом и "&amp;"вином.
Кусочки баранины, покрытые соусом из вяленых томатов, поверхность нарезанного красного лука, баклажанов, кабачков и соусов в чугунной сковороде.
Добавьте розмарин, тимьян и шалфей, старые, чтобы травы были на кухне.
Таким образом, вы можете легко у"&amp;"далить стебли зелени после приготовления.
Кусочки баранины, покрытые вяленым томатно-масляным соусом и открытым тимьяном, розмарином и шалфеем, поверхность нарезанного красного лука, баклажанов, кабачков и сковороду в чугунной сковороде.
Накройте форму дл"&amp;"я запекания крышкой и готовьте 1 час 30 минут.
Если у вас нет крышки, очень хорошо накройте ее кухонной фольгой.
Чугунная посуда с крышкой в ​​духовке
снимите крышку, удалите толстые стебли трав. Добавьте 2 столовые ложки оливкового масла.
Варить еще 20-3"&amp;"0 мин.
Приготовленная баранина Пека по-хорватски на чугунной сковороде в духовке
Подайте со своим домашним хлебом, чтобы окунуть его в сок.")</f>
        <v>Разогрейте духовку до 200°C с конвекцией/220°C/425°F/отметки газа 7.
Если вы не купили нарезанные кубики баранину, нарежьте плечо или ногу ягненка на большие куски и отложите в сторону.
Кусочки рубленой баранины на красной разделочной доске
Сделать масляный маринад -
Добавьте в миску 80 мл оливкового масла с чесночным пюре, пюре из вяленых томатов, черного перца и солью.
оливковое масло, пюре из вяленых томатов гиа, чесночное пюре гиа и черный перец смешаны в серебряной миске, чтобы получилась хорватская выпечка.
Добавьте картофель и овощи в большую кастрюлю с крышкой.
Нарезанные овощи, состоящие из нарезанного красного лука, кабачков, салатов и красного перца в чугунной сковороде.
На верх овощей выложите нарезанные кубиками баранину, залейте маринадом и вином.
Кусочки баранины, покрытые соусом из вяленых томатов, поверхность нарезанного красного лука, баклажанов, кабачков и соусов в чугунной сковороде.
Добавьте розмарин, тимьян и шалфей, старые, чтобы травы были на кухне.
Таким образом, вы можете легко удалить стебли зелени после приготовления.
Кусочки баранины, покрытые вяленым томатно-масляным соусом и открытым тимьяном, розмарином и шалфеем, поверхность нарезанного красного лука, баклажанов, кабачков и сковороду в чугунной сковороде.
Накройте форму для запекания крышкой и готовьте 1 час 30 минут.
Если у вас нет крышки, очень хорошо накройте ее кухонной фольгой.
Чугунная посуда с крышкой в ​​духовке
снимите крышку, удалите толстые стебли трав. Добавьте 2 столовые ложки оливкового масла.
Варить еще 20-30 мин.
Приготовленная баранина Пека по-хорватски на чугунной сковороде в духовке
Подайте со своим домашним хлебом, чтобы окунуть его в сок.</v>
      </c>
    </row>
    <row r="980" ht="15.75" customHeight="1">
      <c r="A980" s="2" t="s">
        <v>525</v>
      </c>
      <c r="B980" s="2" t="s">
        <v>177</v>
      </c>
      <c r="C980" s="2" t="s">
        <v>526</v>
      </c>
      <c r="E980" s="2" t="str">
        <f>IFERROR(__xludf.DUMMYFUNCTION("GOOGLETRANSLATE(A980, ""en"", ""ru"")"),"Пека из баранины по-хорватски")</f>
        <v>Пека из баранины по-хорватски</v>
      </c>
      <c r="F980" s="2" t="str">
        <f>IFERROR(__xludf.DUMMYFUNCTION("GOOGLETRANSLATE(B980, ""en"", ""ru"")"),"Loading...")</f>
        <v>Loading...</v>
      </c>
      <c r="G980" s="2" t="str">
        <f>IFERROR(__xludf.DUMMYFUNCTION("GOOGLETRANSLATE(C980, ""en"", ""ru"")"),"Разогрейте духовку до 200°C с конвекцией/220°C/425°F/отметки газа 7.
Если вы не купили нарезанные кубики баранину, нарежьте плечо или ногу ягненка на большие куски и отложите в сторону.
Кусочки рубленой баранины на красной разделочной доске
Сделать маслян"&amp;"ый маринад -
Добавьте в миску 80 мл оливкового масла с чесночным пюре, пюре из вяленых томатов, черного перца и солью.
оливковое масло, пюре из вяленых томатов гиа, чесночное пюре гиа и черный перец смешаны в серебряной миске, чтобы получилась хорватская "&amp;"выпечка.
Добавьте картофель и овощи в большую кастрюлю с крышкой.
Нарезанные овощи, состоящие из нарезанного красного лука, кабачков, салатов и красного перца в чугунной сковороде.
На верх овощей выложите нарезанные кубиками баранину, залейте маринадом и "&amp;"вином.
Кусочки баранины, покрытые соусом из вяленых томатов, поверхность нарезанного красного лука, баклажанов, кабачков и соусов в чугунной сковороде.
Добавьте розмарин, тимьян и шалфей, старые, чтобы травы были на кухне.
Таким образом, вы можете легко у"&amp;"далить стебли зелени после приготовления.
Кусочки баранины, покрытые вяленым томатно-масляным соусом и открытым тимьяном, розмарином и шалфеем, поверхность нарезанного красного лука, баклажанов, кабачков и сковороду в чугунной сковороде.
Накройте форму дл"&amp;"я запекания крышкой и готовьте 1 час 30 минут.
Если у вас нет крышки, очень хорошо накройте ее кухонной фольгой.
Чугунная посуда с крышкой в ​​духовке
снимите крышку, удалите толстые стебли трав. Добавьте 2 столовые ложки оливкового масла.
Варить еще 20-3"&amp;"0 мин.
Приготовленная баранина Пека по-хорватски на чугунной сковороде в духовке
Подайте со своим домашним хлебом, чтобы окунуть его в сок.")</f>
        <v>Разогрейте духовку до 200°C с конвекцией/220°C/425°F/отметки газа 7.
Если вы не купили нарезанные кубики баранину, нарежьте плечо или ногу ягненка на большие куски и отложите в сторону.
Кусочки рубленой баранины на красной разделочной доске
Сделать масляный маринад -
Добавьте в миску 80 мл оливкового масла с чесночным пюре, пюре из вяленых томатов, черного перца и солью.
оливковое масло, пюре из вяленых томатов гиа, чесночное пюре гиа и черный перец смешаны в серебряной миске, чтобы получилась хорватская выпечка.
Добавьте картофель и овощи в большую кастрюлю с крышкой.
Нарезанные овощи, состоящие из нарезанного красного лука, кабачков, салатов и красного перца в чугунной сковороде.
На верх овощей выложите нарезанные кубиками баранину, залейте маринадом и вином.
Кусочки баранины, покрытые соусом из вяленых томатов, поверхность нарезанного красного лука, баклажанов, кабачков и соусов в чугунной сковороде.
Добавьте розмарин, тимьян и шалфей, старые, чтобы травы были на кухне.
Таким образом, вы можете легко удалить стебли зелени после приготовления.
Кусочки баранины, покрытые вяленым томатно-масляным соусом и открытым тимьяном, розмарином и шалфеем, поверхность нарезанного красного лука, баклажанов, кабачков и сковороду в чугунной сковороде.
Накройте форму для запекания крышкой и готовьте 1 час 30 минут.
Если у вас нет крышки, очень хорошо накройте ее кухонной фольгой.
Чугунная посуда с крышкой в ​​духовке
снимите крышку, удалите толстые стебли трав. Добавьте 2 столовые ложки оливкового масла.
Варить еще 20-30 мин.
Приготовленная баранина Пека по-хорватски на чугунной сковороде в духовке
Подайте со своим домашним хлебом, чтобы окунуть его в сок.</v>
      </c>
    </row>
    <row r="981" ht="15.75" customHeight="1">
      <c r="A981" s="2" t="s">
        <v>525</v>
      </c>
      <c r="B981" s="2" t="s">
        <v>69</v>
      </c>
      <c r="C981" s="2" t="s">
        <v>526</v>
      </c>
      <c r="E981" s="2" t="str">
        <f>IFERROR(__xludf.DUMMYFUNCTION("GOOGLETRANSLATE(A981, ""en"", ""ru"")"),"Пека из баранины по-хорватски")</f>
        <v>Пека из баранины по-хорватски</v>
      </c>
      <c r="F981" s="2" t="str">
        <f>IFERROR(__xludf.DUMMYFUNCTION("GOOGLETRANSLATE(B981, ""en"", ""ru"")"),"Оливковое масло")</f>
        <v>Оливковое масло</v>
      </c>
      <c r="G981" s="2" t="str">
        <f>IFERROR(__xludf.DUMMYFUNCTION("GOOGLETRANSLATE(C981, ""en"", ""ru"")"),"Разогрейте духовку до 200°C с конвекцией/220°C/425°F/отметки газа 7.
Если вы не купили нарезанные кубики баранину, нарежьте плечо или ногу ягненка на большие куски и отложите в сторону.
Кусочки рубленой баранины на красной разделочной доске
Сделать маслян"&amp;"ый маринад -
Добавьте в миску 80 мл оливкового масла с чесночным пюре, пюре из вяленых томатов, черного перца и солью.
оливковое масло, пюре из вяленых томатов гиа, чесночное пюре гиа и черный перец смешаны в серебряной миске, чтобы получилась хорватская "&amp;"выпечка.
Добавьте картофель и овощи в большую кастрюлю с крышкой.
Нарезанные овощи, состоящие из нарезанного красного лука, кабачков, салатов и красного перца в чугунной сковороде.
На верх овощей выложите нарезанные кубиками баранину, залейте маринадом и "&amp;"вином.
Кусочки баранины, покрытые соусом из вяленых томатов, поверхность нарезанного красного лука, баклажанов, кабачков и соусов в чугунной сковороде.
Добавьте розмарин, тимьян и шалфей, старые, чтобы травы были на кухне.
Таким образом, вы можете легко у"&amp;"далить стебли зелени после приготовления.
Кусочки баранины, покрытые вяленым томатно-масляным соусом и открытым тимьяном, розмарином и шалфеем, поверхность нарезанного красного лука, баклажанов, кабачков и сковороду в чугунной сковороде.
Накройте форму дл"&amp;"я запекания крышкой и готовьте 1 час 30 минут.
Если у вас нет крышки, очень хорошо накройте ее кухонной фольгой.
Чугунная посуда с крышкой в ​​духовке
снимите крышку, удалите толстые стебли трав. Добавьте 2 столовые ложки оливкового масла.
Варить еще 20-3"&amp;"0 мин.
Приготовленная баранина Пека по-хорватски на чугунной сковороде в духовке
Подайте со своим домашним хлебом, чтобы окунуть его в сок.")</f>
        <v>Разогрейте духовку до 200°C с конвекцией/220°C/425°F/отметки газа 7.
Если вы не купили нарезанные кубики баранину, нарежьте плечо или ногу ягненка на большие куски и отложите в сторону.
Кусочки рубленой баранины на красной разделочной доске
Сделать масляный маринад -
Добавьте в миску 80 мл оливкового масла с чесночным пюре, пюре из вяленых томатов, черного перца и солью.
оливковое масло, пюре из вяленых томатов гиа, чесночное пюре гиа и черный перец смешаны в серебряной миске, чтобы получилась хорватская выпечка.
Добавьте картофель и овощи в большую кастрюлю с крышкой.
Нарезанные овощи, состоящие из нарезанного красного лука, кабачков, салатов и красного перца в чугунной сковороде.
На верх овощей выложите нарезанные кубиками баранину, залейте маринадом и вином.
Кусочки баранины, покрытые соусом из вяленых томатов, поверхность нарезанного красного лука, баклажанов, кабачков и соусов в чугунной сковороде.
Добавьте розмарин, тимьян и шалфей, старые, чтобы травы были на кухне.
Таким образом, вы можете легко удалить стебли зелени после приготовления.
Кусочки баранины, покрытые вяленым томатно-масляным соусом и открытым тимьяном, розмарином и шалфеем, поверхность нарезанного красного лука, баклажанов, кабачков и сковороду в чугунной сковороде.
Накройте форму для запекания крышкой и готовьте 1 час 30 минут.
Если у вас нет крышки, очень хорошо накройте ее кухонной фольгой.
Чугунная посуда с крышкой в ​​духовке
снимите крышку, удалите толстые стебли трав. Добавьте 2 столовые ложки оливкового масла.
Варить еще 20-30 мин.
Приготовленная баранина Пека по-хорватски на чугунной сковороде в духовке
Подайте со своим домашним хлебом, чтобы окунуть его в сок.</v>
      </c>
    </row>
    <row r="982" ht="15.75" customHeight="1">
      <c r="A982" s="2" t="s">
        <v>525</v>
      </c>
      <c r="B982" s="2" t="s">
        <v>87</v>
      </c>
      <c r="C982" s="2" t="s">
        <v>526</v>
      </c>
      <c r="E982" s="2" t="str">
        <f>IFERROR(__xludf.DUMMYFUNCTION("GOOGLETRANSLATE(A982, ""en"", ""ru"")"),"Пека из баранины по-хорватски")</f>
        <v>Пека из баранины по-хорватски</v>
      </c>
      <c r="F982" s="2" t="str">
        <f>IFERROR(__xludf.DUMMYFUNCTION("GOOGLETRANSLATE(B982, ""en"", ""ru"")"),"Тимьян")</f>
        <v>Тимьян</v>
      </c>
      <c r="G982" s="2" t="str">
        <f>IFERROR(__xludf.DUMMYFUNCTION("GOOGLETRANSLATE(C982, ""en"", ""ru"")"),"Разогрейте духовку до 200°C с конвекцией/220°C/425°F/отметки газа 7.
Если вы не купили нарезанные кубики баранину, нарежьте плечо или ногу ягненка на большие куски и отложите в сторону.
Кусочки рубленой баранины на красной разделочной доске
Сделать маслян"&amp;"ый маринад -
Добавьте в миску 80 мл оливкового масла с чесночным пюре, пюре из вяленых томатов, черного перца и солью.
оливковое масло, пюре из вяленых томатов гиа, чесночное пюре гиа и черный перец смешаны в серебряной миске, чтобы получилась хорватская "&amp;"выпечка.
Добавьте картофель и овощи в большую кастрюлю с крышкой.
Нарезанные овощи, состоящие из нарезанного красного лука, кабачков, салатов и красного перца в чугунной сковороде.
На верх овощей выложите нарезанные кубиками баранину, залейте маринадом и "&amp;"вином.
Кусочки баранины, покрытые соусом из вяленых томатов, поверхность нарезанного красного лука, баклажанов, кабачков и соусов в чугунной сковороде.
Добавьте розмарин, тимьян и шалфей, старые, чтобы травы были на кухне.
Таким образом, вы можете легко у"&amp;"далить стебли зелени после приготовления.
Кусочки баранины, покрытые вяленым томатно-масляным соусом и открытым тимьяном, розмарином и шалфеем, поверхность нарезанного красного лука, баклажанов, кабачков и сковороду в чугунной сковороде.
Накройте форму дл"&amp;"я запекания крышкой и готовьте 1 час 30 минут.
Если у вас нет крышки, очень хорошо накройте ее кухонной фольгой.
Чугунная посуда с крышкой в ​​духовке
снимите крышку, удалите толстые стебли трав. Добавьте 2 столовые ложки оливкового масла.
Варить еще 20-3"&amp;"0 мин.
Приготовленная баранина Пека по-хорватски на чугунной сковороде в духовке
Подайте со своим домашним хлебом, чтобы окунуть его в сок.")</f>
        <v>Разогрейте духовку до 200°C с конвекцией/220°C/425°F/отметки газа 7.
Если вы не купили нарезанные кубики баранину, нарежьте плечо или ногу ягненка на большие куски и отложите в сторону.
Кусочки рубленой баранины на красной разделочной доске
Сделать масляный маринад -
Добавьте в миску 80 мл оливкового масла с чесночным пюре, пюре из вяленых томатов, черного перца и солью.
оливковое масло, пюре из вяленых томатов гиа, чесночное пюре гиа и черный перец смешаны в серебряной миске, чтобы получилась хорватская выпечка.
Добавьте картофель и овощи в большую кастрюлю с крышкой.
Нарезанные овощи, состоящие из нарезанного красного лука, кабачков, салатов и красного перца в чугунной сковороде.
На верх овощей выложите нарезанные кубиками баранину, залейте маринадом и вином.
Кусочки баранины, покрытые соусом из вяленых томатов, поверхность нарезанного красного лука, баклажанов, кабачков и соусов в чугунной сковороде.
Добавьте розмарин, тимьян и шалфей, старые, чтобы травы были на кухне.
Таким образом, вы можете легко удалить стебли зелени после приготовления.
Кусочки баранины, покрытые вяленым томатно-масляным соусом и открытым тимьяном, розмарином и шалфеем, поверхность нарезанного красного лука, баклажанов, кабачков и сковороду в чугунной сковороде.
Накройте форму для запекания крышкой и готовьте 1 час 30 минут.
Если у вас нет крышки, очень хорошо накройте ее кухонной фольгой.
Чугунная посуда с крышкой в ​​духовке
снимите крышку, удалите толстые стебли трав. Добавьте 2 столовые ложки оливкового масла.
Варить еще 20-30 мин.
Приготовленная баранина Пека по-хорватски на чугунной сковороде в духовке
Подайте со своим домашним хлебом, чтобы окунуть его в сок.</v>
      </c>
    </row>
    <row r="983" ht="15.75" customHeight="1">
      <c r="A983" s="2" t="s">
        <v>525</v>
      </c>
      <c r="B983" s="2" t="s">
        <v>430</v>
      </c>
      <c r="C983" s="2" t="s">
        <v>526</v>
      </c>
      <c r="E983" s="2" t="str">
        <f>IFERROR(__xludf.DUMMYFUNCTION("GOOGLETRANSLATE(A983, ""en"", ""ru"")"),"Пека из баранины по-хорватски")</f>
        <v>Пека из баранины по-хорватски</v>
      </c>
      <c r="F983" s="2" t="str">
        <f>IFERROR(__xludf.DUMMYFUNCTION("GOOGLETRANSLATE(B983, ""en"", ""ru"")"),"Белое вино")</f>
        <v>Белое вино</v>
      </c>
      <c r="G983" s="2" t="str">
        <f>IFERROR(__xludf.DUMMYFUNCTION("GOOGLETRANSLATE(C983, ""en"", ""ru"")"),"Разогрейте духовку до 200°C с конвекцией/220°C/425°F/отметки газа 7.
Если вы не купили нарезанные кубики баранину, нарежьте плечо или ногу ягненка на большие куски и отложите в сторону.
Кусочки рубленой баранины на красной разделочной доске
Сделать маслян"&amp;"ый маринад -
Добавьте в миску 80 мл оливкового масла с чесночным пюре, пюре из вяленых томатов, черного перца и солью.
оливковое масло, пюре из вяленых томатов гиа, чесночное пюре гиа и черный перец смешаны в серебряной миске, чтобы получилась хорватская "&amp;"выпечка.
Добавьте картофель и овощи в большую кастрюлю с крышкой.
Нарезанные овощи, состоящие из нарезанного красного лука, кабачков, салатов и красного перца в чугунной сковороде.
На верх овощей выложите нарезанные кубиками баранину, залейте маринадом и "&amp;"вином.
Кусочки баранины, покрытые соусом из вяленых томатов, поверхность нарезанного красного лука, баклажанов, кабачков и соусов в чугунной сковороде.
Добавьте розмарин, тимьян и шалфей, старые, чтобы травы были на кухне.
Таким образом, вы можете легко у"&amp;"далить стебли зелени после приготовления.
Кусочки баранины, покрытые вяленым томатно-масляным соусом и открытым тимьяном, розмарином и шалфеем, поверхность нарезанного красного лука, баклажанов, кабачков и сковороду в чугунной сковороде.
Накройте форму дл"&amp;"я запекания крышкой и готовьте 1 час 30 минут.
Если у вас нет крышки, очень хорошо накройте ее кухонной фольгой.
Чугунная посуда с крышкой в ​​духовке
снимите крышку, удалите толстые стебли трав. Добавьте 2 столовые ложки оливкового масла.
Варить еще 20-3"&amp;"0 мин.
Приготовленная баранина Пека по-хорватски на чугунной сковороде в духовке
Подайте со своим домашним хлебом, чтобы окунуть его в сок.")</f>
        <v>Разогрейте духовку до 200°C с конвекцией/220°C/425°F/отметки газа 7.
Если вы не купили нарезанные кубики баранину, нарежьте плечо или ногу ягненка на большие куски и отложите в сторону.
Кусочки рубленой баранины на красной разделочной доске
Сделать масляный маринад -
Добавьте в миску 80 мл оливкового масла с чесночным пюре, пюре из вяленых томатов, черного перца и солью.
оливковое масло, пюре из вяленых томатов гиа, чесночное пюре гиа и черный перец смешаны в серебряной миске, чтобы получилась хорватская выпечка.
Добавьте картофель и овощи в большую кастрюлю с крышкой.
Нарезанные овощи, состоящие из нарезанного красного лука, кабачков, салатов и красного перца в чугунной сковороде.
На верх овощей выложите нарезанные кубиками баранину, залейте маринадом и вином.
Кусочки баранины, покрытые соусом из вяленых томатов, поверхность нарезанного красного лука, баклажанов, кабачков и соусов в чугунной сковороде.
Добавьте розмарин, тимьян и шалфей, старые, чтобы травы были на кухне.
Таким образом, вы можете легко удалить стебли зелени после приготовления.
Кусочки баранины, покрытые вяленым томатно-масляным соусом и открытым тимьяном, розмарином и шалфеем, поверхность нарезанного красного лука, баклажанов, кабачков и сковороду в чугунной сковороде.
Накройте форму для запекания крышкой и готовьте 1 час 30 минут.
Если у вас нет крышки, очень хорошо накройте ее кухонной фольгой.
Чугунная посуда с крышкой в ​​духовке
снимите крышку, удалите толстые стебли трав. Добавьте 2 столовые ложки оливкового масла.
Варить еще 20-30 мин.
Приготовленная баранина Пека по-хорватски на чугунной сковороде в духовке
Подайте со своим домашним хлебом, чтобы окунуть его в сок.</v>
      </c>
    </row>
    <row r="984" ht="15.75" customHeight="1">
      <c r="A984" s="2" t="s">
        <v>525</v>
      </c>
      <c r="B984" s="2" t="s">
        <v>146</v>
      </c>
      <c r="C984" s="2" t="s">
        <v>526</v>
      </c>
      <c r="E984" s="2" t="str">
        <f>IFERROR(__xludf.DUMMYFUNCTION("GOOGLETRANSLATE(A984, ""en"", ""ru"")"),"Пека из баранины по-хорватски")</f>
        <v>Пека из баранины по-хорватски</v>
      </c>
      <c r="F984" s="2" t="str">
        <f>IFERROR(__xludf.DUMMYFUNCTION("GOOGLETRANSLATE(B984, ""en"", ""ru"")"),"Loading...")</f>
        <v>Loading...</v>
      </c>
      <c r="G984" s="2" t="str">
        <f>IFERROR(__xludf.DUMMYFUNCTION("GOOGLETRANSLATE(C984, ""en"", ""ru"")"),"Разогрейте духовку до 200°C с конвекцией/220°C/425°F/отметки газа 7.
Если вы не купили нарезанные кубики баранину, нарежьте плечо или ногу ягненка на большие куски и отложите в сторону.
Кусочки рубленой баранины на красной разделочной доске
Сделать маслян"&amp;"ый маринад -
Добавьте в миску 80 мл оливкового масла с чесночным пюре, пюре из вяленых томатов, черного перца и солью.
оливковое масло, пюре из вяленых томатов гиа, чесночное пюре гиа и черный перец смешаны в серебряной миске, чтобы получилась хорватская "&amp;"выпечка.
Добавьте картофель и овощи в большую кастрюлю с крышкой.
Нарезанные овощи, состоящие из нарезанного красного лука, кабачков, салатов и красного перца в чугунной сковороде.
На верх овощей выложите нарезанные кубиками баранину, залейте маринадом и "&amp;"вином.
Кусочки баранины, покрытые соусом из вяленых томатов, поверхность нарезанного красного лука, баклажанов, кабачков и соусов в чугунной сковороде.
Добавьте розмарин, тимьян и шалфей, старые, чтобы травы были на кухне.
Таким образом, вы можете легко у"&amp;"далить стебли зелени после приготовления.
Кусочки баранины, покрытые вяленым томатно-масляным соусом и открытым тимьяном, розмарином и шалфеем, поверхность нарезанного красного лука, баклажанов, кабачков и сковороду в чугунной сковороде.
Накройте форму дл"&amp;"я запекания крышкой и готовьте 1 час 30 минут.
Если у вас нет крышки, очень хорошо накройте ее кухонной фольгой.
Чугунная посуда с крышкой в ​​духовке
снимите крышку, удалите толстые стебли трав. Добавьте 2 столовые ложки оливкового масла.
Варить еще 20-3"&amp;"0 мин.
Приготовленная баранина Пека по-хорватски на чугунной сковороде в духовке
Подайте со своим домашним хлебом, чтобы окунуть его в сок.")</f>
        <v>Разогрейте духовку до 200°C с конвекцией/220°C/425°F/отметки газа 7.
Если вы не купили нарезанные кубики баранину, нарежьте плечо или ногу ягненка на большие куски и отложите в сторону.
Кусочки рубленой баранины на красной разделочной доске
Сделать масляный маринад -
Добавьте в миску 80 мл оливкового масла с чесночным пюре, пюре из вяленых томатов, черного перца и солью.
оливковое масло, пюре из вяленых томатов гиа, чесночное пюре гиа и черный перец смешаны в серебряной миске, чтобы получилась хорватская выпечка.
Добавьте картофель и овощи в большую кастрюлю с крышкой.
Нарезанные овощи, состоящие из нарезанного красного лука, кабачков, салатов и красного перца в чугунной сковороде.
На верх овощей выложите нарезанные кубиками баранину, залейте маринадом и вином.
Кусочки баранины, покрытые соусом из вяленых томатов, поверхность нарезанного красного лука, баклажанов, кабачков и соусов в чугунной сковороде.
Добавьте розмарин, тимьян и шалфей, старые, чтобы травы были на кухне.
Таким образом, вы можете легко удалить стебли зелени после приготовления.
Кусочки баранины, покрытые вяленым томатно-масляным соусом и открытым тимьяном, розмарином и шалфеем, поверхность нарезанного красного лука, баклажанов, кабачков и сковороду в чугунной сковороде.
Накройте форму для запекания крышкой и готовьте 1 час 30 минут.
Если у вас нет крышки, очень хорошо накройте ее кухонной фольгой.
Чугунная посуда с крышкой в ​​духовке
снимите крышку, удалите толстые стебли трав. Добавьте 2 столовые ложки оливкового масла.
Варить еще 20-30 мин.
Приготовленная баранина Пека по-хорватски на чугунной сковороде в духовке
Подайте со своим домашним хлебом, чтобы окунуть его в сок.</v>
      </c>
    </row>
    <row r="985" ht="15.75" customHeight="1">
      <c r="A985" s="2" t="s">
        <v>530</v>
      </c>
      <c r="B985" s="2" t="s">
        <v>287</v>
      </c>
      <c r="C985" s="2" t="s">
        <v>531</v>
      </c>
      <c r="E985" s="2" t="str">
        <f>IFERROR(__xludf.DUMMYFUNCTION("GOOGLETRANSLATE(A985, ""en"", ""ru"")"),"Loading...")</f>
        <v>Loading...</v>
      </c>
      <c r="F985" s="2" t="str">
        <f>IFERROR(__xludf.DUMMYFUNCTION("GOOGLETRANSLATE(B985, ""en"", ""ru"")"),"Loading...")</f>
        <v>Loading...</v>
      </c>
      <c r="G985" s="2" t="str">
        <f>IFERROR(__xludf.DUMMYFUNCTION("GOOGLETRANSLATE(C985, ""en"", ""ru"")"),"Loading...")</f>
        <v>Loading...</v>
      </c>
    </row>
    <row r="986" ht="15.75" customHeight="1">
      <c r="A986" s="2" t="s">
        <v>530</v>
      </c>
      <c r="B986" s="2" t="s">
        <v>197</v>
      </c>
      <c r="C986" s="2" t="s">
        <v>531</v>
      </c>
      <c r="E986" s="2" t="str">
        <f>IFERROR(__xludf.DUMMYFUNCTION("GOOGLETRANSLATE(A986, ""en"", ""ru"")"),"Loading...")</f>
        <v>Loading...</v>
      </c>
      <c r="F986" s="2" t="str">
        <f>IFERROR(__xludf.DUMMYFUNCTION("GOOGLETRANSLATE(B986, ""en"", ""ru"")"),"Loading...")</f>
        <v>Loading...</v>
      </c>
      <c r="G986" s="2" t="str">
        <f>IFERROR(__xludf.DUMMYFUNCTION("GOOGLETRANSLATE(C986, ""en"", ""ru"")"),"Loading...")</f>
        <v>Loading...</v>
      </c>
    </row>
    <row r="987" ht="15.75" customHeight="1">
      <c r="A987" s="2" t="s">
        <v>530</v>
      </c>
      <c r="B987" s="2" t="s">
        <v>78</v>
      </c>
      <c r="C987" s="2" t="s">
        <v>531</v>
      </c>
      <c r="E987" s="2" t="str">
        <f>IFERROR(__xludf.DUMMYFUNCTION("GOOGLETRANSLATE(A987, ""en"", ""ru"")"),"Loading...")</f>
        <v>Loading...</v>
      </c>
      <c r="F987" s="2" t="str">
        <f>IFERROR(__xludf.DUMMYFUNCTION("GOOGLETRANSLATE(B987, ""en"", ""ru"")"),"Помидоры")</f>
        <v>Помидоры</v>
      </c>
      <c r="G987" s="2" t="str">
        <f>IFERROR(__xludf.DUMMYFUNCTION("GOOGLETRANSLATE(C987, ""en"", ""ru"")"),"Loading...")</f>
        <v>Loading...</v>
      </c>
    </row>
    <row r="988" ht="15.75" customHeight="1">
      <c r="A988" s="2" t="s">
        <v>530</v>
      </c>
      <c r="B988" s="2" t="s">
        <v>37</v>
      </c>
      <c r="C988" s="2" t="s">
        <v>531</v>
      </c>
      <c r="E988" s="2" t="str">
        <f>IFERROR(__xludf.DUMMYFUNCTION("GOOGLETRANSLATE(A988, ""en"", ""ru"")"),"Loading...")</f>
        <v>Loading...</v>
      </c>
      <c r="F988" s="2" t="str">
        <f>IFERROR(__xludf.DUMMYFUNCTION("GOOGLETRANSLATE(B988, ""en"", ""ru"")"),"Шало")</f>
        <v>Шало</v>
      </c>
      <c r="G988" s="2" t="str">
        <f>IFERROR(__xludf.DUMMYFUNCTION("GOOGLETRANSLATE(C988, ""en"", ""ru"")"),"Loading...")</f>
        <v>Loading...</v>
      </c>
    </row>
    <row r="989" ht="15.75" customHeight="1">
      <c r="A989" s="2" t="s">
        <v>530</v>
      </c>
      <c r="B989" s="2" t="s">
        <v>79</v>
      </c>
      <c r="C989" s="2" t="s">
        <v>531</v>
      </c>
      <c r="E989" s="2" t="str">
        <f>IFERROR(__xludf.DUMMYFUNCTION("GOOGLETRANSLATE(A989, ""en"", ""ru"")"),"Loading...")</f>
        <v>Loading...</v>
      </c>
      <c r="F989" s="2" t="str">
        <f>IFERROR(__xludf.DUMMYFUNCTION("GOOGLETRANSLATE(B989, ""en"", ""ru"")"),"Чеснок")</f>
        <v>Чеснок</v>
      </c>
      <c r="G989" s="2" t="str">
        <f>IFERROR(__xludf.DUMMYFUNCTION("GOOGLETRANSLATE(C989, ""en"", ""ru"")"),"Loading...")</f>
        <v>Loading...</v>
      </c>
    </row>
    <row r="990" ht="15.75" customHeight="1">
      <c r="A990" s="2" t="s">
        <v>530</v>
      </c>
      <c r="B990" s="2" t="s">
        <v>118</v>
      </c>
      <c r="C990" s="2" t="s">
        <v>531</v>
      </c>
      <c r="E990" s="2" t="str">
        <f>IFERROR(__xludf.DUMMYFUNCTION("GOOGLETRANSLATE(A990, ""en"", ""ru"")"),"Loading...")</f>
        <v>Loading...</v>
      </c>
      <c r="F990" s="2" t="str">
        <f>IFERROR(__xludf.DUMMYFUNCTION("GOOGLETRANSLATE(B990, ""en"", ""ru"")"),"Петрушка")</f>
        <v>Петрушка</v>
      </c>
      <c r="G990" s="2" t="str">
        <f>IFERROR(__xludf.DUMMYFUNCTION("GOOGLETRANSLATE(C990, ""en"", ""ru"")"),"Loading...")</f>
        <v>Loading...</v>
      </c>
    </row>
    <row r="991" ht="15.75" customHeight="1">
      <c r="A991" s="2" t="s">
        <v>530</v>
      </c>
      <c r="B991" s="2" t="s">
        <v>102</v>
      </c>
      <c r="C991" s="2" t="s">
        <v>531</v>
      </c>
      <c r="E991" s="2" t="str">
        <f>IFERROR(__xludf.DUMMYFUNCTION("GOOGLETRANSLATE(A991, ""en"", ""ru"")"),"Loading...")</f>
        <v>Loading...</v>
      </c>
      <c r="F991" s="2" t="str">
        <f>IFERROR(__xludf.DUMMYFUNCTION("GOOGLETRANSLATE(B991, ""en"", ""ru"")"),"Loading...")</f>
        <v>Loading...</v>
      </c>
      <c r="G991" s="2" t="str">
        <f>IFERROR(__xludf.DUMMYFUNCTION("GOOGLETRANSLATE(C991, ""en"", ""ru"")"),"Loading...")</f>
        <v>Loading...</v>
      </c>
    </row>
    <row r="992" ht="15.75" customHeight="1">
      <c r="A992" s="2" t="s">
        <v>532</v>
      </c>
      <c r="B992" s="2" t="s">
        <v>85</v>
      </c>
      <c r="C992" s="2" t="s">
        <v>533</v>
      </c>
      <c r="E992" s="2" t="str">
        <f>IFERROR(__xludf.DUMMYFUNCTION("GOOGLETRANSLATE(A992, ""en"", ""ru"")"),"Loading...")</f>
        <v>Loading...</v>
      </c>
      <c r="F992" s="2" t="str">
        <f>IFERROR(__xludf.DUMMYFUNCTION("GOOGLETRANSLATE(B992, ""en"", ""ru"")"),"Говяжья грудинка")</f>
        <v>Говяжья грудинка</v>
      </c>
      <c r="G992" s="2" t="str">
        <f>IFERROR(__xludf.DUMMYFUNCTION("GOOGLETRANSLATE(C992, ""en"", ""ru"")"),"Loading...")</f>
        <v>Loading...</v>
      </c>
    </row>
    <row r="993" ht="15.75" customHeight="1">
      <c r="A993" s="2" t="s">
        <v>532</v>
      </c>
      <c r="B993" s="2" t="s">
        <v>227</v>
      </c>
      <c r="C993" s="2" t="s">
        <v>533</v>
      </c>
      <c r="E993" s="2" t="str">
        <f>IFERROR(__xludf.DUMMYFUNCTION("GOOGLETRANSLATE(A993, ""en"", ""ru"")"),"Loading...")</f>
        <v>Loading...</v>
      </c>
      <c r="F993" s="2" t="str">
        <f>IFERROR(__xludf.DUMMYFUNCTION("GOOGLETRANSLATE(B993, ""en"", ""ru"")"),"Loading...")</f>
        <v>Loading...</v>
      </c>
      <c r="G993" s="2" t="str">
        <f>IFERROR(__xludf.DUMMYFUNCTION("GOOGLETRANSLATE(C993, ""en"", ""ru"")"),"Loading...")</f>
        <v>Loading...</v>
      </c>
    </row>
    <row r="994" ht="15.75" customHeight="1">
      <c r="A994" s="2" t="s">
        <v>532</v>
      </c>
      <c r="B994" s="2" t="s">
        <v>387</v>
      </c>
      <c r="C994" s="2" t="s">
        <v>533</v>
      </c>
      <c r="E994" s="2" t="str">
        <f>IFERROR(__xludf.DUMMYFUNCTION("GOOGLETRANSLATE(A994, ""en"", ""ru"")"),"Loading...")</f>
        <v>Loading...</v>
      </c>
      <c r="F994" s="2" t="str">
        <f>IFERROR(__xludf.DUMMYFUNCTION("GOOGLETRANSLATE(B994, ""en"", ""ru"")"),"Loading...")</f>
        <v>Loading...</v>
      </c>
      <c r="G994" s="2" t="str">
        <f>IFERROR(__xludf.DUMMYFUNCTION("GOOGLETRANSLATE(C994, ""en"", ""ru"")"),"Loading...")</f>
        <v>Loading...</v>
      </c>
    </row>
    <row r="995" ht="15.75" customHeight="1">
      <c r="A995" s="2" t="s">
        <v>532</v>
      </c>
      <c r="B995" s="2" t="s">
        <v>191</v>
      </c>
      <c r="C995" s="2" t="s">
        <v>533</v>
      </c>
      <c r="E995" s="2" t="str">
        <f>IFERROR(__xludf.DUMMYFUNCTION("GOOGLETRANSLATE(A995, ""en"", ""ru"")"),"Loading...")</f>
        <v>Loading...</v>
      </c>
      <c r="F995" s="2" t="str">
        <f>IFERROR(__xludf.DUMMYFUNCTION("GOOGLETRANSLATE(B995, ""en"", ""ru"")"),"Loading...")</f>
        <v>Loading...</v>
      </c>
      <c r="G995" s="2" t="str">
        <f>IFERROR(__xludf.DUMMYFUNCTION("GOOGLETRANSLATE(C995, ""en"", ""ru"")"),"Loading...")</f>
        <v>Loading...</v>
      </c>
    </row>
    <row r="996" ht="15.75" customHeight="1">
      <c r="A996" s="2" t="s">
        <v>532</v>
      </c>
      <c r="B996" s="2" t="s">
        <v>431</v>
      </c>
      <c r="C996" s="2" t="s">
        <v>533</v>
      </c>
      <c r="E996" s="2" t="str">
        <f>IFERROR(__xludf.DUMMYFUNCTION("GOOGLETRANSLATE(A996, ""en"", ""ru"")"),"Loading...")</f>
        <v>Loading...</v>
      </c>
      <c r="F996" s="2" t="str">
        <f>IFERROR(__xludf.DUMMYFUNCTION("GOOGLETRANSLATE(B996, ""en"", ""ru"")"),"ветчина")</f>
        <v>ветчина</v>
      </c>
      <c r="G996" s="2" t="str">
        <f>IFERROR(__xludf.DUMMYFUNCTION("GOOGLETRANSLATE(C996, ""en"", ""ru"")"),"Loading...")</f>
        <v>Loading...</v>
      </c>
    </row>
    <row r="997" ht="15.75" customHeight="1">
      <c r="A997" s="2" t="s">
        <v>532</v>
      </c>
      <c r="B997" s="2" t="s">
        <v>534</v>
      </c>
      <c r="C997" s="2" t="s">
        <v>533</v>
      </c>
      <c r="E997" s="2" t="str">
        <f>IFERROR(__xludf.DUMMYFUNCTION("GOOGLETRANSLATE(A997, ""en"", ""ru"")"),"Loading...")</f>
        <v>Loading...</v>
      </c>
      <c r="F997" s="2" t="str">
        <f>IFERROR(__xludf.DUMMYFUNCTION("GOOGLETRANSLATE(B997, ""en"", ""ru"")"),"Loading...")</f>
        <v>Loading...</v>
      </c>
      <c r="G997" s="2" t="str">
        <f>IFERROR(__xludf.DUMMYFUNCTION("GOOGLETRANSLATE(C997, ""en"", ""ru"")"),"Loading...")</f>
        <v>Loading...</v>
      </c>
    </row>
    <row r="998" ht="15.75" customHeight="1">
      <c r="A998" s="2" t="s">
        <v>532</v>
      </c>
      <c r="B998" s="2" t="s">
        <v>150</v>
      </c>
      <c r="C998" s="2" t="s">
        <v>533</v>
      </c>
      <c r="E998" s="2" t="str">
        <f>IFERROR(__xludf.DUMMYFUNCTION("GOOGLETRANSLATE(A998, ""en"", ""ru"")"),"Loading...")</f>
        <v>Loading...</v>
      </c>
      <c r="F998" s="2" t="str">
        <f>IFERROR(__xludf.DUMMYFUNCTION("GOOGLETRANSLATE(B998, ""en"", ""ru"")"),"Бекон")</f>
        <v>Бекон</v>
      </c>
      <c r="G998" s="2" t="str">
        <f>IFERROR(__xludf.DUMMYFUNCTION("GOOGLETRANSLATE(C998, ""en"", ""ru"")"),"Loading...")</f>
        <v>Loading...</v>
      </c>
    </row>
    <row r="999" ht="15.75" customHeight="1">
      <c r="A999" s="2" t="s">
        <v>532</v>
      </c>
      <c r="B999" s="2" t="s">
        <v>201</v>
      </c>
      <c r="C999" s="2" t="s">
        <v>533</v>
      </c>
      <c r="E999" s="2" t="str">
        <f>IFERROR(__xludf.DUMMYFUNCTION("GOOGLETRANSLATE(A999, ""en"", ""ru"")"),"Loading...")</f>
        <v>Loading...</v>
      </c>
      <c r="F999" s="2" t="str">
        <f>IFERROR(__xludf.DUMMYFUNCTION("GOOGLETRANSLATE(B999, ""en"", ""ru"")"),"Яйцо")</f>
        <v>Яйцо</v>
      </c>
      <c r="G999" s="2" t="str">
        <f>IFERROR(__xludf.DUMMYFUNCTION("GOOGLETRANSLATE(C999, ""en"", ""ru"")"),"Loading...")</f>
        <v>Loading...</v>
      </c>
    </row>
    <row r="1000" ht="15.75" customHeight="1">
      <c r="A1000" s="2" t="s">
        <v>532</v>
      </c>
      <c r="B1000" s="2" t="s">
        <v>77</v>
      </c>
      <c r="C1000" s="2" t="s">
        <v>533</v>
      </c>
      <c r="E1000" s="2" t="str">
        <f>IFERROR(__xludf.DUMMYFUNCTION("GOOGLETRANSLATE(A1000, ""en"", ""ru"")"),"Loading...")</f>
        <v>Loading...</v>
      </c>
      <c r="F1000" s="2" t="str">
        <f>IFERROR(__xludf.DUMMYFUNCTION("GOOGLETRANSLATE(B1000, ""en"", ""ru"")"),"Лук")</f>
        <v>Лук</v>
      </c>
      <c r="G1000" s="2" t="str">
        <f>IFERROR(__xludf.DUMMYFUNCTION("GOOGLETRANSLATE(C1000, ""en"", ""ru"")"),"Loading...")</f>
        <v>Loading...</v>
      </c>
    </row>
    <row r="1001" ht="15.75" customHeight="1">
      <c r="A1001" s="2" t="s">
        <v>532</v>
      </c>
      <c r="B1001" s="2" t="s">
        <v>146</v>
      </c>
      <c r="C1001" s="2" t="s">
        <v>533</v>
      </c>
      <c r="E1001" s="2" t="str">
        <f>IFERROR(__xludf.DUMMYFUNCTION("GOOGLETRANSLATE(A1001, ""en"", ""ru"")"),"Loading...")</f>
        <v>Loading...</v>
      </c>
      <c r="F1001" s="2" t="str">
        <f>IFERROR(__xludf.DUMMYFUNCTION("GOOGLETRANSLATE(B1001, ""en"", ""ru"")"),"Loading...")</f>
        <v>Loading...</v>
      </c>
      <c r="G1001" s="2" t="str">
        <f>IFERROR(__xludf.DUMMYFUNCTION("GOOGLETRANSLATE(C1001, ""en"", ""ru"")"),"Loading...")</f>
        <v>Loading...</v>
      </c>
    </row>
    <row r="1002" ht="15.75" customHeight="1">
      <c r="A1002" s="2" t="s">
        <v>535</v>
      </c>
      <c r="B1002" s="2" t="s">
        <v>536</v>
      </c>
      <c r="C1002" s="2" t="s">
        <v>537</v>
      </c>
      <c r="E1002" s="2" t="str">
        <f>IFERROR(__xludf.DUMMYFUNCTION("GOOGLETRANSLATE(A1002, ""en"", ""ru"")"),"Loading...")</f>
        <v>Loading...</v>
      </c>
      <c r="F1002" s="2" t="str">
        <f>IFERROR(__xludf.DUMMYFUNCTION("GOOGLETRANSLATE(B1002, ""en"", ""ru"")"),"Баклажаны")</f>
        <v>Баклажаны</v>
      </c>
      <c r="G1002" s="2" t="str">
        <f>IFERROR(__xludf.DUMMYFUNCTION("GOOGLETRANSLATE(C1002, ""en"", ""ru"")"),"Loading...")</f>
        <v>Loading...</v>
      </c>
    </row>
    <row r="1003" ht="15.75" customHeight="1">
      <c r="A1003" s="2" t="s">
        <v>535</v>
      </c>
      <c r="B1003" s="2" t="s">
        <v>223</v>
      </c>
      <c r="C1003" s="2" t="s">
        <v>537</v>
      </c>
      <c r="E1003" s="2" t="str">
        <f>IFERROR(__xludf.DUMMYFUNCTION("GOOGLETRANSLATE(A1003, ""en"", ""ru"")"),"Loading...")</f>
        <v>Loading...</v>
      </c>
      <c r="F1003" s="2" t="str">
        <f>IFERROR(__xludf.DUMMYFUNCTION("GOOGLETRANSLATE(B1003, ""en"", ""ru"")"),"Loading...")</f>
        <v>Loading...</v>
      </c>
      <c r="G1003" s="2" t="str">
        <f>IFERROR(__xludf.DUMMYFUNCTION("GOOGLETRANSLATE(C1003, ""en"", ""ru"")"),"Loading...")</f>
        <v>Loading...</v>
      </c>
    </row>
    <row r="1004" ht="15.75" customHeight="1">
      <c r="A1004" s="2" t="s">
        <v>535</v>
      </c>
      <c r="B1004" s="2" t="s">
        <v>538</v>
      </c>
      <c r="C1004" s="2" t="s">
        <v>537</v>
      </c>
      <c r="E1004" s="2" t="str">
        <f>IFERROR(__xludf.DUMMYFUNCTION("GOOGLETRANSLATE(A1004, ""en"", ""ru"")"),"Loading...")</f>
        <v>Loading...</v>
      </c>
      <c r="F1004" s="2" t="str">
        <f>IFERROR(__xludf.DUMMYFUNCTION("GOOGLETRANSLATE(B1004, ""en"", ""ru"")"),"Loading...")</f>
        <v>Loading...</v>
      </c>
      <c r="G1004" s="2" t="str">
        <f>IFERROR(__xludf.DUMMYFUNCTION("GOOGLETRANSLATE(C1004, ""en"", ""ru"")"),"Loading...")</f>
        <v>Loading...</v>
      </c>
    </row>
    <row r="1005" ht="15.75" customHeight="1">
      <c r="A1005" s="2" t="s">
        <v>535</v>
      </c>
      <c r="B1005" s="2" t="s">
        <v>27</v>
      </c>
      <c r="C1005" s="2" t="s">
        <v>537</v>
      </c>
      <c r="E1005" s="2" t="str">
        <f>IFERROR(__xludf.DUMMYFUNCTION("GOOGLETRANSLATE(A1005, ""en"", ""ru"")"),"Loading...")</f>
        <v>Loading...</v>
      </c>
      <c r="F1005" s="2" t="str">
        <f>IFERROR(__xludf.DUMMYFUNCTION("GOOGLETRANSLATE(B1005, ""en"", ""ru"")"),"Яйца")</f>
        <v>Яйца</v>
      </c>
      <c r="G1005" s="2" t="str">
        <f>IFERROR(__xludf.DUMMYFUNCTION("GOOGLETRANSLATE(C1005, ""en"", ""ru"")"),"Loading...")</f>
        <v>Loading...</v>
      </c>
    </row>
    <row r="1006" ht="15.75" customHeight="1">
      <c r="A1006" s="2" t="s">
        <v>535</v>
      </c>
      <c r="B1006" s="2" t="s">
        <v>30</v>
      </c>
      <c r="C1006" s="2" t="s">
        <v>537</v>
      </c>
      <c r="E1006" s="2" t="str">
        <f>IFERROR(__xludf.DUMMYFUNCTION("GOOGLETRANSLATE(A1006, ""en"", ""ru"")"),"Loading...")</f>
        <v>Loading...</v>
      </c>
      <c r="F1006" s="2" t="str">
        <f>IFERROR(__xludf.DUMMYFUNCTION("GOOGLETRANSLATE(B1006, ""en"", ""ru"")"),"Соль")</f>
        <v>Соль</v>
      </c>
      <c r="G1006" s="2" t="str">
        <f>IFERROR(__xludf.DUMMYFUNCTION("GOOGLETRANSLATE(C1006, ""en"", ""ru"")"),"Loading...")</f>
        <v>Loading...</v>
      </c>
    </row>
    <row r="1007" ht="15.75" customHeight="1">
      <c r="A1007" s="2" t="s">
        <v>535</v>
      </c>
      <c r="B1007" s="2" t="s">
        <v>146</v>
      </c>
      <c r="C1007" s="2" t="s">
        <v>537</v>
      </c>
      <c r="E1007" s="2" t="str">
        <f>IFERROR(__xludf.DUMMYFUNCTION("GOOGLETRANSLATE(A1007, ""en"", ""ru"")"),"Loading...")</f>
        <v>Loading...</v>
      </c>
      <c r="F1007" s="2" t="str">
        <f>IFERROR(__xludf.DUMMYFUNCTION("GOOGLETRANSLATE(B1007, ""en"", ""ru"")"),"Loading...")</f>
        <v>Loading...</v>
      </c>
      <c r="G1007" s="2" t="str">
        <f>IFERROR(__xludf.DUMMYFUNCTION("GOOGLETRANSLATE(C1007, ""en"", ""ru"")"),"Loading...")</f>
        <v>Loading...</v>
      </c>
    </row>
    <row r="1008" ht="15.75" customHeight="1">
      <c r="A1008" s="2" t="s">
        <v>535</v>
      </c>
      <c r="B1008" s="2" t="s">
        <v>197</v>
      </c>
      <c r="C1008" s="2" t="s">
        <v>537</v>
      </c>
      <c r="E1008" s="2" t="str">
        <f>IFERROR(__xludf.DUMMYFUNCTION("GOOGLETRANSLATE(A1008, ""en"", ""ru"")"),"Loading...")</f>
        <v>Loading...</v>
      </c>
      <c r="F1008" s="2" t="str">
        <f>IFERROR(__xludf.DUMMYFUNCTION("GOOGLETRANSLATE(B1008, ""en"", ""ru"")"),"Loading...")</f>
        <v>Loading...</v>
      </c>
      <c r="G1008" s="2" t="str">
        <f>IFERROR(__xludf.DUMMYFUNCTION("GOOGLETRANSLATE(C1008, ""en"", ""ru"")"),"Loading...")</f>
        <v>Loading...</v>
      </c>
    </row>
    <row r="1009" ht="15.75" customHeight="1">
      <c r="A1009" s="2" t="s">
        <v>539</v>
      </c>
      <c r="B1009" s="2" t="s">
        <v>31</v>
      </c>
      <c r="C1009" s="2" t="s">
        <v>540</v>
      </c>
      <c r="E1009" s="2" t="str">
        <f>IFERROR(__xludf.DUMMYFUNCTION("GOOGLETRANSLATE(A1009, ""en"", ""ru"")"),"Loading...")</f>
        <v>Loading...</v>
      </c>
      <c r="F1009" s="2" t="str">
        <f>IFERROR(__xludf.DUMMYFUNCTION("GOOGLETRANSLATE(B1009, ""en"", ""ru"")"),"Несоленое масло")</f>
        <v>Несоленое масло</v>
      </c>
      <c r="G1009" s="2" t="str">
        <f>IFERROR(__xludf.DUMMYFUNCTION("GOOGLETRANSLATE(C1009, ""en"", ""ru"")"),"Loading...")</f>
        <v>Loading...</v>
      </c>
    </row>
    <row r="1010" ht="15.75" customHeight="1">
      <c r="A1010" s="2" t="s">
        <v>539</v>
      </c>
      <c r="B1010" s="2" t="s">
        <v>77</v>
      </c>
      <c r="C1010" s="2" t="s">
        <v>540</v>
      </c>
      <c r="E1010" s="2" t="str">
        <f>IFERROR(__xludf.DUMMYFUNCTION("GOOGLETRANSLATE(A1010, ""en"", ""ru"")"),"Loading...")</f>
        <v>Loading...</v>
      </c>
      <c r="F1010" s="2" t="str">
        <f>IFERROR(__xludf.DUMMYFUNCTION("GOOGLETRANSLATE(B1010, ""en"", ""ru"")"),"Лук")</f>
        <v>Лук</v>
      </c>
      <c r="G1010" s="2" t="str">
        <f>IFERROR(__xludf.DUMMYFUNCTION("GOOGLETRANSLATE(C1010, ""en"", ""ru"")"),"Loading...")</f>
        <v>Loading...</v>
      </c>
    </row>
    <row r="1011" ht="15.75" customHeight="1">
      <c r="A1011" s="2" t="s">
        <v>539</v>
      </c>
      <c r="B1011" s="2" t="s">
        <v>251</v>
      </c>
      <c r="C1011" s="2" t="s">
        <v>540</v>
      </c>
      <c r="E1011" s="2" t="str">
        <f>IFERROR(__xludf.DUMMYFUNCTION("GOOGLETRANSLATE(A1011, ""en"", ""ru"")"),"Loading...")</f>
        <v>Loading...</v>
      </c>
      <c r="F1011" s="2" t="str">
        <f>IFERROR(__xludf.DUMMYFUNCTION("GOOGLETRANSLATE(B1011, ""en"", ""ru"")"),"Loading...")</f>
        <v>Loading...</v>
      </c>
      <c r="G1011" s="2" t="str">
        <f>IFERROR(__xludf.DUMMYFUNCTION("GOOGLETRANSLATE(C1011, ""en"", ""ru"")"),"Loading...")</f>
        <v>Loading...</v>
      </c>
    </row>
    <row r="1012" ht="15.75" customHeight="1">
      <c r="A1012" s="2" t="s">
        <v>539</v>
      </c>
      <c r="B1012" s="2" t="s">
        <v>91</v>
      </c>
      <c r="C1012" s="2" t="s">
        <v>540</v>
      </c>
      <c r="E1012" s="2" t="str">
        <f>IFERROR(__xludf.DUMMYFUNCTION("GOOGLETRANSLATE(A1012, ""en"", ""ru"")"),"Loading...")</f>
        <v>Loading...</v>
      </c>
      <c r="F1012" s="2" t="str">
        <f>IFERROR(__xludf.DUMMYFUNCTION("GOOGLETRANSLATE(B1012, ""en"", ""ru"")"),"Морковь")</f>
        <v>Морковь</v>
      </c>
      <c r="G1012" s="2" t="str">
        <f>IFERROR(__xludf.DUMMYFUNCTION("GOOGLETRANSLATE(C1012, ""en"", ""ru"")"),"Loading...")</f>
        <v>Loading...</v>
      </c>
    </row>
    <row r="1013" ht="15.75" customHeight="1">
      <c r="A1013" s="2" t="s">
        <v>539</v>
      </c>
      <c r="B1013" s="2" t="s">
        <v>122</v>
      </c>
      <c r="C1013" s="2" t="s">
        <v>540</v>
      </c>
      <c r="E1013" s="2" t="str">
        <f>IFERROR(__xludf.DUMMYFUNCTION("GOOGLETRANSLATE(A1013, ""en"", ""ru"")"),"Loading...")</f>
        <v>Loading...</v>
      </c>
      <c r="F1013" s="2" t="str">
        <f>IFERROR(__xludf.DUMMYFUNCTION("GOOGLETRANSLATE(B1013, ""en"", ""ru"")"),"Loading...")</f>
        <v>Loading...</v>
      </c>
      <c r="G1013" s="2" t="str">
        <f>IFERROR(__xludf.DUMMYFUNCTION("GOOGLETRANSLATE(C1013, ""en"", ""ru"")"),"Loading...")</f>
        <v>Loading...</v>
      </c>
    </row>
    <row r="1014" ht="15.75" customHeight="1">
      <c r="A1014" s="2" t="s">
        <v>539</v>
      </c>
      <c r="B1014" s="2" t="s">
        <v>89</v>
      </c>
      <c r="C1014" s="2" t="s">
        <v>540</v>
      </c>
      <c r="E1014" s="2" t="str">
        <f>IFERROR(__xludf.DUMMYFUNCTION("GOOGLETRANSLATE(A1014, ""en"", ""ru"")"),"Loading...")</f>
        <v>Loading...</v>
      </c>
      <c r="F1014" s="2" t="str">
        <f>IFERROR(__xludf.DUMMYFUNCTION("GOOGLETRANSLATE(B1014, ""en"", ""ru"")"),"Лавровый лист")</f>
        <v>Лавровый лист</v>
      </c>
      <c r="G1014" s="2" t="str">
        <f>IFERROR(__xludf.DUMMYFUNCTION("GOOGLETRANSLATE(C1014, ""en"", ""ru"")"),"Loading...")</f>
        <v>Loading...</v>
      </c>
    </row>
    <row r="1015" ht="15.75" customHeight="1">
      <c r="A1015" s="2" t="s">
        <v>539</v>
      </c>
      <c r="B1015" s="2" t="s">
        <v>124</v>
      </c>
      <c r="C1015" s="2" t="s">
        <v>540</v>
      </c>
      <c r="E1015" s="2" t="str">
        <f>IFERROR(__xludf.DUMMYFUNCTION("GOOGLETRANSLATE(A1015, ""en"", ""ru"")"),"Loading...")</f>
        <v>Loading...</v>
      </c>
      <c r="F1015" s="2" t="str">
        <f>IFERROR(__xludf.DUMMYFUNCTION("GOOGLETRANSLATE(B1015, ""en"", ""ru"")"),"Loading...")</f>
        <v>Loading...</v>
      </c>
      <c r="G1015" s="2" t="str">
        <f>IFERROR(__xludf.DUMMYFUNCTION("GOOGLETRANSLATE(C1015, ""en"", ""ru"")"),"Loading...")</f>
        <v>Loading...</v>
      </c>
    </row>
    <row r="1016" ht="15.75" customHeight="1">
      <c r="A1016" s="2" t="s">
        <v>539</v>
      </c>
      <c r="B1016" s="2" t="s">
        <v>93</v>
      </c>
      <c r="C1016" s="2" t="s">
        <v>540</v>
      </c>
      <c r="E1016" s="2" t="str">
        <f>IFERROR(__xludf.DUMMYFUNCTION("GOOGLETRANSLATE(A1016, ""en"", ""ru"")"),"Loading...")</f>
        <v>Loading...</v>
      </c>
      <c r="F1016" s="2" t="str">
        <f>IFERROR(__xludf.DUMMYFUNCTION("GOOGLETRANSLATE(B1016, ""en"", ""ru"")"),"Картофель")</f>
        <v>Картофель</v>
      </c>
      <c r="G1016" s="2" t="str">
        <f>IFERROR(__xludf.DUMMYFUNCTION("GOOGLETRANSLATE(C1016, ""en"", ""ru"")"),"Loading...")</f>
        <v>Loading...</v>
      </c>
    </row>
    <row r="1017" ht="15.75" customHeight="1">
      <c r="A1017" s="2" t="s">
        <v>539</v>
      </c>
      <c r="B1017" s="2" t="s">
        <v>78</v>
      </c>
      <c r="C1017" s="2" t="s">
        <v>540</v>
      </c>
      <c r="E1017" s="2" t="str">
        <f>IFERROR(__xludf.DUMMYFUNCTION("GOOGLETRANSLATE(A1017, ""en"", ""ru"")"),"Loading...")</f>
        <v>Loading...</v>
      </c>
      <c r="F1017" s="2" t="str">
        <f>IFERROR(__xludf.DUMMYFUNCTION("GOOGLETRANSLATE(B1017, ""en"", ""ru"")"),"Помидоры")</f>
        <v>Помидоры</v>
      </c>
      <c r="G1017" s="2" t="str">
        <f>IFERROR(__xludf.DUMMYFUNCTION("GOOGLETRANSLATE(C1017, ""en"", ""ru"")"),"Loading...")</f>
        <v>Loading...</v>
      </c>
    </row>
    <row r="1018" ht="15.75" customHeight="1">
      <c r="A1018" s="2" t="s">
        <v>539</v>
      </c>
      <c r="B1018" s="2" t="s">
        <v>116</v>
      </c>
      <c r="C1018" s="2" t="s">
        <v>540</v>
      </c>
      <c r="E1018" s="2" t="str">
        <f>IFERROR(__xludf.DUMMYFUNCTION("GOOGLETRANSLATE(A1018, ""en"", ""ru"")"),"Loading...")</f>
        <v>Loading...</v>
      </c>
      <c r="F1018" s="2" t="str">
        <f>IFERROR(__xludf.DUMMYFUNCTION("GOOGLETRANSLATE(B1018, ""en"", ""ru"")"),"Loading...")</f>
        <v>Loading...</v>
      </c>
      <c r="G1018" s="2" t="str">
        <f>IFERROR(__xludf.DUMMYFUNCTION("GOOGLETRANSLATE(C1018, ""en"", ""ru"")"),"Loading...")</f>
        <v>Loading...</v>
      </c>
    </row>
    <row r="1019" ht="15.75" customHeight="1">
      <c r="A1019" s="2" t="s">
        <v>539</v>
      </c>
      <c r="B1019" s="2" t="s">
        <v>288</v>
      </c>
      <c r="C1019" s="2" t="s">
        <v>540</v>
      </c>
      <c r="E1019" s="2" t="str">
        <f>IFERROR(__xludf.DUMMYFUNCTION("GOOGLETRANSLATE(A1019, ""en"", ""ru"")"),"Loading...")</f>
        <v>Loading...</v>
      </c>
      <c r="F1019" s="2" t="str">
        <f>IFERROR(__xludf.DUMMYFUNCTION("GOOGLETRANSLATE(B1019, ""en"", ""ru"")"),"Loading...")</f>
        <v>Loading...</v>
      </c>
      <c r="G1019" s="2" t="str">
        <f>IFERROR(__xludf.DUMMYFUNCTION("GOOGLETRANSLATE(C1019, ""en"", ""ru"")"),"Loading...")</f>
        <v>Loading...</v>
      </c>
    </row>
    <row r="1020" ht="15.75" customHeight="1">
      <c r="A1020" s="2" t="s">
        <v>541</v>
      </c>
      <c r="B1020" s="2" t="s">
        <v>542</v>
      </c>
      <c r="C1020" s="2" t="s">
        <v>543</v>
      </c>
      <c r="E1020" s="2" t="str">
        <f>IFERROR(__xludf.DUMMYFUNCTION("GOOGLETRANSLATE(A1020, ""en"", ""ru"")"),"Loading...")</f>
        <v>Loading...</v>
      </c>
      <c r="F1020" s="2" t="str">
        <f>IFERROR(__xludf.DUMMYFUNCTION("GOOGLETRANSLATE(B1020, ""en"", ""ru"")"),"Тоор дал")</f>
        <v>Тоор дал</v>
      </c>
      <c r="G1020" s="2" t="str">
        <f>IFERROR(__xludf.DUMMYFUNCTION("GOOGLETRANSLATE(C1020, ""en"", ""ru"")"),"Loading...")</f>
        <v>Loading...</v>
      </c>
    </row>
    <row r="1021" ht="15.75" customHeight="1">
      <c r="A1021" s="2" t="s">
        <v>541</v>
      </c>
      <c r="B1021" s="2" t="s">
        <v>47</v>
      </c>
      <c r="C1021" s="2" t="s">
        <v>543</v>
      </c>
      <c r="E1021" s="2" t="str">
        <f>IFERROR(__xludf.DUMMYFUNCTION("GOOGLETRANSLATE(A1021, ""en"", ""ru"")"),"Loading...")</f>
        <v>Loading...</v>
      </c>
      <c r="F1021" s="2" t="str">
        <f>IFERROR(__xludf.DUMMYFUNCTION("GOOGLETRANSLATE(B1021, ""en"", ""ru"")"),"Вода")</f>
        <v>Вода</v>
      </c>
      <c r="G1021" s="2" t="str">
        <f>IFERROR(__xludf.DUMMYFUNCTION("GOOGLETRANSLATE(C1021, ""en"", ""ru"")"),"Loading...")</f>
        <v>Loading...</v>
      </c>
    </row>
    <row r="1022" ht="15.75" customHeight="1">
      <c r="A1022" s="2" t="s">
        <v>541</v>
      </c>
      <c r="B1022" s="2" t="s">
        <v>30</v>
      </c>
      <c r="C1022" s="2" t="s">
        <v>543</v>
      </c>
      <c r="E1022" s="2" t="str">
        <f>IFERROR(__xludf.DUMMYFUNCTION("GOOGLETRANSLATE(A1022, ""en"", ""ru"")"),"Loading...")</f>
        <v>Loading...</v>
      </c>
      <c r="F1022" s="2" t="str">
        <f>IFERROR(__xludf.DUMMYFUNCTION("GOOGLETRANSLATE(B1022, ""en"", ""ru"")"),"Соль")</f>
        <v>Соль</v>
      </c>
      <c r="G1022" s="2" t="str">
        <f>IFERROR(__xludf.DUMMYFUNCTION("GOOGLETRANSLATE(C1022, ""en"", ""ru"")"),"Loading...")</f>
        <v>Loading...</v>
      </c>
    </row>
    <row r="1023" ht="15.75" customHeight="1">
      <c r="A1023" s="2" t="s">
        <v>541</v>
      </c>
      <c r="B1023" s="2" t="s">
        <v>41</v>
      </c>
      <c r="C1023" s="2" t="s">
        <v>543</v>
      </c>
      <c r="E1023" s="2" t="str">
        <f>IFERROR(__xludf.DUMMYFUNCTION("GOOGLETRANSLATE(A1023, ""en"", ""ru"")"),"Loading...")</f>
        <v>Loading...</v>
      </c>
      <c r="F1023" s="2" t="str">
        <f>IFERROR(__xludf.DUMMYFUNCTION("GOOGLETRANSLATE(B1023, ""en"", ""ru"")"),"Куркума")</f>
        <v>Куркума</v>
      </c>
      <c r="G1023" s="2" t="str">
        <f>IFERROR(__xludf.DUMMYFUNCTION("GOOGLETRANSLATE(C1023, ""en"", ""ru"")"),"Loading...")</f>
        <v>Loading...</v>
      </c>
    </row>
    <row r="1024" ht="15.75" customHeight="1">
      <c r="A1024" s="2" t="s">
        <v>541</v>
      </c>
      <c r="B1024" s="2" t="s">
        <v>544</v>
      </c>
      <c r="C1024" s="2" t="s">
        <v>543</v>
      </c>
      <c r="E1024" s="2" t="str">
        <f>IFERROR(__xludf.DUMMYFUNCTION("GOOGLETRANSLATE(A1024, ""en"", ""ru"")"),"Loading...")</f>
        <v>Loading...</v>
      </c>
      <c r="F1024" s="2" t="str">
        <f>IFERROR(__xludf.DUMMYFUNCTION("GOOGLETRANSLATE(B1024, ""en"", ""ru"")"),"Loading...")</f>
        <v>Loading...</v>
      </c>
      <c r="G1024" s="2" t="str">
        <f>IFERROR(__xludf.DUMMYFUNCTION("GOOGLETRANSLATE(C1024, ""en"", ""ru"")"),"Loading...")</f>
        <v>Loading...</v>
      </c>
    </row>
    <row r="1025" ht="15.75" customHeight="1">
      <c r="A1025" s="2" t="s">
        <v>541</v>
      </c>
      <c r="B1025" s="2" t="s">
        <v>545</v>
      </c>
      <c r="C1025" s="2" t="s">
        <v>543</v>
      </c>
      <c r="E1025" s="2" t="str">
        <f>IFERROR(__xludf.DUMMYFUNCTION("GOOGLETRANSLATE(A1025, ""en"", ""ru"")"),"Loading...")</f>
        <v>Loading...</v>
      </c>
      <c r="F1025" s="2" t="str">
        <f>IFERROR(__xludf.DUMMYFUNCTION("GOOGLETRANSLATE(B1025, ""en"", ""ru"")"),"Loading...")</f>
        <v>Loading...</v>
      </c>
      <c r="G1025" s="2" t="str">
        <f>IFERROR(__xludf.DUMMYFUNCTION("GOOGLETRANSLATE(C1025, ""en"", ""ru"")"),"Loading...")</f>
        <v>Loading...</v>
      </c>
    </row>
    <row r="1026" ht="15.75" customHeight="1">
      <c r="A1026" s="2" t="s">
        <v>541</v>
      </c>
      <c r="B1026" s="2" t="s">
        <v>317</v>
      </c>
      <c r="C1026" s="2" t="s">
        <v>543</v>
      </c>
      <c r="E1026" s="2" t="str">
        <f>IFERROR(__xludf.DUMMYFUNCTION("GOOGLETRANSLATE(A1026, ""en"", ""ru"")"),"Loading...")</f>
        <v>Loading...</v>
      </c>
      <c r="F1026" s="2" t="str">
        <f>IFERROR(__xludf.DUMMYFUNCTION("GOOGLETRANSLATE(B1026, ""en"", ""ru"")"),"Loading...")</f>
        <v>Loading...</v>
      </c>
      <c r="G1026" s="2" t="str">
        <f>IFERROR(__xludf.DUMMYFUNCTION("GOOGLETRANSLATE(C1026, ""en"", ""ru"")"),"Loading...")</f>
        <v>Loading...</v>
      </c>
    </row>
    <row r="1027" ht="15.75" customHeight="1">
      <c r="A1027" s="2" t="s">
        <v>541</v>
      </c>
      <c r="B1027" s="2" t="s">
        <v>546</v>
      </c>
      <c r="C1027" s="2" t="s">
        <v>543</v>
      </c>
      <c r="E1027" s="2" t="str">
        <f>IFERROR(__xludf.DUMMYFUNCTION("GOOGLETRANSLATE(A1027, ""en"", ""ru"")"),"Loading...")</f>
        <v>Loading...</v>
      </c>
      <c r="F1027" s="2" t="str">
        <f>IFERROR(__xludf.DUMMYFUNCTION("GOOGLETRANSLATE(B1027, ""en"", ""ru"")"),"Семена горчицы")</f>
        <v>Семена горчицы</v>
      </c>
      <c r="G1027" s="2" t="str">
        <f>IFERROR(__xludf.DUMMYFUNCTION("GOOGLETRANSLATE(C1027, ""en"", ""ru"")"),"Loading...")</f>
        <v>Loading...</v>
      </c>
    </row>
    <row r="1028" ht="15.75" customHeight="1">
      <c r="A1028" s="2" t="s">
        <v>541</v>
      </c>
      <c r="B1028" s="2" t="s">
        <v>89</v>
      </c>
      <c r="C1028" s="2" t="s">
        <v>543</v>
      </c>
      <c r="E1028" s="2" t="str">
        <f>IFERROR(__xludf.DUMMYFUNCTION("GOOGLETRANSLATE(A1028, ""en"", ""ru"")"),"Loading...")</f>
        <v>Loading...</v>
      </c>
      <c r="F1028" s="2" t="str">
        <f>IFERROR(__xludf.DUMMYFUNCTION("GOOGLETRANSLATE(B1028, ""en"", ""ru"")"),"Лавровый лист")</f>
        <v>Лавровый лист</v>
      </c>
      <c r="G1028" s="2" t="str">
        <f>IFERROR(__xludf.DUMMYFUNCTION("GOOGLETRANSLATE(C1028, ""en"", ""ru"")"),"Loading...")</f>
        <v>Loading...</v>
      </c>
    </row>
    <row r="1029" ht="15.75" customHeight="1">
      <c r="A1029" s="2" t="s">
        <v>541</v>
      </c>
      <c r="B1029" s="2" t="s">
        <v>80</v>
      </c>
      <c r="C1029" s="2" t="s">
        <v>543</v>
      </c>
      <c r="E1029" s="2" t="str">
        <f>IFERROR(__xludf.DUMMYFUNCTION("GOOGLETRANSLATE(A1029, ""en"", ""ru"")"),"Loading...")</f>
        <v>Loading...</v>
      </c>
      <c r="F1029" s="2" t="str">
        <f>IFERROR(__xludf.DUMMYFUNCTION("GOOGLETRANSLATE(B1029, ""en"", ""ru"")"),"Зеленый перец чили")</f>
        <v>Зеленый перец чили</v>
      </c>
      <c r="G1029" s="2" t="str">
        <f>IFERROR(__xludf.DUMMYFUNCTION("GOOGLETRANSLATE(C1029, ""en"", ""ru"")"),"Loading...")</f>
        <v>Loading...</v>
      </c>
    </row>
    <row r="1030" ht="15.75" customHeight="1">
      <c r="A1030" s="2" t="s">
        <v>541</v>
      </c>
      <c r="B1030" s="2" t="s">
        <v>38</v>
      </c>
      <c r="C1030" s="2" t="s">
        <v>543</v>
      </c>
      <c r="E1030" s="2" t="str">
        <f>IFERROR(__xludf.DUMMYFUNCTION("GOOGLETRANSLATE(A1030, ""en"", ""ru"")"),"Loading...")</f>
        <v>Loading...</v>
      </c>
      <c r="F1030" s="2" t="str">
        <f>IFERROR(__xludf.DUMMYFUNCTION("GOOGLETRANSLATE(B1030, ""en"", ""ru"")"),"Имбирь")</f>
        <v>Имбирь</v>
      </c>
      <c r="G1030" s="2" t="str">
        <f>IFERROR(__xludf.DUMMYFUNCTION("GOOGLETRANSLATE(C1030, ""en"", ""ru"")"),"Loading...")</f>
        <v>Loading...</v>
      </c>
    </row>
    <row r="1031" ht="15.75" customHeight="1">
      <c r="A1031" s="2" t="s">
        <v>541</v>
      </c>
      <c r="B1031" s="2" t="s">
        <v>547</v>
      </c>
      <c r="C1031" s="2" t="s">
        <v>543</v>
      </c>
      <c r="E1031" s="2" t="str">
        <f>IFERROR(__xludf.DUMMYFUNCTION("GOOGLETRANSLATE(A1031, ""en"", ""ru"")"),"Loading...")</f>
        <v>Loading...</v>
      </c>
      <c r="F1031" s="2" t="str">
        <f>IFERROR(__xludf.DUMMYFUNCTION("GOOGLETRANSLATE(B1031, ""en"", ""ru"")"),"Loading...")</f>
        <v>Loading...</v>
      </c>
      <c r="G1031" s="2" t="str">
        <f>IFERROR(__xludf.DUMMYFUNCTION("GOOGLETRANSLATE(C1031, ""en"", ""ru"")"),"Loading...")</f>
        <v>Loading...</v>
      </c>
    </row>
    <row r="1032" ht="15.75" customHeight="1">
      <c r="A1032" s="2" t="s">
        <v>541</v>
      </c>
      <c r="B1032" s="2" t="s">
        <v>192</v>
      </c>
      <c r="C1032" s="2" t="s">
        <v>543</v>
      </c>
      <c r="E1032" s="2" t="str">
        <f>IFERROR(__xludf.DUMMYFUNCTION("GOOGLETRANSLATE(A1032, ""en"", ""ru"")"),"Loading...")</f>
        <v>Loading...</v>
      </c>
      <c r="F1032" s="2" t="str">
        <f>IFERROR(__xludf.DUMMYFUNCTION("GOOGLETRANSLATE(B1032, ""en"", ""ru"")"),"Loading...")</f>
        <v>Loading...</v>
      </c>
      <c r="G1032" s="2" t="str">
        <f>IFERROR(__xludf.DUMMYFUNCTION("GOOGLETRANSLATE(C1032, ""en"", ""ru"")"),"Loading...")</f>
        <v>Loading...</v>
      </c>
    </row>
    <row r="1033" ht="15.75" customHeight="1">
      <c r="A1033" s="2" t="s">
        <v>541</v>
      </c>
      <c r="B1033" s="2" t="s">
        <v>30</v>
      </c>
      <c r="C1033" s="2" t="s">
        <v>543</v>
      </c>
      <c r="E1033" s="2" t="str">
        <f>IFERROR(__xludf.DUMMYFUNCTION("GOOGLETRANSLATE(A1033, ""en"", ""ru"")"),"Loading...")</f>
        <v>Loading...</v>
      </c>
      <c r="F1033" s="2" t="str">
        <f>IFERROR(__xludf.DUMMYFUNCTION("GOOGLETRANSLATE(B1033, ""en"", ""ru"")"),"Соль")</f>
        <v>Соль</v>
      </c>
      <c r="G1033" s="2" t="str">
        <f>IFERROR(__xludf.DUMMYFUNCTION("GOOGLETRANSLATE(C1033, ""en"", ""ru"")"),"Loading...")</f>
        <v>Loading...</v>
      </c>
    </row>
    <row r="1034" ht="15.75" customHeight="1">
      <c r="A1034" s="2" t="s">
        <v>541</v>
      </c>
      <c r="B1034" s="2" t="s">
        <v>32</v>
      </c>
      <c r="C1034" s="2" t="s">
        <v>543</v>
      </c>
      <c r="E1034" s="2" t="str">
        <f>IFERROR(__xludf.DUMMYFUNCTION("GOOGLETRANSLATE(A1034, ""en"", ""ru"")"),"Loading...")</f>
        <v>Loading...</v>
      </c>
      <c r="F1034" s="2" t="str">
        <f>IFERROR(__xludf.DUMMYFUNCTION("GOOGLETRANSLATE(B1034, ""en"", ""ru"")"),"Сахар")</f>
        <v>Сахар</v>
      </c>
      <c r="G1034" s="2" t="str">
        <f>IFERROR(__xludf.DUMMYFUNCTION("GOOGLETRANSLATE(C1034, ""en"", ""ru"")"),"Loading...")</f>
        <v>Loading...</v>
      </c>
    </row>
    <row r="1035" ht="15.75" customHeight="1">
      <c r="A1035" s="2" t="s">
        <v>541</v>
      </c>
      <c r="B1035" s="2" t="s">
        <v>548</v>
      </c>
      <c r="C1035" s="2" t="s">
        <v>543</v>
      </c>
      <c r="E1035" s="2" t="str">
        <f>IFERROR(__xludf.DUMMYFUNCTION("GOOGLETRANSLATE(A1035, ""en"", ""ru"")"),"Loading...")</f>
        <v>Loading...</v>
      </c>
      <c r="F1035" s="2" t="str">
        <f>IFERROR(__xludf.DUMMYFUNCTION("GOOGLETRANSLATE(B1035, ""en"", ""ru"")"),"Loading...")</f>
        <v>Loading...</v>
      </c>
      <c r="G1035" s="2" t="str">
        <f>IFERROR(__xludf.DUMMYFUNCTION("GOOGLETRANSLATE(C1035, ""en"", ""ru"")"),"Loading...")</f>
        <v>Loading...</v>
      </c>
    </row>
    <row r="1036" ht="15.75" customHeight="1">
      <c r="A1036" s="2" t="s">
        <v>549</v>
      </c>
      <c r="B1036" s="2" t="s">
        <v>165</v>
      </c>
      <c r="C1036" s="2" t="s">
        <v>550</v>
      </c>
      <c r="E1036" s="2" t="str">
        <f>IFERROR(__xludf.DUMMYFUNCTION("GOOGLETRANSLATE(A1036, ""en"", ""ru"")"),"Loading...")</f>
        <v>Loading...</v>
      </c>
      <c r="F1036" s="2" t="str">
        <f>IFERROR(__xludf.DUMMYFUNCTION("GOOGLETRANSLATE(B1036, ""en"", ""ru"")"),"Loading...")</f>
        <v>Loading...</v>
      </c>
      <c r="G1036" s="2" t="str">
        <f>IFERROR(__xludf.DUMMYFUNCTION("GOOGLETRANSLATE(C1036, ""en"", ""ru"")"),"Loading...")</f>
        <v>Loading...</v>
      </c>
    </row>
    <row r="1037" ht="15.75" customHeight="1">
      <c r="A1037" s="2" t="s">
        <v>549</v>
      </c>
      <c r="B1037" s="2" t="s">
        <v>18</v>
      </c>
      <c r="C1037" s="2" t="s">
        <v>550</v>
      </c>
      <c r="E1037" s="2" t="str">
        <f>IFERROR(__xludf.DUMMYFUNCTION("GOOGLETRANSLATE(A1037, ""en"", ""ru"")"),"Loading...")</f>
        <v>Loading...</v>
      </c>
      <c r="F1037" s="2" t="str">
        <f>IFERROR(__xludf.DUMMYFUNCTION("GOOGLETRANSLATE(B1037, ""en"", ""ru"")"),"Масло")</f>
        <v>Масло</v>
      </c>
      <c r="G1037" s="2" t="str">
        <f>IFERROR(__xludf.DUMMYFUNCTION("GOOGLETRANSLATE(C1037, ""en"", ""ru"")"),"Loading...")</f>
        <v>Loading...</v>
      </c>
    </row>
    <row r="1038" ht="15.75" customHeight="1">
      <c r="A1038" s="2" t="s">
        <v>549</v>
      </c>
      <c r="B1038" s="2" t="s">
        <v>457</v>
      </c>
      <c r="C1038" s="2" t="s">
        <v>550</v>
      </c>
      <c r="E1038" s="2" t="str">
        <f>IFERROR(__xludf.DUMMYFUNCTION("GOOGLETRANSLATE(A1038, ""en"", ""ru"")"),"Loading...")</f>
        <v>Loading...</v>
      </c>
      <c r="F1038" s="2" t="str">
        <f>IFERROR(__xludf.DUMMYFUNCTION("GOOGLETRANSLATE(B1038, ""en"", ""ru"")"),"Loading...")</f>
        <v>Loading...</v>
      </c>
      <c r="G1038" s="2" t="str">
        <f>IFERROR(__xludf.DUMMYFUNCTION("GOOGLETRANSLATE(C1038, ""en"", ""ru"")"),"Loading...")</f>
        <v>Loading...</v>
      </c>
    </row>
    <row r="1039" ht="15.75" customHeight="1">
      <c r="A1039" s="2" t="s">
        <v>549</v>
      </c>
      <c r="B1039" s="2" t="s">
        <v>485</v>
      </c>
      <c r="C1039" s="2" t="s">
        <v>550</v>
      </c>
      <c r="E1039" s="2" t="str">
        <f>IFERROR(__xludf.DUMMYFUNCTION("GOOGLETRANSLATE(A1039, ""en"", ""ru"")"),"Loading...")</f>
        <v>Loading...</v>
      </c>
      <c r="F1039" s="2" t="str">
        <f>IFERROR(__xludf.DUMMYFUNCTION("GOOGLETRANSLATE(B1039, ""en"", ""ru"")"),"Loading...")</f>
        <v>Loading...</v>
      </c>
      <c r="G1039" s="2" t="str">
        <f>IFERROR(__xludf.DUMMYFUNCTION("GOOGLETRANSLATE(C1039, ""en"", ""ru"")"),"Loading...")</f>
        <v>Loading...</v>
      </c>
    </row>
    <row r="1040" ht="15.75" customHeight="1">
      <c r="A1040" s="2" t="s">
        <v>549</v>
      </c>
      <c r="B1040" s="2" t="s">
        <v>551</v>
      </c>
      <c r="C1040" s="2" t="s">
        <v>550</v>
      </c>
      <c r="E1040" s="2" t="str">
        <f>IFERROR(__xludf.DUMMYFUNCTION("GOOGLETRANSLATE(A1040, ""en"", ""ru"")"),"Loading...")</f>
        <v>Loading...</v>
      </c>
      <c r="F1040" s="2" t="str">
        <f>IFERROR(__xludf.DUMMYFUNCTION("GOOGLETRANSLATE(B1040, ""en"", ""ru"")"),"Loading...")</f>
        <v>Loading...</v>
      </c>
      <c r="G1040" s="2" t="str">
        <f>IFERROR(__xludf.DUMMYFUNCTION("GOOGLETRANSLATE(C1040, ""en"", ""ru"")"),"Loading...")</f>
        <v>Loading...</v>
      </c>
    </row>
    <row r="1041" ht="15.75" customHeight="1">
      <c r="A1041" s="2" t="s">
        <v>549</v>
      </c>
      <c r="B1041" s="2" t="s">
        <v>15</v>
      </c>
      <c r="C1041" s="2" t="s">
        <v>550</v>
      </c>
      <c r="E1041" s="2" t="str">
        <f>IFERROR(__xludf.DUMMYFUNCTION("GOOGLETRANSLATE(A1041, ""en"", ""ru"")"),"Loading...")</f>
        <v>Loading...</v>
      </c>
      <c r="F1041" s="2" t="str">
        <f>IFERROR(__xludf.DUMMYFUNCTION("GOOGLETRANSLATE(B1041, ""en"", ""ru"")"),"Пшеничной муки")</f>
        <v>Пшеничной муки</v>
      </c>
      <c r="G1041" s="2" t="str">
        <f>IFERROR(__xludf.DUMMYFUNCTION("GOOGLETRANSLATE(C1041, ""en"", ""ru"")"),"Loading...")</f>
        <v>Loading...</v>
      </c>
    </row>
    <row r="1042" ht="15.75" customHeight="1">
      <c r="A1042" s="2" t="s">
        <v>549</v>
      </c>
      <c r="B1042" s="2" t="s">
        <v>29</v>
      </c>
      <c r="C1042" s="2" t="s">
        <v>550</v>
      </c>
      <c r="E1042" s="2" t="str">
        <f>IFERROR(__xludf.DUMMYFUNCTION("GOOGLETRANSLATE(A1042, ""en"", ""ru"")"),"Loading...")</f>
        <v>Loading...</v>
      </c>
      <c r="F1042" s="2" t="str">
        <f>IFERROR(__xludf.DUMMYFUNCTION("GOOGLETRANSLATE(B1042, ""en"", ""ru"")"),"Порошок для выпечки")</f>
        <v>Порошок для выпечки</v>
      </c>
      <c r="G1042" s="2" t="str">
        <f>IFERROR(__xludf.DUMMYFUNCTION("GOOGLETRANSLATE(C1042, ""en"", ""ru"")"),"Loading...")</f>
        <v>Loading...</v>
      </c>
    </row>
    <row r="1043" ht="15.75" customHeight="1">
      <c r="A1043" s="2" t="s">
        <v>549</v>
      </c>
      <c r="B1043" s="2" t="s">
        <v>27</v>
      </c>
      <c r="C1043" s="2" t="s">
        <v>550</v>
      </c>
      <c r="E1043" s="2" t="str">
        <f>IFERROR(__xludf.DUMMYFUNCTION("GOOGLETRANSLATE(A1043, ""en"", ""ru"")"),"Loading...")</f>
        <v>Loading...</v>
      </c>
      <c r="F1043" s="2" t="str">
        <f>IFERROR(__xludf.DUMMYFUNCTION("GOOGLETRANSLATE(B1043, ""en"", ""ru"")"),"Яйца")</f>
        <v>Яйца</v>
      </c>
      <c r="G1043" s="2" t="str">
        <f>IFERROR(__xludf.DUMMYFUNCTION("GOOGLETRANSLATE(C1043, ""en"", ""ru"")"),"Loading...")</f>
        <v>Loading...</v>
      </c>
    </row>
    <row r="1044" ht="15.75" customHeight="1">
      <c r="A1044" s="2" t="s">
        <v>549</v>
      </c>
      <c r="B1044" s="2" t="s">
        <v>497</v>
      </c>
      <c r="C1044" s="2" t="s">
        <v>550</v>
      </c>
      <c r="E1044" s="2" t="str">
        <f>IFERROR(__xludf.DUMMYFUNCTION("GOOGLETRANSLATE(A1044, ""en"", ""ru"")"),"Loading...")</f>
        <v>Loading...</v>
      </c>
      <c r="F1044" s="2" t="str">
        <f>IFERROR(__xludf.DUMMYFUNCTION("GOOGLETRANSLATE(B1044, ""en"", ""ru"")"),"Молотый миндаль")</f>
        <v>Молотый миндаль</v>
      </c>
      <c r="G1044" s="2" t="str">
        <f>IFERROR(__xludf.DUMMYFUNCTION("GOOGLETRANSLATE(C1044, ""en"", ""ru"")"),"Loading...")</f>
        <v>Loading...</v>
      </c>
    </row>
    <row r="1045" ht="15.75" customHeight="1">
      <c r="A1045" s="2" t="s">
        <v>549</v>
      </c>
      <c r="B1045" s="2" t="s">
        <v>25</v>
      </c>
      <c r="C1045" s="2" t="s">
        <v>550</v>
      </c>
      <c r="E1045" s="2" t="str">
        <f>IFERROR(__xludf.DUMMYFUNCTION("GOOGLETRANSLATE(A1045, ""en"", ""ru"")"),"Loading...")</f>
        <v>Loading...</v>
      </c>
      <c r="F1045" s="2" t="str">
        <f>IFERROR(__xludf.DUMMYFUNCTION("GOOGLETRANSLATE(B1045, ""en"", ""ru"")"),"Молоко")</f>
        <v>Молоко</v>
      </c>
      <c r="G1045" s="2" t="str">
        <f>IFERROR(__xludf.DUMMYFUNCTION("GOOGLETRANSLATE(C1045, ""en"", ""ru"")"),"Loading...")</f>
        <v>Loading...</v>
      </c>
    </row>
    <row r="1046" ht="15.75" customHeight="1">
      <c r="A1046" s="2" t="s">
        <v>549</v>
      </c>
      <c r="B1046" s="2" t="s">
        <v>445</v>
      </c>
      <c r="C1046" s="2" t="s">
        <v>550</v>
      </c>
      <c r="E1046" s="2" t="str">
        <f>IFERROR(__xludf.DUMMYFUNCTION("GOOGLETRANSLATE(A1046, ""en"", ""ru"")"),"Loading...")</f>
        <v>Loading...</v>
      </c>
      <c r="F1046" s="2" t="str">
        <f>IFERROR(__xludf.DUMMYFUNCTION("GOOGLETRANSLATE(B1046, ""en"", ""ru"")"),"Loading...")</f>
        <v>Loading...</v>
      </c>
      <c r="G1046" s="2" t="str">
        <f>IFERROR(__xludf.DUMMYFUNCTION("GOOGLETRANSLATE(C1046, ""en"", ""ru"")"),"Loading...")</f>
        <v>Loading...</v>
      </c>
    </row>
    <row r="1047" ht="15.75" customHeight="1">
      <c r="A1047" s="2" t="s">
        <v>549</v>
      </c>
      <c r="B1047" s="2" t="s">
        <v>499</v>
      </c>
      <c r="C1047" s="2" t="s">
        <v>550</v>
      </c>
      <c r="E1047" s="2" t="str">
        <f>IFERROR(__xludf.DUMMYFUNCTION("GOOGLETRANSLATE(A1047, ""en"", ""ru"")"),"Loading...")</f>
        <v>Loading...</v>
      </c>
      <c r="F1047" s="2" t="str">
        <f>IFERROR(__xludf.DUMMYFUNCTION("GOOGLETRANSLATE(B1047, ""en"", ""ru"")"),"Loading...")</f>
        <v>Loading...</v>
      </c>
      <c r="G1047" s="2" t="str">
        <f>IFERROR(__xludf.DUMMYFUNCTION("GOOGLETRANSLATE(C1047, ""en"", ""ru"")"),"Loading...")</f>
        <v>Loading...</v>
      </c>
    </row>
    <row r="1048" ht="15.75" customHeight="1">
      <c r="A1048" s="2" t="s">
        <v>549</v>
      </c>
      <c r="B1048" s="2" t="s">
        <v>25</v>
      </c>
      <c r="C1048" s="2" t="s">
        <v>550</v>
      </c>
      <c r="E1048" s="2" t="str">
        <f>IFERROR(__xludf.DUMMYFUNCTION("GOOGLETRANSLATE(A1048, ""en"", ""ru"")"),"Loading...")</f>
        <v>Loading...</v>
      </c>
      <c r="F1048" s="2" t="str">
        <f>IFERROR(__xludf.DUMMYFUNCTION("GOOGLETRANSLATE(B1048, ""en"", ""ru"")"),"Молоко")</f>
        <v>Молоко</v>
      </c>
      <c r="G1048" s="2" t="str">
        <f>IFERROR(__xludf.DUMMYFUNCTION("GOOGLETRANSLATE(C1048, ""en"", ""ru"")"),"Loading...")</f>
        <v>Loading...</v>
      </c>
    </row>
    <row r="1049" ht="15.75" customHeight="1">
      <c r="A1049" s="2" t="s">
        <v>549</v>
      </c>
      <c r="B1049" s="2" t="s">
        <v>17</v>
      </c>
      <c r="C1049" s="2" t="s">
        <v>550</v>
      </c>
      <c r="E1049" s="2" t="str">
        <f>IFERROR(__xludf.DUMMYFUNCTION("GOOGLETRANSLATE(A1049, ""en"", ""ru"")"),"Loading...")</f>
        <v>Loading...</v>
      </c>
      <c r="F1049" s="2" t="str">
        <f>IFERROR(__xludf.DUMMYFUNCTION("GOOGLETRANSLATE(B1049, ""en"", ""ru"")"),"Кастеровый сахар")</f>
        <v>Кастеровый сахар</v>
      </c>
      <c r="G1049" s="2" t="str">
        <f>IFERROR(__xludf.DUMMYFUNCTION("GOOGLETRANSLATE(C1049, ""en"", ""ru"")"),"Loading...")</f>
        <v>Loading...</v>
      </c>
    </row>
    <row r="1050" ht="15.75" customHeight="1">
      <c r="A1050" s="2" t="s">
        <v>552</v>
      </c>
      <c r="B1050" s="2" t="s">
        <v>412</v>
      </c>
      <c r="C1050" s="2" t="s">
        <v>553</v>
      </c>
      <c r="E1050" s="2" t="str">
        <f>IFERROR(__xludf.DUMMYFUNCTION("GOOGLETRANSLATE(A1050, ""en"", ""ru"")"),"Loading...")</f>
        <v>Loading...</v>
      </c>
      <c r="F1050" s="2" t="str">
        <f>IFERROR(__xludf.DUMMYFUNCTION("GOOGLETRANSLATE(B1050, ""en"", ""ru"")"),"Loading...")</f>
        <v>Loading...</v>
      </c>
      <c r="G1050" s="2" t="str">
        <f>IFERROR(__xludf.DUMMYFUNCTION("GOOGLETRANSLATE(C1050, ""en"", ""ru"")"),"Loading...")</f>
        <v>Loading...</v>
      </c>
    </row>
    <row r="1051" ht="15.75" customHeight="1">
      <c r="A1051" s="2" t="s">
        <v>552</v>
      </c>
      <c r="B1051" s="2" t="s">
        <v>89</v>
      </c>
      <c r="C1051" s="2" t="s">
        <v>553</v>
      </c>
      <c r="E1051" s="2" t="str">
        <f>IFERROR(__xludf.DUMMYFUNCTION("GOOGLETRANSLATE(A1051, ""en"", ""ru"")"),"Loading...")</f>
        <v>Loading...</v>
      </c>
      <c r="F1051" s="2" t="str">
        <f>IFERROR(__xludf.DUMMYFUNCTION("GOOGLETRANSLATE(B1051, ""en"", ""ru"")"),"Лавровый лист")</f>
        <v>Лавровый лист</v>
      </c>
      <c r="G1051" s="2" t="str">
        <f>IFERROR(__xludf.DUMMYFUNCTION("GOOGLETRANSLATE(C1051, ""en"", ""ru"")"),"Loading...")</f>
        <v>Loading...</v>
      </c>
    </row>
    <row r="1052" ht="15.75" customHeight="1">
      <c r="A1052" s="2" t="s">
        <v>552</v>
      </c>
      <c r="B1052" s="2" t="s">
        <v>79</v>
      </c>
      <c r="C1052" s="2" t="s">
        <v>553</v>
      </c>
      <c r="E1052" s="2" t="str">
        <f>IFERROR(__xludf.DUMMYFUNCTION("GOOGLETRANSLATE(A1052, ""en"", ""ru"")"),"Loading...")</f>
        <v>Loading...</v>
      </c>
      <c r="F1052" s="2" t="str">
        <f>IFERROR(__xludf.DUMMYFUNCTION("GOOGLETRANSLATE(B1052, ""en"", ""ru"")"),"Чеснок")</f>
        <v>Чеснок</v>
      </c>
      <c r="G1052" s="2" t="str">
        <f>IFERROR(__xludf.DUMMYFUNCTION("GOOGLETRANSLATE(C1052, ""en"", ""ru"")"),"Loading...")</f>
        <v>Loading...</v>
      </c>
    </row>
    <row r="1053" ht="15.75" customHeight="1">
      <c r="A1053" s="2" t="s">
        <v>552</v>
      </c>
      <c r="B1053" s="2" t="s">
        <v>87</v>
      </c>
      <c r="C1053" s="2" t="s">
        <v>553</v>
      </c>
      <c r="E1053" s="2" t="str">
        <f>IFERROR(__xludf.DUMMYFUNCTION("GOOGLETRANSLATE(A1053, ""en"", ""ru"")"),"Loading...")</f>
        <v>Loading...</v>
      </c>
      <c r="F1053" s="2" t="str">
        <f>IFERROR(__xludf.DUMMYFUNCTION("GOOGLETRANSLATE(B1053, ""en"", ""ru"")"),"Тимьян")</f>
        <v>Тимьян</v>
      </c>
      <c r="G1053" s="2" t="str">
        <f>IFERROR(__xludf.DUMMYFUNCTION("GOOGLETRANSLATE(C1053, ""en"", ""ru"")"),"Loading...")</f>
        <v>Loading...</v>
      </c>
    </row>
    <row r="1054" ht="15.75" customHeight="1">
      <c r="A1054" s="2" t="s">
        <v>552</v>
      </c>
      <c r="B1054" s="2" t="s">
        <v>554</v>
      </c>
      <c r="C1054" s="2" t="s">
        <v>553</v>
      </c>
      <c r="E1054" s="2" t="str">
        <f>IFERROR(__xludf.DUMMYFUNCTION("GOOGLETRANSLATE(A1054, ""en"", ""ru"")"),"Loading...")</f>
        <v>Loading...</v>
      </c>
      <c r="F1054" s="2" t="str">
        <f>IFERROR(__xludf.DUMMYFUNCTION("GOOGLETRANSLATE(B1054, ""en"", ""ru"")"),"Утиные ножки")</f>
        <v>Утиные ножки</v>
      </c>
      <c r="G1054" s="2" t="str">
        <f>IFERROR(__xludf.DUMMYFUNCTION("GOOGLETRANSLATE(C1054, ""en"", ""ru"")"),"Loading...")</f>
        <v>Loading...</v>
      </c>
    </row>
    <row r="1055" ht="15.75" customHeight="1">
      <c r="A1055" s="2" t="s">
        <v>552</v>
      </c>
      <c r="B1055" s="2" t="s">
        <v>430</v>
      </c>
      <c r="C1055" s="2" t="s">
        <v>553</v>
      </c>
      <c r="E1055" s="2" t="str">
        <f>IFERROR(__xludf.DUMMYFUNCTION("GOOGLETRANSLATE(A1055, ""en"", ""ru"")"),"Loading...")</f>
        <v>Loading...</v>
      </c>
      <c r="F1055" s="2" t="str">
        <f>IFERROR(__xludf.DUMMYFUNCTION("GOOGLETRANSLATE(B1055, ""en"", ""ru"")"),"Белое вино")</f>
        <v>Белое вино</v>
      </c>
      <c r="G1055" s="2" t="str">
        <f>IFERROR(__xludf.DUMMYFUNCTION("GOOGLETRANSLATE(C1055, ""en"", ""ru"")"),"Loading...")</f>
        <v>Loading...</v>
      </c>
    </row>
    <row r="1056" ht="15.75" customHeight="1">
      <c r="A1056" s="2" t="s">
        <v>555</v>
      </c>
      <c r="B1056" s="2" t="s">
        <v>556</v>
      </c>
      <c r="C1056" s="2" t="s">
        <v>557</v>
      </c>
      <c r="E1056" s="2" t="str">
        <f>IFERROR(__xludf.DUMMYFUNCTION("GOOGLETRANSLATE(A1056, ""en"", ""ru"")"),"Loading...")</f>
        <v>Loading...</v>
      </c>
      <c r="F1056" s="2" t="str">
        <f>IFERROR(__xludf.DUMMYFUNCTION("GOOGLETRANSLATE(B1056, ""en"", ""ru"")"),"Loading...")</f>
        <v>Loading...</v>
      </c>
      <c r="G1056" s="2" t="str">
        <f>IFERROR(__xludf.DUMMYFUNCTION("GOOGLETRANSLATE(C1056, ""en"", ""ru"")"),"Половину клубники пюрируйте в блендере. На украшенном оставшемся клубнике оставив четыре украшения.
Взбейте двойные сливки до образования жестких пиков, затем добавьте клубничное пюре и измельченное безе. Добавьте нарезанный клубник и имбирный ликер, если"&amp;" используете.
Разлейте равное количество смеси в четыре бокала для холодного вина. Подайте, украсьте оставшейся клубникой и веточкой мяты.")</f>
        <v>Половину клубники пюрируйте в блендере. На украшенном оставшемся клубнике оставив четыре украшения.
Взбейте двойные сливки до образования жестких пиков, затем добавьте клубничное пюре и измельченное безе. Добавьте нарезанный клубник и имбирный ликер, если используете.
Разлейте равное количество смеси в четыре бокала для холодного вина. Подайте, украсьте оставшейся клубникой и веточкой мяты.</v>
      </c>
    </row>
    <row r="1057" ht="15.75" customHeight="1">
      <c r="A1057" s="2" t="s">
        <v>555</v>
      </c>
      <c r="B1057" s="2" t="s">
        <v>558</v>
      </c>
      <c r="C1057" s="2" t="s">
        <v>557</v>
      </c>
      <c r="E1057" s="2" t="str">
        <f>IFERROR(__xludf.DUMMYFUNCTION("GOOGLETRANSLATE(A1057, ""en"", ""ru"")"),"Loading...")</f>
        <v>Loading...</v>
      </c>
      <c r="F1057" s="2" t="str">
        <f>IFERROR(__xludf.DUMMYFUNCTION("GOOGLETRANSLATE(B1057, ""en"", ""ru"")"),"прозрачный крем")</f>
        <v>прозрачный крем</v>
      </c>
      <c r="G1057" s="2" t="str">
        <f>IFERROR(__xludf.DUMMYFUNCTION("GOOGLETRANSLATE(C1057, ""en"", ""ru"")"),"Половину клубники пюрируйте в блендере. На украшенном оставшемся клубнике оставив четыре украшения.
Взбейте двойные сливки до образования жестких пиков, затем добавьте клубничное пюре и измельченное безе. Добавьте нарезанный клубник и имбирный ликер, если"&amp;" используете.
Разлейте равное количество смеси в четыре бокала для холодного вина. Подайте, украсьте оставшейся клубникой и веточкой мяты.")</f>
        <v>Половину клубники пюрируйте в блендере. На украшенном оставшемся клубнике оставив четыре украшения.
Взбейте двойные сливки до образования жестких пиков, затем добавьте клубничное пюре и измельченное безе. Добавьте нарезанный клубник и имбирный ликер, если используете.
Разлейте равное количество смеси в четыре бокала для холодного вина. Подайте, украсьте оставшейся клубникой и веточкой мяты.</v>
      </c>
    </row>
    <row r="1058" ht="15.75" customHeight="1">
      <c r="A1058" s="2" t="s">
        <v>555</v>
      </c>
      <c r="B1058" s="2" t="s">
        <v>559</v>
      </c>
      <c r="C1058" s="2" t="s">
        <v>557</v>
      </c>
      <c r="E1058" s="2" t="str">
        <f>IFERROR(__xludf.DUMMYFUNCTION("GOOGLETRANSLATE(A1058, ""en"", ""ru"")"),"Loading...")</f>
        <v>Loading...</v>
      </c>
      <c r="F1058" s="2" t="str">
        <f>IFERROR(__xludf.DUMMYFUNCTION("GOOGLETRANSLATE(B1058, ""en"", ""ru"")"),"Loading...")</f>
        <v>Loading...</v>
      </c>
      <c r="G1058" s="2" t="str">
        <f>IFERROR(__xludf.DUMMYFUNCTION("GOOGLETRANSLATE(C1058, ""en"", ""ru"")"),"Половину клубники пюрируйте в блендере. На украшенном оставшемся клубнике оставив четыре украшения.
Взбейте двойные сливки до образования жестких пиков, затем добавьте клубничное пюре и измельченное безе. Добавьте нарезанный клубник и имбирный ликер, если"&amp;" используете.
Разлейте равное количество смеси в четыре бокала для холодного вина. Подайте, украсьте оставшейся клубникой и веточкой мяты.")</f>
        <v>Половину клубники пюрируйте в блендере. На украшенном оставшемся клубнике оставив четыре украшения.
Взбейте двойные сливки до образования жестких пиков, затем добавьте клубничное пюре и измельченное безе. Добавьте нарезанный клубник и имбирный ликер, если используете.
Разлейте равное количество смеси в четыре бокала для холодного вина. Подайте, украсьте оставшейся клубникой и веточкой мяты.</v>
      </c>
    </row>
    <row r="1059" ht="15.75" customHeight="1">
      <c r="A1059" s="2" t="s">
        <v>555</v>
      </c>
      <c r="B1059" s="2" t="s">
        <v>560</v>
      </c>
      <c r="C1059" s="2" t="s">
        <v>557</v>
      </c>
      <c r="E1059" s="2" t="str">
        <f>IFERROR(__xludf.DUMMYFUNCTION("GOOGLETRANSLATE(A1059, ""en"", ""ru"")"),"Loading...")</f>
        <v>Loading...</v>
      </c>
      <c r="F1059" s="2" t="str">
        <f>IFERROR(__xludf.DUMMYFUNCTION("GOOGLETRANSLATE(B1059, ""en"", ""ru"")"),"Loading...")</f>
        <v>Loading...</v>
      </c>
      <c r="G1059" s="2" t="str">
        <f>IFERROR(__xludf.DUMMYFUNCTION("GOOGLETRANSLATE(C1059, ""en"", ""ru"")"),"Половину клубники пюрируйте в блендере. На украшенном оставшемся клубнике оставив четыре украшения.
Взбейте двойные сливки до образования жестких пиков, затем добавьте клубничное пюре и измельченное безе. Добавьте нарезанный клубник и имбирный ликер, если"&amp;" используете.
Разлейте равное количество смеси в четыре бокала для холодного вина. Подайте, украсьте оставшейся клубникой и веточкой мяты.")</f>
        <v>Половину клубники пюрируйте в блендере. На украшенном оставшемся клубнике оставив четыре украшения.
Взбейте двойные сливки до образования жестких пиков, затем добавьте клубничное пюре и измельченное безе. Добавьте нарезанный клубник и имбирный ликер, если используете.
Разлейте равное количество смеси в четыре бокала для холодного вина. Подайте, украсьте оставшейся клубникой и веточкой мяты.</v>
      </c>
    </row>
    <row r="1060" ht="15.75" customHeight="1">
      <c r="A1060" s="2" t="s">
        <v>555</v>
      </c>
      <c r="B1060" s="2" t="s">
        <v>161</v>
      </c>
      <c r="C1060" s="2" t="s">
        <v>557</v>
      </c>
      <c r="E1060" s="2" t="str">
        <f>IFERROR(__xludf.DUMMYFUNCTION("GOOGLETRANSLATE(A1060, ""en"", ""ru"")"),"Loading...")</f>
        <v>Loading...</v>
      </c>
      <c r="F1060" s="2" t="str">
        <f>IFERROR(__xludf.DUMMYFUNCTION("GOOGLETRANSLATE(B1060, ""en"", ""ru"")"),"Loading...")</f>
        <v>Loading...</v>
      </c>
      <c r="G1060" s="2" t="str">
        <f>IFERROR(__xludf.DUMMYFUNCTION("GOOGLETRANSLATE(C1060, ""en"", ""ru"")"),"Половину клубники пюрируйте в блендере. На украшенном оставшемся клубнике оставив четыре украшения.
Взбейте двойные сливки до образования жестких пиков, затем добавьте клубничное пюре и измельченное безе. Добавьте нарезанный клубник и имбирный ликер, если"&amp;" используете.
Разлейте равное количество смеси в четыре бокала для холодного вина. Подайте, украсьте оставшейся клубникой и веточкой мяты.")</f>
        <v>Половину клубники пюрируйте в блендере. На украшенном оставшемся клубнике оставив четыре украшения.
Взбейте двойные сливки до образования жестких пиков, затем добавьте клубничное пюре и измельченное безе. Добавьте нарезанный клубник и имбирный ликер, если используете.
Разлейте равное количество смеси в четыре бокала для холодного вина. Подайте, украсьте оставшейся клубникой и веточкой мяты.</v>
      </c>
    </row>
    <row r="1061" ht="15.75" customHeight="1">
      <c r="A1061" s="2" t="s">
        <v>561</v>
      </c>
      <c r="B1061" s="2" t="s">
        <v>18</v>
      </c>
      <c r="C1061" s="2" t="s">
        <v>562</v>
      </c>
      <c r="E1061" s="2" t="str">
        <f>IFERROR(__xludf.DUMMYFUNCTION("GOOGLETRANSLATE(A1061, ""en"", ""ru"")"),"Loading...")</f>
        <v>Loading...</v>
      </c>
      <c r="F1061" s="2" t="str">
        <f>IFERROR(__xludf.DUMMYFUNCTION("GOOGLETRANSLATE(B1061, ""en"", ""ru"")"),"Масло")</f>
        <v>Масло</v>
      </c>
      <c r="G1061" s="2" t="str">
        <f>IFERROR(__xludf.DUMMYFUNCTION("GOOGLETRANSLATE(C1061, ""en"", ""ru"")"),"Для приготовления теста нарежьте сливочное масло кубиками и положите его в морозилку, чтобы оно затвердело. Высыпьте в чашу кухонного комбайна муку с половиной сливочного масла и измельчите до текстуры панировочных сухарей. Влейте лимонный сок, 100 мл лед"&amp;"яной воды и замесите тесто. Добавьте оставшееся масло и взбейте несколько раз, пока тесто не станет густым, пропитанным маслом. Важно не переусердствовать, так как именно из-за капли масла выпечка становится накладной.
На посыпанной мукой поверхности раск"&amp;"атайте тесто аккуратными фигурками примерно 20 х 30 см. Сложите два конца теста посередине (см. фото 1), затем положите пополам (фото 2). Снова раскатайте тесто и положите таким же образом еще 3 раза каждый раз между раскатыванием и перемешиванием теста н"&amp;"е менее 15 минут, затем оставьте его в холодильнике минимум на 30 минут перед использованием.
Для начинки растопите сливочное масло в большом кастрюле. Снимите с огня и добавьте все остальные ингредиенты в два раза, а затем отставьте в сторону.
Чтобы приг"&amp;"отовить коржи, раскатайте тесто так, чтобы оно стало чуть толще монет в 1 фунт, и вырежьте 8 кружочков диаметром около 12 см. При необходимости перекатайте обрезки. Поместите столовую ложку смеси с большой горкой в ​​середину каждого круга, смажьте края к"&amp;"руга водой, затем возьмите тесто вокруг начинки и сожмите его вместе (фото 3). Верните их так, чтобы гладкая вершина была вверху, и сформируйте из них гладкий круг. Раскатайте каждый кружок скалкой до овала, пока фрукты не начнут проглядывать, а затем выл"&amp;"ожите на противень. В каждом корже Экклса разрежьте по 2 небольших надреза, обильно смажьте яичным белком и посыпьте сахаром (фото 4).
Нагрейте духовку до 220С/200С (конвекция/газ). 8. Выпекайте коржи «Эклс» 15–20 минут, пока они не станут золотисто-корич"&amp;"невыми и не станут липкими. Оставьте остывать на решетке и наслаждайтесь, пока он еще теплый или холодный, с чашкой чая. Если вы предпочитаете, торты «Эклс» также очень хорошо сочетаются с ломтиком твердого, острого британского сыра, такого как ланкашир и"&amp;"ли чеддер.")</f>
        <v>Для приготовления теста нарежьте сливочное масло кубиками и положите его в морозилку, чтобы оно затвердело. Высыпьте в чашу кухонного комбайна муку с половиной сливочного масла и измельчите до текстуры панировочных сухарей. Влейте лимонный сок, 100 мл ледяной воды и замесите тесто. Добавьте оставшееся масло и взбейте несколько раз, пока тесто не станет густым, пропитанным маслом. Важно не переусердствовать, так как именно из-за капли масла выпечка становится накладной.
На посыпанной мукой поверхности раскатайте тесто аккуратными фигурками примерно 20 х 30 см. Сложите два конца теста посередине (см. фото 1), затем положите пополам (фото 2). Снова раскатайте тесто и положите таким же образом еще 3 раза каждый раз между раскатыванием и перемешиванием теста не менее 15 минут, затем оставьте его в холодильнике минимум на 30 минут перед использованием.
Для начинки растопите сливочное масло в большом кастрюле. Снимите с огня и добавьте все остальные ингредиенты в два раза, а затем отставьте в сторону.
Чтобы приготовить коржи, раскатайте тесто так, чтобы оно стало чуть толще монет в 1 фунт, и вырежьте 8 кружочков диаметром около 12 см. При необходимости перекатайте обрезки. Поместите столовую ложку смеси с большой горкой в ​​середину каждого круга, смажьте края круга водой, затем возьмите тесто вокруг начинки и сожмите его вместе (фото 3). Верните их так, чтобы гладкая вершина была вверху, и сформируйте из них гладкий круг. Раскатайте каждый кружок скалкой до овала, пока фрукты не начнут проглядывать, а затем выложите на противень. В каждом корже Экклса разрежьте по 2 небольших надреза, обильно смажьте яичным белком и посыпьте сахаром (фото 4).
Нагрейте духовку до 220С/200С (конвекция/газ). 8. Выпекайте коржи «Эклс» 15–20 минут, пока они не станут золотисто-коричневыми и не станут липкими. Оставьте остывать на решетке и наслаждайтесь, пока он еще теплый или холодный, с чашкой чая. Если вы предпочитаете, торты «Эклс» также очень хорошо сочетаются с ломтиком твердого, острого британского сыра, такого как ланкашир или чеддер.</v>
      </c>
    </row>
    <row r="1062" ht="15.75" customHeight="1">
      <c r="A1062" s="2" t="s">
        <v>561</v>
      </c>
      <c r="B1062" s="2" t="s">
        <v>15</v>
      </c>
      <c r="C1062" s="2" t="s">
        <v>562</v>
      </c>
      <c r="E1062" s="2" t="str">
        <f>IFERROR(__xludf.DUMMYFUNCTION("GOOGLETRANSLATE(A1062, ""en"", ""ru"")"),"Loading...")</f>
        <v>Loading...</v>
      </c>
      <c r="F1062" s="2" t="str">
        <f>IFERROR(__xludf.DUMMYFUNCTION("GOOGLETRANSLATE(B1062, ""en"", ""ru"")"),"Пшеничной муки")</f>
        <v>Пшеничной муки</v>
      </c>
      <c r="G1062" s="2" t="str">
        <f>IFERROR(__xludf.DUMMYFUNCTION("GOOGLETRANSLATE(C1062, ""en"", ""ru"")"),"Для приготовления теста нарежьте сливочное масло кубиками и положите его в морозилку, чтобы оно затвердело. Высыпьте в чашу кухонного комбайна муку с половиной сливочного масла и измельчите до текстуры панировочных сухарей. Влейте лимонный сок, 100 мл лед"&amp;"яной воды и замесите тесто. Добавьте оставшееся масло и взбейте несколько раз, пока тесто не станет густым, пропитанным маслом. Важно не переусердствовать, так как именно из-за капли масла выпечка становится накладной.
На посыпанной мукой поверхности раск"&amp;"атайте тесто аккуратными фигурками примерно 20 х 30 см. Сложите два конца теста посередине (см. фото 1), затем положите пополам (фото 2). Снова раскатайте тесто и положите таким же образом еще 3 раза каждый раз между раскатыванием и перемешиванием теста н"&amp;"е менее 15 минут, затем оставьте его в холодильнике минимум на 30 минут перед использованием.
Для начинки растопите сливочное масло в большом кастрюле. Снимите с огня и добавьте все остальные ингредиенты в два раза, а затем отставьте в сторону.
Чтобы приг"&amp;"отовить коржи, раскатайте тесто так, чтобы оно стало чуть толще монет в 1 фунт, и вырежьте 8 кружочков диаметром около 12 см. При необходимости перекатайте обрезки. Поместите столовую ложку смеси с большой горкой в ​​середину каждого круга, смажьте края к"&amp;"руга водой, затем возьмите тесто вокруг начинки и сожмите его вместе (фото 3). Верните их так, чтобы гладкая вершина была вверху, и сформируйте из них гладкий круг. Раскатайте каждый кружок скалкой до овала, пока фрукты не начнут проглядывать, а затем выл"&amp;"ожите на противень. В каждом корже Экклса разрежьте по 2 небольших надреза, обильно смажьте яичным белком и посыпьте сахаром (фото 4).
Нагрейте духовку до 220С/200С (конвекция/газ). 8. Выпекайте коржи «Эклс» 15–20 минут, пока они не станут золотисто-корич"&amp;"невыми и не станут липкими. Оставьте остывать на решетке и наслаждайтесь, пока он еще теплый или холодный, с чашкой чая. Если вы предпочитаете, торты «Эклс» также очень хорошо сочетаются с ломтиком твердого, острого британского сыра, такого как ланкашир и"&amp;"ли чеддер.")</f>
        <v>Для приготовления теста нарежьте сливочное масло кубиками и положите его в морозилку, чтобы оно затвердело. Высыпьте в чашу кухонного комбайна муку с половиной сливочного масла и измельчите до текстуры панировочных сухарей. Влейте лимонный сок, 100 мл ледяной воды и замесите тесто. Добавьте оставшееся масло и взбейте несколько раз, пока тесто не станет густым, пропитанным маслом. Важно не переусердствовать, так как именно из-за капли масла выпечка становится накладной.
На посыпанной мукой поверхности раскатайте тесто аккуратными фигурками примерно 20 х 30 см. Сложите два конца теста посередине (см. фото 1), затем положите пополам (фото 2). Снова раскатайте тесто и положите таким же образом еще 3 раза каждый раз между раскатыванием и перемешиванием теста не менее 15 минут, затем оставьте его в холодильнике минимум на 30 минут перед использованием.
Для начинки растопите сливочное масло в большом кастрюле. Снимите с огня и добавьте все остальные ингредиенты в два раза, а затем отставьте в сторону.
Чтобы приготовить коржи, раскатайте тесто так, чтобы оно стало чуть толще монет в 1 фунт, и вырежьте 8 кружочков диаметром около 12 см. При необходимости перекатайте обрезки. Поместите столовую ложку смеси с большой горкой в ​​середину каждого круга, смажьте края круга водой, затем возьмите тесто вокруг начинки и сожмите его вместе (фото 3). Верните их так, чтобы гладкая вершина была вверху, и сформируйте из них гладкий круг. Раскатайте каждый кружок скалкой до овала, пока фрукты не начнут проглядывать, а затем выложите на противень. В каждом корже Экклса разрежьте по 2 небольших надреза, обильно смажьте яичным белком и посыпьте сахаром (фото 4).
Нагрейте духовку до 220С/200С (конвекция/газ). 8. Выпекайте коржи «Эклс» 15–20 минут, пока они не станут золотисто-коричневыми и не станут липкими. Оставьте остывать на решетке и наслаждайтесь, пока он еще теплый или холодный, с чашкой чая. Если вы предпочитаете, торты «Эклс» также очень хорошо сочетаются с ломтиком твердого, острого британского сыра, такого как ланкашир или чеддер.</v>
      </c>
    </row>
    <row r="1063" ht="15.75" customHeight="1">
      <c r="A1063" s="2" t="s">
        <v>561</v>
      </c>
      <c r="B1063" s="2" t="s">
        <v>157</v>
      </c>
      <c r="C1063" s="2" t="s">
        <v>562</v>
      </c>
      <c r="E1063" s="2" t="str">
        <f>IFERROR(__xludf.DUMMYFUNCTION("GOOGLETRANSLATE(A1063, ""en"", ""ru"")"),"Loading...")</f>
        <v>Loading...</v>
      </c>
      <c r="F1063" s="2" t="str">
        <f>IFERROR(__xludf.DUMMYFUNCTION("GOOGLETRANSLATE(B1063, ""en"", ""ru"")"),"Loading...")</f>
        <v>Loading...</v>
      </c>
      <c r="G1063" s="2" t="str">
        <f>IFERROR(__xludf.DUMMYFUNCTION("GOOGLETRANSLATE(C1063, ""en"", ""ru"")"),"Для приготовления теста нарежьте сливочное масло кубиками и положите его в морозилку, чтобы оно затвердело. Высыпьте в чашу кухонного комбайна муку с половиной сливочного масла и измельчите до текстуры панировочных сухарей. Влейте лимонный сок, 100 мл лед"&amp;"яной воды и замесите тесто. Добавьте оставшееся масло и взбейте несколько раз, пока тесто не станет густым, пропитанным маслом. Важно не переусердствовать, так как именно из-за капли масла выпечка становится накладной.
На посыпанной мукой поверхности раск"&amp;"атайте тесто аккуратными фигурками примерно 20 х 30 см. Сложите два конца теста посередине (см. фото 1), затем положите пополам (фото 2). Снова раскатайте тесто и положите таким же образом еще 3 раза каждый раз между раскатыванием и перемешиванием теста н"&amp;"е менее 15 минут, затем оставьте его в холодильнике минимум на 30 минут перед использованием.
Для начинки растопите сливочное масло в большом кастрюле. Снимите с огня и добавьте все остальные ингредиенты в два раза, а затем отставьте в сторону.
Чтобы приг"&amp;"отовить коржи, раскатайте тесто так, чтобы оно стало чуть толще монет в 1 фунт, и вырежьте 8 кружочков диаметром около 12 см. При необходимости перекатайте обрезки. Поместите столовую ложку смеси с большой горкой в ​​середину каждого круга, смажьте края к"&amp;"руга водой, затем возьмите тесто вокруг начинки и сожмите его вместе (фото 3). Верните их так, чтобы гладкая вершина была вверху, и сформируйте из них гладкий круг. Раскатайте каждый кружок скалкой до овала, пока фрукты не начнут проглядывать, а затем выл"&amp;"ожите на противень. В каждом корже Экклса разрежьте по 2 небольших надреза, обильно смажьте яичным белком и посыпьте сахаром (фото 4).
Нагрейте духовку до 220С/200С (конвекция/газ). 8. Выпекайте коржи «Эклс» 15–20 минут, пока они не станут золотисто-корич"&amp;"невыми и не станут липкими. Оставьте остывать на решетке и наслаждайтесь, пока он еще теплый или холодный, с чашкой чая. Если вы предпочитаете, торты «Эклс» также очень хорошо сочетаются с ломтиком твердого, острого британского сыра, такого как ланкашир и"&amp;"ли чеддер.")</f>
        <v>Для приготовления теста нарежьте сливочное масло кубиками и положите его в морозилку, чтобы оно затвердело. Высыпьте в чашу кухонного комбайна муку с половиной сливочного масла и измельчите до текстуры панировочных сухарей. Влейте лимонный сок, 100 мл ледяной воды и замесите тесто. Добавьте оставшееся масло и взбейте несколько раз, пока тесто не станет густым, пропитанным маслом. Важно не переусердствовать, так как именно из-за капли масла выпечка становится накладной.
На посыпанной мукой поверхности раскатайте тесто аккуратными фигурками примерно 20 х 30 см. Сложите два конца теста посередине (см. фото 1), затем положите пополам (фото 2). Снова раскатайте тесто и положите таким же образом еще 3 раза каждый раз между раскатыванием и перемешиванием теста не менее 15 минут, затем оставьте его в холодильнике минимум на 30 минут перед использованием.
Для начинки растопите сливочное масло в большом кастрюле. Снимите с огня и добавьте все остальные ингредиенты в два раза, а затем отставьте в сторону.
Чтобы приготовить коржи, раскатайте тесто так, чтобы оно стало чуть толще монет в 1 фунт, и вырежьте 8 кружочков диаметром около 12 см. При необходимости перекатайте обрезки. Поместите столовую ложку смеси с большой горкой в ​​середину каждого круга, смажьте края круга водой, затем возьмите тесто вокруг начинки и сожмите его вместе (фото 3). Верните их так, чтобы гладкая вершина была вверху, и сформируйте из них гладкий круг. Раскатайте каждый кружок скалкой до овала, пока фрукты не начнут проглядывать, а затем выложите на противень. В каждом корже Экклса разрежьте по 2 небольших надреза, обильно смажьте яичным белком и посыпьте сахаром (фото 4).
Нагрейте духовку до 220С/200С (конвекция/газ). 8. Выпекайте коржи «Эклс» 15–20 минут, пока они не станут золотисто-коричневыми и не станут липкими. Оставьте остывать на решетке и наслаждайтесь, пока он еще теплый или холодный, с чашкой чая. Если вы предпочитаете, торты «Эклс» также очень хорошо сочетаются с ломтиком твердого, острого британского сыра, такого как ланкашир или чеддер.</v>
      </c>
    </row>
    <row r="1064" ht="15.75" customHeight="1">
      <c r="A1064" s="2" t="s">
        <v>561</v>
      </c>
      <c r="B1064" s="2" t="s">
        <v>18</v>
      </c>
      <c r="C1064" s="2" t="s">
        <v>562</v>
      </c>
      <c r="E1064" s="2" t="str">
        <f>IFERROR(__xludf.DUMMYFUNCTION("GOOGLETRANSLATE(A1064, ""en"", ""ru"")"),"Loading...")</f>
        <v>Loading...</v>
      </c>
      <c r="F1064" s="2" t="str">
        <f>IFERROR(__xludf.DUMMYFUNCTION("GOOGLETRANSLATE(B1064, ""en"", ""ru"")"),"Масло")</f>
        <v>Масло</v>
      </c>
      <c r="G1064" s="2" t="str">
        <f>IFERROR(__xludf.DUMMYFUNCTION("GOOGLETRANSLATE(C1064, ""en"", ""ru"")"),"Для приготовления теста нарежьте сливочное масло кубиками и положите его в морозилку, чтобы оно затвердело. Высыпьте в чашу кухонного комбайна муку с половиной сливочного масла и измельчите до текстуры панировочных сухарей. Влейте лимонный сок, 100 мл лед"&amp;"яной воды и замесите тесто. Добавьте оставшееся масло и взбейте несколько раз, пока тесто не станет густым, пропитанным маслом. Важно не переусердствовать, так как именно из-за капли масла выпечка становится накладной.
На посыпанной мукой поверхности раск"&amp;"атайте тесто аккуратными фигурками примерно 20 х 30 см. Сложите два конца теста посередине (см. фото 1), затем положите пополам (фото 2). Снова раскатайте тесто и положите таким же образом еще 3 раза каждый раз между раскатыванием и перемешиванием теста н"&amp;"е менее 15 минут, затем оставьте его в холодильнике минимум на 30 минут перед использованием.
Для начинки растопите сливочное масло в большом кастрюле. Снимите с огня и добавьте все остальные ингредиенты в два раза, а затем отставьте в сторону.
Чтобы приг"&amp;"отовить коржи, раскатайте тесто так, чтобы оно стало чуть толще монет в 1 фунт, и вырежьте 8 кружочков диаметром около 12 см. При необходимости перекатайте обрезки. Поместите столовую ложку смеси с большой горкой в ​​середину каждого круга, смажьте края к"&amp;"руга водой, затем возьмите тесто вокруг начинки и сожмите его вместе (фото 3). Верните их так, чтобы гладкая вершина была вверху, и сформируйте из них гладкий круг. Раскатайте каждый кружок скалкой до овала, пока фрукты не начнут проглядывать, а затем выл"&amp;"ожите на противень. В каждом корже Экклса разрежьте по 2 небольших надреза, обильно смажьте яичным белком и посыпьте сахаром (фото 4).
Нагрейте духовку до 220С/200С (конвекция/газ). 8. Выпекайте коржи «Эклс» 15–20 минут, пока они не станут золотисто-корич"&amp;"невыми и не станут липкими. Оставьте остывать на решетке и наслаждайтесь, пока он еще теплый или холодный, с чашкой чая. Если вы предпочитаете, торты «Эклс» также очень хорошо сочетаются с ломтиком твердого, острого британского сыра, такого как ланкашир и"&amp;"ли чеддер.")</f>
        <v>Для приготовления теста нарежьте сливочное масло кубиками и положите его в морозилку, чтобы оно затвердело. Высыпьте в чашу кухонного комбайна муку с половиной сливочного масла и измельчите до текстуры панировочных сухарей. Влейте лимонный сок, 100 мл ледяной воды и замесите тесто. Добавьте оставшееся масло и взбейте несколько раз, пока тесто не станет густым, пропитанным маслом. Важно не переусердствовать, так как именно из-за капли масла выпечка становится накладной.
На посыпанной мукой поверхности раскатайте тесто аккуратными фигурками примерно 20 х 30 см. Сложите два конца теста посередине (см. фото 1), затем положите пополам (фото 2). Снова раскатайте тесто и положите таким же образом еще 3 раза каждый раз между раскатыванием и перемешиванием теста не менее 15 минут, затем оставьте его в холодильнике минимум на 30 минут перед использованием.
Для начинки растопите сливочное масло в большом кастрюле. Снимите с огня и добавьте все остальные ингредиенты в два раза, а затем отставьте в сторону.
Чтобы приготовить коржи, раскатайте тесто так, чтобы оно стало чуть толще монет в 1 фунт, и вырежьте 8 кружочков диаметром около 12 см. При необходимости перекатайте обрезки. Поместите столовую ложку смеси с большой горкой в ​​середину каждого круга, смажьте края круга водой, затем возьмите тесто вокруг начинки и сожмите его вместе (фото 3). Верните их так, чтобы гладкая вершина была вверху, и сформируйте из них гладкий круг. Раскатайте каждый кружок скалкой до овала, пока фрукты не начнут проглядывать, а затем выложите на противень. В каждом корже Экклса разрежьте по 2 небольших надреза, обильно смажьте яичным белком и посыпьте сахаром (фото 4).
Нагрейте духовку до 220С/200С (конвекция/газ). 8. Выпекайте коржи «Эклс» 15–20 минут, пока они не станут золотисто-коричневыми и не станут липкими. Оставьте остывать на решетке и наслаждайтесь, пока он еще теплый или холодный, с чашкой чая. Если вы предпочитаете, торты «Эклс» также очень хорошо сочетаются с ломтиком твердого, острого британского сыра, такого как ланкашир или чеддер.</v>
      </c>
    </row>
    <row r="1065" ht="15.75" customHeight="1">
      <c r="A1065" s="2" t="s">
        <v>561</v>
      </c>
      <c r="B1065" s="2" t="s">
        <v>500</v>
      </c>
      <c r="C1065" s="2" t="s">
        <v>562</v>
      </c>
      <c r="E1065" s="2" t="str">
        <f>IFERROR(__xludf.DUMMYFUNCTION("GOOGLETRANSLATE(A1065, ""en"", ""ru"")"),"Loading...")</f>
        <v>Loading...</v>
      </c>
      <c r="F1065" s="2" t="str">
        <f>IFERROR(__xludf.DUMMYFUNCTION("GOOGLETRANSLATE(B1065, ""en"", ""ru"")"),"Loading...")</f>
        <v>Loading...</v>
      </c>
      <c r="G1065" s="2" t="str">
        <f>IFERROR(__xludf.DUMMYFUNCTION("GOOGLETRANSLATE(C1065, ""en"", ""ru"")"),"Для приготовления теста нарежьте сливочное масло кубиками и положите его в морозилку, чтобы оно затвердело. Высыпьте в чашу кухонного комбайна муку с половиной сливочного масла и измельчите до текстуры панировочных сухарей. Влейте лимонный сок, 100 мл лед"&amp;"яной воды и замесите тесто. Добавьте оставшееся масло и взбейте несколько раз, пока тесто не станет густым, пропитанным маслом. Важно не переусердствовать, так как именно из-за капли масла выпечка становится накладной.
На посыпанной мукой поверхности раск"&amp;"атайте тесто аккуратными фигурками примерно 20 х 30 см. Сложите два конца теста посередине (см. фото 1), затем положите пополам (фото 2). Снова раскатайте тесто и положите таким же образом еще 3 раза каждый раз между раскатыванием и перемешиванием теста н"&amp;"е менее 15 минут, затем оставьте его в холодильнике минимум на 30 минут перед использованием.
Для начинки растопите сливочное масло в большом кастрюле. Снимите с огня и добавьте все остальные ингредиенты в два раза, а затем отставьте в сторону.
Чтобы приг"&amp;"отовить коржи, раскатайте тесто так, чтобы оно стало чуть толще монет в 1 фунт, и вырежьте 8 кружочков диаметром около 12 см. При необходимости перекатайте обрезки. Поместите столовую ложку смеси с большой горкой в ​​середину каждого круга, смажьте края к"&amp;"руга водой, затем возьмите тесто вокруг начинки и сожмите его вместе (фото 3). Верните их так, чтобы гладкая вершина была вверху, и сформируйте из них гладкий круг. Раскатайте каждый кружок скалкой до овала, пока фрукты не начнут проглядывать, а затем выл"&amp;"ожите на противень. В каждом корже Экклса разрежьте по 2 небольших надреза, обильно смажьте яичным белком и посыпьте сахаром (фото 4).
Нагрейте духовку до 220С/200С (конвекция/газ). 8. Выпекайте коржи «Эклс» 15–20 минут, пока они не станут золотисто-корич"&amp;"невыми и не станут липкими. Оставьте остывать на решетке и наслаждайтесь, пока он еще теплый или холодный, с чашкой чая. Если вы предпочитаете, торты «Эклс» также очень хорошо сочетаются с ломтиком твердого, острого британского сыра, такого как ланкашир и"&amp;"ли чеддер.")</f>
        <v>Для приготовления теста нарежьте сливочное масло кубиками и положите его в морозилку, чтобы оно затвердело. Высыпьте в чашу кухонного комбайна муку с половиной сливочного масла и измельчите до текстуры панировочных сухарей. Влейте лимонный сок, 100 мл ледяной воды и замесите тесто. Добавьте оставшееся масло и взбейте несколько раз, пока тесто не станет густым, пропитанным маслом. Важно не переусердствовать, так как именно из-за капли масла выпечка становится накладной.
На посыпанной мукой поверхности раскатайте тесто аккуратными фигурками примерно 20 х 30 см. Сложите два конца теста посередине (см. фото 1), затем положите пополам (фото 2). Снова раскатайте тесто и положите таким же образом еще 3 раза каждый раз между раскатыванием и перемешиванием теста не менее 15 минут, затем оставьте его в холодильнике минимум на 30 минут перед использованием.
Для начинки растопите сливочное масло в большом кастрюле. Снимите с огня и добавьте все остальные ингредиенты в два раза, а затем отставьте в сторону.
Чтобы приготовить коржи, раскатайте тесто так, чтобы оно стало чуть толще монет в 1 фунт, и вырежьте 8 кружочков диаметром около 12 см. При необходимости перекатайте обрезки. Поместите столовую ложку смеси с большой горкой в ​​середину каждого круга, смажьте края круга водой, затем возьмите тесто вокруг начинки и сожмите его вместе (фото 3). Верните их так, чтобы гладкая вершина была вверху, и сформируйте из них гладкий круг. Раскатайте каждый кружок скалкой до овала, пока фрукты не начнут проглядывать, а затем выложите на противень. В каждом корже Экклса разрежьте по 2 небольших надреза, обильно смажьте яичным белком и посыпьте сахаром (фото 4).
Нагрейте духовку до 220С/200С (конвекция/газ). 8. Выпекайте коржи «Эклс» 15–20 минут, пока они не станут золотисто-коричневыми и не станут липкими. Оставьте остывать на решетке и наслаждайтесь, пока он еще теплый или холодный, с чашкой чая. Если вы предпочитаете, торты «Эклс» также очень хорошо сочетаются с ломтиком твердого, острого британского сыра, такого как ланкашир или чеддер.</v>
      </c>
    </row>
    <row r="1066" ht="15.75" customHeight="1">
      <c r="A1066" s="2" t="s">
        <v>561</v>
      </c>
      <c r="B1066" s="2" t="s">
        <v>563</v>
      </c>
      <c r="C1066" s="2" t="s">
        <v>562</v>
      </c>
      <c r="E1066" s="2" t="str">
        <f>IFERROR(__xludf.DUMMYFUNCTION("GOOGLETRANSLATE(A1066, ""en"", ""ru"")"),"Loading...")</f>
        <v>Loading...</v>
      </c>
      <c r="F1066" s="2" t="str">
        <f>IFERROR(__xludf.DUMMYFUNCTION("GOOGLETRANSLATE(B1066, ""en"", ""ru"")"),"Loading...")</f>
        <v>Loading...</v>
      </c>
      <c r="G1066" s="2" t="str">
        <f>IFERROR(__xludf.DUMMYFUNCTION("GOOGLETRANSLATE(C1066, ""en"", ""ru"")"),"Для приготовления теста нарежьте сливочное масло кубиками и положите его в морозилку, чтобы оно затвердело. Высыпьте в чашу кухонного комбайна муку с половиной сливочного масла и измельчите до текстуры панировочных сухарей. Влейте лимонный сок, 100 мл лед"&amp;"яной воды и замесите тесто. Добавьте оставшееся масло и взбейте несколько раз, пока тесто не станет густым, пропитанным маслом. Важно не переусердствовать, так как именно из-за капли масла выпечка становится накладной.
На посыпанной мукой поверхности раск"&amp;"атайте тесто аккуратными фигурками примерно 20 х 30 см. Сложите два конца теста посередине (см. фото 1), затем положите пополам (фото 2). Снова раскатайте тесто и положите таким же образом еще 3 раза каждый раз между раскатыванием и перемешиванием теста н"&amp;"е менее 15 минут, затем оставьте его в холодильнике минимум на 30 минут перед использованием.
Для начинки растопите сливочное масло в большом кастрюле. Снимите с огня и добавьте все остальные ингредиенты в два раза, а затем отставьте в сторону.
Чтобы приг"&amp;"отовить коржи, раскатайте тесто так, чтобы оно стало чуть толще монет в 1 фунт, и вырежьте 8 кружочков диаметром около 12 см. При необходимости перекатайте обрезки. Поместите столовую ложку смеси с большой горкой в ​​середину каждого круга, смажьте края к"&amp;"руга водой, затем возьмите тесто вокруг начинки и сожмите его вместе (фото 3). Верните их так, чтобы гладкая вершина была вверху, и сформируйте из них гладкий круг. Раскатайте каждый кружок скалкой до овала, пока фрукты не начнут проглядывать, а затем выл"&amp;"ожите на противень. В каждом корже Экклса разрежьте по 2 небольших надреза, обильно смажьте яичным белком и посыпьте сахаром (фото 4).
Нагрейте духовку до 220С/200С (конвекция/газ). 8. Выпекайте коржи «Эклс» 15–20 минут, пока они не станут золотисто-корич"&amp;"невыми и не станут липкими. Оставьте остывать на решетке и наслаждайтесь, пока он еще теплый или холодный, с чашкой чая. Если вы предпочитаете, торты «Эклс» также очень хорошо сочетаются с ломтиком твердого, острого британского сыра, такого как ланкашир и"&amp;"ли чеддер.")</f>
        <v>Для приготовления теста нарежьте сливочное масло кубиками и положите его в морозилку, чтобы оно затвердело. Высыпьте в чашу кухонного комбайна муку с половиной сливочного масла и измельчите до текстуры панировочных сухарей. Влейте лимонный сок, 100 мл ледяной воды и замесите тесто. Добавьте оставшееся масло и взбейте несколько раз, пока тесто не станет густым, пропитанным маслом. Важно не переусердствовать, так как именно из-за капли масла выпечка становится накладной.
На посыпанной мукой поверхности раскатайте тесто аккуратными фигурками примерно 20 х 30 см. Сложите два конца теста посередине (см. фото 1), затем положите пополам (фото 2). Снова раскатайте тесто и положите таким же образом еще 3 раза каждый раз между раскатыванием и перемешиванием теста не менее 15 минут, затем оставьте его в холодильнике минимум на 30 минут перед использованием.
Для начинки растопите сливочное масло в большом кастрюле. Снимите с огня и добавьте все остальные ингредиенты в два раза, а затем отставьте в сторону.
Чтобы приготовить коржи, раскатайте тесто так, чтобы оно стало чуть толще монет в 1 фунт, и вырежьте 8 кружочков диаметром около 12 см. При необходимости перекатайте обрезки. Поместите столовую ложку смеси с большой горкой в ​​середину каждого круга, смажьте края круга водой, затем возьмите тесто вокруг начинки и сожмите его вместе (фото 3). Верните их так, чтобы гладкая вершина была вверху, и сформируйте из них гладкий круг. Раскатайте каждый кружок скалкой до овала, пока фрукты не начнут проглядывать, а затем выложите на противень. В каждом корже Экклса разрежьте по 2 небольших надреза, обильно смажьте яичным белком и посыпьте сахаром (фото 4).
Нагрейте духовку до 220С/200С (конвекция/газ). 8. Выпекайте коржи «Эклс» 15–20 минут, пока они не станут золотисто-коричневыми и не станут липкими. Оставьте остывать на решетке и наслаждайтесь, пока он еще теплый или холодный, с чашкой чая. Если вы предпочитаете, торты «Эклс» также очень хорошо сочетаются с ломтиком твердого, острого британского сыра, такого как ланкашир или чеддер.</v>
      </c>
    </row>
    <row r="1067" ht="15.75" customHeight="1">
      <c r="A1067" s="2" t="s">
        <v>561</v>
      </c>
      <c r="B1067" s="2" t="s">
        <v>457</v>
      </c>
      <c r="C1067" s="2" t="s">
        <v>562</v>
      </c>
      <c r="E1067" s="2" t="str">
        <f>IFERROR(__xludf.DUMMYFUNCTION("GOOGLETRANSLATE(A1067, ""en"", ""ru"")"),"Loading...")</f>
        <v>Loading...</v>
      </c>
      <c r="F1067" s="2" t="str">
        <f>IFERROR(__xludf.DUMMYFUNCTION("GOOGLETRANSLATE(B1067, ""en"", ""ru"")"),"Loading...")</f>
        <v>Loading...</v>
      </c>
      <c r="G1067" s="2" t="str">
        <f>IFERROR(__xludf.DUMMYFUNCTION("GOOGLETRANSLATE(C1067, ""en"", ""ru"")"),"Для приготовления теста нарежьте сливочное масло кубиками и положите его в морозилку, чтобы оно затвердело. Высыпьте в чашу кухонного комбайна муку с половиной сливочного масла и измельчите до текстуры панировочных сухарей. Влейте лимонный сок, 100 мл лед"&amp;"яной воды и замесите тесто. Добавьте оставшееся масло и взбейте несколько раз, пока тесто не станет густым, пропитанным маслом. Важно не переусердствовать, так как именно из-за капли масла выпечка становится накладной.
На посыпанной мукой поверхности раск"&amp;"атайте тесто аккуратными фигурками примерно 20 х 30 см. Сложите два конца теста посередине (см. фото 1), затем положите пополам (фото 2). Снова раскатайте тесто и положите таким же образом еще 3 раза каждый раз между раскатыванием и перемешиванием теста н"&amp;"е менее 15 минут, затем оставьте его в холодильнике минимум на 30 минут перед использованием.
Для начинки растопите сливочное масло в большом кастрюле. Снимите с огня и добавьте все остальные ингредиенты в два раза, а затем отставьте в сторону.
Чтобы приг"&amp;"отовить коржи, раскатайте тесто так, чтобы оно стало чуть толще монет в 1 фунт, и вырежьте 8 кружочков диаметром около 12 см. При необходимости перекатайте обрезки. Поместите столовую ложку смеси с большой горкой в ​​середину каждого круга, смажьте края к"&amp;"руга водой, затем возьмите тесто вокруг начинки и сожмите его вместе (фото 3). Верните их так, чтобы гладкая вершина была вверху, и сформируйте из них гладкий круг. Раскатайте каждый кружок скалкой до овала, пока фрукты не начнут проглядывать, а затем выл"&amp;"ожите на противень. В каждом корже Экклса разрежьте по 2 небольших надреза, обильно смажьте яичным белком и посыпьте сахаром (фото 4).
Нагрейте духовку до 220С/200С (конвекция/газ). 8. Выпекайте коржи «Эклс» 15–20 минут, пока они не станут золотисто-корич"&amp;"невыми и не станут липкими. Оставьте остывать на решетке и наслаждайтесь, пока он еще теплый или холодный, с чашкой чая. Если вы предпочитаете, торты «Эклс» также очень хорошо сочетаются с ломтиком твердого, острого британского сыра, такого как ланкашир и"&amp;"ли чеддер.")</f>
        <v>Для приготовления теста нарежьте сливочное масло кубиками и положите его в морозилку, чтобы оно затвердело. Высыпьте в чашу кухонного комбайна муку с половиной сливочного масла и измельчите до текстуры панировочных сухарей. Влейте лимонный сок, 100 мл ледяной воды и замесите тесто. Добавьте оставшееся масло и взбейте несколько раз, пока тесто не станет густым, пропитанным маслом. Важно не переусердствовать, так как именно из-за капли масла выпечка становится накладной.
На посыпанной мукой поверхности раскатайте тесто аккуратными фигурками примерно 20 х 30 см. Сложите два конца теста посередине (см. фото 1), затем положите пополам (фото 2). Снова раскатайте тесто и положите таким же образом еще 3 раза каждый раз между раскатыванием и перемешиванием теста не менее 15 минут, затем оставьте его в холодильнике минимум на 30 минут перед использованием.
Для начинки растопите сливочное масло в большом кастрюле. Снимите с огня и добавьте все остальные ингредиенты в два раза, а затем отставьте в сторону.
Чтобы приготовить коржи, раскатайте тесто так, чтобы оно стало чуть толще монет в 1 фунт, и вырежьте 8 кружочков диаметром около 12 см. При необходимости перекатайте обрезки. Поместите столовую ложку смеси с большой горкой в ​​середину каждого круга, смажьте края круга водой, затем возьмите тесто вокруг начинки и сожмите его вместе (фото 3). Верните их так, чтобы гладкая вершина была вверху, и сформируйте из них гладкий круг. Раскатайте каждый кружок скалкой до овала, пока фрукты не начнут проглядывать, а затем выложите на противень. В каждом корже Экклса разрежьте по 2 небольших надреза, обильно смажьте яичным белком и посыпьте сахаром (фото 4).
Нагрейте духовку до 220С/200С (конвекция/газ). 8. Выпекайте коржи «Эклс» 15–20 минут, пока они не станут золотисто-коричневыми и не станут липкими. Оставьте остывать на решетке и наслаждайтесь, пока он еще теплый или холодный, с чашкой чая. Если вы предпочитаете, торты «Эклс» также очень хорошо сочетаются с ломтиком твердого, острого британского сыра, такого как ланкашир или чеддер.</v>
      </c>
    </row>
    <row r="1068" ht="15.75" customHeight="1">
      <c r="A1068" s="2" t="s">
        <v>561</v>
      </c>
      <c r="B1068" s="2" t="s">
        <v>22</v>
      </c>
      <c r="C1068" s="2" t="s">
        <v>562</v>
      </c>
      <c r="E1068" s="2" t="str">
        <f>IFERROR(__xludf.DUMMYFUNCTION("GOOGLETRANSLATE(A1068, ""en"", ""ru"")"),"Loading...")</f>
        <v>Loading...</v>
      </c>
      <c r="F1068" s="2" t="str">
        <f>IFERROR(__xludf.DUMMYFUNCTION("GOOGLETRANSLATE(B1068, ""en"", ""ru"")"),"Корица")</f>
        <v>Корица</v>
      </c>
      <c r="G1068" s="2" t="str">
        <f>IFERROR(__xludf.DUMMYFUNCTION("GOOGLETRANSLATE(C1068, ""en"", ""ru"")"),"Для приготовления теста нарежьте сливочное масло кубиками и положите его в морозилку, чтобы оно затвердело. Высыпьте в чашу кухонного комбайна муку с половиной сливочного масла и измельчите до текстуры панировочных сухарей. Влейте лимонный сок, 100 мл лед"&amp;"яной воды и замесите тесто. Добавьте оставшееся масло и взбейте несколько раз, пока тесто не станет густым, пропитанным маслом. Важно не переусердствовать, так как именно из-за капли масла выпечка становится накладной.
На посыпанной мукой поверхности раск"&amp;"атайте тесто аккуратными фигурками примерно 20 х 30 см. Сложите два конца теста посередине (см. фото 1), затем положите пополам (фото 2). Снова раскатайте тесто и положите таким же образом еще 3 раза каждый раз между раскатыванием и перемешиванием теста н"&amp;"е менее 15 минут, затем оставьте его в холодильнике минимум на 30 минут перед использованием.
Для начинки растопите сливочное масло в большом кастрюле. Снимите с огня и добавьте все остальные ингредиенты в два раза, а затем отставьте в сторону.
Чтобы приг"&amp;"отовить коржи, раскатайте тесто так, чтобы оно стало чуть толще монет в 1 фунт, и вырежьте 8 кружочков диаметром около 12 см. При необходимости перекатайте обрезки. Поместите столовую ложку смеси с большой горкой в ​​середину каждого круга, смажьте края к"&amp;"руга водой, затем возьмите тесто вокруг начинки и сожмите его вместе (фото 3). Верните их так, чтобы гладкая вершина была вверху, и сформируйте из них гладкий круг. Раскатайте каждый кружок скалкой до овала, пока фрукты не начнут проглядывать, а затем выл"&amp;"ожите на противень. В каждом корже Экклса разрежьте по 2 небольших надреза, обильно смажьте яичным белком и посыпьте сахаром (фото 4).
Нагрейте духовку до 220С/200С (конвекция/газ). 8. Выпекайте коржи «Эклс» 15–20 минут, пока они не станут золотисто-корич"&amp;"невыми и не станут липкими. Оставьте остывать на решетке и наслаждайтесь, пока он еще теплый или холодный, с чашкой чая. Если вы предпочитаете, торты «Эклс» также очень хорошо сочетаются с ломтиком твердого, острого британского сыра, такого как ланкашир и"&amp;"ли чеддер.")</f>
        <v>Для приготовления теста нарежьте сливочное масло кубиками и положите его в морозилку, чтобы оно затвердело. Высыпьте в чашу кухонного комбайна муку с половиной сливочного масла и измельчите до текстуры панировочных сухарей. Влейте лимонный сок, 100 мл ледяной воды и замесите тесто. Добавьте оставшееся масло и взбейте несколько раз, пока тесто не станет густым, пропитанным маслом. Важно не переусердствовать, так как именно из-за капли масла выпечка становится накладной.
На посыпанной мукой поверхности раскатайте тесто аккуратными фигурками примерно 20 х 30 см. Сложите два конца теста посередине (см. фото 1), затем положите пополам (фото 2). Снова раскатайте тесто и положите таким же образом еще 3 раза каждый раз между раскатыванием и перемешиванием теста не менее 15 минут, затем оставьте его в холодильнике минимум на 30 минут перед использованием.
Для начинки растопите сливочное масло в большом кастрюле. Снимите с огня и добавьте все остальные ингредиенты в два раза, а затем отставьте в сторону.
Чтобы приготовить коржи, раскатайте тесто так, чтобы оно стало чуть толще монет в 1 фунт, и вырежьте 8 кружочков диаметром около 12 см. При необходимости перекатайте обрезки. Поместите столовую ложку смеси с большой горкой в ​​середину каждого круга, смажьте края круга водой, затем возьмите тесто вокруг начинки и сожмите его вместе (фото 3). Верните их так, чтобы гладкая вершина была вверху, и сформируйте из них гладкий круг. Раскатайте каждый кружок скалкой до овала, пока фрукты не начнут проглядывать, а затем выложите на противень. В каждом корже Экклса разрежьте по 2 небольших надреза, обильно смажьте яичным белком и посыпьте сахаром (фото 4).
Нагрейте духовку до 220С/200С (конвекция/газ). 8. Выпекайте коржи «Эклс» 15–20 минут, пока они не станут золотисто-коричневыми и не станут липкими. Оставьте остывать на решетке и наслаждайтесь, пока он еще теплый или холодный, с чашкой чая. Если вы предпочитаете, торты «Эклс» также очень хорошо сочетаются с ломтиком твердого, острого британского сыра, такого как ланкашир или чеддер.</v>
      </c>
    </row>
    <row r="1069" ht="15.75" customHeight="1">
      <c r="A1069" s="2" t="s">
        <v>561</v>
      </c>
      <c r="B1069" s="2" t="s">
        <v>38</v>
      </c>
      <c r="C1069" s="2" t="s">
        <v>562</v>
      </c>
      <c r="E1069" s="2" t="str">
        <f>IFERROR(__xludf.DUMMYFUNCTION("GOOGLETRANSLATE(A1069, ""en"", ""ru"")"),"Loading...")</f>
        <v>Loading...</v>
      </c>
      <c r="F1069" s="2" t="str">
        <f>IFERROR(__xludf.DUMMYFUNCTION("GOOGLETRANSLATE(B1069, ""en"", ""ru"")"),"Имбирь")</f>
        <v>Имбирь</v>
      </c>
      <c r="G1069" s="2" t="str">
        <f>IFERROR(__xludf.DUMMYFUNCTION("GOOGLETRANSLATE(C1069, ""en"", ""ru"")"),"Для приготовления теста нарежьте сливочное масло кубиками и положите его в морозилку, чтобы оно затвердело. Высыпьте в чашу кухонного комбайна муку с половиной сливочного масла и измельчите до текстуры панировочных сухарей. Влейте лимонный сок, 100 мл лед"&amp;"яной воды и замесите тесто. Добавьте оставшееся масло и взбейте несколько раз, пока тесто не станет густым, пропитанным маслом. Важно не переусердствовать, так как именно из-за капли масла выпечка становится накладной.
На посыпанной мукой поверхности раск"&amp;"атайте тесто аккуратными фигурками примерно 20 х 30 см. Сложите два конца теста посередине (см. фото 1), затем положите пополам (фото 2). Снова раскатайте тесто и положите таким же образом еще 3 раза каждый раз между раскатыванием и перемешиванием теста н"&amp;"е менее 15 минут, затем оставьте его в холодильнике минимум на 30 минут перед использованием.
Для начинки растопите сливочное масло в большом кастрюле. Снимите с огня и добавьте все остальные ингредиенты в два раза, а затем отставьте в сторону.
Чтобы приг"&amp;"отовить коржи, раскатайте тесто так, чтобы оно стало чуть толще монет в 1 фунт, и вырежьте 8 кружочков диаметром около 12 см. При необходимости перекатайте обрезки. Поместите столовую ложку смеси с большой горкой в ​​середину каждого круга, смажьте края к"&amp;"руга водой, затем возьмите тесто вокруг начинки и сожмите его вместе (фото 3). Верните их так, чтобы гладкая вершина была вверху, и сформируйте из них гладкий круг. Раскатайте каждый кружок скалкой до овала, пока фрукты не начнут проглядывать, а затем выл"&amp;"ожите на противень. В каждом корже Экклса разрежьте по 2 небольших надреза, обильно смажьте яичным белком и посыпьте сахаром (фото 4).
Нагрейте духовку до 220С/200С (конвекция/газ). 8. Выпекайте коржи «Эклс» 15–20 минут, пока они не станут золотисто-корич"&amp;"невыми и не станут липкими. Оставьте остывать на решетке и наслаждайтесь, пока он еще теплый или холодный, с чашкой чая. Если вы предпочитаете, торты «Эклс» также очень хорошо сочетаются с ломтиком твердого, острого британского сыра, такого как ланкашир и"&amp;"ли чеддер.")</f>
        <v>Для приготовления теста нарежьте сливочное масло кубиками и положите его в морозилку, чтобы оно затвердело. Высыпьте в чашу кухонного комбайна муку с половиной сливочного масла и измельчите до текстуры панировочных сухарей. Влейте лимонный сок, 100 мл ледяной воды и замесите тесто. Добавьте оставшееся масло и взбейте несколько раз, пока тесто не станет густым, пропитанным маслом. Важно не переусердствовать, так как именно из-за капли масла выпечка становится накладной.
На посыпанной мукой поверхности раскатайте тесто аккуратными фигурками примерно 20 х 30 см. Сложите два конца теста посередине (см. фото 1), затем положите пополам (фото 2). Снова раскатайте тесто и положите таким же образом еще 3 раза каждый раз между раскатыванием и перемешиванием теста не менее 15 минут, затем оставьте его в холодильнике минимум на 30 минут перед использованием.
Для начинки растопите сливочное масло в большом кастрюле. Снимите с огня и добавьте все остальные ингредиенты в два раза, а затем отставьте в сторону.
Чтобы приготовить коржи, раскатайте тесто так, чтобы оно стало чуть толще монет в 1 фунт, и вырежьте 8 кружочков диаметром около 12 см. При необходимости перекатайте обрезки. Поместите столовую ложку смеси с большой горкой в ​​середину каждого круга, смажьте края круга водой, затем возьмите тесто вокруг начинки и сожмите его вместе (фото 3). Верните их так, чтобы гладкая вершина была вверху, и сформируйте из них гладкий круг. Раскатайте каждый кружок скалкой до овала, пока фрукты не начнут проглядывать, а затем выложите на противень. В каждом корже Экклса разрежьте по 2 небольших надреза, обильно смажьте яичным белком и посыпьте сахаром (фото 4).
Нагрейте духовку до 220С/200С (конвекция/газ). 8. Выпекайте коржи «Эклс» 15–20 минут, пока они не станут золотисто-коричневыми и не станут липкими. Оставьте остывать на решетке и наслаждайтесь, пока он еще теплый или холодный, с чашкой чая. Если вы предпочитаете, торты «Эклс» также очень хорошо сочетаются с ломтиком твердого, острого британского сыра, такого как ланкашир или чеддер.</v>
      </c>
    </row>
    <row r="1070" ht="15.75" customHeight="1">
      <c r="A1070" s="2" t="s">
        <v>561</v>
      </c>
      <c r="B1070" s="2" t="s">
        <v>194</v>
      </c>
      <c r="C1070" s="2" t="s">
        <v>562</v>
      </c>
      <c r="E1070" s="2" t="str">
        <f>IFERROR(__xludf.DUMMYFUNCTION("GOOGLETRANSLATE(A1070, ""en"", ""ru"")"),"Loading...")</f>
        <v>Loading...</v>
      </c>
      <c r="F1070" s="2" t="str">
        <f>IFERROR(__xludf.DUMMYFUNCTION("GOOGLETRANSLATE(B1070, ""en"", ""ru"")"),"Loading...")</f>
        <v>Loading...</v>
      </c>
      <c r="G1070" s="2" t="str">
        <f>IFERROR(__xludf.DUMMYFUNCTION("GOOGLETRANSLATE(C1070, ""en"", ""ru"")"),"Для приготовления теста нарежьте сливочное масло кубиками и положите его в морозилку, чтобы оно затвердело. Высыпьте в чашу кухонного комбайна муку с половиной сливочного масла и измельчите до текстуры панировочных сухарей. Влейте лимонный сок, 100 мл лед"&amp;"яной воды и замесите тесто. Добавьте оставшееся масло и взбейте несколько раз, пока тесто не станет густым, пропитанным маслом. Важно не переусердствовать, так как именно из-за капли масла выпечка становится накладной.
На посыпанной мукой поверхности раск"&amp;"атайте тесто аккуратными фигурками примерно 20 х 30 см. Сложите два конца теста посередине (см. фото 1), затем положите пополам (фото 2). Снова раскатайте тесто и положите таким же образом еще 3 раза каждый раз между раскатыванием и перемешиванием теста н"&amp;"е менее 15 минут, затем оставьте его в холодильнике минимум на 30 минут перед использованием.
Для начинки растопите сливочное масло в большом кастрюле. Снимите с огня и добавьте все остальные ингредиенты в два раза, а затем отставьте в сторону.
Чтобы приг"&amp;"отовить коржи, раскатайте тесто так, чтобы оно стало чуть толще монет в 1 фунт, и вырежьте 8 кружочков диаметром около 12 см. При необходимости перекатайте обрезки. Поместите столовую ложку смеси с большой горкой в ​​середину каждого круга, смажьте края к"&amp;"руга водой, затем возьмите тесто вокруг начинки и сожмите его вместе (фото 3). Верните их так, чтобы гладкая вершина была вверху, и сформируйте из них гладкий круг. Раскатайте каждый кружок скалкой до овала, пока фрукты не начнут проглядывать, а затем выл"&amp;"ожите на противень. В каждом корже Экклса разрежьте по 2 небольших надреза, обильно смажьте яичным белком и посыпьте сахаром (фото 4).
Нагрейте духовку до 220С/200С (конвекция/газ). 8. Выпекайте коржи «Эклс» 15–20 минут, пока они не станут золотисто-корич"&amp;"невыми и не станут липкими. Оставьте остывать на решетке и наслаждайтесь, пока он еще теплый или холодный, с чашкой чая. Если вы предпочитаете, торты «Эклс» также очень хорошо сочетаются с ломтиком твердого, острого британского сыра, такого как ланкашир и"&amp;"ли чеддер.")</f>
        <v>Для приготовления теста нарежьте сливочное масло кубиками и положите его в морозилку, чтобы оно затвердело. Высыпьте в чашу кухонного комбайна муку с половиной сливочного масла и измельчите до текстуры панировочных сухарей. Влейте лимонный сок, 100 мл ледяной воды и замесите тесто. Добавьте оставшееся масло и взбейте несколько раз, пока тесто не станет густым, пропитанным маслом. Важно не переусердствовать, так как именно из-за капли масла выпечка становится накладной.
На посыпанной мукой поверхности раскатайте тесто аккуратными фигурками примерно 20 х 30 см. Сложите два конца теста посередине (см. фото 1), затем положите пополам (фото 2). Снова раскатайте тесто и положите таким же образом еще 3 раза каждый раз между раскатыванием и перемешиванием теста не менее 15 минут, затем оставьте его в холодильнике минимум на 30 минут перед использованием.
Для начинки растопите сливочное масло в большом кастрюле. Снимите с огня и добавьте все остальные ингредиенты в два раза, а затем отставьте в сторону.
Чтобы приготовить коржи, раскатайте тесто так, чтобы оно стало чуть толще монет в 1 фунт, и вырежьте 8 кружочков диаметром около 12 см. При необходимости перекатайте обрезки. Поместите столовую ложку смеси с большой горкой в ​​середину каждого круга, смажьте края круга водой, затем возьмите тесто вокруг начинки и сожмите его вместе (фото 3). Верните их так, чтобы гладкая вершина была вверху, и сформируйте из них гладкий круг. Раскатайте каждый кружок скалкой до овала, пока фрукты не начнут проглядывать, а затем выложите на противень. В каждом корже Экклса разрежьте по 2 небольших надреза, обильно смажьте яичным белком и посыпьте сахаром (фото 4).
Нагрейте духовку до 220С/200С (конвекция/газ). 8. Выпекайте коржи «Эклс» 15–20 минут, пока они не станут золотисто-коричневыми и не станут липкими. Оставьте остывать на решетке и наслаждайтесь, пока он еще теплый или холодный, с чашкой чая. Если вы предпочитаете, торты «Эклс» также очень хорошо сочетаются с ломтиком твердого, острого британского сыра, такого как ланкашир или чеддер.</v>
      </c>
    </row>
    <row r="1071" ht="15.75" customHeight="1">
      <c r="A1071" s="2" t="s">
        <v>561</v>
      </c>
      <c r="B1071" s="2" t="s">
        <v>157</v>
      </c>
      <c r="C1071" s="2" t="s">
        <v>562</v>
      </c>
      <c r="E1071" s="2" t="str">
        <f>IFERROR(__xludf.DUMMYFUNCTION("GOOGLETRANSLATE(A1071, ""en"", ""ru"")"),"Loading...")</f>
        <v>Loading...</v>
      </c>
      <c r="F1071" s="2" t="str">
        <f>IFERROR(__xludf.DUMMYFUNCTION("GOOGLETRANSLATE(B1071, ""en"", ""ru"")"),"Loading...")</f>
        <v>Loading...</v>
      </c>
      <c r="G1071" s="2" t="str">
        <f>IFERROR(__xludf.DUMMYFUNCTION("GOOGLETRANSLATE(C1071, ""en"", ""ru"")"),"Для приготовления теста нарежьте сливочное масло кубиками и положите его в морозилку, чтобы оно затвердело. Высыпьте в чашу кухонного комбайна муку с половиной сливочного масла и измельчите до текстуры панировочных сухарей. Влейте лимонный сок, 100 мл лед"&amp;"яной воды и замесите тесто. Добавьте оставшееся масло и взбейте несколько раз, пока тесто не станет густым, пропитанным маслом. Важно не переусердствовать, так как именно из-за капли масла выпечка становится накладной.
На посыпанной мукой поверхности раск"&amp;"атайте тесто аккуратными фигурками примерно 20 х 30 см. Сложите два конца теста посередине (см. фото 1), затем положите пополам (фото 2). Снова раскатайте тесто и положите таким же образом еще 3 раза каждый раз между раскатыванием и перемешиванием теста н"&amp;"е менее 15 минут, затем оставьте его в холодильнике минимум на 30 минут перед использованием.
Для начинки растопите сливочное масло в большом кастрюле. Снимите с огня и добавьте все остальные ингредиенты в два раза, а затем отставьте в сторону.
Чтобы приг"&amp;"отовить коржи, раскатайте тесто так, чтобы оно стало чуть толще монет в 1 фунт, и вырежьте 8 кружочков диаметром около 12 см. При необходимости перекатайте обрезки. Поместите столовую ложку смеси с большой горкой в ​​середину каждого круга, смажьте края к"&amp;"руга водой, затем возьмите тесто вокруг начинки и сожмите его вместе (фото 3). Верните их так, чтобы гладкая вершина была вверху, и сформируйте из них гладкий круг. Раскатайте каждый кружок скалкой до овала, пока фрукты не начнут проглядывать, а затем выл"&amp;"ожите на противень. В каждом корже Экклса разрежьте по 2 небольших надреза, обильно смажьте яичным белком и посыпьте сахаром (фото 4).
Нагрейте духовку до 220С/200С (конвекция/газ). 8. Выпекайте коржи «Эклс» 15–20 минут, пока они не станут золотисто-корич"&amp;"невыми и не станут липкими. Оставьте остывать на решетке и наслаждайтесь, пока он еще теплый или холодный, с чашкой чая. Если вы предпочитаете, торты «Эклс» также очень хорошо сочетаются с ломтиком твердого, острого британского сыра, такого как ланкашир и"&amp;"ли чеддер.")</f>
        <v>Для приготовления теста нарежьте сливочное масло кубиками и положите его в морозилку, чтобы оно затвердело. Высыпьте в чашу кухонного комбайна муку с половиной сливочного масла и измельчите до текстуры панировочных сухарей. Влейте лимонный сок, 100 мл ледяной воды и замесите тесто. Добавьте оставшееся масло и взбейте несколько раз, пока тесто не станет густым, пропитанным маслом. Важно не переусердствовать, так как именно из-за капли масла выпечка становится накладной.
На посыпанной мукой поверхности раскатайте тесто аккуратными фигурками примерно 20 х 30 см. Сложите два конца теста посередине (см. фото 1), затем положите пополам (фото 2). Снова раскатайте тесто и положите таким же образом еще 3 раза каждый раз между раскатыванием и перемешиванием теста не менее 15 минут, затем оставьте его в холодильнике минимум на 30 минут перед использованием.
Для начинки растопите сливочное масло в большом кастрюле. Снимите с огня и добавьте все остальные ингредиенты в два раза, а затем отставьте в сторону.
Чтобы приготовить коржи, раскатайте тесто так, чтобы оно стало чуть толще монет в 1 фунт, и вырежьте 8 кружочков диаметром около 12 см. При необходимости перекатайте обрезки. Поместите столовую ложку смеси с большой горкой в ​​середину каждого круга, смажьте края круга водой, затем возьмите тесто вокруг начинки и сожмите его вместе (фото 3). Верните их так, чтобы гладкая вершина была вверху, и сформируйте из них гладкий круг. Раскатайте каждый кружок скалкой до овала, пока фрукты не начнут проглядывать, а затем выложите на противень. В каждом корже Экклса разрежьте по 2 небольших надреза, обильно смажьте яичным белком и посыпьте сахаром (фото 4).
Нагрейте духовку до 220С/200С (конвекция/газ). 8. Выпекайте коржи «Эклс» 15–20 минут, пока они не станут золотисто-коричневыми и не станут липкими. Оставьте остывать на решетке и наслаждайтесь, пока он еще теплый или холодный, с чашкой чая. Если вы предпочитаете, торты «Эклс» также очень хорошо сочетаются с ломтиком твердого, острого британского сыра, такого как ланкашир или чеддер.</v>
      </c>
    </row>
    <row r="1072" ht="15.75" customHeight="1">
      <c r="A1072" s="2" t="s">
        <v>561</v>
      </c>
      <c r="B1072" s="2" t="s">
        <v>27</v>
      </c>
      <c r="C1072" s="2" t="s">
        <v>562</v>
      </c>
      <c r="E1072" s="2" t="str">
        <f>IFERROR(__xludf.DUMMYFUNCTION("GOOGLETRANSLATE(A1072, ""en"", ""ru"")"),"Loading...")</f>
        <v>Loading...</v>
      </c>
      <c r="F1072" s="2" t="str">
        <f>IFERROR(__xludf.DUMMYFUNCTION("GOOGLETRANSLATE(B1072, ""en"", ""ru"")"),"Яйца")</f>
        <v>Яйца</v>
      </c>
      <c r="G1072" s="2" t="str">
        <f>IFERROR(__xludf.DUMMYFUNCTION("GOOGLETRANSLATE(C1072, ""en"", ""ru"")"),"Для приготовления теста нарежьте сливочное масло кубиками и положите его в морозилку, чтобы оно затвердело. Высыпьте в чашу кухонного комбайна муку с половиной сливочного масла и измельчите до текстуры панировочных сухарей. Влейте лимонный сок, 100 мл лед"&amp;"яной воды и замесите тесто. Добавьте оставшееся масло и взбейте несколько раз, пока тесто не станет густым, пропитанным маслом. Важно не переусердствовать, так как именно из-за капли масла выпечка становится накладной.
На посыпанной мукой поверхности раск"&amp;"атайте тесто аккуратными фигурками примерно 20 х 30 см. Сложите два конца теста посередине (см. фото 1), затем положите пополам (фото 2). Снова раскатайте тесто и положите таким же образом еще 3 раза каждый раз между раскатыванием и перемешиванием теста н"&amp;"е менее 15 минут, затем оставьте его в холодильнике минимум на 30 минут перед использованием.
Для начинки растопите сливочное масло в большом кастрюле. Снимите с огня и добавьте все остальные ингредиенты в два раза, а затем отставьте в сторону.
Чтобы приг"&amp;"отовить коржи, раскатайте тесто так, чтобы оно стало чуть толще монет в 1 фунт, и вырежьте 8 кружочков диаметром около 12 см. При необходимости перекатайте обрезки. Поместите столовую ложку смеси с большой горкой в ​​середину каждого круга, смажьте края к"&amp;"руга водой, затем возьмите тесто вокруг начинки и сожмите его вместе (фото 3). Верните их так, чтобы гладкая вершина была вверху, и сформируйте из них гладкий круг. Раскатайте каждый кружок скалкой до овала, пока фрукты не начнут проглядывать, а затем выл"&amp;"ожите на противень. В каждом корже Экклса разрежьте по 2 небольших надреза, обильно смажьте яичным белком и посыпьте сахаром (фото 4).
Нагрейте духовку до 220С/200С (конвекция/газ). 8. Выпекайте коржи «Эклс» 15–20 минут, пока они не станут золотисто-корич"&amp;"невыми и не станут липкими. Оставьте остывать на решетке и наслаждайтесь, пока он еще теплый или холодный, с чашкой чая. Если вы предпочитаете, торты «Эклс» также очень хорошо сочетаются с ломтиком твердого, острого британского сыра, такого как ланкашир и"&amp;"ли чеддер.")</f>
        <v>Для приготовления теста нарежьте сливочное масло кубиками и положите его в морозилку, чтобы оно затвердело. Высыпьте в чашу кухонного комбайна муку с половиной сливочного масла и измельчите до текстуры панировочных сухарей. Влейте лимонный сок, 100 мл ледяной воды и замесите тесто. Добавьте оставшееся масло и взбейте несколько раз, пока тесто не станет густым, пропитанным маслом. Важно не переусердствовать, так как именно из-за капли масла выпечка становится накладной.
На посыпанной мукой поверхности раскатайте тесто аккуратными фигурками примерно 20 х 30 см. Сложите два конца теста посередине (см. фото 1), затем положите пополам (фото 2). Снова раскатайте тесто и положите таким же образом еще 3 раза каждый раз между раскатыванием и перемешиванием теста не менее 15 минут, затем оставьте его в холодильнике минимум на 30 минут перед использованием.
Для начинки растопите сливочное масло в большом кастрюле. Снимите с огня и добавьте все остальные ингредиенты в два раза, а затем отставьте в сторону.
Чтобы приготовить коржи, раскатайте тесто так, чтобы оно стало чуть толще монет в 1 фунт, и вырежьте 8 кружочков диаметром около 12 см. При необходимости перекатайте обрезки. Поместите столовую ложку смеси с большой горкой в ​​середину каждого круга, смажьте края круга водой, затем возьмите тесто вокруг начинки и сожмите его вместе (фото 3). Верните их так, чтобы гладкая вершина была вверху, и сформируйте из них гладкий круг. Раскатайте каждый кружок скалкой до овала, пока фрукты не начнут проглядывать, а затем выложите на противень. В каждом корже Экклса разрежьте по 2 небольших надреза, обильно смажьте яичным белком и посыпьте сахаром (фото 4).
Нагрейте духовку до 220С/200С (конвекция/газ). 8. Выпекайте коржи «Эклс» 15–20 минут, пока они не станут золотисто-коричневыми и не станут липкими. Оставьте остывать на решетке и наслаждайтесь, пока он еще теплый или холодный, с чашкой чая. Если вы предпочитаете, торты «Эклс» также очень хорошо сочетаются с ломтиком твердого, острого британского сыра, такого как ланкашир или чеддер.</v>
      </c>
    </row>
    <row r="1073" ht="15.75" customHeight="1">
      <c r="A1073" s="2" t="s">
        <v>561</v>
      </c>
      <c r="B1073" s="2" t="s">
        <v>32</v>
      </c>
      <c r="C1073" s="2" t="s">
        <v>562</v>
      </c>
      <c r="E1073" s="2" t="str">
        <f>IFERROR(__xludf.DUMMYFUNCTION("GOOGLETRANSLATE(A1073, ""en"", ""ru"")"),"Loading...")</f>
        <v>Loading...</v>
      </c>
      <c r="F1073" s="2" t="str">
        <f>IFERROR(__xludf.DUMMYFUNCTION("GOOGLETRANSLATE(B1073, ""en"", ""ru"")"),"Сахар")</f>
        <v>Сахар</v>
      </c>
      <c r="G1073" s="2" t="str">
        <f>IFERROR(__xludf.DUMMYFUNCTION("GOOGLETRANSLATE(C1073, ""en"", ""ru"")"),"Для приготовления теста нарежьте сливочное масло кубиками и положите его в морозилку, чтобы оно затвердело. Высыпьте в чашу кухонного комбайна муку с половиной сливочного масла и измельчите до текстуры панировочных сухарей. Влейте лимонный сок, 100 мл лед"&amp;"яной воды и замесите тесто. Добавьте оставшееся масло и взбейте несколько раз, пока тесто не станет густым, пропитанным маслом. Важно не переусердствовать, так как именно из-за капли масла выпечка становится накладной.
На посыпанной мукой поверхности раск"&amp;"атайте тесто аккуратными фигурками примерно 20 х 30 см. Сложите два конца теста посередине (см. фото 1), затем положите пополам (фото 2). Снова раскатайте тесто и положите таким же образом еще 3 раза каждый раз между раскатыванием и перемешиванием теста н"&amp;"е менее 15 минут, затем оставьте его в холодильнике минимум на 30 минут перед использованием.
Для начинки растопите сливочное масло в большом кастрюле. Снимите с огня и добавьте все остальные ингредиенты в два раза, а затем отставьте в сторону.
Чтобы приг"&amp;"отовить коржи, раскатайте тесто так, чтобы оно стало чуть толще монет в 1 фунт, и вырежьте 8 кружочков диаметром около 12 см. При необходимости перекатайте обрезки. Поместите столовую ложку смеси с большой горкой в ​​середину каждого круга, смажьте края к"&amp;"руга водой, затем возьмите тесто вокруг начинки и сожмите его вместе (фото 3). Верните их так, чтобы гладкая вершина была вверху, и сформируйте из них гладкий круг. Раскатайте каждый кружок скалкой до овала, пока фрукты не начнут проглядывать, а затем выл"&amp;"ожите на противень. В каждом корже Экклса разрежьте по 2 небольших надреза, обильно смажьте яичным белком и посыпьте сахаром (фото 4).
Нагрейте духовку до 220С/200С (конвекция/газ). 8. Выпекайте коржи «Эклс» 15–20 минут, пока они не станут золотисто-корич"&amp;"невыми и не станут липкими. Оставьте остывать на решетке и наслаждайтесь, пока он еще теплый или холодный, с чашкой чая. Если вы предпочитаете, торты «Эклс» также очень хорошо сочетаются с ломтиком твердого, острого британского сыра, такого как ланкашир и"&amp;"ли чеддер.")</f>
        <v>Для приготовления теста нарежьте сливочное масло кубиками и положите его в морозилку, чтобы оно затвердело. Высыпьте в чашу кухонного комбайна муку с половиной сливочного масла и измельчите до текстуры панировочных сухарей. Влейте лимонный сок, 100 мл ледяной воды и замесите тесто. Добавьте оставшееся масло и взбейте несколько раз, пока тесто не станет густым, пропитанным маслом. Важно не переусердствовать, так как именно из-за капли масла выпечка становится накладной.
На посыпанной мукой поверхности раскатайте тесто аккуратными фигурками примерно 20 х 30 см. Сложите два конца теста посередине (см. фото 1), затем положите пополам (фото 2). Снова раскатайте тесто и положите таким же образом еще 3 раза каждый раз между раскатыванием и перемешиванием теста не менее 15 минут, затем оставьте его в холодильнике минимум на 30 минут перед использованием.
Для начинки растопите сливочное масло в большом кастрюле. Снимите с огня и добавьте все остальные ингредиенты в два раза, а затем отставьте в сторону.
Чтобы приготовить коржи, раскатайте тесто так, чтобы оно стало чуть толще монет в 1 фунт, и вырежьте 8 кружочков диаметром около 12 см. При необходимости перекатайте обрезки. Поместите столовую ложку смеси с большой горкой в ​​середину каждого круга, смажьте края круга водой, затем возьмите тесто вокруг начинки и сожмите его вместе (фото 3). Верните их так, чтобы гладкая вершина была вверху, и сформируйте из них гладкий круг. Раскатайте каждый кружок скалкой до овала, пока фрукты не начнут проглядывать, а затем выложите на противень. В каждом корже Экклса разрежьте по 2 небольших надреза, обильно смажьте яичным белком и посыпьте сахаром (фото 4).
Нагрейте духовку до 220С/200С (конвекция/газ). 8. Выпекайте коржи «Эклс» 15–20 минут, пока они не станут золотисто-коричневыми и не станут липкими. Оставьте остывать на решетке и наслаждайтесь, пока он еще теплый или холодный, с чашкой чая. Если вы предпочитаете, торты «Эклс» также очень хорошо сочетаются с ломтиком твердого, острого британского сыра, такого как ланкашир или чеддер.</v>
      </c>
    </row>
    <row r="1074" ht="15.75" customHeight="1">
      <c r="A1074" s="2" t="s">
        <v>564</v>
      </c>
      <c r="B1074" s="2" t="s">
        <v>127</v>
      </c>
      <c r="C1074" s="2" t="s">
        <v>565</v>
      </c>
      <c r="E1074" s="2" t="str">
        <f>IFERROR(__xludf.DUMMYFUNCTION("GOOGLETRANSLATE(A1074, ""en"", ""ru"")"),"Loading...")</f>
        <v>Loading...</v>
      </c>
      <c r="F1074" s="2" t="str">
        <f>IFERROR(__xludf.DUMMYFUNCTION("GOOGLETRANSLATE(B1074, ""en"", ""ru"")"),"Колбасные изделия")</f>
        <v>Колбасные изделия</v>
      </c>
      <c r="G1074" s="2" t="str">
        <f>IFERROR(__xludf.DUMMYFUNCTION("GOOGLETRANSLATE(C1074, ""en"", ""ru"")"),"Loading...")</f>
        <v>Loading...</v>
      </c>
    </row>
    <row r="1075" ht="15.75" customHeight="1">
      <c r="A1075" s="2" t="s">
        <v>564</v>
      </c>
      <c r="B1075" s="2" t="s">
        <v>150</v>
      </c>
      <c r="C1075" s="2" t="s">
        <v>565</v>
      </c>
      <c r="E1075" s="2" t="str">
        <f>IFERROR(__xludf.DUMMYFUNCTION("GOOGLETRANSLATE(A1075, ""en"", ""ru"")"),"Loading...")</f>
        <v>Loading...</v>
      </c>
      <c r="F1075" s="2" t="str">
        <f>IFERROR(__xludf.DUMMYFUNCTION("GOOGLETRANSLATE(B1075, ""en"", ""ru"")"),"Бекон")</f>
        <v>Бекон</v>
      </c>
      <c r="G1075" s="2" t="str">
        <f>IFERROR(__xludf.DUMMYFUNCTION("GOOGLETRANSLATE(C1075, ""en"", ""ru"")"),"Loading...")</f>
        <v>Loading...</v>
      </c>
    </row>
    <row r="1076" ht="15.75" customHeight="1">
      <c r="A1076" s="2" t="s">
        <v>564</v>
      </c>
      <c r="B1076" s="2" t="s">
        <v>115</v>
      </c>
      <c r="C1076" s="2" t="s">
        <v>565</v>
      </c>
      <c r="E1076" s="2" t="str">
        <f>IFERROR(__xludf.DUMMYFUNCTION("GOOGLETRANSLATE(A1076, ""en"", ""ru"")"),"Loading...")</f>
        <v>Loading...</v>
      </c>
      <c r="F1076" s="2" t="str">
        <f>IFERROR(__xludf.DUMMYFUNCTION("GOOGLETRANSLATE(B1076, ""en"", ""ru"")"),"Loading...")</f>
        <v>Loading...</v>
      </c>
      <c r="G1076" s="2" t="str">
        <f>IFERROR(__xludf.DUMMYFUNCTION("GOOGLETRANSLATE(C1076, ""en"", ""ru"")"),"Loading...")</f>
        <v>Loading...</v>
      </c>
    </row>
    <row r="1077" ht="15.75" customHeight="1">
      <c r="A1077" s="2" t="s">
        <v>564</v>
      </c>
      <c r="B1077" s="2" t="s">
        <v>78</v>
      </c>
      <c r="C1077" s="2" t="s">
        <v>565</v>
      </c>
      <c r="E1077" s="2" t="str">
        <f>IFERROR(__xludf.DUMMYFUNCTION("GOOGLETRANSLATE(A1077, ""en"", ""ru"")"),"Loading...")</f>
        <v>Loading...</v>
      </c>
      <c r="F1077" s="2" t="str">
        <f>IFERROR(__xludf.DUMMYFUNCTION("GOOGLETRANSLATE(B1077, ""en"", ""ru"")"),"Помидоры")</f>
        <v>Помидоры</v>
      </c>
      <c r="G1077" s="2" t="str">
        <f>IFERROR(__xludf.DUMMYFUNCTION("GOOGLETRANSLATE(C1077, ""en"", ""ru"")"),"Loading...")</f>
        <v>Loading...</v>
      </c>
    </row>
    <row r="1078" ht="15.75" customHeight="1">
      <c r="A1078" s="2" t="s">
        <v>564</v>
      </c>
      <c r="B1078" s="2" t="s">
        <v>566</v>
      </c>
      <c r="C1078" s="2" t="s">
        <v>565</v>
      </c>
      <c r="E1078" s="2" t="str">
        <f>IFERROR(__xludf.DUMMYFUNCTION("GOOGLETRANSLATE(A1078, ""en"", ""ru"")"),"Loading...")</f>
        <v>Loading...</v>
      </c>
      <c r="F1078" s="2" t="str">
        <f>IFERROR(__xludf.DUMMYFUNCTION("GOOGLETRANSLATE(B1078, ""en"", ""ru"")"),"Loading...")</f>
        <v>Loading...</v>
      </c>
      <c r="G1078" s="2" t="str">
        <f>IFERROR(__xludf.DUMMYFUNCTION("GOOGLETRANSLATE(C1078, ""en"", ""ru"")"),"Loading...")</f>
        <v>Loading...</v>
      </c>
    </row>
    <row r="1079" ht="15.75" customHeight="1">
      <c r="A1079" s="2" t="s">
        <v>564</v>
      </c>
      <c r="B1079" s="2" t="s">
        <v>27</v>
      </c>
      <c r="C1079" s="2" t="s">
        <v>565</v>
      </c>
      <c r="E1079" s="2" t="str">
        <f>IFERROR(__xludf.DUMMYFUNCTION("GOOGLETRANSLATE(A1079, ""en"", ""ru"")"),"Loading...")</f>
        <v>Loading...</v>
      </c>
      <c r="F1079" s="2" t="str">
        <f>IFERROR(__xludf.DUMMYFUNCTION("GOOGLETRANSLATE(B1079, ""en"", ""ru"")"),"Яйца")</f>
        <v>Яйца</v>
      </c>
      <c r="G1079" s="2" t="str">
        <f>IFERROR(__xludf.DUMMYFUNCTION("GOOGLETRANSLATE(C1079, ""en"", ""ru"")"),"Loading...")</f>
        <v>Loading...</v>
      </c>
    </row>
    <row r="1080" ht="15.75" customHeight="1">
      <c r="A1080" s="2" t="s">
        <v>564</v>
      </c>
      <c r="B1080" s="2" t="s">
        <v>227</v>
      </c>
      <c r="C1080" s="2" t="s">
        <v>565</v>
      </c>
      <c r="E1080" s="2" t="str">
        <f>IFERROR(__xludf.DUMMYFUNCTION("GOOGLETRANSLATE(A1080, ""en"", ""ru"")"),"Loading...")</f>
        <v>Loading...</v>
      </c>
      <c r="F1080" s="2" t="str">
        <f>IFERROR(__xludf.DUMMYFUNCTION("GOOGLETRANSLATE(B1080, ""en"", ""ru"")"),"Loading...")</f>
        <v>Loading...</v>
      </c>
      <c r="G1080" s="2" t="str">
        <f>IFERROR(__xludf.DUMMYFUNCTION("GOOGLETRANSLATE(C1080, ""en"", ""ru"")"),"Loading...")</f>
        <v>Loading...</v>
      </c>
    </row>
    <row r="1081" ht="15.75" customHeight="1">
      <c r="A1081" s="2" t="s">
        <v>567</v>
      </c>
      <c r="B1081" s="2" t="s">
        <v>568</v>
      </c>
      <c r="C1081" s="2" t="s">
        <v>569</v>
      </c>
      <c r="E1081" s="2" t="str">
        <f>IFERROR(__xludf.DUMMYFUNCTION("GOOGLETRANSLATE(A1081, ""en"", ""ru"")"),"Loading...")</f>
        <v>Loading...</v>
      </c>
      <c r="F1081" s="2" t="str">
        <f>IFERROR(__xludf.DUMMYFUNCTION("GOOGLETRANSLATE(B1081, ""en"", ""ru"")"),"Люциан")</f>
        <v>Люциан</v>
      </c>
      <c r="G1081" s="2" t="str">
        <f>IFERROR(__xludf.DUMMYFUNCTION("GOOGLETRANSLATE(C1081, ""en"", ""ru"")"),"Промыть рыбу; натрите лимоном или лаймом, приправьте солью и перцем или вскормите свою любимую приправу. Я использовала креольскую приправу. Отложите в сторону или поставьте в духовку, чтобы она сохраняла тепло, пока соус не будет готов.
В большой сковор"&amp;"оде нагрейте масло на среднем огне, пока оно не станет горячим, заправьте рыбу, обжаривайте каждую сторону примерно 5-7 минут, пока она не станет полной и хрустящей с упомянутой стороны. Вынуть рыбу и отложить в сторону. Слейте масло и оставьте примерно 2"&amp;"-3 столовые ложки масла.
Добавьте лавровый лист, чеснок и имбирь, обжаривайте, помешивая, примерно через несколько минут, чтобы чеснок не подгорел.
Затем добавьте лук, сладкий перец, тимьян, скотч, сахар и все специи – продолжайте перемешивать еще около 2"&amp;"-3 минут. Добавьте уксус, соль и перец по вкусу. Дайте ему прокипеть еще около 2 минут. 
Выбросьте лавровый лист, страницы Тимьян и подайте с рыбой вместе с этим соусом. Соус можно приготовить примерно за 2 дня.")</f>
        <v>Промыть рыбу; натрите лимоном или лаймом, приправьте солью и перцем или вскормите свою любимую приправу. Я использовала креольскую приправу. Отложите в сторону или поставьте в духовку, чтобы она сохраняла тепло, пока соус не будет готов.
В большой сковороде нагрейте масло на среднем огне, пока оно не станет горячим, заправьте рыбу, обжаривайте каждую сторону примерно 5-7 минут, пока она не станет полной и хрустящей с упомянутой стороны. Вынуть рыбу и отложить в сторону. Слейте масло и оставьте примерно 2-3 столовые ложки масла.
Добавьте лавровый лист, чеснок и имбирь, обжаривайте, помешивая, примерно через несколько минут, чтобы чеснок не подгорел.
Затем добавьте лук, сладкий перец, тимьян, скотч, сахар и все специи – продолжайте перемешивать еще около 2-3 минут. Добавьте уксус, соль и перец по вкусу. Дайте ему прокипеть еще около 2 минут. 
Выбросьте лавровый лист, страницы Тимьян и подайте с рыбой вместе с этим соусом. Соус можно приготовить примерно за 2 дня.</v>
      </c>
    </row>
    <row r="1082" ht="15.75" customHeight="1">
      <c r="A1082" s="2" t="s">
        <v>567</v>
      </c>
      <c r="B1082" s="2" t="s">
        <v>197</v>
      </c>
      <c r="C1082" s="2" t="s">
        <v>569</v>
      </c>
      <c r="E1082" s="2" t="str">
        <f>IFERROR(__xludf.DUMMYFUNCTION("GOOGLETRANSLATE(A1082, ""en"", ""ru"")"),"Loading...")</f>
        <v>Loading...</v>
      </c>
      <c r="F1082" s="2" t="str">
        <f>IFERROR(__xludf.DUMMYFUNCTION("GOOGLETRANSLATE(B1082, ""en"", ""ru"")"),"Loading...")</f>
        <v>Loading...</v>
      </c>
      <c r="G1082" s="2" t="str">
        <f>IFERROR(__xludf.DUMMYFUNCTION("GOOGLETRANSLATE(C1082, ""en"", ""ru"")"),"Промыть рыбу; натрите лимоном или лаймом, приправьте солью и перцем или вскормите свою любимую приправу. Я использовала креольскую приправу. Отложите в сторону или поставьте в духовку, чтобы она сохраняла тепло, пока соус не будет готов.
В большой сковор"&amp;"оде нагрейте масло на среднем огне, пока оно не станет горячим, заправьте рыбу, обжаривайте каждую сторону примерно 5-7 минут, пока она не станет полной и хрустящей с упомянутой стороны. Вынуть рыбу и отложить в сторону. Слейте масло и оставьте примерно 2"&amp;"-3 столовые ложки масла.
Добавьте лавровый лист, чеснок и имбирь, обжаривайте, помешивая, примерно через несколько минут, чтобы чеснок не подгорел.
Затем добавьте лук, сладкий перец, тимьян, скотч, сахар и все специи – продолжайте перемешивать еще около 2"&amp;"-3 минут. Добавьте уксус, соль и перец по вкусу. Дайте ему прокипеть еще около 2 минут. 
Выбросьте лавровый лист, страницы Тимьян и подайте с рыбой вместе с этим соусом. Соус можно приготовить примерно за 2 дня.")</f>
        <v>Промыть рыбу; натрите лимоном или лаймом, приправьте солью и перцем или вскормите свою любимую приправу. Я использовала креольскую приправу. Отложите в сторону или поставьте в духовку, чтобы она сохраняла тепло, пока соус не будет готов.
В большой сковороде нагрейте масло на среднем огне, пока оно не станет горячим, заправьте рыбу, обжаривайте каждую сторону примерно 5-7 минут, пока она не станет полной и хрустящей с упомянутой стороны. Вынуть рыбу и отложить в сторону. Слейте масло и оставьте примерно 2-3 столовые ложки масла.
Добавьте лавровый лист, чеснок и имбирь, обжаривайте, помешивая, примерно через несколько минут, чтобы чеснок не подгорел.
Затем добавьте лук, сладкий перец, тимьян, скотч, сахар и все специи – продолжайте перемешивать еще около 2-3 минут. Добавьте уксус, соль и перец по вкусу. Дайте ему прокипеть еще около 2 минут. 
Выбросьте лавровый лист, страницы Тимьян и подайте с рыбой вместе с этим соусом. Соус можно приготовить примерно за 2 дня.</v>
      </c>
    </row>
    <row r="1083" ht="15.75" customHeight="1">
      <c r="A1083" s="2" t="s">
        <v>567</v>
      </c>
      <c r="B1083" s="2" t="s">
        <v>79</v>
      </c>
      <c r="C1083" s="2" t="s">
        <v>569</v>
      </c>
      <c r="E1083" s="2" t="str">
        <f>IFERROR(__xludf.DUMMYFUNCTION("GOOGLETRANSLATE(A1083, ""en"", ""ru"")"),"Loading...")</f>
        <v>Loading...</v>
      </c>
      <c r="F1083" s="2" t="str">
        <f>IFERROR(__xludf.DUMMYFUNCTION("GOOGLETRANSLATE(B1083, ""en"", ""ru"")"),"Чеснок")</f>
        <v>Чеснок</v>
      </c>
      <c r="G1083" s="2" t="str">
        <f>IFERROR(__xludf.DUMMYFUNCTION("GOOGLETRANSLATE(C1083, ""en"", ""ru"")"),"Промыть рыбу; натрите лимоном или лаймом, приправьте солью и перцем или вскормите свою любимую приправу. Я использовала креольскую приправу. Отложите в сторону или поставьте в духовку, чтобы она сохраняла тепло, пока соус не будет готов.
В большой сковор"&amp;"оде нагрейте масло на среднем огне, пока оно не станет горячим, заправьте рыбу, обжаривайте каждую сторону примерно 5-7 минут, пока она не станет полной и хрустящей с упомянутой стороны. Вынуть рыбу и отложить в сторону. Слейте масло и оставьте примерно 2"&amp;"-3 столовые ложки масла.
Добавьте лавровый лист, чеснок и имбирь, обжаривайте, помешивая, примерно через несколько минут, чтобы чеснок не подгорел.
Затем добавьте лук, сладкий перец, тимьян, скотч, сахар и все специи – продолжайте перемешивать еще около 2"&amp;"-3 минут. Добавьте уксус, соль и перец по вкусу. Дайте ему прокипеть еще около 2 минут. 
Выбросьте лавровый лист, страницы Тимьян и подайте с рыбой вместе с этим соусом. Соус можно приготовить примерно за 2 дня.")</f>
        <v>Промыть рыбу; натрите лимоном или лаймом, приправьте солью и перцем или вскормите свою любимую приправу. Я использовала креольскую приправу. Отложите в сторону или поставьте в духовку, чтобы она сохраняла тепло, пока соус не будет готов.
В большой сковороде нагрейте масло на среднем огне, пока оно не станет горячим, заправьте рыбу, обжаривайте каждую сторону примерно 5-7 минут, пока она не станет полной и хрустящей с упомянутой стороны. Вынуть рыбу и отложить в сторону. Слейте масло и оставьте примерно 2-3 столовые ложки масла.
Добавьте лавровый лист, чеснок и имбирь, обжаривайте, помешивая, примерно через несколько минут, чтобы чеснок не подгорел.
Затем добавьте лук, сладкий перец, тимьян, скотч, сахар и все специи – продолжайте перемешивать еще около 2-3 минут. Добавьте уксус, соль и перец по вкусу. Дайте ему прокипеть еще около 2 минут. 
Выбросьте лавровый лист, страницы Тимьян и подайте с рыбой вместе с этим соусом. Соус можно приготовить примерно за 2 дня.</v>
      </c>
    </row>
    <row r="1084" ht="15.75" customHeight="1">
      <c r="A1084" s="2" t="s">
        <v>567</v>
      </c>
      <c r="B1084" s="2" t="s">
        <v>38</v>
      </c>
      <c r="C1084" s="2" t="s">
        <v>569</v>
      </c>
      <c r="E1084" s="2" t="str">
        <f>IFERROR(__xludf.DUMMYFUNCTION("GOOGLETRANSLATE(A1084, ""en"", ""ru"")"),"Loading...")</f>
        <v>Loading...</v>
      </c>
      <c r="F1084" s="2" t="str">
        <f>IFERROR(__xludf.DUMMYFUNCTION("GOOGLETRANSLATE(B1084, ""en"", ""ru"")"),"Имбирь")</f>
        <v>Имбирь</v>
      </c>
      <c r="G1084" s="2" t="str">
        <f>IFERROR(__xludf.DUMMYFUNCTION("GOOGLETRANSLATE(C1084, ""en"", ""ru"")"),"Промыть рыбу; натрите лимоном или лаймом, приправьте солью и перцем или вскормите свою любимую приправу. Я использовала креольскую приправу. Отложите в сторону или поставьте в духовку, чтобы она сохраняла тепло, пока соус не будет готов.
В большой сковор"&amp;"оде нагрейте масло на среднем огне, пока оно не станет горячим, заправьте рыбу, обжаривайте каждую сторону примерно 5-7 минут, пока она не станет полной и хрустящей с упомянутой стороны. Вынуть рыбу и отложить в сторону. Слейте масло и оставьте примерно 2"&amp;"-3 столовые ложки масла.
Добавьте лавровый лист, чеснок и имбирь, обжаривайте, помешивая, примерно через несколько минут, чтобы чеснок не подгорел.
Затем добавьте лук, сладкий перец, тимьян, скотч, сахар и все специи – продолжайте перемешивать еще около 2"&amp;"-3 минут. Добавьте уксус, соль и перец по вкусу. Дайте ему прокипеть еще около 2 минут. 
Выбросьте лавровый лист, страницы Тимьян и подайте с рыбой вместе с этим соусом. Соус можно приготовить примерно за 2 дня.")</f>
        <v>Промыть рыбу; натрите лимоном или лаймом, приправьте солью и перцем или вскормите свою любимую приправу. Я использовала креольскую приправу. Отложите в сторону или поставьте в духовку, чтобы она сохраняла тепло, пока соус не будет готов.
В большой сковороде нагрейте масло на среднем огне, пока оно не станет горячим, заправьте рыбу, обжаривайте каждую сторону примерно 5-7 минут, пока она не станет полной и хрустящей с упомянутой стороны. Вынуть рыбу и отложить в сторону. Слейте масло и оставьте примерно 2-3 столовые ложки масла.
Добавьте лавровый лист, чеснок и имбирь, обжаривайте, помешивая, примерно через несколько минут, чтобы чеснок не подгорел.
Затем добавьте лук, сладкий перец, тимьян, скотч, сахар и все специи – продолжайте перемешивать еще около 2-3 минут. Добавьте уксус, соль и перец по вкусу. Дайте ему прокипеть еще около 2 минут. 
Выбросьте лавровый лист, страницы Тимьян и подайте с рыбой вместе с этим соусом. Соус можно приготовить примерно за 2 дня.</v>
      </c>
    </row>
    <row r="1085" ht="15.75" customHeight="1">
      <c r="A1085" s="2" t="s">
        <v>567</v>
      </c>
      <c r="B1085" s="2" t="s">
        <v>87</v>
      </c>
      <c r="C1085" s="2" t="s">
        <v>569</v>
      </c>
      <c r="E1085" s="2" t="str">
        <f>IFERROR(__xludf.DUMMYFUNCTION("GOOGLETRANSLATE(A1085, ""en"", ""ru"")"),"Loading...")</f>
        <v>Loading...</v>
      </c>
      <c r="F1085" s="2" t="str">
        <f>IFERROR(__xludf.DUMMYFUNCTION("GOOGLETRANSLATE(B1085, ""en"", ""ru"")"),"Тимьян")</f>
        <v>Тимьян</v>
      </c>
      <c r="G1085" s="2" t="str">
        <f>IFERROR(__xludf.DUMMYFUNCTION("GOOGLETRANSLATE(C1085, ""en"", ""ru"")"),"Промыть рыбу; натрите лимоном или лаймом, приправьте солью и перцем или вскормите свою любимую приправу. Я использовала креольскую приправу. Отложите в сторону или поставьте в духовку, чтобы она сохраняла тепло, пока соус не будет готов.
В большой сковор"&amp;"оде нагрейте масло на среднем огне, пока оно не станет горячим, заправьте рыбу, обжаривайте каждую сторону примерно 5-7 минут, пока она не станет полной и хрустящей с упомянутой стороны. Вынуть рыбу и отложить в сторону. Слейте масло и оставьте примерно 2"&amp;"-3 столовые ложки масла.
Добавьте лавровый лист, чеснок и имбирь, обжаривайте, помешивая, примерно через несколько минут, чтобы чеснок не подгорел.
Затем добавьте лук, сладкий перец, тимьян, скотч, сахар и все специи – продолжайте перемешивать еще около 2"&amp;"-3 минут. Добавьте уксус, соль и перец по вкусу. Дайте ему прокипеть еще около 2 минут. 
Выбросьте лавровый лист, страницы Тимьян и подайте с рыбой вместе с этим соусом. Соус можно приготовить примерно за 2 дня.")</f>
        <v>Промыть рыбу; натрите лимоном или лаймом, приправьте солью и перцем или вскормите свою любимую приправу. Я использовала креольскую приправу. Отложите в сторону или поставьте в духовку, чтобы она сохраняла тепло, пока соус не будет готов.
В большой сковороде нагрейте масло на среднем огне, пока оно не станет горячим, заправьте рыбу, обжаривайте каждую сторону примерно 5-7 минут, пока она не станет полной и хрустящей с упомянутой стороны. Вынуть рыбу и отложить в сторону. Слейте масло и оставьте примерно 2-3 столовые ложки масла.
Добавьте лавровый лист, чеснок и имбирь, обжаривайте, помешивая, примерно через несколько минут, чтобы чеснок не подгорел.
Затем добавьте лук, сладкий перец, тимьян, скотч, сахар и все специи – продолжайте перемешивать еще около 2-3 минут. Добавьте уксус, соль и перец по вкусу. Дайте ему прокипеть еще около 2 минут. 
Выбросьте лавровый лист, страницы Тимьян и подайте с рыбой вместе с этим соусом. Соус можно приготовить примерно за 2 дня.</v>
      </c>
    </row>
    <row r="1086" ht="15.75" customHeight="1">
      <c r="A1086" s="2" t="s">
        <v>567</v>
      </c>
      <c r="B1086" s="2" t="s">
        <v>89</v>
      </c>
      <c r="C1086" s="2" t="s">
        <v>569</v>
      </c>
      <c r="E1086" s="2" t="str">
        <f>IFERROR(__xludf.DUMMYFUNCTION("GOOGLETRANSLATE(A1086, ""en"", ""ru"")"),"Loading...")</f>
        <v>Loading...</v>
      </c>
      <c r="F1086" s="2" t="str">
        <f>IFERROR(__xludf.DUMMYFUNCTION("GOOGLETRANSLATE(B1086, ""en"", ""ru"")"),"Лавровый лист")</f>
        <v>Лавровый лист</v>
      </c>
      <c r="G1086" s="2" t="str">
        <f>IFERROR(__xludf.DUMMYFUNCTION("GOOGLETRANSLATE(C1086, ""en"", ""ru"")"),"Промыть рыбу; натрите лимоном или лаймом, приправьте солью и перцем или вскормите свою любимую приправу. Я использовала креольскую приправу. Отложите в сторону или поставьте в духовку, чтобы она сохраняла тепло, пока соус не будет готов.
В большой сковор"&amp;"оде нагрейте масло на среднем огне, пока оно не станет горячим, заправьте рыбу, обжаривайте каждую сторону примерно 5-7 минут, пока она не станет полной и хрустящей с упомянутой стороны. Вынуть рыбу и отложить в сторону. Слейте масло и оставьте примерно 2"&amp;"-3 столовые ложки масла.
Добавьте лавровый лист, чеснок и имбирь, обжаривайте, помешивая, примерно через несколько минут, чтобы чеснок не подгорел.
Затем добавьте лук, сладкий перец, тимьян, скотч, сахар и все специи – продолжайте перемешивать еще около 2"&amp;"-3 минут. Добавьте уксус, соль и перец по вкусу. Дайте ему прокипеть еще около 2 минут. 
Выбросьте лавровый лист, страницы Тимьян и подайте с рыбой вместе с этим соусом. Соус можно приготовить примерно за 2 дня.")</f>
        <v>Промыть рыбу; натрите лимоном или лаймом, приправьте солью и перцем или вскормите свою любимую приправу. Я использовала креольскую приправу. Отложите в сторону или поставьте в духовку, чтобы она сохраняла тепло, пока соус не будет готов.
В большой сковороде нагрейте масло на среднем огне, пока оно не станет горячим, заправьте рыбу, обжаривайте каждую сторону примерно 5-7 минут, пока она не станет полной и хрустящей с упомянутой стороны. Вынуть рыбу и отложить в сторону. Слейте масло и оставьте примерно 2-3 столовые ложки масла.
Добавьте лавровый лист, чеснок и имбирь, обжаривайте, помешивая, примерно через несколько минут, чтобы чеснок не подгорел.
Затем добавьте лук, сладкий перец, тимьян, скотч, сахар и все специи – продолжайте перемешивать еще около 2-3 минут. Добавьте уксус, соль и перец по вкусу. Дайте ему прокипеть еще около 2 минут. 
Выбросьте лавровый лист, страницы Тимьян и подайте с рыбой вместе с этим соусом. Соус можно приготовить примерно за 2 дня.</v>
      </c>
    </row>
    <row r="1087" ht="15.75" customHeight="1">
      <c r="A1087" s="2" t="s">
        <v>567</v>
      </c>
      <c r="B1087" s="2" t="s">
        <v>192</v>
      </c>
      <c r="C1087" s="2" t="s">
        <v>569</v>
      </c>
      <c r="E1087" s="2" t="str">
        <f>IFERROR(__xludf.DUMMYFUNCTION("GOOGLETRANSLATE(A1087, ""en"", ""ru"")"),"Loading...")</f>
        <v>Loading...</v>
      </c>
      <c r="F1087" s="2" t="str">
        <f>IFERROR(__xludf.DUMMYFUNCTION("GOOGLETRANSLATE(B1087, ""en"", ""ru"")"),"Loading...")</f>
        <v>Loading...</v>
      </c>
      <c r="G1087" s="2" t="str">
        <f>IFERROR(__xludf.DUMMYFUNCTION("GOOGLETRANSLATE(C1087, ""en"", ""ru"")"),"Промыть рыбу; натрите лимоном или лаймом, приправьте солью и перцем или вскормите свою любимую приправу. Я использовала креольскую приправу. Отложите в сторону или поставьте в духовку, чтобы она сохраняла тепло, пока соус не будет готов.
В большой сковор"&amp;"оде нагрейте масло на среднем огне, пока оно не станет горячим, заправьте рыбу, обжаривайте каждую сторону примерно 5-7 минут, пока она не станет полной и хрустящей с упомянутой стороны. Вынуть рыбу и отложить в сторону. Слейте масло и оставьте примерно 2"&amp;"-3 столовые ложки масла.
Добавьте лавровый лист, чеснок и имбирь, обжаривайте, помешивая, примерно через несколько минут, чтобы чеснок не подгорел.
Затем добавьте лук, сладкий перец, тимьян, скотч, сахар и все специи – продолжайте перемешивать еще около 2"&amp;"-3 минут. Добавьте уксус, соль и перец по вкусу. Дайте ему прокипеть еще около 2 минут. 
Выбросьте лавровый лист, страницы Тимьян и подайте с рыбой вместе с этим соусом. Соус можно приготовить примерно за 2 дня.")</f>
        <v>Промыть рыбу; натрите лимоном или лаймом, приправьте солью и перцем или вскормите свою любимую приправу. Я использовала креольскую приправу. Отложите в сторону или поставьте в духовку, чтобы она сохраняла тепло, пока соус не будет готов.
В большой сковороде нагрейте масло на среднем огне, пока оно не станет горячим, заправьте рыбу, обжаривайте каждую сторону примерно 5-7 минут, пока она не станет полной и хрустящей с упомянутой стороны. Вынуть рыбу и отложить в сторону. Слейте масло и оставьте примерно 2-3 столовые ложки масла.
Добавьте лавровый лист, чеснок и имбирь, обжаривайте, помешивая, примерно через несколько минут, чтобы чеснок не подгорел.
Затем добавьте лук, сладкий перец, тимьян, скотч, сахар и все специи – продолжайте перемешивать еще около 2-3 минут. Добавьте уксус, соль и перец по вкусу. Дайте ему прокипеть еще около 2 минут. 
Выбросьте лавровый лист, страницы Тимьян и подайте с рыбой вместе с этим соусом. Соус можно приготовить примерно за 2 дня.</v>
      </c>
    </row>
    <row r="1088" ht="15.75" customHeight="1">
      <c r="A1088" s="2" t="s">
        <v>567</v>
      </c>
      <c r="B1088" s="2" t="s">
        <v>570</v>
      </c>
      <c r="C1088" s="2" t="s">
        <v>569</v>
      </c>
      <c r="E1088" s="2" t="str">
        <f>IFERROR(__xludf.DUMMYFUNCTION("GOOGLETRANSLATE(A1088, ""en"", ""ru"")"),"Loading...")</f>
        <v>Loading...</v>
      </c>
      <c r="F1088" s="2" t="str">
        <f>IFERROR(__xludf.DUMMYFUNCTION("GOOGLETRANSLATE(B1088, ""en"", ""ru"")"),"Loading...")</f>
        <v>Loading...</v>
      </c>
      <c r="G1088" s="2" t="str">
        <f>IFERROR(__xludf.DUMMYFUNCTION("GOOGLETRANSLATE(C1088, ""en"", ""ru"")"),"Промыть рыбу; натрите лимоном или лаймом, приправьте солью и перцем или вскормите свою любимую приправу. Я использовала креольскую приправу. Отложите в сторону или поставьте в духовку, чтобы она сохраняла тепло, пока соус не будет готов.
В большой сковор"&amp;"оде нагрейте масло на среднем огне, пока оно не станет горячим, заправьте рыбу, обжаривайте каждую сторону примерно 5-7 минут, пока она не станет полной и хрустящей с упомянутой стороны. Вынуть рыбу и отложить в сторону. Слейте масло и оставьте примерно 2"&amp;"-3 столовые ложки масла.
Добавьте лавровый лист, чеснок и имбирь, обжаривайте, помешивая, примерно через несколько минут, чтобы чеснок не подгорел.
Затем добавьте лук, сладкий перец, тимьян, скотч, сахар и все специи – продолжайте перемешивать еще около 2"&amp;"-3 минут. Добавьте уксус, соль и перец по вкусу. Дайте ему прокипеть еще около 2 минут. 
Выбросьте лавровый лист, страницы Тимьян и подайте с рыбой вместе с этим соусом. Соус можно приготовить примерно за 2 дня.")</f>
        <v>Промыть рыбу; натрите лимоном или лаймом, приправьте солью и перцем или вскормите свою любимую приправу. Я использовала креольскую приправу. Отложите в сторону или поставьте в духовку, чтобы она сохраняла тепло, пока соус не будет готов.
В большой сковороде нагрейте масло на среднем огне, пока оно не станет горячим, заправьте рыбу, обжаривайте каждую сторону примерно 5-7 минут, пока она не станет полной и хрустящей с упомянутой стороны. Вынуть рыбу и отложить в сторону. Слейте масло и оставьте примерно 2-3 столовые ложки масла.
Добавьте лавровый лист, чеснок и имбирь, обжаривайте, помешивая, примерно через несколько минут, чтобы чеснок не подгорел.
Затем добавьте лук, сладкий перец, тимьян, скотч, сахар и все специи – продолжайте перемешивать еще около 2-3 минут. Добавьте уксус, соль и перец по вкусу. Дайте ему прокипеть еще около 2 минут. 
Выбросьте лавровый лист, страницы Тимьян и подайте с рыбой вместе с этим соусом. Соус можно приготовить примерно за 2 дня.</v>
      </c>
    </row>
    <row r="1089" ht="15.75" customHeight="1">
      <c r="A1089" s="2" t="s">
        <v>567</v>
      </c>
      <c r="B1089" s="2" t="s">
        <v>77</v>
      </c>
      <c r="C1089" s="2" t="s">
        <v>569</v>
      </c>
      <c r="E1089" s="2" t="str">
        <f>IFERROR(__xludf.DUMMYFUNCTION("GOOGLETRANSLATE(A1089, ""en"", ""ru"")"),"Loading...")</f>
        <v>Loading...</v>
      </c>
      <c r="F1089" s="2" t="str">
        <f>IFERROR(__xludf.DUMMYFUNCTION("GOOGLETRANSLATE(B1089, ""en"", ""ru"")"),"Лук")</f>
        <v>Лук</v>
      </c>
      <c r="G1089" s="2" t="str">
        <f>IFERROR(__xludf.DUMMYFUNCTION("GOOGLETRANSLATE(C1089, ""en"", ""ru"")"),"Промыть рыбу; натрите лимоном или лаймом, приправьте солью и перцем или вскормите свою любимую приправу. Я использовала креольскую приправу. Отложите в сторону или поставьте в духовку, чтобы она сохраняла тепло, пока соус не будет готов.
В большой сковор"&amp;"оде нагрейте масло на среднем огне, пока оно не станет горячим, заправьте рыбу, обжаривайте каждую сторону примерно 5-7 минут, пока она не станет полной и хрустящей с упомянутой стороны. Вынуть рыбу и отложить в сторону. Слейте масло и оставьте примерно 2"&amp;"-3 столовые ложки масла.
Добавьте лавровый лист, чеснок и имбирь, обжаривайте, помешивая, примерно через несколько минут, чтобы чеснок не подгорел.
Затем добавьте лук, сладкий перец, тимьян, скотч, сахар и все специи – продолжайте перемешивать еще около 2"&amp;"-3 минут. Добавьте уксус, соль и перец по вкусу. Дайте ему прокипеть еще около 2 минут. 
Выбросьте лавровый лист, страницы Тимьян и подайте с рыбой вместе с этим соусом. Соус можно приготовить примерно за 2 дня.")</f>
        <v>Промыть рыбу; натрите лимоном или лаймом, приправьте солью и перцем или вскормите свою любимую приправу. Я использовала креольскую приправу. Отложите в сторону или поставьте в духовку, чтобы она сохраняла тепло, пока соус не будет готов.
В большой сковороде нагрейте масло на среднем огне, пока оно не станет горячим, заправьте рыбу, обжаривайте каждую сторону примерно 5-7 минут, пока она не станет полной и хрустящей с упомянутой стороны. Вынуть рыбу и отложить в сторону. Слейте масло и оставьте примерно 2-3 столовые ложки масла.
Добавьте лавровый лист, чеснок и имбирь, обжаривайте, помешивая, примерно через несколько минут, чтобы чеснок не подгорел.
Затем добавьте лук, сладкий перец, тимьян, скотч, сахар и все специи – продолжайте перемешивать еще около 2-3 минут. Добавьте уксус, соль и перец по вкусу. Дайте ему прокипеть еще около 2 минут. 
Выбросьте лавровый лист, страницы Тимьян и подайте с рыбой вместе с этим соусом. Соус можно приготовить примерно за 2 дня.</v>
      </c>
    </row>
    <row r="1090" ht="15.75" customHeight="1">
      <c r="A1090" s="2" t="s">
        <v>567</v>
      </c>
      <c r="B1090" s="2" t="s">
        <v>91</v>
      </c>
      <c r="C1090" s="2" t="s">
        <v>569</v>
      </c>
      <c r="E1090" s="2" t="str">
        <f>IFERROR(__xludf.DUMMYFUNCTION("GOOGLETRANSLATE(A1090, ""en"", ""ru"")"),"Loading...")</f>
        <v>Loading...</v>
      </c>
      <c r="F1090" s="2" t="str">
        <f>IFERROR(__xludf.DUMMYFUNCTION("GOOGLETRANSLATE(B1090, ""en"", ""ru"")"),"Морковь")</f>
        <v>Морковь</v>
      </c>
      <c r="G1090" s="2" t="str">
        <f>IFERROR(__xludf.DUMMYFUNCTION("GOOGLETRANSLATE(C1090, ""en"", ""ru"")"),"Промыть рыбу; натрите лимоном или лаймом, приправьте солью и перцем или вскормите свою любимую приправу. Я использовала креольскую приправу. Отложите в сторону или поставьте в духовку, чтобы она сохраняла тепло, пока соус не будет готов.
В большой сковор"&amp;"оде нагрейте масло на среднем огне, пока оно не станет горячим, заправьте рыбу, обжаривайте каждую сторону примерно 5-7 минут, пока она не станет полной и хрустящей с упомянутой стороны. Вынуть рыбу и отложить в сторону. Слейте масло и оставьте примерно 2"&amp;"-3 столовые ложки масла.
Добавьте лавровый лист, чеснок и имбирь, обжаривайте, помешивая, примерно через несколько минут, чтобы чеснок не подгорел.
Затем добавьте лук, сладкий перец, тимьян, скотч, сахар и все специи – продолжайте перемешивать еще около 2"&amp;"-3 минут. Добавьте уксус, соль и перец по вкусу. Дайте ему прокипеть еще около 2 минут. 
Выбросьте лавровый лист, страницы Тимьян и подайте с рыбой вместе с этим соусом. Соус можно приготовить примерно за 2 дня.")</f>
        <v>Промыть рыбу; натрите лимоном или лаймом, приправьте солью и перцем или вскормите свою любимую приправу. Я использовала креольскую приправу. Отложите в сторону или поставьте в духовку, чтобы она сохраняла тепло, пока соус не будет готов.
В большой сковороде нагрейте масло на среднем огне, пока оно не станет горячим, заправьте рыбу, обжаривайте каждую сторону примерно 5-7 минут, пока она не станет полной и хрустящей с упомянутой стороны. Вынуть рыбу и отложить в сторону. Слейте масло и оставьте примерно 2-3 столовые ложки масла.
Добавьте лавровый лист, чеснок и имбирь, обжаривайте, помешивая, примерно через несколько минут, чтобы чеснок не подгорел.
Затем добавьте лук, сладкий перец, тимьян, скотч, сахар и все специи – продолжайте перемешивать еще около 2-3 минут. Добавьте уксус, соль и перец по вкусу. Дайте ему прокипеть еще около 2 минут. 
Выбросьте лавровый лист, страницы Тимьян и подайте с рыбой вместе с этим соусом. Соус можно приготовить примерно за 2 дня.</v>
      </c>
    </row>
    <row r="1091" ht="15.75" customHeight="1">
      <c r="A1091" s="2" t="s">
        <v>567</v>
      </c>
      <c r="B1091" s="2" t="s">
        <v>32</v>
      </c>
      <c r="C1091" s="2" t="s">
        <v>569</v>
      </c>
      <c r="E1091" s="2" t="str">
        <f>IFERROR(__xludf.DUMMYFUNCTION("GOOGLETRANSLATE(A1091, ""en"", ""ru"")"),"Loading...")</f>
        <v>Loading...</v>
      </c>
      <c r="F1091" s="2" t="str">
        <f>IFERROR(__xludf.DUMMYFUNCTION("GOOGLETRANSLATE(B1091, ""en"", ""ru"")"),"Сахар")</f>
        <v>Сахар</v>
      </c>
      <c r="G1091" s="2" t="str">
        <f>IFERROR(__xludf.DUMMYFUNCTION("GOOGLETRANSLATE(C1091, ""en"", ""ru"")"),"Промыть рыбу; натрите лимоном или лаймом, приправьте солью и перцем или вскормите свою любимую приправу. Я использовала креольскую приправу. Отложите в сторону или поставьте в духовку, чтобы она сохраняла тепло, пока соус не будет готов.
В большой сковор"&amp;"оде нагрейте масло на среднем огне, пока оно не станет горячим, заправьте рыбу, обжаривайте каждую сторону примерно 5-7 минут, пока она не станет полной и хрустящей с упомянутой стороны. Вынуть рыбу и отложить в сторону. Слейте масло и оставьте примерно 2"&amp;"-3 столовые ложки масла.
Добавьте лавровый лист, чеснок и имбирь, обжаривайте, помешивая, примерно через несколько минут, чтобы чеснок не подгорел.
Затем добавьте лук, сладкий перец, тимьян, скотч, сахар и все специи – продолжайте перемешивать еще около 2"&amp;"-3 минут. Добавьте уксус, соль и перец по вкусу. Дайте ему прокипеть еще около 2 минут. 
Выбросьте лавровый лист, страницы Тимьян и подайте с рыбой вместе с этим соусом. Соус можно приготовить примерно за 2 дня.")</f>
        <v>Промыть рыбу; натрите лимоном или лаймом, приправьте солью и перцем или вскормите свою любимую приправу. Я использовала креольскую приправу. Отложите в сторону или поставьте в духовку, чтобы она сохраняла тепло, пока соус не будет готов.
В большой сковороде нагрейте масло на среднем огне, пока оно не станет горячим, заправьте рыбу, обжаривайте каждую сторону примерно 5-7 минут, пока она не станет полной и хрустящей с упомянутой стороны. Вынуть рыбу и отложить в сторону. Слейте масло и оставьте примерно 2-3 столовые ложки масла.
Добавьте лавровый лист, чеснок и имбирь, обжаривайте, помешивая, примерно через несколько минут, чтобы чеснок не подгорел.
Затем добавьте лук, сладкий перец, тимьян, скотч, сахар и все специи – продолжайте перемешивать еще около 2-3 минут. Добавьте уксус, соль и перец по вкусу. Дайте ему прокипеть еще около 2 минут. 
Выбросьте лавровый лист, страницы Тимьян и подайте с рыбой вместе с этим соусом. Соус можно приготовить примерно за 2 дня.</v>
      </c>
    </row>
    <row r="1092" ht="15.75" customHeight="1">
      <c r="A1092" s="2" t="s">
        <v>567</v>
      </c>
      <c r="B1092" s="2" t="s">
        <v>194</v>
      </c>
      <c r="C1092" s="2" t="s">
        <v>569</v>
      </c>
      <c r="E1092" s="2" t="str">
        <f>IFERROR(__xludf.DUMMYFUNCTION("GOOGLETRANSLATE(A1092, ""en"", ""ru"")"),"Loading...")</f>
        <v>Loading...</v>
      </c>
      <c r="F1092" s="2" t="str">
        <f>IFERROR(__xludf.DUMMYFUNCTION("GOOGLETRANSLATE(B1092, ""en"", ""ru"")"),"Loading...")</f>
        <v>Loading...</v>
      </c>
      <c r="G1092" s="2" t="str">
        <f>IFERROR(__xludf.DUMMYFUNCTION("GOOGLETRANSLATE(C1092, ""en"", ""ru"")"),"Промыть рыбу; натрите лимоном или лаймом, приправьте солью и перцем или вскормите свою любимую приправу. Я использовала креольскую приправу. Отложите в сторону или поставьте в духовку, чтобы она сохраняла тепло, пока соус не будет готов.
В большой сковор"&amp;"оде нагрейте масло на среднем огне, пока оно не станет горячим, заправьте рыбу, обжаривайте каждую сторону примерно 5-7 минут, пока она не станет полной и хрустящей с упомянутой стороны. Вынуть рыбу и отложить в сторону. Слейте масло и оставьте примерно 2"&amp;"-3 столовые ложки масла.
Добавьте лавровый лист, чеснок и имбирь, обжаривайте, помешивая, примерно через несколько минут, чтобы чеснок не подгорел.
Затем добавьте лук, сладкий перец, тимьян, скотч, сахар и все специи – продолжайте перемешивать еще около 2"&amp;"-3 минут. Добавьте уксус, соль и перец по вкусу. Дайте ему прокипеть еще около 2 минут. 
Выбросьте лавровый лист, страницы Тимьян и подайте с рыбой вместе с этим соусом. Соус можно приготовить примерно за 2 дня.")</f>
        <v>Промыть рыбу; натрите лимоном или лаймом, приправьте солью и перцем или вскормите свою любимую приправу. Я использовала креольскую приправу. Отложите в сторону или поставьте в духовку, чтобы она сохраняла тепло, пока соус не будет готов.
В большой сковороде нагрейте масло на среднем огне, пока оно не станет горячим, заправьте рыбу, обжаривайте каждую сторону примерно 5-7 минут, пока она не станет полной и хрустящей с упомянутой стороны. Вынуть рыбу и отложить в сторону. Слейте масло и оставьте примерно 2-3 столовые ложки масла.
Добавьте лавровый лист, чеснок и имбирь, обжаривайте, помешивая, примерно через несколько минут, чтобы чеснок не подгорел.
Затем добавьте лук, сладкий перец, тимьян, скотч, сахар и все специи – продолжайте перемешивать еще около 2-3 минут. Добавьте уксус, соль и перец по вкусу. Дайте ему прокипеть еще около 2 минут. 
Выбросьте лавровый лист, страницы Тимьян и подайте с рыбой вместе с этим соусом. Соус можно приготовить примерно за 2 дня.</v>
      </c>
    </row>
    <row r="1093" ht="15.75" customHeight="1">
      <c r="A1093" s="2" t="s">
        <v>567</v>
      </c>
      <c r="B1093" s="2" t="s">
        <v>257</v>
      </c>
      <c r="C1093" s="2" t="s">
        <v>569</v>
      </c>
      <c r="E1093" s="2" t="str">
        <f>IFERROR(__xludf.DUMMYFUNCTION("GOOGLETRANSLATE(A1093, ""en"", ""ru"")"),"Loading...")</f>
        <v>Loading...</v>
      </c>
      <c r="F1093" s="2" t="str">
        <f>IFERROR(__xludf.DUMMYFUNCTION("GOOGLETRANSLATE(B1093, ""en"", ""ru"")"),"Вустерширский соус")</f>
        <v>Вустерширский соус</v>
      </c>
      <c r="G1093" s="2" t="str">
        <f>IFERROR(__xludf.DUMMYFUNCTION("GOOGLETRANSLATE(C1093, ""en"", ""ru"")"),"Промыть рыбу; натрите лимоном или лаймом, приправьте солью и перцем или вскормите свою любимую приправу. Я использовала креольскую приправу. Отложите в сторону или поставьте в духовку, чтобы она сохраняла тепло, пока соус не будет готов.
В большой сковор"&amp;"оде нагрейте масло на среднем огне, пока оно не станет горячим, заправьте рыбу, обжаривайте каждую сторону примерно 5-7 минут, пока она не станет полной и хрустящей с упомянутой стороны. Вынуть рыбу и отложить в сторону. Слейте масло и оставьте примерно 2"&amp;"-3 столовые ложки масла.
Добавьте лавровый лист, чеснок и имбирь, обжаривайте, помешивая, примерно через несколько минут, чтобы чеснок не подгорел.
Затем добавьте лук, сладкий перец, тимьян, скотч, сахар и все специи – продолжайте перемешивать еще около 2"&amp;"-3 минут. Добавьте уксус, соль и перец по вкусу. Дайте ему прокипеть еще около 2 минут. 
Выбросьте лавровый лист, страницы Тимьян и подайте с рыбой вместе с этим соусом. Соус можно приготовить примерно за 2 дня.")</f>
        <v>Промыть рыбу; натрите лимоном или лаймом, приправьте солью и перцем или вскормите свою любимую приправу. Я использовала креольскую приправу. Отложите в сторону или поставьте в духовку, чтобы она сохраняла тепло, пока соус не будет готов.
В большой сковороде нагрейте масло на среднем огне, пока оно не станет горячим, заправьте рыбу, обжаривайте каждую сторону примерно 5-7 минут, пока она не станет полной и хрустящей с упомянутой стороны. Вынуть рыбу и отложить в сторону. Слейте масло и оставьте примерно 2-3 столовые ложки масла.
Добавьте лавровый лист, чеснок и имбирь, обжаривайте, помешивая, примерно через несколько минут, чтобы чеснок не подгорел.
Затем добавьте лук, сладкий перец, тимьян, скотч, сахар и все специи – продолжайте перемешивать еще около 2-3 минут. Добавьте уксус, соль и перец по вкусу. Дайте ему прокипеть еще около 2 минут. 
Выбросьте лавровый лист, страницы Тимьян и подайте с рыбой вместе с этим соусом. Соус можно приготовить примерно за 2 дня.</v>
      </c>
    </row>
    <row r="1094" ht="15.75" customHeight="1">
      <c r="A1094" s="2" t="s">
        <v>567</v>
      </c>
      <c r="B1094" s="2" t="s">
        <v>571</v>
      </c>
      <c r="C1094" s="2" t="s">
        <v>569</v>
      </c>
      <c r="E1094" s="2" t="str">
        <f>IFERROR(__xludf.DUMMYFUNCTION("GOOGLETRANSLATE(A1094, ""en"", ""ru"")"),"Loading...")</f>
        <v>Loading...</v>
      </c>
      <c r="F1094" s="2" t="str">
        <f>IFERROR(__xludf.DUMMYFUNCTION("GOOGLETRANSLATE(B1094, ""en"", ""ru"")"),"Loading...")</f>
        <v>Loading...</v>
      </c>
      <c r="G1094" s="2" t="str">
        <f>IFERROR(__xludf.DUMMYFUNCTION("GOOGLETRANSLATE(C1094, ""en"", ""ru"")"),"Промыть рыбу; натрите лимоном или лаймом, приправьте солью и перцем или вскормите свою любимую приправу. Я использовала креольскую приправу. Отложите в сторону или поставьте в духовку, чтобы она сохраняла тепло, пока соус не будет готов.
В большой сковор"&amp;"оде нагрейте масло на среднем огне, пока оно не станет горячим, заправьте рыбу, обжаривайте каждую сторону примерно 5-7 минут, пока она не станет полной и хрустящей с упомянутой стороны. Вынуть рыбу и отложить в сторону. Слейте масло и оставьте примерно 2"&amp;"-3 столовые ложки масла.
Добавьте лавровый лист, чеснок и имбирь, обжаривайте, помешивая, примерно через несколько минут, чтобы чеснок не подгорел.
Затем добавьте лук, сладкий перец, тимьян, скотч, сахар и все специи – продолжайте перемешивать еще около 2"&amp;"-3 минут. Добавьте уксус, соль и перец по вкусу. Дайте ему прокипеть еще около 2 минут. 
Выбросьте лавровый лист, страницы Тимьян и подайте с рыбой вместе с этим соусом. Соус можно приготовить примерно за 2 дня.")</f>
        <v>Промыть рыбу; натрите лимоном или лаймом, приправьте солью и перцем или вскормите свою любимую приправу. Я использовала креольскую приправу. Отложите в сторону или поставьте в духовку, чтобы она сохраняла тепло, пока соус не будет готов.
В большой сковороде нагрейте масло на среднем огне, пока оно не станет горячим, заправьте рыбу, обжаривайте каждую сторону примерно 5-7 минут, пока она не станет полной и хрустящей с упомянутой стороны. Вынуть рыбу и отложить в сторону. Слейте масло и оставьте примерно 2-3 столовые ложки масла.
Добавьте лавровый лист, чеснок и имбирь, обжаривайте, помешивая, примерно через несколько минут, чтобы чеснок не подгорел.
Затем добавьте лук, сладкий перец, тимьян, скотч, сахар и все специи – продолжайте перемешивать еще около 2-3 минут. Добавьте уксус, соль и перец по вкусу. Дайте ему прокипеть еще около 2 минут. 
Выбросьте лавровый лист, страницы Тимьян и подайте с рыбой вместе с этим соусом. Соус можно приготовить примерно за 2 дня.</v>
      </c>
    </row>
    <row r="1095" ht="15.75" customHeight="1">
      <c r="A1095" s="2" t="s">
        <v>567</v>
      </c>
      <c r="B1095" s="2" t="s">
        <v>193</v>
      </c>
      <c r="C1095" s="2" t="s">
        <v>569</v>
      </c>
      <c r="E1095" s="2" t="str">
        <f>IFERROR(__xludf.DUMMYFUNCTION("GOOGLETRANSLATE(A1095, ""en"", ""ru"")"),"Loading...")</f>
        <v>Loading...</v>
      </c>
      <c r="F1095" s="2" t="str">
        <f>IFERROR(__xludf.DUMMYFUNCTION("GOOGLETRANSLATE(B1095, ""en"", ""ru"")"),"Loading...")</f>
        <v>Loading...</v>
      </c>
      <c r="G1095" s="2" t="str">
        <f>IFERROR(__xludf.DUMMYFUNCTION("GOOGLETRANSLATE(C1095, ""en"", ""ru"")"),"Промыть рыбу; натрите лимоном или лаймом, приправьте солью и перцем или вскормите свою любимую приправу. Я использовала креольскую приправу. Отложите в сторону или поставьте в духовку, чтобы она сохраняла тепло, пока соус не будет готов.
В большой сковор"&amp;"оде нагрейте масло на среднем огне, пока оно не станет горячим, заправьте рыбу, обжаривайте каждую сторону примерно 5-7 минут, пока она не станет полной и хрустящей с упомянутой стороны. Вынуть рыбу и отложить в сторону. Слейте масло и оставьте примерно 2"&amp;"-3 столовые ложки масла.
Добавьте лавровый лист, чеснок и имбирь, обжаривайте, помешивая, примерно через несколько минут, чтобы чеснок не подгорел.
Затем добавьте лук, сладкий перец, тимьян, скотч, сахар и все специи – продолжайте перемешивать еще около 2"&amp;"-3 минут. Добавьте уксус, соль и перец по вкусу. Дайте ему прокипеть еще около 2 минут. 
Выбросьте лавровый лист, страницы Тимьян и подайте с рыбой вместе с этим соусом. Соус можно приготовить примерно за 2 дня.")</f>
        <v>Промыть рыбу; натрите лимоном или лаймом, приправьте солью и перцем или вскормите свою любимую приправу. Я использовала креольскую приправу. Отложите в сторону или поставьте в духовку, чтобы она сохраняла тепло, пока соус не будет готов.
В большой сковороде нагрейте масло на среднем огне, пока оно не станет горячим, заправьте рыбу, обжаривайте каждую сторону примерно 5-7 минут, пока она не станет полной и хрустящей с упомянутой стороны. Вынуть рыбу и отложить в сторону. Слейте масло и оставьте примерно 2-3 столовые ложки масла.
Добавьте лавровый лист, чеснок и имбирь, обжаривайте, помешивая, примерно через несколько минут, чтобы чеснок не подгорел.
Затем добавьте лук, сладкий перец, тимьян, скотч, сахар и все специи – продолжайте перемешивать еще около 2-3 минут. Добавьте уксус, соль и перец по вкусу. Дайте ему прокипеть еще около 2 минут. 
Выбросьте лавровый лист, страницы Тимьян и подайте с рыбой вместе с этим соусом. Соус можно приготовить примерно за 2 дня.</v>
      </c>
    </row>
    <row r="1096" ht="15.75" customHeight="1">
      <c r="A1096" s="2" t="s">
        <v>567</v>
      </c>
      <c r="B1096" s="2" t="s">
        <v>572</v>
      </c>
      <c r="C1096" s="2" t="s">
        <v>569</v>
      </c>
      <c r="E1096" s="2" t="str">
        <f>IFERROR(__xludf.DUMMYFUNCTION("GOOGLETRANSLATE(A1096, ""en"", ""ru"")"),"Loading...")</f>
        <v>Loading...</v>
      </c>
      <c r="F1096" s="2" t="str">
        <f>IFERROR(__xludf.DUMMYFUNCTION("GOOGLETRANSLATE(B1096, ""en"", ""ru"")"),"Loading...")</f>
        <v>Loading...</v>
      </c>
      <c r="G1096" s="2" t="str">
        <f>IFERROR(__xludf.DUMMYFUNCTION("GOOGLETRANSLATE(C1096, ""en"", ""ru"")"),"Промыть рыбу; натрите лимоном или лаймом, приправьте солью и перцем или вскормите свою любимую приправу. Я использовала креольскую приправу. Отложите в сторону или поставьте в духовку, чтобы она сохраняла тепло, пока соус не будет готов.
В большой сковор"&amp;"оде нагрейте масло на среднем огне, пока оно не станет горячим, заправьте рыбу, обжаривайте каждую сторону примерно 5-7 минут, пока она не станет полной и хрустящей с упомянутой стороны. Вынуть рыбу и отложить в сторону. Слейте масло и оставьте примерно 2"&amp;"-3 столовые ложки масла.
Добавьте лавровый лист, чеснок и имбирь, обжаривайте, помешивая, примерно через несколько минут, чтобы чеснок не подгорел.
Затем добавьте лук, сладкий перец, тимьян, скотч, сахар и все специи – продолжайте перемешивать еще около 2"&amp;"-3 минут. Добавьте уксус, соль и перец по вкусу. Дайте ему прокипеть еще около 2 минут. 
Выбросьте лавровый лист, страницы Тимьян и подайте с рыбой вместе с этим соусом. Соус можно приготовить примерно за 2 дня.")</f>
        <v>Промыть рыбу; натрите лимоном или лаймом, приправьте солью и перцем или вскормите свою любимую приправу. Я использовала креольскую приправу. Отложите в сторону или поставьте в духовку, чтобы она сохраняла тепло, пока соус не будет готов.
В большой сковороде нагрейте масло на среднем огне, пока оно не станет горячим, заправьте рыбу, обжаривайте каждую сторону примерно 5-7 минут, пока она не станет полной и хрустящей с упомянутой стороны. Вынуть рыбу и отложить в сторону. Слейте масло и оставьте примерно 2-3 столовые ложки масла.
Добавьте лавровый лист, чеснок и имбирь, обжаривайте, помешивая, примерно через несколько минут, чтобы чеснок не подгорел.
Затем добавьте лук, сладкий перец, тимьян, скотч, сахар и все специи – продолжайте перемешивать еще около 2-3 минут. Добавьте уксус, соль и перец по вкусу. Дайте ему прокипеть еще около 2 минут. 
Выбросьте лавровый лист, страницы Тимьян и подайте с рыбой вместе с этим соусом. Соус можно приготовить примерно за 2 дня.</v>
      </c>
    </row>
    <row r="1097" ht="15.75" customHeight="1">
      <c r="A1097" s="2" t="s">
        <v>567</v>
      </c>
      <c r="B1097" s="2" t="s">
        <v>146</v>
      </c>
      <c r="C1097" s="2" t="s">
        <v>569</v>
      </c>
      <c r="E1097" s="2" t="str">
        <f>IFERROR(__xludf.DUMMYFUNCTION("GOOGLETRANSLATE(A1097, ""en"", ""ru"")"),"Loading...")</f>
        <v>Loading...</v>
      </c>
      <c r="F1097" s="2" t="str">
        <f>IFERROR(__xludf.DUMMYFUNCTION("GOOGLETRANSLATE(B1097, ""en"", ""ru"")"),"Loading...")</f>
        <v>Loading...</v>
      </c>
      <c r="G1097" s="2" t="str">
        <f>IFERROR(__xludf.DUMMYFUNCTION("GOOGLETRANSLATE(C1097, ""en"", ""ru"")"),"Промыть рыбу; натрите лимоном или лаймом, приправьте солью и перцем или вскормите свою любимую приправу. Я использовала креольскую приправу. Отложите в сторону или поставьте в духовку, чтобы она сохраняла тепло, пока соус не будет готов.
В большой сковор"&amp;"оде нагрейте масло на среднем огне, пока оно не станет горячим, заправьте рыбу, обжаривайте каждую сторону примерно 5-7 минут, пока она не станет полной и хрустящей с упомянутой стороны. Вынуть рыбу и отложить в сторону. Слейте масло и оставьте примерно 2"&amp;"-3 столовые ложки масла.
Добавьте лавровый лист, чеснок и имбирь, обжаривайте, помешивая, примерно через несколько минут, чтобы чеснок не подгорел.
Затем добавьте лук, сладкий перец, тимьян, скотч, сахар и все специи – продолжайте перемешивать еще около 2"&amp;"-3 минут. Добавьте уксус, соль и перец по вкусу. Дайте ему прокипеть еще около 2 минут. 
Выбросьте лавровый лист, страницы Тимьян и подайте с рыбой вместе с этим соусом. Соус можно приготовить примерно за 2 дня.")</f>
        <v>Промыть рыбу; натрите лимоном или лаймом, приправьте солью и перцем или вскормите свою любимую приправу. Я использовала креольскую приправу. Отложите в сторону или поставьте в духовку, чтобы она сохраняла тепло, пока соус не будет готов.
В большой сковороде нагрейте масло на среднем огне, пока оно не станет горячим, заправьте рыбу, обжаривайте каждую сторону примерно 5-7 минут, пока она не станет полной и хрустящей с упомянутой стороны. Вынуть рыбу и отложить в сторону. Слейте масло и оставьте примерно 2-3 столовые ложки масла.
Добавьте лавровый лист, чеснок и имбирь, обжаривайте, помешивая, примерно через несколько минут, чтобы чеснок не подгорел.
Затем добавьте лук, сладкий перец, тимьян, скотч, сахар и все специи – продолжайте перемешивать еще около 2-3 минут. Добавьте уксус, соль и перец по вкусу. Дайте ему прокипеть еще около 2 минут. 
Выбросьте лавровый лист, страницы Тимьян и подайте с рыбой вместе с этим соусом. Соус можно приготовить примерно за 2 дня.</v>
      </c>
    </row>
    <row r="1098" ht="15.75" customHeight="1">
      <c r="A1098" s="2" t="s">
        <v>573</v>
      </c>
      <c r="B1098" s="2" t="s">
        <v>375</v>
      </c>
      <c r="C1098" s="2" t="s">
        <v>574</v>
      </c>
      <c r="E1098" s="2" t="str">
        <f>IFERROR(__xludf.DUMMYFUNCTION("GOOGLETRANSLATE(A1098, ""en"", ""ru"")"),"Суп из яичных капель")</f>
        <v>Суп из яичных капель</v>
      </c>
      <c r="F1098" s="2" t="str">
        <f>IFERROR(__xludf.DUMMYFUNCTION("GOOGLETRANSLATE(B1098, ""en"", ""ru"")"),"Loading...")</f>
        <v>Loading...</v>
      </c>
      <c r="G1098" s="2" t="str">
        <f>IFERROR(__xludf.DUMMYFUNCTION("GOOGLETRANSLATE(C1098, ""en"", ""ru"")"),"Loading...")</f>
        <v>Loading...</v>
      </c>
    </row>
    <row r="1099" ht="15.75" customHeight="1">
      <c r="A1099" s="2" t="s">
        <v>573</v>
      </c>
      <c r="B1099" s="2" t="s">
        <v>30</v>
      </c>
      <c r="C1099" s="2" t="s">
        <v>574</v>
      </c>
      <c r="E1099" s="2" t="str">
        <f>IFERROR(__xludf.DUMMYFUNCTION("GOOGLETRANSLATE(A1099, ""en"", ""ru"")"),"Суп из яичных капель")</f>
        <v>Суп из яичных капель</v>
      </c>
      <c r="F1099" s="2" t="str">
        <f>IFERROR(__xludf.DUMMYFUNCTION("GOOGLETRANSLATE(B1099, ""en"", ""ru"")"),"Соль")</f>
        <v>Соль</v>
      </c>
      <c r="G1099" s="2" t="str">
        <f>IFERROR(__xludf.DUMMYFUNCTION("GOOGLETRANSLATE(C1099, ""en"", ""ru"")"),"Loading...")</f>
        <v>Loading...</v>
      </c>
    </row>
    <row r="1100" ht="15.75" customHeight="1">
      <c r="A1100" s="2" t="s">
        <v>573</v>
      </c>
      <c r="B1100" s="2" t="s">
        <v>32</v>
      </c>
      <c r="C1100" s="2" t="s">
        <v>574</v>
      </c>
      <c r="E1100" s="2" t="str">
        <f>IFERROR(__xludf.DUMMYFUNCTION("GOOGLETRANSLATE(A1100, ""en"", ""ru"")"),"Суп из яичных капель")</f>
        <v>Суп из яичных капель</v>
      </c>
      <c r="F1100" s="2" t="str">
        <f>IFERROR(__xludf.DUMMYFUNCTION("GOOGLETRANSLATE(B1100, ""en"", ""ru"")"),"Сахар")</f>
        <v>Сахар</v>
      </c>
      <c r="G1100" s="2" t="str">
        <f>IFERROR(__xludf.DUMMYFUNCTION("GOOGLETRANSLATE(C1100, ""en"", ""ru"")"),"Loading...")</f>
        <v>Loading...</v>
      </c>
    </row>
    <row r="1101" ht="15.75" customHeight="1">
      <c r="A1101" s="2" t="s">
        <v>573</v>
      </c>
      <c r="B1101" s="2" t="s">
        <v>146</v>
      </c>
      <c r="C1101" s="2" t="s">
        <v>574</v>
      </c>
      <c r="E1101" s="2" t="str">
        <f>IFERROR(__xludf.DUMMYFUNCTION("GOOGLETRANSLATE(A1101, ""en"", ""ru"")"),"Суп из яичных капель")</f>
        <v>Суп из яичных капель</v>
      </c>
      <c r="F1101" s="2" t="str">
        <f>IFERROR(__xludf.DUMMYFUNCTION("GOOGLETRANSLATE(B1101, ""en"", ""ru"")"),"Loading...")</f>
        <v>Loading...</v>
      </c>
      <c r="G1101" s="2" t="str">
        <f>IFERROR(__xludf.DUMMYFUNCTION("GOOGLETRANSLATE(C1101, ""en"", ""ru"")"),"Loading...")</f>
        <v>Loading...</v>
      </c>
    </row>
    <row r="1102" ht="15.75" customHeight="1">
      <c r="A1102" s="2" t="s">
        <v>573</v>
      </c>
      <c r="B1102" s="2" t="s">
        <v>200</v>
      </c>
      <c r="C1102" s="2" t="s">
        <v>574</v>
      </c>
      <c r="E1102" s="2" t="str">
        <f>IFERROR(__xludf.DUMMYFUNCTION("GOOGLETRANSLATE(A1102, ""en"", ""ru"")"),"Суп из яичных капель")</f>
        <v>Суп из яичных капель</v>
      </c>
      <c r="F1102" s="2" t="str">
        <f>IFERROR(__xludf.DUMMYFUNCTION("GOOGLETRANSLATE(B1102, ""en"", ""ru"")"),"Loading...")</f>
        <v>Loading...</v>
      </c>
      <c r="G1102" s="2" t="str">
        <f>IFERROR(__xludf.DUMMYFUNCTION("GOOGLETRANSLATE(C1102, ""en"", ""ru"")"),"Loading...")</f>
        <v>Loading...</v>
      </c>
    </row>
    <row r="1103" ht="15.75" customHeight="1">
      <c r="A1103" s="2" t="s">
        <v>573</v>
      </c>
      <c r="B1103" s="2" t="s">
        <v>575</v>
      </c>
      <c r="C1103" s="2" t="s">
        <v>574</v>
      </c>
      <c r="E1103" s="2" t="str">
        <f>IFERROR(__xludf.DUMMYFUNCTION("GOOGLETRANSLATE(A1103, ""en"", ""ru"")"),"Суп из яичных капель")</f>
        <v>Суп из яичных капель</v>
      </c>
      <c r="F1103" s="2" t="str">
        <f>IFERROR(__xludf.DUMMYFUNCTION("GOOGLETRANSLATE(B1103, ""en"", ""ru"")"),"Loading...")</f>
        <v>Loading...</v>
      </c>
      <c r="G1103" s="2" t="str">
        <f>IFERROR(__xludf.DUMMYFUNCTION("GOOGLETRANSLATE(C1103, ""en"", ""ru"")"),"Loading...")</f>
        <v>Loading...</v>
      </c>
    </row>
    <row r="1104" ht="15.75" customHeight="1">
      <c r="A1104" s="2" t="s">
        <v>573</v>
      </c>
      <c r="B1104" s="2" t="s">
        <v>115</v>
      </c>
      <c r="C1104" s="2" t="s">
        <v>574</v>
      </c>
      <c r="E1104" s="2" t="str">
        <f>IFERROR(__xludf.DUMMYFUNCTION("GOOGLETRANSLATE(A1104, ""en"", ""ru"")"),"Суп из яичных капель")</f>
        <v>Суп из яичных капель</v>
      </c>
      <c r="F1104" s="2" t="str">
        <f>IFERROR(__xludf.DUMMYFUNCTION("GOOGLETRANSLATE(B1104, ""en"", ""ru"")"),"Loading...")</f>
        <v>Loading...</v>
      </c>
      <c r="G1104" s="2" t="str">
        <f>IFERROR(__xludf.DUMMYFUNCTION("GOOGLETRANSLATE(C1104, ""en"", ""ru"")"),"Loading...")</f>
        <v>Loading...</v>
      </c>
    </row>
    <row r="1105" ht="15.75" customHeight="1">
      <c r="A1105" s="2" t="s">
        <v>573</v>
      </c>
      <c r="B1105" s="2" t="s">
        <v>196</v>
      </c>
      <c r="C1105" s="2" t="s">
        <v>574</v>
      </c>
      <c r="E1105" s="2" t="str">
        <f>IFERROR(__xludf.DUMMYFUNCTION("GOOGLETRANSLATE(A1105, ""en"", ""ru"")"),"Суп из яичных капель")</f>
        <v>Суп из яичных капель</v>
      </c>
      <c r="F1105" s="2" t="str">
        <f>IFERROR(__xludf.DUMMYFUNCTION("GOOGLETRANSLATE(B1105, ""en"", ""ru"")"),"Loading...")</f>
        <v>Loading...</v>
      </c>
      <c r="G1105" s="2" t="str">
        <f>IFERROR(__xludf.DUMMYFUNCTION("GOOGLETRANSLATE(C1105, ""en"", ""ru"")"),"Loading...")</f>
        <v>Loading...</v>
      </c>
    </row>
    <row r="1106" ht="15.75" customHeight="1">
      <c r="A1106" s="2" t="s">
        <v>573</v>
      </c>
      <c r="B1106" s="2" t="s">
        <v>47</v>
      </c>
      <c r="C1106" s="2" t="s">
        <v>574</v>
      </c>
      <c r="E1106" s="2" t="str">
        <f>IFERROR(__xludf.DUMMYFUNCTION("GOOGLETRANSLATE(A1106, ""en"", ""ru"")"),"Суп из яичных капель")</f>
        <v>Суп из яичных капель</v>
      </c>
      <c r="F1106" s="2" t="str">
        <f>IFERROR(__xludf.DUMMYFUNCTION("GOOGLETRANSLATE(B1106, ""en"", ""ru"")"),"Вода")</f>
        <v>Вода</v>
      </c>
      <c r="G1106" s="2" t="str">
        <f>IFERROR(__xludf.DUMMYFUNCTION("GOOGLETRANSLATE(C1106, ""en"", ""ru"")"),"Loading...")</f>
        <v>Loading...</v>
      </c>
    </row>
    <row r="1107" ht="15.75" customHeight="1">
      <c r="A1107" s="2" t="s">
        <v>573</v>
      </c>
      <c r="B1107" s="2" t="s">
        <v>77</v>
      </c>
      <c r="C1107" s="2" t="s">
        <v>574</v>
      </c>
      <c r="E1107" s="2" t="str">
        <f>IFERROR(__xludf.DUMMYFUNCTION("GOOGLETRANSLATE(A1107, ""en"", ""ru"")"),"Суп из яичных капель")</f>
        <v>Суп из яичных капель</v>
      </c>
      <c r="F1107" s="2" t="str">
        <f>IFERROR(__xludf.DUMMYFUNCTION("GOOGLETRANSLATE(B1107, ""en"", ""ru"")"),"Лук")</f>
        <v>Лук</v>
      </c>
      <c r="G1107" s="2" t="str">
        <f>IFERROR(__xludf.DUMMYFUNCTION("GOOGLETRANSLATE(C1107, ""en"", ""ru"")"),"Loading...")</f>
        <v>Loading...</v>
      </c>
    </row>
    <row r="1108" ht="15.75" customHeight="1">
      <c r="A1108" s="2" t="s">
        <v>576</v>
      </c>
      <c r="B1108" s="2" t="s">
        <v>95</v>
      </c>
      <c r="C1108" s="2" t="s">
        <v>577</v>
      </c>
      <c r="E1108" s="2" t="str">
        <f>IFERROR(__xludf.DUMMYFUNCTION("GOOGLETRANSLATE(A1108, ""en"", ""ru"")"),"Loading...")</f>
        <v>Loading...</v>
      </c>
      <c r="F1108" s="2" t="str">
        <f>IFERROR(__xludf.DUMMYFUNCTION("GOOGLETRANSLATE(B1108, ""en"", ""ru"")"),"Говядина")</f>
        <v>Говядина</v>
      </c>
      <c r="G1108" s="2" t="str">
        <f>IFERROR(__xludf.DUMMYFUNCTION("GOOGLETRANSLATE(C1108, ""en"", ""ru"")"),"Loading...")</f>
        <v>Loading...</v>
      </c>
    </row>
    <row r="1109" ht="15.75" customHeight="1">
      <c r="A1109" s="2" t="s">
        <v>576</v>
      </c>
      <c r="B1109" s="2" t="s">
        <v>77</v>
      </c>
      <c r="C1109" s="2" t="s">
        <v>577</v>
      </c>
      <c r="E1109" s="2" t="str">
        <f>IFERROR(__xludf.DUMMYFUNCTION("GOOGLETRANSLATE(A1109, ""en"", ""ru"")"),"Loading...")</f>
        <v>Loading...</v>
      </c>
      <c r="F1109" s="2" t="str">
        <f>IFERROR(__xludf.DUMMYFUNCTION("GOOGLETRANSLATE(B1109, ""en"", ""ru"")"),"Лук")</f>
        <v>Лук</v>
      </c>
      <c r="G1109" s="2" t="str">
        <f>IFERROR(__xludf.DUMMYFUNCTION("GOOGLETRANSLATE(C1109, ""en"", ""ru"")"),"Loading...")</f>
        <v>Loading...</v>
      </c>
    </row>
    <row r="1110" ht="15.75" customHeight="1">
      <c r="A1110" s="2" t="s">
        <v>576</v>
      </c>
      <c r="B1110" s="2" t="s">
        <v>286</v>
      </c>
      <c r="C1110" s="2" t="s">
        <v>577</v>
      </c>
      <c r="E1110" s="2" t="str">
        <f>IFERROR(__xludf.DUMMYFUNCTION("GOOGLETRANSLATE(A1110, ""en"", ""ru"")"),"Loading...")</f>
        <v>Loading...</v>
      </c>
      <c r="F1110" s="2" t="str">
        <f>IFERROR(__xludf.DUMMYFUNCTION("GOOGLETRANSLATE(B1110, ""en"", ""ru"")"),"Loading...")</f>
        <v>Loading...</v>
      </c>
      <c r="G1110" s="2" t="str">
        <f>IFERROR(__xludf.DUMMYFUNCTION("GOOGLETRANSLATE(C1110, ""en"", ""ru"")"),"Loading...")</f>
        <v>Loading...</v>
      </c>
    </row>
    <row r="1111" ht="15.75" customHeight="1">
      <c r="A1111" s="2" t="s">
        <v>576</v>
      </c>
      <c r="B1111" s="2" t="s">
        <v>78</v>
      </c>
      <c r="C1111" s="2" t="s">
        <v>577</v>
      </c>
      <c r="E1111" s="2" t="str">
        <f>IFERROR(__xludf.DUMMYFUNCTION("GOOGLETRANSLATE(A1111, ""en"", ""ru"")"),"Loading...")</f>
        <v>Loading...</v>
      </c>
      <c r="F1111" s="2" t="str">
        <f>IFERROR(__xludf.DUMMYFUNCTION("GOOGLETRANSLATE(B1111, ""en"", ""ru"")"),"Помидоры")</f>
        <v>Помидоры</v>
      </c>
      <c r="G1111" s="2" t="str">
        <f>IFERROR(__xludf.DUMMYFUNCTION("GOOGLETRANSLATE(C1111, ""en"", ""ru"")"),"Loading...")</f>
        <v>Loading...</v>
      </c>
    </row>
    <row r="1112" ht="15.75" customHeight="1">
      <c r="A1112" s="2" t="s">
        <v>576</v>
      </c>
      <c r="B1112" s="2" t="s">
        <v>39</v>
      </c>
      <c r="C1112" s="2" t="s">
        <v>577</v>
      </c>
      <c r="E1112" s="2" t="str">
        <f>IFERROR(__xludf.DUMMYFUNCTION("GOOGLETRANSLATE(A1112, ""en"", ""ru"")"),"Loading...")</f>
        <v>Loading...</v>
      </c>
      <c r="F1112" s="2" t="str">
        <f>IFERROR(__xludf.DUMMYFUNCTION("GOOGLETRANSLATE(B1112, ""en"", ""ru"")"),"Зубчик чеснока")</f>
        <v>Зубчик чеснока</v>
      </c>
      <c r="G1112" s="2" t="str">
        <f>IFERROR(__xludf.DUMMYFUNCTION("GOOGLETRANSLATE(C1112, ""en"", ""ru"")"),"Loading...")</f>
        <v>Loading...</v>
      </c>
    </row>
    <row r="1113" ht="15.75" customHeight="1">
      <c r="A1113" s="2" t="s">
        <v>576</v>
      </c>
      <c r="B1113" s="2" t="s">
        <v>177</v>
      </c>
      <c r="C1113" s="2" t="s">
        <v>577</v>
      </c>
      <c r="E1113" s="2" t="str">
        <f>IFERROR(__xludf.DUMMYFUNCTION("GOOGLETRANSLATE(A1113, ""en"", ""ru"")"),"Loading...")</f>
        <v>Loading...</v>
      </c>
      <c r="F1113" s="2" t="str">
        <f>IFERROR(__xludf.DUMMYFUNCTION("GOOGLETRANSLATE(B1113, ""en"", ""ru"")"),"Loading...")</f>
        <v>Loading...</v>
      </c>
      <c r="G1113" s="2" t="str">
        <f>IFERROR(__xludf.DUMMYFUNCTION("GOOGLETRANSLATE(C1113, ""en"", ""ru"")"),"Loading...")</f>
        <v>Loading...</v>
      </c>
    </row>
    <row r="1114" ht="15.75" customHeight="1">
      <c r="A1114" s="2" t="s">
        <v>576</v>
      </c>
      <c r="B1114" s="2" t="s">
        <v>232</v>
      </c>
      <c r="C1114" s="2" t="s">
        <v>577</v>
      </c>
      <c r="E1114" s="2" t="str">
        <f>IFERROR(__xludf.DUMMYFUNCTION("GOOGLETRANSLATE(A1114, ""en"", ""ru"")"),"Loading...")</f>
        <v>Loading...</v>
      </c>
      <c r="F1114" s="2" t="str">
        <f>IFERROR(__xludf.DUMMYFUNCTION("GOOGLETRANSLATE(B1114, ""en"", ""ru"")"),"Loading...")</f>
        <v>Loading...</v>
      </c>
      <c r="G1114" s="2" t="str">
        <f>IFERROR(__xludf.DUMMYFUNCTION("GOOGLETRANSLATE(C1114, ""en"", ""ru"")"),"Loading...")</f>
        <v>Loading...</v>
      </c>
    </row>
    <row r="1115" ht="15.75" customHeight="1">
      <c r="A1115" s="2" t="s">
        <v>576</v>
      </c>
      <c r="B1115" s="2" t="s">
        <v>203</v>
      </c>
      <c r="C1115" s="2" t="s">
        <v>577</v>
      </c>
      <c r="E1115" s="2" t="str">
        <f>IFERROR(__xludf.DUMMYFUNCTION("GOOGLETRANSLATE(A1115, ""en"", ""ru"")"),"Loading...")</f>
        <v>Loading...</v>
      </c>
      <c r="F1115" s="2" t="str">
        <f>IFERROR(__xludf.DUMMYFUNCTION("GOOGLETRANSLATE(B1115, ""en"", ""ru"")"),"Loading...")</f>
        <v>Loading...</v>
      </c>
      <c r="G1115" s="2" t="str">
        <f>IFERROR(__xludf.DUMMYFUNCTION("GOOGLETRANSLATE(C1115, ""en"", ""ru"")"),"Loading...")</f>
        <v>Loading...</v>
      </c>
    </row>
    <row r="1116" ht="15.75" customHeight="1">
      <c r="A1116" s="2" t="s">
        <v>576</v>
      </c>
      <c r="B1116" s="2" t="s">
        <v>18</v>
      </c>
      <c r="C1116" s="2" t="s">
        <v>577</v>
      </c>
      <c r="E1116" s="2" t="str">
        <f>IFERROR(__xludf.DUMMYFUNCTION("GOOGLETRANSLATE(A1116, ""en"", ""ru"")"),"Loading...")</f>
        <v>Loading...</v>
      </c>
      <c r="F1116" s="2" t="str">
        <f>IFERROR(__xludf.DUMMYFUNCTION("GOOGLETRANSLATE(B1116, ""en"", ""ru"")"),"Масло")</f>
        <v>Масло</v>
      </c>
      <c r="G1116" s="2" t="str">
        <f>IFERROR(__xludf.DUMMYFUNCTION("GOOGLETRANSLATE(C1116, ""en"", ""ru"")"),"Loading...")</f>
        <v>Loading...</v>
      </c>
    </row>
    <row r="1117" ht="15.75" customHeight="1">
      <c r="A1117" s="2" t="s">
        <v>576</v>
      </c>
      <c r="B1117" s="2" t="s">
        <v>69</v>
      </c>
      <c r="C1117" s="2" t="s">
        <v>577</v>
      </c>
      <c r="E1117" s="2" t="str">
        <f>IFERROR(__xludf.DUMMYFUNCTION("GOOGLETRANSLATE(A1117, ""en"", ""ru"")"),"Loading...")</f>
        <v>Loading...</v>
      </c>
      <c r="F1117" s="2" t="str">
        <f>IFERROR(__xludf.DUMMYFUNCTION("GOOGLETRANSLATE(B1117, ""en"", ""ru"")"),"Оливковое масло")</f>
        <v>Оливковое масло</v>
      </c>
      <c r="G1117" s="2" t="str">
        <f>IFERROR(__xludf.DUMMYFUNCTION("GOOGLETRANSLATE(C1117, ""en"", ""ru"")"),"Loading...")</f>
        <v>Loading...</v>
      </c>
    </row>
    <row r="1118" ht="15.75" customHeight="1">
      <c r="A1118" s="2" t="s">
        <v>576</v>
      </c>
      <c r="B1118" s="2" t="s">
        <v>578</v>
      </c>
      <c r="C1118" s="2" t="s">
        <v>577</v>
      </c>
      <c r="E1118" s="2" t="str">
        <f>IFERROR(__xludf.DUMMYFUNCTION("GOOGLETRANSLATE(A1118, ""en"", ""ru"")"),"Loading...")</f>
        <v>Loading...</v>
      </c>
      <c r="F1118" s="2" t="str">
        <f>IFERROR(__xludf.DUMMYFUNCTION("GOOGLETRANSLATE(B1118, ""en"", ""ru"")"),"Loading...")</f>
        <v>Loading...</v>
      </c>
      <c r="G1118" s="2" t="str">
        <f>IFERROR(__xludf.DUMMYFUNCTION("GOOGLETRANSLATE(C1118, ""en"", ""ru"")"),"Loading...")</f>
        <v>Loading...</v>
      </c>
    </row>
    <row r="1119" ht="15.75" customHeight="1">
      <c r="A1119" s="2" t="s">
        <v>576</v>
      </c>
      <c r="B1119" s="2" t="s">
        <v>42</v>
      </c>
      <c r="C1119" s="2" t="s">
        <v>577</v>
      </c>
      <c r="E1119" s="2" t="str">
        <f>IFERROR(__xludf.DUMMYFUNCTION("GOOGLETRANSLATE(A1119, ""en"", ""ru"")"),"Loading...")</f>
        <v>Loading...</v>
      </c>
      <c r="F1119" s="2" t="str">
        <f>IFERROR(__xludf.DUMMYFUNCTION("GOOGLETRANSLATE(B1119, ""en"", ""ru"")"),"Тмин")</f>
        <v>Тмин</v>
      </c>
      <c r="G1119" s="2" t="str">
        <f>IFERROR(__xludf.DUMMYFUNCTION("GOOGLETRANSLATE(C1119, ""en"", ""ru"")"),"Loading...")</f>
        <v>Loading...</v>
      </c>
    </row>
    <row r="1120" ht="15.75" customHeight="1">
      <c r="A1120" s="2" t="s">
        <v>576</v>
      </c>
      <c r="B1120" s="2" t="s">
        <v>244</v>
      </c>
      <c r="C1120" s="2" t="s">
        <v>577</v>
      </c>
      <c r="E1120" s="2" t="str">
        <f>IFERROR(__xludf.DUMMYFUNCTION("GOOGLETRANSLATE(A1120, ""en"", ""ru"")"),"Loading...")</f>
        <v>Loading...</v>
      </c>
      <c r="F1120" s="2" t="str">
        <f>IFERROR(__xludf.DUMMYFUNCTION("GOOGLETRANSLATE(B1120, ""en"", ""ru"")"),"Loading...")</f>
        <v>Loading...</v>
      </c>
      <c r="G1120" s="2" t="str">
        <f>IFERROR(__xludf.DUMMYFUNCTION("GOOGLETRANSLATE(C1120, ""en"", ""ru"")"),"Loading...")</f>
        <v>Loading...</v>
      </c>
    </row>
    <row r="1121" ht="15.75" customHeight="1">
      <c r="A1121" s="2" t="s">
        <v>576</v>
      </c>
      <c r="B1121" s="2" t="s">
        <v>30</v>
      </c>
      <c r="C1121" s="2" t="s">
        <v>577</v>
      </c>
      <c r="E1121" s="2" t="str">
        <f>IFERROR(__xludf.DUMMYFUNCTION("GOOGLETRANSLATE(A1121, ""en"", ""ru"")"),"Loading...")</f>
        <v>Loading...</v>
      </c>
      <c r="F1121" s="2" t="str">
        <f>IFERROR(__xludf.DUMMYFUNCTION("GOOGLETRANSLATE(B1121, ""en"", ""ru"")"),"Соль")</f>
        <v>Соль</v>
      </c>
      <c r="G1121" s="2" t="str">
        <f>IFERROR(__xludf.DUMMYFUNCTION("GOOGLETRANSLATE(C1121, ""en"", ""ru"")"),"Loading...")</f>
        <v>Loading...</v>
      </c>
    </row>
    <row r="1122" ht="15.75" customHeight="1">
      <c r="A1122" s="2" t="s">
        <v>576</v>
      </c>
      <c r="B1122" s="2" t="s">
        <v>146</v>
      </c>
      <c r="C1122" s="2" t="s">
        <v>577</v>
      </c>
      <c r="E1122" s="2" t="str">
        <f>IFERROR(__xludf.DUMMYFUNCTION("GOOGLETRANSLATE(A1122, ""en"", ""ru"")"),"Loading...")</f>
        <v>Loading...</v>
      </c>
      <c r="F1122" s="2" t="str">
        <f>IFERROR(__xludf.DUMMYFUNCTION("GOOGLETRANSLATE(B1122, ""en"", ""ru"")"),"Loading...")</f>
        <v>Loading...</v>
      </c>
      <c r="G1122" s="2" t="str">
        <f>IFERROR(__xludf.DUMMYFUNCTION("GOOGLETRANSLATE(C1122, ""en"", ""ru"")"),"Loading...")</f>
        <v>Loading...</v>
      </c>
    </row>
    <row r="1123" ht="15.75" customHeight="1">
      <c r="A1123" s="2" t="s">
        <v>579</v>
      </c>
      <c r="B1123" s="2" t="s">
        <v>536</v>
      </c>
      <c r="C1123" s="2" t="s">
        <v>580</v>
      </c>
      <c r="E1123" s="2" t="str">
        <f>IFERROR(__xludf.DUMMYFUNCTION("GOOGLETRANSLATE(A1123, ""en"", ""ru"")"),"Loading...")</f>
        <v>Loading...</v>
      </c>
      <c r="F1123" s="2" t="str">
        <f>IFERROR(__xludf.DUMMYFUNCTION("GOOGLETRANSLATE(B1123, ""en"", ""ru"")"),"Баклажаны")</f>
        <v>Баклажаны</v>
      </c>
      <c r="G1123" s="2" t="str">
        <f>IFERROR(__xludf.DUMMYFUNCTION("GOOGLETRANSLATE(C1123, ""en"", ""ru"")"),"Loading...")</f>
        <v>Loading...</v>
      </c>
    </row>
    <row r="1124" ht="15.75" customHeight="1">
      <c r="A1124" s="2" t="s">
        <v>579</v>
      </c>
      <c r="B1124" s="2" t="s">
        <v>32</v>
      </c>
      <c r="C1124" s="2" t="s">
        <v>580</v>
      </c>
      <c r="E1124" s="2" t="str">
        <f>IFERROR(__xludf.DUMMYFUNCTION("GOOGLETRANSLATE(A1124, ""en"", ""ru"")"),"Loading...")</f>
        <v>Loading...</v>
      </c>
      <c r="F1124" s="2" t="str">
        <f>IFERROR(__xludf.DUMMYFUNCTION("GOOGLETRANSLATE(B1124, ""en"", ""ru"")"),"Сахар")</f>
        <v>Сахар</v>
      </c>
      <c r="G1124" s="2" t="str">
        <f>IFERROR(__xludf.DUMMYFUNCTION("GOOGLETRANSLATE(C1124, ""en"", ""ru"")"),"Loading...")</f>
        <v>Loading...</v>
      </c>
    </row>
    <row r="1125" ht="15.75" customHeight="1">
      <c r="A1125" s="2" t="s">
        <v>579</v>
      </c>
      <c r="B1125" s="2" t="s">
        <v>30</v>
      </c>
      <c r="C1125" s="2" t="s">
        <v>580</v>
      </c>
      <c r="E1125" s="2" t="str">
        <f>IFERROR(__xludf.DUMMYFUNCTION("GOOGLETRANSLATE(A1125, ""en"", ""ru"")"),"Loading...")</f>
        <v>Loading...</v>
      </c>
      <c r="F1125" s="2" t="str">
        <f>IFERROR(__xludf.DUMMYFUNCTION("GOOGLETRANSLATE(B1125, ""en"", ""ru"")"),"Соль")</f>
        <v>Соль</v>
      </c>
      <c r="G1125" s="2" t="str">
        <f>IFERROR(__xludf.DUMMYFUNCTION("GOOGLETRANSLATE(C1125, ""en"", ""ru"")"),"Loading...")</f>
        <v>Loading...</v>
      </c>
    </row>
    <row r="1126" ht="15.75" customHeight="1">
      <c r="A1126" s="2" t="s">
        <v>579</v>
      </c>
      <c r="B1126" s="2" t="s">
        <v>146</v>
      </c>
      <c r="C1126" s="2" t="s">
        <v>580</v>
      </c>
      <c r="E1126" s="2" t="str">
        <f>IFERROR(__xludf.DUMMYFUNCTION("GOOGLETRANSLATE(A1126, ""en"", ""ru"")"),"Loading...")</f>
        <v>Loading...</v>
      </c>
      <c r="F1126" s="2" t="str">
        <f>IFERROR(__xludf.DUMMYFUNCTION("GOOGLETRANSLATE(B1126, ""en"", ""ru"")"),"Loading...")</f>
        <v>Loading...</v>
      </c>
      <c r="G1126" s="2" t="str">
        <f>IFERROR(__xludf.DUMMYFUNCTION("GOOGLETRANSLATE(C1126, ""en"", ""ru"")"),"Loading...")</f>
        <v>Loading...</v>
      </c>
    </row>
    <row r="1127" ht="15.75" customHeight="1">
      <c r="A1127" s="2" t="s">
        <v>579</v>
      </c>
      <c r="B1127" s="2" t="s">
        <v>79</v>
      </c>
      <c r="C1127" s="2" t="s">
        <v>580</v>
      </c>
      <c r="E1127" s="2" t="str">
        <f>IFERROR(__xludf.DUMMYFUNCTION("GOOGLETRANSLATE(A1127, ""en"", ""ru"")"),"Loading...")</f>
        <v>Loading...</v>
      </c>
      <c r="F1127" s="2" t="str">
        <f>IFERROR(__xludf.DUMMYFUNCTION("GOOGLETRANSLATE(B1127, ""en"", ""ru"")"),"Чеснок")</f>
        <v>Чеснок</v>
      </c>
      <c r="G1127" s="2" t="str">
        <f>IFERROR(__xludf.DUMMYFUNCTION("GOOGLETRANSLATE(C1127, ""en"", ""ru"")"),"Loading...")</f>
        <v>Loading...</v>
      </c>
    </row>
    <row r="1128" ht="15.75" customHeight="1">
      <c r="A1128" s="2" t="s">
        <v>579</v>
      </c>
      <c r="B1128" s="2" t="s">
        <v>69</v>
      </c>
      <c r="C1128" s="2" t="s">
        <v>580</v>
      </c>
      <c r="E1128" s="2" t="str">
        <f>IFERROR(__xludf.DUMMYFUNCTION("GOOGLETRANSLATE(A1128, ""en"", ""ru"")"),"Loading...")</f>
        <v>Loading...</v>
      </c>
      <c r="F1128" s="2" t="str">
        <f>IFERROR(__xludf.DUMMYFUNCTION("GOOGLETRANSLATE(B1128, ""en"", ""ru"")"),"Оливковое масло")</f>
        <v>Оливковое масло</v>
      </c>
      <c r="G1128" s="2" t="str">
        <f>IFERROR(__xludf.DUMMYFUNCTION("GOOGLETRANSLATE(C1128, ""en"", ""ru"")"),"Loading...")</f>
        <v>Loading...</v>
      </c>
    </row>
    <row r="1129" ht="15.75" customHeight="1">
      <c r="A1129" s="2" t="s">
        <v>579</v>
      </c>
      <c r="B1129" s="2" t="s">
        <v>524</v>
      </c>
      <c r="C1129" s="2" t="s">
        <v>580</v>
      </c>
      <c r="E1129" s="2" t="str">
        <f>IFERROR(__xludf.DUMMYFUNCTION("GOOGLETRANSLATE(A1129, ""en"", ""ru"")"),"Loading...")</f>
        <v>Loading...</v>
      </c>
      <c r="F1129" s="2" t="str">
        <f>IFERROR(__xludf.DUMMYFUNCTION("GOOGLETRANSLATE(B1129, ""en"", ""ru"")"),"Loading...")</f>
        <v>Loading...</v>
      </c>
      <c r="G1129" s="2" t="str">
        <f>IFERROR(__xludf.DUMMYFUNCTION("GOOGLETRANSLATE(C1129, ""en"", ""ru"")"),"Loading...")</f>
        <v>Loading...</v>
      </c>
    </row>
    <row r="1130" ht="15.75" customHeight="1">
      <c r="A1130" s="2" t="s">
        <v>579</v>
      </c>
      <c r="B1130" s="2" t="s">
        <v>581</v>
      </c>
      <c r="C1130" s="2" t="s">
        <v>580</v>
      </c>
      <c r="E1130" s="2" t="str">
        <f>IFERROR(__xludf.DUMMYFUNCTION("GOOGLETRANSLATE(A1130, ""en"", ""ru"")"),"Loading...")</f>
        <v>Loading...</v>
      </c>
      <c r="F1130" s="2" t="str">
        <f>IFERROR(__xludf.DUMMYFUNCTION("GOOGLETRANSLATE(B1130, ""en"", ""ru"")"),"Loading...")</f>
        <v>Loading...</v>
      </c>
      <c r="G1130" s="2" t="str">
        <f>IFERROR(__xludf.DUMMYFUNCTION("GOOGLETRANSLATE(C1130, ""en"", ""ru"")"),"Loading...")</f>
        <v>Loading...</v>
      </c>
    </row>
    <row r="1131" ht="15.75" customHeight="1">
      <c r="A1131" s="2" t="s">
        <v>579</v>
      </c>
      <c r="B1131" s="2" t="s">
        <v>195</v>
      </c>
      <c r="C1131" s="2" t="s">
        <v>580</v>
      </c>
      <c r="E1131" s="2" t="str">
        <f>IFERROR(__xludf.DUMMYFUNCTION("GOOGLETRANSLATE(A1131, ""en"", ""ru"")"),"Loading...")</f>
        <v>Loading...</v>
      </c>
      <c r="F1131" s="2" t="str">
        <f>IFERROR(__xludf.DUMMYFUNCTION("GOOGLETRANSLATE(B1131, ""en"", ""ru"")"),"Loading...")</f>
        <v>Loading...</v>
      </c>
      <c r="G1131" s="2" t="str">
        <f>IFERROR(__xludf.DUMMYFUNCTION("GOOGLETRANSLATE(C1131, ""en"", ""ru"")"),"Loading...")</f>
        <v>Loading...</v>
      </c>
    </row>
    <row r="1132" ht="15.75" customHeight="1">
      <c r="A1132" s="2" t="s">
        <v>579</v>
      </c>
      <c r="B1132" s="2" t="s">
        <v>89</v>
      </c>
      <c r="C1132" s="2" t="s">
        <v>580</v>
      </c>
      <c r="E1132" s="2" t="str">
        <f>IFERROR(__xludf.DUMMYFUNCTION("GOOGLETRANSLATE(A1132, ""en"", ""ru"")"),"Loading...")</f>
        <v>Loading...</v>
      </c>
      <c r="F1132" s="2" t="str">
        <f>IFERROR(__xludf.DUMMYFUNCTION("GOOGLETRANSLATE(B1132, ""en"", ""ru"")"),"Лавровый лист")</f>
        <v>Лавровый лист</v>
      </c>
      <c r="G1132" s="2" t="str">
        <f>IFERROR(__xludf.DUMMYFUNCTION("GOOGLETRANSLATE(C1132, ""en"", ""ru"")"),"Loading...")</f>
        <v>Loading...</v>
      </c>
    </row>
    <row r="1133" ht="15.75" customHeight="1">
      <c r="A1133" s="2" t="s">
        <v>582</v>
      </c>
      <c r="B1133" s="2" t="s">
        <v>583</v>
      </c>
      <c r="C1133" s="2" t="s">
        <v>584</v>
      </c>
      <c r="E1133" s="2" t="str">
        <f>IFERROR(__xludf.DUMMYFUNCTION("GOOGLETRANSLATE(A1133, ""en"", ""ru"")"),"Рыбный пирог")</f>
        <v>Рыбный пирог</v>
      </c>
      <c r="F1133" s="2" t="str">
        <f>IFERROR(__xludf.DUMMYFUNCTION("GOOGLETRANSLATE(B1133, ""en"", ""ru"")"),"Loading...")</f>
        <v>Loading...</v>
      </c>
      <c r="G1133" s="2" t="str">
        <f>IFERROR(__xludf.DUMMYFUNCTION("GOOGLETRANSLATE(C1133, ""en"", ""ru"")"),"Loading...")</f>
        <v>Loading...</v>
      </c>
    </row>
    <row r="1134" ht="15.75" customHeight="1">
      <c r="A1134" s="2" t="s">
        <v>582</v>
      </c>
      <c r="B1134" s="2" t="s">
        <v>69</v>
      </c>
      <c r="C1134" s="2" t="s">
        <v>584</v>
      </c>
      <c r="E1134" s="2" t="str">
        <f>IFERROR(__xludf.DUMMYFUNCTION("GOOGLETRANSLATE(A1134, ""en"", ""ru"")"),"Рыбный пирог")</f>
        <v>Рыбный пирог</v>
      </c>
      <c r="F1134" s="2" t="str">
        <f>IFERROR(__xludf.DUMMYFUNCTION("GOOGLETRANSLATE(B1134, ""en"", ""ru"")"),"Оливковое масло")</f>
        <v>Оливковое масло</v>
      </c>
      <c r="G1134" s="2" t="str">
        <f>IFERROR(__xludf.DUMMYFUNCTION("GOOGLETRANSLATE(C1134, ""en"", ""ru"")"),"Loading...")</f>
        <v>Loading...</v>
      </c>
    </row>
    <row r="1135" ht="15.75" customHeight="1">
      <c r="A1135" s="2" t="s">
        <v>582</v>
      </c>
      <c r="B1135" s="2" t="s">
        <v>585</v>
      </c>
      <c r="C1135" s="2" t="s">
        <v>584</v>
      </c>
      <c r="E1135" s="2" t="str">
        <f>IFERROR(__xludf.DUMMYFUNCTION("GOOGLETRANSLATE(A1135, ""en"", ""ru"")"),"Рыбный пирог")</f>
        <v>Рыбный пирог</v>
      </c>
      <c r="F1135" s="2" t="str">
        <f>IFERROR(__xludf.DUMMYFUNCTION("GOOGLETRANSLATE(B1135, ""en"", ""ru"")"),"Loading...")</f>
        <v>Loading...</v>
      </c>
      <c r="G1135" s="2" t="str">
        <f>IFERROR(__xludf.DUMMYFUNCTION("GOOGLETRANSLATE(C1135, ""en"", ""ru"")"),"Loading...")</f>
        <v>Loading...</v>
      </c>
    </row>
    <row r="1136" ht="15.75" customHeight="1">
      <c r="A1136" s="2" t="s">
        <v>582</v>
      </c>
      <c r="B1136" s="2" t="s">
        <v>586</v>
      </c>
      <c r="C1136" s="2" t="s">
        <v>584</v>
      </c>
      <c r="E1136" s="2" t="str">
        <f>IFERROR(__xludf.DUMMYFUNCTION("GOOGLETRANSLATE(A1136, ""en"", ""ru"")"),"Рыбный пирог")</f>
        <v>Рыбный пирог</v>
      </c>
      <c r="F1136" s="2" t="str">
        <f>IFERROR(__xludf.DUMMYFUNCTION("GOOGLETRANSLATE(B1136, ""en"", ""ru"")"),"Loading...")</f>
        <v>Loading...</v>
      </c>
      <c r="G1136" s="2" t="str">
        <f>IFERROR(__xludf.DUMMYFUNCTION("GOOGLETRANSLATE(C1136, ""en"", ""ru"")"),"Loading...")</f>
        <v>Loading...</v>
      </c>
    </row>
    <row r="1137" ht="15.75" customHeight="1">
      <c r="A1137" s="2" t="s">
        <v>582</v>
      </c>
      <c r="B1137" s="2" t="s">
        <v>15</v>
      </c>
      <c r="C1137" s="2" t="s">
        <v>584</v>
      </c>
      <c r="E1137" s="2" t="str">
        <f>IFERROR(__xludf.DUMMYFUNCTION("GOOGLETRANSLATE(A1137, ""en"", ""ru"")"),"Рыбный пирог")</f>
        <v>Рыбный пирог</v>
      </c>
      <c r="F1137" s="2" t="str">
        <f>IFERROR(__xludf.DUMMYFUNCTION("GOOGLETRANSLATE(B1137, ""en"", ""ru"")"),"Пшеничной муки")</f>
        <v>Пшеничной муки</v>
      </c>
      <c r="G1137" s="2" t="str">
        <f>IFERROR(__xludf.DUMMYFUNCTION("GOOGLETRANSLATE(C1137, ""en"", ""ru"")"),"Loading...")</f>
        <v>Loading...</v>
      </c>
    </row>
    <row r="1138" ht="15.75" customHeight="1">
      <c r="A1138" s="2" t="s">
        <v>582</v>
      </c>
      <c r="B1138" s="2" t="s">
        <v>222</v>
      </c>
      <c r="C1138" s="2" t="s">
        <v>584</v>
      </c>
      <c r="E1138" s="2" t="str">
        <f>IFERROR(__xludf.DUMMYFUNCTION("GOOGLETRANSLATE(A1138, ""en"", ""ru"")"),"Рыбный пирог")</f>
        <v>Рыбный пирог</v>
      </c>
      <c r="F1138" s="2" t="str">
        <f>IFERROR(__xludf.DUMMYFUNCTION("GOOGLETRANSLATE(B1138, ""en"", ""ru"")"),"Loading...")</f>
        <v>Loading...</v>
      </c>
      <c r="G1138" s="2" t="str">
        <f>IFERROR(__xludf.DUMMYFUNCTION("GOOGLETRANSLATE(C1138, ""en"", ""ru"")"),"Loading...")</f>
        <v>Loading...</v>
      </c>
    </row>
    <row r="1139" ht="15.75" customHeight="1">
      <c r="A1139" s="2" t="s">
        <v>582</v>
      </c>
      <c r="B1139" s="2" t="s">
        <v>159</v>
      </c>
      <c r="C1139" s="2" t="s">
        <v>584</v>
      </c>
      <c r="E1139" s="2" t="str">
        <f>IFERROR(__xludf.DUMMYFUNCTION("GOOGLETRANSLATE(A1139, ""en"", ""ru"")"),"Рыбный пирог")</f>
        <v>Рыбный пирог</v>
      </c>
      <c r="F1139" s="2" t="str">
        <f>IFERROR(__xludf.DUMMYFUNCTION("GOOGLETRANSLATE(B1139, ""en"", ""ru"")"),"Loading...")</f>
        <v>Loading...</v>
      </c>
      <c r="G1139" s="2" t="str">
        <f>IFERROR(__xludf.DUMMYFUNCTION("GOOGLETRANSLATE(C1139, ""en"", ""ru"")"),"Loading...")</f>
        <v>Loading...</v>
      </c>
    </row>
    <row r="1140" ht="15.75" customHeight="1">
      <c r="A1140" s="2" t="s">
        <v>582</v>
      </c>
      <c r="B1140" s="2" t="s">
        <v>587</v>
      </c>
      <c r="C1140" s="2" t="s">
        <v>584</v>
      </c>
      <c r="E1140" s="2" t="str">
        <f>IFERROR(__xludf.DUMMYFUNCTION("GOOGLETRANSLATE(A1140, ""en"", ""ru"")"),"Рыбный пирог")</f>
        <v>Рыбный пирог</v>
      </c>
      <c r="F1140" s="2" t="str">
        <f>IFERROR(__xludf.DUMMYFUNCTION("GOOGLETRANSLATE(B1140, ""en"", ""ru"")"),"Loading...")</f>
        <v>Loading...</v>
      </c>
      <c r="G1140" s="2" t="str">
        <f>IFERROR(__xludf.DUMMYFUNCTION("GOOGLETRANSLATE(C1140, ""en"", ""ru"")"),"Loading...")</f>
        <v>Loading...</v>
      </c>
    </row>
    <row r="1141" ht="15.75" customHeight="1">
      <c r="A1141" s="2" t="s">
        <v>582</v>
      </c>
      <c r="B1141" s="2" t="s">
        <v>123</v>
      </c>
      <c r="C1141" s="2" t="s">
        <v>584</v>
      </c>
      <c r="E1141" s="2" t="str">
        <f>IFERROR(__xludf.DUMMYFUNCTION("GOOGLETRANSLATE(A1141, ""en"", ""ru"")"),"Рыбный пирог")</f>
        <v>Рыбный пирог</v>
      </c>
      <c r="F1141" s="2" t="str">
        <f>IFERROR(__xludf.DUMMYFUNCTION("GOOGLETRANSLATE(B1141, ""en"", ""ru"")"),"Loading...")</f>
        <v>Loading...</v>
      </c>
      <c r="G1141" s="2" t="str">
        <f>IFERROR(__xludf.DUMMYFUNCTION("GOOGLETRANSLATE(C1141, ""en"", ""ru"")"),"Loading...")</f>
        <v>Loading...</v>
      </c>
    </row>
    <row r="1142" ht="15.75" customHeight="1">
      <c r="A1142" s="2" t="s">
        <v>582</v>
      </c>
      <c r="B1142" s="2" t="s">
        <v>588</v>
      </c>
      <c r="C1142" s="2" t="s">
        <v>584</v>
      </c>
      <c r="E1142" s="2" t="str">
        <f>IFERROR(__xludf.DUMMYFUNCTION("GOOGLETRANSLATE(A1142, ""en"", ""ru"")"),"Рыбный пирог")</f>
        <v>Рыбный пирог</v>
      </c>
      <c r="F1142" s="2" t="str">
        <f>IFERROR(__xludf.DUMMYFUNCTION("GOOGLETRANSLATE(B1142, ""en"", ""ru"")"),"Креветки")</f>
        <v>Креветки</v>
      </c>
      <c r="G1142" s="2" t="str">
        <f>IFERROR(__xludf.DUMMYFUNCTION("GOOGLETRANSLATE(C1142, ""en"", ""ru"")"),"Loading...")</f>
        <v>Loading...</v>
      </c>
    </row>
    <row r="1143" ht="15.75" customHeight="1">
      <c r="A1143" s="2" t="s">
        <v>582</v>
      </c>
      <c r="B1143" s="2" t="s">
        <v>118</v>
      </c>
      <c r="C1143" s="2" t="s">
        <v>584</v>
      </c>
      <c r="E1143" s="2" t="str">
        <f>IFERROR(__xludf.DUMMYFUNCTION("GOOGLETRANSLATE(A1143, ""en"", ""ru"")"),"Рыбный пирог")</f>
        <v>Рыбный пирог</v>
      </c>
      <c r="F1143" s="2" t="str">
        <f>IFERROR(__xludf.DUMMYFUNCTION("GOOGLETRANSLATE(B1143, ""en"", ""ru"")"),"Петрушка")</f>
        <v>Петрушка</v>
      </c>
      <c r="G1143" s="2" t="str">
        <f>IFERROR(__xludf.DUMMYFUNCTION("GOOGLETRANSLATE(C1143, ""en"", ""ru"")"),"Loading...")</f>
        <v>Loading...</v>
      </c>
    </row>
    <row r="1144" ht="15.75" customHeight="1">
      <c r="A1144" s="2" t="s">
        <v>582</v>
      </c>
      <c r="B1144" s="2" t="s">
        <v>288</v>
      </c>
      <c r="C1144" s="2" t="s">
        <v>584</v>
      </c>
      <c r="E1144" s="2" t="str">
        <f>IFERROR(__xludf.DUMMYFUNCTION("GOOGLETRANSLATE(A1144, ""en"", ""ru"")"),"Рыбный пирог")</f>
        <v>Рыбный пирог</v>
      </c>
      <c r="F1144" s="2" t="str">
        <f>IFERROR(__xludf.DUMMYFUNCTION("GOOGLETRANSLATE(B1144, ""en"", ""ru"")"),"Loading...")</f>
        <v>Loading...</v>
      </c>
      <c r="G1144" s="2" t="str">
        <f>IFERROR(__xludf.DUMMYFUNCTION("GOOGLETRANSLATE(C1144, ""en"", ""ru"")"),"Loading...")</f>
        <v>Loading...</v>
      </c>
    </row>
    <row r="1145" ht="15.75" customHeight="1">
      <c r="A1145" s="2" t="s">
        <v>582</v>
      </c>
      <c r="B1145" s="2" t="s">
        <v>157</v>
      </c>
      <c r="C1145" s="2" t="s">
        <v>584</v>
      </c>
      <c r="E1145" s="2" t="str">
        <f>IFERROR(__xludf.DUMMYFUNCTION("GOOGLETRANSLATE(A1145, ""en"", ""ru"")"),"Рыбный пирог")</f>
        <v>Рыбный пирог</v>
      </c>
      <c r="F1145" s="2" t="str">
        <f>IFERROR(__xludf.DUMMYFUNCTION("GOOGLETRANSLATE(B1145, ""en"", ""ru"")"),"Loading...")</f>
        <v>Loading...</v>
      </c>
      <c r="G1145" s="2" t="str">
        <f>IFERROR(__xludf.DUMMYFUNCTION("GOOGLETRANSLATE(C1145, ""en"", ""ru"")"),"Loading...")</f>
        <v>Loading...</v>
      </c>
    </row>
    <row r="1146" ht="15.75" customHeight="1">
      <c r="A1146" s="2" t="s">
        <v>582</v>
      </c>
      <c r="B1146" s="2" t="s">
        <v>589</v>
      </c>
      <c r="C1146" s="2" t="s">
        <v>584</v>
      </c>
      <c r="E1146" s="2" t="str">
        <f>IFERROR(__xludf.DUMMYFUNCTION("GOOGLETRANSLATE(A1146, ""en"", ""ru"")"),"Рыбный пирог")</f>
        <v>Рыбный пирог</v>
      </c>
      <c r="F1146" s="2" t="str">
        <f>IFERROR(__xludf.DUMMYFUNCTION("GOOGLETRANSLATE(B1146, ""en"", ""ru"")"),"Loading...")</f>
        <v>Loading...</v>
      </c>
      <c r="G1146" s="2" t="str">
        <f>IFERROR(__xludf.DUMMYFUNCTION("GOOGLETRANSLATE(C1146, ""en"", ""ru"")"),"Loading...")</f>
        <v>Loading...</v>
      </c>
    </row>
    <row r="1147" ht="15.75" customHeight="1">
      <c r="A1147" s="2" t="s">
        <v>582</v>
      </c>
      <c r="B1147" s="2" t="s">
        <v>157</v>
      </c>
      <c r="C1147" s="2" t="s">
        <v>584</v>
      </c>
      <c r="E1147" s="2" t="str">
        <f>IFERROR(__xludf.DUMMYFUNCTION("GOOGLETRANSLATE(A1147, ""en"", ""ru"")"),"Рыбный пирог")</f>
        <v>Рыбный пирог</v>
      </c>
      <c r="F1147" s="2" t="str">
        <f>IFERROR(__xludf.DUMMYFUNCTION("GOOGLETRANSLATE(B1147, ""en"", ""ru"")"),"Loading...")</f>
        <v>Loading...</v>
      </c>
      <c r="G1147" s="2" t="str">
        <f>IFERROR(__xludf.DUMMYFUNCTION("GOOGLETRANSLATE(C1147, ""en"", ""ru"")"),"Loading...")</f>
        <v>Loading...</v>
      </c>
    </row>
    <row r="1148" ht="15.75" customHeight="1">
      <c r="A1148" s="2" t="s">
        <v>590</v>
      </c>
      <c r="B1148" s="2" t="s">
        <v>69</v>
      </c>
      <c r="C1148" s="2" t="s">
        <v>591</v>
      </c>
      <c r="E1148" s="2" t="str">
        <f>IFERROR(__xludf.DUMMYFUNCTION("GOOGLETRANSLATE(A1148, ""en"", ""ru"")"),"Loading...")</f>
        <v>Loading...</v>
      </c>
      <c r="F1148" s="2" t="str">
        <f>IFERROR(__xludf.DUMMYFUNCTION("GOOGLETRANSLATE(B1148, ""en"", ""ru"")"),"Оливковое масло")</f>
        <v>Оливковое масло</v>
      </c>
      <c r="G1148" s="2" t="str">
        <f>IFERROR(__xludf.DUMMYFUNCTION("GOOGLETRANSLATE(C1148, ""en"", ""ru"")"),"Loading...")</f>
        <v>Loading...</v>
      </c>
    </row>
    <row r="1149" ht="15.75" customHeight="1">
      <c r="A1149" s="2" t="s">
        <v>590</v>
      </c>
      <c r="B1149" s="2" t="s">
        <v>77</v>
      </c>
      <c r="C1149" s="2" t="s">
        <v>591</v>
      </c>
      <c r="E1149" s="2" t="str">
        <f>IFERROR(__xludf.DUMMYFUNCTION("GOOGLETRANSLATE(A1149, ""en"", ""ru"")"),"Loading...")</f>
        <v>Loading...</v>
      </c>
      <c r="F1149" s="2" t="str">
        <f>IFERROR(__xludf.DUMMYFUNCTION("GOOGLETRANSLATE(B1149, ""en"", ""ru"")"),"Лук")</f>
        <v>Лук</v>
      </c>
      <c r="G1149" s="2" t="str">
        <f>IFERROR(__xludf.DUMMYFUNCTION("GOOGLETRANSLATE(C1149, ""en"", ""ru"")"),"Loading...")</f>
        <v>Loading...</v>
      </c>
    </row>
    <row r="1150" ht="15.75" customHeight="1">
      <c r="A1150" s="2" t="s">
        <v>590</v>
      </c>
      <c r="B1150" s="2" t="s">
        <v>79</v>
      </c>
      <c r="C1150" s="2" t="s">
        <v>591</v>
      </c>
      <c r="E1150" s="2" t="str">
        <f>IFERROR(__xludf.DUMMYFUNCTION("GOOGLETRANSLATE(A1150, ""en"", ""ru"")"),"Loading...")</f>
        <v>Loading...</v>
      </c>
      <c r="F1150" s="2" t="str">
        <f>IFERROR(__xludf.DUMMYFUNCTION("GOOGLETRANSLATE(B1150, ""en"", ""ru"")"),"Чеснок")</f>
        <v>Чеснок</v>
      </c>
      <c r="G1150" s="2" t="str">
        <f>IFERROR(__xludf.DUMMYFUNCTION("GOOGLETRANSLATE(C1150, ""en"", ""ru"")"),"Loading...")</f>
        <v>Loading...</v>
      </c>
    </row>
    <row r="1151" ht="15.75" customHeight="1">
      <c r="A1151" s="2" t="s">
        <v>590</v>
      </c>
      <c r="B1151" s="2" t="s">
        <v>91</v>
      </c>
      <c r="C1151" s="2" t="s">
        <v>591</v>
      </c>
      <c r="E1151" s="2" t="str">
        <f>IFERROR(__xludf.DUMMYFUNCTION("GOOGLETRANSLATE(A1151, ""en"", ""ru"")"),"Loading...")</f>
        <v>Loading...</v>
      </c>
      <c r="F1151" s="2" t="str">
        <f>IFERROR(__xludf.DUMMYFUNCTION("GOOGLETRANSLATE(B1151, ""en"", ""ru"")"),"Морковь")</f>
        <v>Морковь</v>
      </c>
      <c r="G1151" s="2" t="str">
        <f>IFERROR(__xludf.DUMMYFUNCTION("GOOGLETRANSLATE(C1151, ""en"", ""ru"")"),"Loading...")</f>
        <v>Loading...</v>
      </c>
    </row>
    <row r="1152" ht="15.75" customHeight="1">
      <c r="A1152" s="2" t="s">
        <v>590</v>
      </c>
      <c r="B1152" s="2" t="s">
        <v>592</v>
      </c>
      <c r="C1152" s="2" t="s">
        <v>591</v>
      </c>
      <c r="E1152" s="2" t="str">
        <f>IFERROR(__xludf.DUMMYFUNCTION("GOOGLETRANSLATE(A1152, ""en"", ""ru"")"),"Loading...")</f>
        <v>Loading...</v>
      </c>
      <c r="F1152" s="2" t="str">
        <f>IFERROR(__xludf.DUMMYFUNCTION("GOOGLETRANSLATE(B1152, ""en"", ""ru"")"),"Loading...")</f>
        <v>Loading...</v>
      </c>
      <c r="G1152" s="2" t="str">
        <f>IFERROR(__xludf.DUMMYFUNCTION("GOOGLETRANSLATE(C1152, ""en"", ""ru"")"),"Loading...")</f>
        <v>Loading...</v>
      </c>
    </row>
    <row r="1153" ht="15.75" customHeight="1">
      <c r="A1153" s="2" t="s">
        <v>590</v>
      </c>
      <c r="B1153" s="2" t="s">
        <v>87</v>
      </c>
      <c r="C1153" s="2" t="s">
        <v>591</v>
      </c>
      <c r="E1153" s="2" t="str">
        <f>IFERROR(__xludf.DUMMYFUNCTION("GOOGLETRANSLATE(A1153, ""en"", ""ru"")"),"Loading...")</f>
        <v>Loading...</v>
      </c>
      <c r="F1153" s="2" t="str">
        <f>IFERROR(__xludf.DUMMYFUNCTION("GOOGLETRANSLATE(B1153, ""en"", ""ru"")"),"Тимьян")</f>
        <v>Тимьян</v>
      </c>
      <c r="G1153" s="2" t="str">
        <f>IFERROR(__xludf.DUMMYFUNCTION("GOOGLETRANSLATE(C1153, ""en"", ""ru"")"),"Loading...")</f>
        <v>Loading...</v>
      </c>
    </row>
    <row r="1154" ht="15.75" customHeight="1">
      <c r="A1154" s="2" t="s">
        <v>590</v>
      </c>
      <c r="B1154" s="2" t="s">
        <v>89</v>
      </c>
      <c r="C1154" s="2" t="s">
        <v>591</v>
      </c>
      <c r="E1154" s="2" t="str">
        <f>IFERROR(__xludf.DUMMYFUNCTION("GOOGLETRANSLATE(A1154, ""en"", ""ru"")"),"Loading...")</f>
        <v>Loading...</v>
      </c>
      <c r="F1154" s="2" t="str">
        <f>IFERROR(__xludf.DUMMYFUNCTION("GOOGLETRANSLATE(B1154, ""en"", ""ru"")"),"Лавровый лист")</f>
        <v>Лавровый лист</v>
      </c>
      <c r="G1154" s="2" t="str">
        <f>IFERROR(__xludf.DUMMYFUNCTION("GOOGLETRANSLATE(C1154, ""en"", ""ru"")"),"Loading...")</f>
        <v>Loading...</v>
      </c>
    </row>
    <row r="1155" ht="15.75" customHeight="1">
      <c r="A1155" s="2" t="s">
        <v>590</v>
      </c>
      <c r="B1155" s="2" t="s">
        <v>30</v>
      </c>
      <c r="C1155" s="2" t="s">
        <v>591</v>
      </c>
      <c r="E1155" s="2" t="str">
        <f>IFERROR(__xludf.DUMMYFUNCTION("GOOGLETRANSLATE(A1155, ""en"", ""ru"")"),"Loading...")</f>
        <v>Loading...</v>
      </c>
      <c r="F1155" s="2" t="str">
        <f>IFERROR(__xludf.DUMMYFUNCTION("GOOGLETRANSLATE(B1155, ""en"", ""ru"")"),"Соль")</f>
        <v>Соль</v>
      </c>
      <c r="G1155" s="2" t="str">
        <f>IFERROR(__xludf.DUMMYFUNCTION("GOOGLETRANSLATE(C1155, ""en"", ""ru"")"),"Loading...")</f>
        <v>Loading...</v>
      </c>
    </row>
    <row r="1156" ht="15.75" customHeight="1">
      <c r="A1156" s="2" t="s">
        <v>590</v>
      </c>
      <c r="B1156" s="2" t="s">
        <v>122</v>
      </c>
      <c r="C1156" s="2" t="s">
        <v>591</v>
      </c>
      <c r="E1156" s="2" t="str">
        <f>IFERROR(__xludf.DUMMYFUNCTION("GOOGLETRANSLATE(A1156, ""en"", ""ru"")"),"Loading...")</f>
        <v>Loading...</v>
      </c>
      <c r="F1156" s="2" t="str">
        <f>IFERROR(__xludf.DUMMYFUNCTION("GOOGLETRANSLATE(B1156, ""en"", ""ru"")"),"Loading...")</f>
        <v>Loading...</v>
      </c>
      <c r="G1156" s="2" t="str">
        <f>IFERROR(__xludf.DUMMYFUNCTION("GOOGLETRANSLATE(C1156, ""en"", ""ru"")"),"Loading...")</f>
        <v>Loading...</v>
      </c>
    </row>
    <row r="1157" ht="15.75" customHeight="1">
      <c r="A1157" s="2" t="s">
        <v>593</v>
      </c>
      <c r="B1157" s="2" t="s">
        <v>594</v>
      </c>
      <c r="C1157" s="2" t="s">
        <v>595</v>
      </c>
      <c r="E1157" s="2" t="str">
        <f>IFERROR(__xludf.DUMMYFUNCTION("GOOGLETRANSLATE(A1157, ""en"", ""ru"")"),"Loading...")</f>
        <v>Loading...</v>
      </c>
      <c r="F1157" s="2" t="str">
        <f>IFERROR(__xludf.DUMMYFUNCTION("GOOGLETRANSLATE(B1157, ""en"", ""ru"")"),"Свернувшийся крем")</f>
        <v>Свернувшийся крем</v>
      </c>
      <c r="G1157" s="2" t="str">
        <f>IFERROR(__xludf.DUMMYFUNCTION("GOOGLETRANSLATE(C1157, ""en"", ""ru"")"),"В среднюю кастрюлю перемешайте взбитые сливки, масло и кукурузную муку на слабом огне и доведите до слабого золота. Выключите огонь и согрейтесь.
Тем временем положите сыр и мускатный орех в любую миску, добавьте молотый черный перец, затем все перемешайт"&amp;"е (на этом этапе не добавляйте соль).
Положите макароны в другой кастрюлю с 2 чайными ложками соли, залейте небольшое количество кипятка и варите, следуя за пищей на упаковке (обычно 3–4 минуты). После приготовления зачерпните немного воды из варки в жаро"&amp;"прочный кувшин или кружку и слейте воду с макаронами, но не слишком осторожно.
Добавьте макароны в сковороду, смешав топленые сливки, затем посыпьте сыром и осторожно перемешайте все вместе на слабом огне с помощью резиновой лопаточки. После смешивания ка"&amp;"пель 3 столовые ложки варочной воды. Сначала макароны будут выглядеть влажными и неаккуратными: продолжайте помешивать, пока вода не впитается, и соус не начнет блестеть. Проверьте правильность, прежде чем перекладывать ее в нагретые миски. Посыпьте луком"&amp;" или петрушкой и сразу же подайте.")</f>
        <v>В среднюю кастрюлю перемешайте взбитые сливки, масло и кукурузную муку на слабом огне и доведите до слабого золота. Выключите огонь и согрейтесь.
Тем временем положите сыр и мускатный орех в любую миску, добавьте молотый черный перец, затем все перемешайте (на этом этапе не добавляйте соль).
Положите макароны в другой кастрюлю с 2 чайными ложками соли, залейте небольшое количество кипятка и варите, следуя за пищей на упаковке (обычно 3–4 минуты). После приготовления зачерпните немного воды из варки в жаропрочный кувшин или кружку и слейте воду с макаронами, но не слишком осторожно.
Добавьте макароны в сковороду, смешав топленые сливки, затем посыпьте сыром и осторожно перемешайте все вместе на слабом огне с помощью резиновой лопаточки. После смешивания капель 3 столовые ложки варочной воды. Сначала макароны будут выглядеть влажными и неаккуратными: продолжайте помешивать, пока вода не впитается, и соус не начнет блестеть. Проверьте правильность, прежде чем перекладывать ее в нагретые миски. Посыпьте луком или петрушкой и сразу же подайте.</v>
      </c>
    </row>
    <row r="1158" ht="15.75" customHeight="1">
      <c r="A1158" s="2" t="s">
        <v>593</v>
      </c>
      <c r="B1158" s="2" t="s">
        <v>18</v>
      </c>
      <c r="C1158" s="2" t="s">
        <v>595</v>
      </c>
      <c r="E1158" s="2" t="str">
        <f>IFERROR(__xludf.DUMMYFUNCTION("GOOGLETRANSLATE(A1158, ""en"", ""ru"")"),"Loading...")</f>
        <v>Loading...</v>
      </c>
      <c r="F1158" s="2" t="str">
        <f>IFERROR(__xludf.DUMMYFUNCTION("GOOGLETRANSLATE(B1158, ""en"", ""ru"")"),"Масло")</f>
        <v>Масло</v>
      </c>
      <c r="G1158" s="2" t="str">
        <f>IFERROR(__xludf.DUMMYFUNCTION("GOOGLETRANSLATE(C1158, ""en"", ""ru"")"),"В среднюю кастрюлю перемешайте взбитые сливки, масло и кукурузную муку на слабом огне и доведите до слабого золота. Выключите огонь и согрейтесь.
Тем временем положите сыр и мускатный орех в любую миску, добавьте молотый черный перец, затем все перемешайт"&amp;"е (на этом этапе не добавляйте соль).
Положите макароны в другой кастрюлю с 2 чайными ложками соли, залейте небольшое количество кипятка и варите, следуя за пищей на упаковке (обычно 3–4 минуты). После приготовления зачерпните немного воды из варки в жаро"&amp;"прочный кувшин или кружку и слейте воду с макаронами, но не слишком осторожно.
Добавьте макароны в сковороду, смешав топленые сливки, затем посыпьте сыром и осторожно перемешайте все вместе на слабом огне с помощью резиновой лопаточки. После смешивания ка"&amp;"пель 3 столовые ложки варочной воды. Сначала макароны будут выглядеть влажными и неаккуратными: продолжайте помешивать, пока вода не впитается, и соус не начнет блестеть. Проверьте правильность, прежде чем перекладывать ее в нагретые миски. Посыпьте луком"&amp;" или петрушкой и сразу же подайте.")</f>
        <v>В среднюю кастрюлю перемешайте взбитые сливки, масло и кукурузную муку на слабом огне и доведите до слабого золота. Выключите огонь и согрейтесь.
Тем временем положите сыр и мускатный орех в любую миску, добавьте молотый черный перец, затем все перемешайте (на этом этапе не добавляйте соль).
Положите макароны в другой кастрюлю с 2 чайными ложками соли, залейте небольшое количество кипятка и варите, следуя за пищей на упаковке (обычно 3–4 минуты). После приготовления зачерпните немного воды из варки в жаропрочный кувшин или кружку и слейте воду с макаронами, но не слишком осторожно.
Добавьте макароны в сковороду, смешав топленые сливки, затем посыпьте сыром и осторожно перемешайте все вместе на слабом огне с помощью резиновой лопаточки. После смешивания капель 3 столовые ложки варочной воды. Сначала макароны будут выглядеть влажными и неаккуратными: продолжайте помешивать, пока вода не впитается, и соус не начнет блестеть. Проверьте правильность, прежде чем перекладывать ее в нагретые миски. Посыпьте луком или петрушкой и сразу же подайте.</v>
      </c>
    </row>
    <row r="1159" ht="15.75" customHeight="1">
      <c r="A1159" s="2" t="s">
        <v>593</v>
      </c>
      <c r="B1159" s="2" t="s">
        <v>152</v>
      </c>
      <c r="C1159" s="2" t="s">
        <v>595</v>
      </c>
      <c r="E1159" s="2" t="str">
        <f>IFERROR(__xludf.DUMMYFUNCTION("GOOGLETRANSLATE(A1159, ""en"", ""ru"")"),"Loading...")</f>
        <v>Loading...</v>
      </c>
      <c r="F1159" s="2" t="str">
        <f>IFERROR(__xludf.DUMMYFUNCTION("GOOGLETRANSLATE(B1159, ""en"", ""ru"")"),"Loading...")</f>
        <v>Loading...</v>
      </c>
      <c r="G1159" s="2" t="str">
        <f>IFERROR(__xludf.DUMMYFUNCTION("GOOGLETRANSLATE(C1159, ""en"", ""ru"")"),"В среднюю кастрюлю перемешайте взбитые сливки, масло и кукурузную муку на слабом огне и доведите до слабого золота. Выключите огонь и согрейтесь.
Тем временем положите сыр и мускатный орех в любую миску, добавьте молотый черный перец, затем все перемешайт"&amp;"е (на этом этапе не добавляйте соль).
Положите макароны в другой кастрюлю с 2 чайными ложками соли, залейте небольшое количество кипятка и варите, следуя за пищей на упаковке (обычно 3–4 минуты). После приготовления зачерпните немного воды из варки в жаро"&amp;"прочный кувшин или кружку и слейте воду с макаронами, но не слишком осторожно.
Добавьте макароны в сковороду, смешав топленые сливки, затем посыпьте сыром и осторожно перемешайте все вместе на слабом огне с помощью резиновой лопаточки. После смешивания ка"&amp;"пель 3 столовые ложки варочной воды. Сначала макароны будут выглядеть влажными и неаккуратными: продолжайте помешивать, пока вода не впитается, и соус не начнет блестеть. Проверьте правильность, прежде чем перекладывать ее в нагретые миски. Посыпьте луком"&amp;" или петрушкой и сразу же подайте.")</f>
        <v>В среднюю кастрюлю перемешайте взбитые сливки, масло и кукурузную муку на слабом огне и доведите до слабого золота. Выключите огонь и согрейтесь.
Тем временем положите сыр и мускатный орех в любую миску, добавьте молотый черный перец, затем все перемешайте (на этом этапе не добавляйте соль).
Положите макароны в другой кастрюлю с 2 чайными ложками соли, залейте небольшое количество кипятка и варите, следуя за пищей на упаковке (обычно 3–4 минуты). После приготовления зачерпните немного воды из варки в жаропрочный кувшин или кружку и слейте воду с макаронами, но не слишком осторожно.
Добавьте макароны в сковороду, смешав топленые сливки, затем посыпьте сыром и осторожно перемешайте все вместе на слабом огне с помощью резиновой лопаточки. После смешивания капель 3 столовые ложки варочной воды. Сначала макароны будут выглядеть влажными и неаккуратными: продолжайте помешивать, пока вода не впитается, и соус не начнет блестеть. Проверьте правильность, прежде чем перекладывать ее в нагретые миски. Посыпьте луком или петрушкой и сразу же подайте.</v>
      </c>
    </row>
    <row r="1160" ht="15.75" customHeight="1">
      <c r="A1160" s="2" t="s">
        <v>593</v>
      </c>
      <c r="B1160" s="2" t="s">
        <v>304</v>
      </c>
      <c r="C1160" s="2" t="s">
        <v>595</v>
      </c>
      <c r="E1160" s="2" t="str">
        <f>IFERROR(__xludf.DUMMYFUNCTION("GOOGLETRANSLATE(A1160, ""en"", ""ru"")"),"Loading...")</f>
        <v>Loading...</v>
      </c>
      <c r="F1160" s="2" t="str">
        <f>IFERROR(__xludf.DUMMYFUNCTION("GOOGLETRANSLATE(B1160, ""en"", ""ru"")"),"Loading...")</f>
        <v>Loading...</v>
      </c>
      <c r="G1160" s="2" t="str">
        <f>IFERROR(__xludf.DUMMYFUNCTION("GOOGLETRANSLATE(C1160, ""en"", ""ru"")"),"В среднюю кастрюлю перемешайте взбитые сливки, масло и кукурузную муку на слабом огне и доведите до слабого золота. Выключите огонь и согрейтесь.
Тем временем положите сыр и мускатный орех в любую миску, добавьте молотый черный перец, затем все перемешайт"&amp;"е (на этом этапе не добавляйте соль).
Положите макароны в другой кастрюлю с 2 чайными ложками соли, залейте небольшое количество кипятка и варите, следуя за пищей на упаковке (обычно 3–4 минуты). После приготовления зачерпните немного воды из варки в жаро"&amp;"прочный кувшин или кружку и слейте воду с макаронами, но не слишком осторожно.
Добавьте макароны в сковороду, смешав топленые сливки, затем посыпьте сыром и осторожно перемешайте все вместе на слабом огне с помощью резиновой лопаточки. После смешивания ка"&amp;"пель 3 столовые ложки варочной воды. Сначала макароны будут выглядеть влажными и неаккуратными: продолжайте помешивать, пока вода не впитается, и соус не начнет блестеть. Проверьте правильность, прежде чем перекладывать ее в нагретые миски. Посыпьте луком"&amp;" или петрушкой и сразу же подайте.")</f>
        <v>В среднюю кастрюлю перемешайте взбитые сливки, масло и кукурузную муку на слабом огне и доведите до слабого золота. Выключите огонь и согрейтесь.
Тем временем положите сыр и мускатный орех в любую миску, добавьте молотый черный перец, затем все перемешайте (на этом этапе не добавляйте соль).
Положите макароны в другой кастрюлю с 2 чайными ложками соли, залейте небольшое количество кипятка и варите, следуя за пищей на упаковке (обычно 3–4 минуты). После приготовления зачерпните немного воды из варки в жаропрочный кувшин или кружку и слейте воду с макаронами, но не слишком осторожно.
Добавьте макароны в сковороду, смешав топленые сливки, затем посыпьте сыром и осторожно перемешайте все вместе на слабом огне с помощью резиновой лопаточки. После смешивания капель 3 столовые ложки варочной воды. Сначала макароны будут выглядеть влажными и неаккуратными: продолжайте помешивать, пока вода не впитается, и соус не начнет блестеть. Проверьте правильность, прежде чем перекладывать ее в нагретые миски. Посыпьте луком или петрушкой и сразу же подайте.</v>
      </c>
    </row>
    <row r="1161" ht="15.75" customHeight="1">
      <c r="A1161" s="2" t="s">
        <v>593</v>
      </c>
      <c r="B1161" s="2" t="s">
        <v>222</v>
      </c>
      <c r="C1161" s="2" t="s">
        <v>595</v>
      </c>
      <c r="E1161" s="2" t="str">
        <f>IFERROR(__xludf.DUMMYFUNCTION("GOOGLETRANSLATE(A1161, ""en"", ""ru"")"),"Loading...")</f>
        <v>Loading...</v>
      </c>
      <c r="F1161" s="2" t="str">
        <f>IFERROR(__xludf.DUMMYFUNCTION("GOOGLETRANSLATE(B1161, ""en"", ""ru"")"),"Loading...")</f>
        <v>Loading...</v>
      </c>
      <c r="G1161" s="2" t="str">
        <f>IFERROR(__xludf.DUMMYFUNCTION("GOOGLETRANSLATE(C1161, ""en"", ""ru"")"),"В среднюю кастрюлю перемешайте взбитые сливки, масло и кукурузную муку на слабом огне и доведите до слабого золота. Выключите огонь и согрейтесь.
Тем временем положите сыр и мускатный орех в любую миску, добавьте молотый черный перец, затем все перемешайт"&amp;"е (на этом этапе не добавляйте соль).
Положите макароны в другой кастрюлю с 2 чайными ложками соли, залейте небольшое количество кипятка и варите, следуя за пищей на упаковке (обычно 3–4 минуты). После приготовления зачерпните немного воды из варки в жаро"&amp;"прочный кувшин или кружку и слейте воду с макаронами, но не слишком осторожно.
Добавьте макароны в сковороду, смешав топленые сливки, затем посыпьте сыром и осторожно перемешайте все вместе на слабом огне с помощью резиновой лопаточки. После смешивания ка"&amp;"пель 3 столовые ложки варочной воды. Сначала макароны будут выглядеть влажными и неаккуратными: продолжайте помешивать, пока вода не впитается, и соус не начнет блестеть. Проверьте правильность, прежде чем перекладывать ее в нагретые миски. Посыпьте луком"&amp;" или петрушкой и сразу же подайте.")</f>
        <v>В среднюю кастрюлю перемешайте взбитые сливки, масло и кукурузную муку на слабом огне и доведите до слабого золота. Выключите огонь и согрейтесь.
Тем временем положите сыр и мускатный орех в любую миску, добавьте молотый черный перец, затем все перемешайте (на этом этапе не добавляйте соль).
Положите макароны в другой кастрюлю с 2 чайными ложками соли, залейте небольшое количество кипятка и варите, следуя за пищей на упаковке (обычно 3–4 минуты). После приготовления зачерпните немного воды из варки в жаропрочный кувшин или кружку и слейте воду с макаронами, но не слишком осторожно.
Добавьте макароны в сковороду, смешав топленые сливки, затем посыпьте сыром и осторожно перемешайте все вместе на слабом огне с помощью резиновой лопаточки. После смешивания капель 3 столовые ложки варочной воды. Сначала макароны будут выглядеть влажными и неаккуратными: продолжайте помешивать, пока вода не впитается, и соус не начнет блестеть. Проверьте правильность, прежде чем перекладывать ее в нагретые миски. Посыпьте луком или петрушкой и сразу же подайте.</v>
      </c>
    </row>
    <row r="1162" ht="15.75" customHeight="1">
      <c r="A1162" s="2" t="s">
        <v>593</v>
      </c>
      <c r="B1162" s="2" t="s">
        <v>596</v>
      </c>
      <c r="C1162" s="2" t="s">
        <v>595</v>
      </c>
      <c r="E1162" s="2" t="str">
        <f>IFERROR(__xludf.DUMMYFUNCTION("GOOGLETRANSLATE(A1162, ""en"", ""ru"")"),"Loading...")</f>
        <v>Loading...</v>
      </c>
      <c r="F1162" s="2" t="str">
        <f>IFERROR(__xludf.DUMMYFUNCTION("GOOGLETRANSLATE(B1162, ""en"", ""ru"")"),"Loading...")</f>
        <v>Loading...</v>
      </c>
      <c r="G1162" s="2" t="str">
        <f>IFERROR(__xludf.DUMMYFUNCTION("GOOGLETRANSLATE(C1162, ""en"", ""ru"")"),"В среднюю кастрюлю перемешайте взбитые сливки, масло и кукурузную муку на слабом огне и доведите до слабого золота. Выключите огонь и согрейтесь.
Тем временем положите сыр и мускатный орех в любую миску, добавьте молотый черный перец, затем все перемешайт"&amp;"е (на этом этапе не добавляйте соль).
Положите макароны в другой кастрюлю с 2 чайными ложками соли, залейте небольшое количество кипятка и варите, следуя за пищей на упаковке (обычно 3–4 минуты). После приготовления зачерпните немного воды из варки в жаро"&amp;"прочный кувшин или кружку и слейте воду с макаронами, но не слишком осторожно.
Добавьте макароны в сковороду, смешав топленые сливки, затем посыпьте сыром и осторожно перемешайте все вместе на слабом огне с помощью резиновой лопаточки. После смешивания ка"&amp;"пель 3 столовые ложки варочной воды. Сначала макароны будут выглядеть влажными и неаккуратными: продолжайте помешивать, пока вода не впитается, и соус не начнет блестеть. Проверьте правильность, прежде чем перекладывать ее в нагретые миски. Посыпьте луком"&amp;" или петрушкой и сразу же подайте.")</f>
        <v>В среднюю кастрюлю перемешайте взбитые сливки, масло и кукурузную муку на слабом огне и доведите до слабого золота. Выключите огонь и согрейтесь.
Тем временем положите сыр и мускатный орех в любую миску, добавьте молотый черный перец, затем все перемешайте (на этом этапе не добавляйте соль).
Положите макароны в другой кастрюлю с 2 чайными ложками соли, залейте небольшое количество кипятка и варите, следуя за пищей на упаковке (обычно 3–4 минуты). После приготовления зачерпните немного воды из варки в жаропрочный кувшин или кружку и слейте воду с макаронами, но не слишком осторожно.
Добавьте макароны в сковороду, смешав топленые сливки, затем посыпьте сыром и осторожно перемешайте все вместе на слабом огне с помощью резиновой лопаточки. После смешивания капель 3 столовые ложки варочной воды. Сначала макароны будут выглядеть влажными и неаккуратными: продолжайте помешивать, пока вода не впитается, и соус не начнет блестеть. Проверьте правильность, прежде чем перекладывать ее в нагретые миски. Посыпьте луком или петрушкой и сразу же подайте.</v>
      </c>
    </row>
    <row r="1163" ht="15.75" customHeight="1">
      <c r="A1163" s="2" t="s">
        <v>593</v>
      </c>
      <c r="B1163" s="2" t="s">
        <v>118</v>
      </c>
      <c r="C1163" s="2" t="s">
        <v>595</v>
      </c>
      <c r="E1163" s="2" t="str">
        <f>IFERROR(__xludf.DUMMYFUNCTION("GOOGLETRANSLATE(A1163, ""en"", ""ru"")"),"Loading...")</f>
        <v>Loading...</v>
      </c>
      <c r="F1163" s="2" t="str">
        <f>IFERROR(__xludf.DUMMYFUNCTION("GOOGLETRANSLATE(B1163, ""en"", ""ru"")"),"Петрушка")</f>
        <v>Петрушка</v>
      </c>
      <c r="G1163" s="2" t="str">
        <f>IFERROR(__xludf.DUMMYFUNCTION("GOOGLETRANSLATE(C1163, ""en"", ""ru"")"),"В среднюю кастрюлю перемешайте взбитые сливки, масло и кукурузную муку на слабом огне и доведите до слабого золота. Выключите огонь и согрейтесь.
Тем временем положите сыр и мускатный орех в любую миску, добавьте молотый черный перец, затем все перемешайт"&amp;"е (на этом этапе не добавляйте соль).
Положите макароны в другой кастрюлю с 2 чайными ложками соли, залейте небольшое количество кипятка и варите, следуя за пищей на упаковке (обычно 3–4 минуты). После приготовления зачерпните немного воды из варки в жаро"&amp;"прочный кувшин или кружку и слейте воду с макаронами, но не слишком осторожно.
Добавьте макароны в сковороду, смешав топленые сливки, затем посыпьте сыром и осторожно перемешайте все вместе на слабом огне с помощью резиновой лопаточки. После смешивания ка"&amp;"пель 3 столовые ложки варочной воды. Сначала макароны будут выглядеть влажными и неаккуратными: продолжайте помешивать, пока вода не впитается, и соус не начнет блестеть. Проверьте правильность, прежде чем перекладывать ее в нагретые миски. Посыпьте луком"&amp;" или петрушкой и сразу же подайте.")</f>
        <v>В среднюю кастрюлю перемешайте взбитые сливки, масло и кукурузную муку на слабом огне и доведите до слабого золота. Выключите огонь и согрейтесь.
Тем временем положите сыр и мускатный орех в любую миску, добавьте молотый черный перец, затем все перемешайте (на этом этапе не добавляйте соль).
Положите макароны в другой кастрюлю с 2 чайными ложками соли, залейте небольшое количество кипятка и варите, следуя за пищей на упаковке (обычно 3–4 минуты). После приготовления зачерпните немного воды из варки в жаропрочный кувшин или кружку и слейте воду с макаронами, но не слишком осторожно.
Добавьте макароны в сковороду, смешав топленые сливки, затем посыпьте сыром и осторожно перемешайте все вместе на слабом огне с помощью резиновой лопаточки. После смешивания капель 3 столовые ложки варочной воды. Сначала макароны будут выглядеть влажными и неаккуратными: продолжайте помешивать, пока вода не впитается, и соус не начнет блестеть. Проверьте правильность, прежде чем перекладывать ее в нагретые миски. Посыпьте луком или петрушкой и сразу же подайте.</v>
      </c>
    </row>
    <row r="1164" ht="15.75" customHeight="1">
      <c r="A1164" s="2" t="s">
        <v>597</v>
      </c>
      <c r="B1164" s="2" t="s">
        <v>127</v>
      </c>
      <c r="C1164" s="2" t="s">
        <v>565</v>
      </c>
      <c r="E1164" s="2" t="str">
        <f>IFERROR(__xludf.DUMMYFUNCTION("GOOGLETRANSLATE(A1164, ""en"", ""ru"")"),"Loading...")</f>
        <v>Loading...</v>
      </c>
      <c r="F1164" s="2" t="str">
        <f>IFERROR(__xludf.DUMMYFUNCTION("GOOGLETRANSLATE(B1164, ""en"", ""ru"")"),"Колбасные изделия")</f>
        <v>Колбасные изделия</v>
      </c>
      <c r="G1164" s="2" t="str">
        <f>IFERROR(__xludf.DUMMYFUNCTION("GOOGLETRANSLATE(C1164, ""en"", ""ru"")"),"Loading...")</f>
        <v>Loading...</v>
      </c>
    </row>
    <row r="1165" ht="15.75" customHeight="1">
      <c r="A1165" s="2" t="s">
        <v>597</v>
      </c>
      <c r="B1165" s="2" t="s">
        <v>150</v>
      </c>
      <c r="C1165" s="2" t="s">
        <v>565</v>
      </c>
      <c r="E1165" s="2" t="str">
        <f>IFERROR(__xludf.DUMMYFUNCTION("GOOGLETRANSLATE(A1165, ""en"", ""ru"")"),"Loading...")</f>
        <v>Loading...</v>
      </c>
      <c r="F1165" s="2" t="str">
        <f>IFERROR(__xludf.DUMMYFUNCTION("GOOGLETRANSLATE(B1165, ""en"", ""ru"")"),"Бекон")</f>
        <v>Бекон</v>
      </c>
      <c r="G1165" s="2" t="str">
        <f>IFERROR(__xludf.DUMMYFUNCTION("GOOGLETRANSLATE(C1165, ""en"", ""ru"")"),"Loading...")</f>
        <v>Loading...</v>
      </c>
    </row>
    <row r="1166" ht="15.75" customHeight="1">
      <c r="A1166" s="2" t="s">
        <v>597</v>
      </c>
      <c r="B1166" s="2" t="s">
        <v>115</v>
      </c>
      <c r="C1166" s="2" t="s">
        <v>565</v>
      </c>
      <c r="E1166" s="2" t="str">
        <f>IFERROR(__xludf.DUMMYFUNCTION("GOOGLETRANSLATE(A1166, ""en"", ""ru"")"),"Loading...")</f>
        <v>Loading...</v>
      </c>
      <c r="F1166" s="2" t="str">
        <f>IFERROR(__xludf.DUMMYFUNCTION("GOOGLETRANSLATE(B1166, ""en"", ""ru"")"),"Loading...")</f>
        <v>Loading...</v>
      </c>
      <c r="G1166" s="2" t="str">
        <f>IFERROR(__xludf.DUMMYFUNCTION("GOOGLETRANSLATE(C1166, ""en"", ""ru"")"),"Loading...")</f>
        <v>Loading...</v>
      </c>
    </row>
    <row r="1167" ht="15.75" customHeight="1">
      <c r="A1167" s="2" t="s">
        <v>597</v>
      </c>
      <c r="B1167" s="2" t="s">
        <v>78</v>
      </c>
      <c r="C1167" s="2" t="s">
        <v>565</v>
      </c>
      <c r="E1167" s="2" t="str">
        <f>IFERROR(__xludf.DUMMYFUNCTION("GOOGLETRANSLATE(A1167, ""en"", ""ru"")"),"Loading...")</f>
        <v>Loading...</v>
      </c>
      <c r="F1167" s="2" t="str">
        <f>IFERROR(__xludf.DUMMYFUNCTION("GOOGLETRANSLATE(B1167, ""en"", ""ru"")"),"Помидоры")</f>
        <v>Помидоры</v>
      </c>
      <c r="G1167" s="2" t="str">
        <f>IFERROR(__xludf.DUMMYFUNCTION("GOOGLETRANSLATE(C1167, ""en"", ""ru"")"),"Loading...")</f>
        <v>Loading...</v>
      </c>
    </row>
    <row r="1168" ht="15.75" customHeight="1">
      <c r="A1168" s="2" t="s">
        <v>597</v>
      </c>
      <c r="B1168" s="2" t="s">
        <v>566</v>
      </c>
      <c r="C1168" s="2" t="s">
        <v>565</v>
      </c>
      <c r="E1168" s="2" t="str">
        <f>IFERROR(__xludf.DUMMYFUNCTION("GOOGLETRANSLATE(A1168, ""en"", ""ru"")"),"Loading...")</f>
        <v>Loading...</v>
      </c>
      <c r="F1168" s="2" t="str">
        <f>IFERROR(__xludf.DUMMYFUNCTION("GOOGLETRANSLATE(B1168, ""en"", ""ru"")"),"Loading...")</f>
        <v>Loading...</v>
      </c>
      <c r="G1168" s="2" t="str">
        <f>IFERROR(__xludf.DUMMYFUNCTION("GOOGLETRANSLATE(C1168, ""en"", ""ru"")"),"Loading...")</f>
        <v>Loading...</v>
      </c>
    </row>
    <row r="1169" ht="15.75" customHeight="1">
      <c r="A1169" s="2" t="s">
        <v>597</v>
      </c>
      <c r="B1169" s="2" t="s">
        <v>27</v>
      </c>
      <c r="C1169" s="2" t="s">
        <v>565</v>
      </c>
      <c r="E1169" s="2" t="str">
        <f>IFERROR(__xludf.DUMMYFUNCTION("GOOGLETRANSLATE(A1169, ""en"", ""ru"")"),"Loading...")</f>
        <v>Loading...</v>
      </c>
      <c r="F1169" s="2" t="str">
        <f>IFERROR(__xludf.DUMMYFUNCTION("GOOGLETRANSLATE(B1169, ""en"", ""ru"")"),"Яйца")</f>
        <v>Яйца</v>
      </c>
      <c r="G1169" s="2" t="str">
        <f>IFERROR(__xludf.DUMMYFUNCTION("GOOGLETRANSLATE(C1169, ""en"", ""ru"")"),"Loading...")</f>
        <v>Loading...</v>
      </c>
    </row>
    <row r="1170" ht="15.75" customHeight="1">
      <c r="A1170" s="2" t="s">
        <v>597</v>
      </c>
      <c r="B1170" s="2" t="s">
        <v>227</v>
      </c>
      <c r="C1170" s="2" t="s">
        <v>565</v>
      </c>
      <c r="E1170" s="2" t="str">
        <f>IFERROR(__xludf.DUMMYFUNCTION("GOOGLETRANSLATE(A1170, ""en"", ""ru"")"),"Loading...")</f>
        <v>Loading...</v>
      </c>
      <c r="F1170" s="2" t="str">
        <f>IFERROR(__xludf.DUMMYFUNCTION("GOOGLETRANSLATE(B1170, ""en"", ""ru"")"),"Loading...")</f>
        <v>Loading...</v>
      </c>
      <c r="G1170" s="2" t="str">
        <f>IFERROR(__xludf.DUMMYFUNCTION("GOOGLETRANSLATE(C1170, ""en"", ""ru"")"),"Loading...")</f>
        <v>Loading...</v>
      </c>
    </row>
    <row r="1171" ht="15.75" customHeight="1">
      <c r="A1171" s="2" t="s">
        <v>597</v>
      </c>
      <c r="B1171" s="2" t="s">
        <v>598</v>
      </c>
      <c r="C1171" s="2" t="s">
        <v>565</v>
      </c>
      <c r="E1171" s="2" t="str">
        <f>IFERROR(__xludf.DUMMYFUNCTION("GOOGLETRANSLATE(A1171, ""en"", ""ru"")"),"Loading...")</f>
        <v>Loading...</v>
      </c>
      <c r="F1171" s="2" t="str">
        <f>IFERROR(__xludf.DUMMYFUNCTION("GOOGLETRANSLATE(B1171, ""en"", ""ru"")"),"Loading...")</f>
        <v>Loading...</v>
      </c>
      <c r="G1171" s="2" t="str">
        <f>IFERROR(__xludf.DUMMYFUNCTION("GOOGLETRANSLATE(C1171, ""en"", ""ru"")"),"Loading...")</f>
        <v>Loading...</v>
      </c>
    </row>
    <row r="1172" ht="15.75" customHeight="1">
      <c r="A1172" s="2" t="s">
        <v>599</v>
      </c>
      <c r="B1172" s="2" t="s">
        <v>18</v>
      </c>
      <c r="C1172" s="2" t="s">
        <v>600</v>
      </c>
      <c r="E1172" s="2" t="str">
        <f>IFERROR(__xludf.DUMMYFUNCTION("GOOGLETRANSLATE(A1172, ""en"", ""ru"")"),"Loading...")</f>
        <v>Loading...</v>
      </c>
      <c r="F1172" s="2" t="str">
        <f>IFERROR(__xludf.DUMMYFUNCTION("GOOGLETRANSLATE(B1172, ""en"", ""ru"")"),"Масло")</f>
        <v>Масло</v>
      </c>
      <c r="G1172" s="2" t="str">
        <f>IFERROR(__xludf.DUMMYFUNCTION("GOOGLETRANSLATE(C1172, ""en"", ""ru"")"),"Растопите сливочное масло с маслом в большую кастрюлю с толстым дном. Добавьте лук и поджарьте под крышкой 10 минут до мягкости. Посыпьте сахаром и варите еще 20 минут, часто помешивая, до карамелизации. Лук должен стать по-настоящему золотистым, ароматны"&amp;"м и мягким, если его зажать между пальцами. Ближе к концу будьте осторожны, чтобы они не подгорели.
Добавьте чеснок в последние несколько минут приготовления лука, затем добавьте муку и хорошо перемешайте. Увеличьте огонь и продолжайте постепенно перемеши"&amp;"вать, добавляя вино, а затем горячее заваривание. Накройте крышку и тушите 15–20 мин.
Для подачи гриль и поджарьте хлеб. Разлейте суп в жаропрочные тарелки. Положите один-два ломтика тоста на тарелку с супом и сверху посыпьте сыром. Жарьте, пока не распла"&amp;"вится. Альтернативно, вы можете приготовить тосты под грилем, а затем подать их сверху.")</f>
        <v>Растопите сливочное масло с маслом в большую кастрюлю с толстым дном. Добавьте лук и поджарьте под крышкой 10 минут до мягкости. Посыпьте сахаром и варите еще 20 минут, часто помешивая, до карамелизации. Лук должен стать по-настоящему золотистым, ароматным и мягким, если его зажать между пальцами. Ближе к концу будьте осторожны, чтобы они не подгорели.
Добавьте чеснок в последние несколько минут приготовления лука, затем добавьте муку и хорошо перемешайте. Увеличьте огонь и продолжайте постепенно перемешивать, добавляя вино, а затем горячее заваривание. Накройте крышку и тушите 15–20 мин.
Для подачи гриль и поджарьте хлеб. Разлейте суп в жаропрочные тарелки. Положите один-два ломтика тоста на тарелку с супом и сверху посыпьте сыром. Жарьте, пока не расплавится. Альтернативно, вы можете приготовить тосты под грилем, а затем подать их сверху.</v>
      </c>
    </row>
    <row r="1173" ht="15.75" customHeight="1">
      <c r="A1173" s="2" t="s">
        <v>599</v>
      </c>
      <c r="B1173" s="2" t="s">
        <v>69</v>
      </c>
      <c r="C1173" s="2" t="s">
        <v>600</v>
      </c>
      <c r="E1173" s="2" t="str">
        <f>IFERROR(__xludf.DUMMYFUNCTION("GOOGLETRANSLATE(A1173, ""en"", ""ru"")"),"Loading...")</f>
        <v>Loading...</v>
      </c>
      <c r="F1173" s="2" t="str">
        <f>IFERROR(__xludf.DUMMYFUNCTION("GOOGLETRANSLATE(B1173, ""en"", ""ru"")"),"Оливковое масло")</f>
        <v>Оливковое масло</v>
      </c>
      <c r="G1173" s="2" t="str">
        <f>IFERROR(__xludf.DUMMYFUNCTION("GOOGLETRANSLATE(C1173, ""en"", ""ru"")"),"Растопите сливочное масло с маслом в большую кастрюлю с толстым дном. Добавьте лук и поджарьте под крышкой 10 минут до мягкости. Посыпьте сахаром и варите еще 20 минут, часто помешивая, до карамелизации. Лук должен стать по-настоящему золотистым, ароматны"&amp;"м и мягким, если его зажать между пальцами. Ближе к концу будьте осторожны, чтобы они не подгорели.
Добавьте чеснок в последние несколько минут приготовления лука, затем добавьте муку и хорошо перемешайте. Увеличьте огонь и продолжайте постепенно перемеши"&amp;"вать, добавляя вино, а затем горячее заваривание. Накройте крышку и тушите 15–20 мин.
Для подачи гриль и поджарьте хлеб. Разлейте суп в жаропрочные тарелки. Положите один-два ломтика тоста на тарелку с супом и сверху посыпьте сыром. Жарьте, пока не распла"&amp;"вится. Альтернативно, вы можете приготовить тосты под грилем, а затем подать их сверху.")</f>
        <v>Растопите сливочное масло с маслом в большую кастрюлю с толстым дном. Добавьте лук и поджарьте под крышкой 10 минут до мягкости. Посыпьте сахаром и варите еще 20 минут, часто помешивая, до карамелизации. Лук должен стать по-настоящему золотистым, ароматным и мягким, если его зажать между пальцами. Ближе к концу будьте осторожны, чтобы они не подгорели.
Добавьте чеснок в последние несколько минут приготовления лука, затем добавьте муку и хорошо перемешайте. Увеличьте огонь и продолжайте постепенно перемешивать, добавляя вино, а затем горячее заваривание. Накройте крышку и тушите 15–20 мин.
Для подачи гриль и поджарьте хлеб. Разлейте суп в жаропрочные тарелки. Положите один-два ломтика тоста на тарелку с супом и сверху посыпьте сыром. Жарьте, пока не расплавится. Альтернативно, вы можете приготовить тосты под грилем, а затем подать их сверху.</v>
      </c>
    </row>
    <row r="1174" ht="15.75" customHeight="1">
      <c r="A1174" s="2" t="s">
        <v>599</v>
      </c>
      <c r="B1174" s="2" t="s">
        <v>77</v>
      </c>
      <c r="C1174" s="2" t="s">
        <v>600</v>
      </c>
      <c r="E1174" s="2" t="str">
        <f>IFERROR(__xludf.DUMMYFUNCTION("GOOGLETRANSLATE(A1174, ""en"", ""ru"")"),"Loading...")</f>
        <v>Loading...</v>
      </c>
      <c r="F1174" s="2" t="str">
        <f>IFERROR(__xludf.DUMMYFUNCTION("GOOGLETRANSLATE(B1174, ""en"", ""ru"")"),"Лук")</f>
        <v>Лук</v>
      </c>
      <c r="G1174" s="2" t="str">
        <f>IFERROR(__xludf.DUMMYFUNCTION("GOOGLETRANSLATE(C1174, ""en"", ""ru"")"),"Растопите сливочное масло с маслом в большую кастрюлю с толстым дном. Добавьте лук и поджарьте под крышкой 10 минут до мягкости. Посыпьте сахаром и варите еще 20 минут, часто помешивая, до карамелизации. Лук должен стать по-настоящему золотистым, ароматны"&amp;"м и мягким, если его зажать между пальцами. Ближе к концу будьте осторожны, чтобы они не подгорели.
Добавьте чеснок в последние несколько минут приготовления лука, затем добавьте муку и хорошо перемешайте. Увеличьте огонь и продолжайте постепенно перемеши"&amp;"вать, добавляя вино, а затем горячее заваривание. Накройте крышку и тушите 15–20 мин.
Для подачи гриль и поджарьте хлеб. Разлейте суп в жаропрочные тарелки. Положите один-два ломтика тоста на тарелку с супом и сверху посыпьте сыром. Жарьте, пока не распла"&amp;"вится. Альтернативно, вы можете приготовить тосты под грилем, а затем подать их сверху.")</f>
        <v>Растопите сливочное масло с маслом в большую кастрюлю с толстым дном. Добавьте лук и поджарьте под крышкой 10 минут до мягкости. Посыпьте сахаром и варите еще 20 минут, часто помешивая, до карамелизации. Лук должен стать по-настоящему золотистым, ароматным и мягким, если его зажать между пальцами. Ближе к концу будьте осторожны, чтобы они не подгорели.
Добавьте чеснок в последние несколько минут приготовления лука, затем добавьте муку и хорошо перемешайте. Увеличьте огонь и продолжайте постепенно перемешивать, добавляя вино, а затем горячее заваривание. Накройте крышку и тушите 15–20 мин.
Для подачи гриль и поджарьте хлеб. Разлейте суп в жаропрочные тарелки. Положите один-два ломтика тоста на тарелку с супом и сверху посыпьте сыром. Жарьте, пока не расплавится. Альтернативно, вы можете приготовить тосты под грилем, а затем подать их сверху.</v>
      </c>
    </row>
    <row r="1175" ht="15.75" customHeight="1">
      <c r="A1175" s="2" t="s">
        <v>599</v>
      </c>
      <c r="B1175" s="2" t="s">
        <v>32</v>
      </c>
      <c r="C1175" s="2" t="s">
        <v>600</v>
      </c>
      <c r="E1175" s="2" t="str">
        <f>IFERROR(__xludf.DUMMYFUNCTION("GOOGLETRANSLATE(A1175, ""en"", ""ru"")"),"Loading...")</f>
        <v>Loading...</v>
      </c>
      <c r="F1175" s="2" t="str">
        <f>IFERROR(__xludf.DUMMYFUNCTION("GOOGLETRANSLATE(B1175, ""en"", ""ru"")"),"Сахар")</f>
        <v>Сахар</v>
      </c>
      <c r="G1175" s="2" t="str">
        <f>IFERROR(__xludf.DUMMYFUNCTION("GOOGLETRANSLATE(C1175, ""en"", ""ru"")"),"Растопите сливочное масло с маслом в большую кастрюлю с толстым дном. Добавьте лук и поджарьте под крышкой 10 минут до мягкости. Посыпьте сахаром и варите еще 20 минут, часто помешивая, до карамелизации. Лук должен стать по-настоящему золотистым, ароматны"&amp;"м и мягким, если его зажать между пальцами. Ближе к концу будьте осторожны, чтобы они не подгорели.
Добавьте чеснок в последние несколько минут приготовления лука, затем добавьте муку и хорошо перемешайте. Увеличьте огонь и продолжайте постепенно перемеши"&amp;"вать, добавляя вино, а затем горячее заваривание. Накройте крышку и тушите 15–20 мин.
Для подачи гриль и поджарьте хлеб. Разлейте суп в жаропрочные тарелки. Положите один-два ломтика тоста на тарелку с супом и сверху посыпьте сыром. Жарьте, пока не распла"&amp;"вится. Альтернативно, вы можете приготовить тосты под грилем, а затем подать их сверху.")</f>
        <v>Растопите сливочное масло с маслом в большую кастрюлю с толстым дном. Добавьте лук и поджарьте под крышкой 10 минут до мягкости. Посыпьте сахаром и варите еще 20 минут, часто помешивая, до карамелизации. Лук должен стать по-настоящему золотистым, ароматным и мягким, если его зажать между пальцами. Ближе к концу будьте осторожны, чтобы они не подгорели.
Добавьте чеснок в последние несколько минут приготовления лука, затем добавьте муку и хорошо перемешайте. Увеличьте огонь и продолжайте постепенно перемешивать, добавляя вино, а затем горячее заваривание. Накройте крышку и тушите 15–20 мин.
Для подачи гриль и поджарьте хлеб. Разлейте суп в жаропрочные тарелки. Положите один-два ломтика тоста на тарелку с супом и сверху посыпьте сыром. Жарьте, пока не расплавится. Альтернативно, вы можете приготовить тосты под грилем, а затем подать их сверху.</v>
      </c>
    </row>
    <row r="1176" ht="15.75" customHeight="1">
      <c r="A1176" s="2" t="s">
        <v>599</v>
      </c>
      <c r="B1176" s="2" t="s">
        <v>39</v>
      </c>
      <c r="C1176" s="2" t="s">
        <v>600</v>
      </c>
      <c r="E1176" s="2" t="str">
        <f>IFERROR(__xludf.DUMMYFUNCTION("GOOGLETRANSLATE(A1176, ""en"", ""ru"")"),"Loading...")</f>
        <v>Loading...</v>
      </c>
      <c r="F1176" s="2" t="str">
        <f>IFERROR(__xludf.DUMMYFUNCTION("GOOGLETRANSLATE(B1176, ""en"", ""ru"")"),"Зубчик чеснока")</f>
        <v>Зубчик чеснока</v>
      </c>
      <c r="G1176" s="2" t="str">
        <f>IFERROR(__xludf.DUMMYFUNCTION("GOOGLETRANSLATE(C1176, ""en"", ""ru"")"),"Растопите сливочное масло с маслом в большую кастрюлю с толстым дном. Добавьте лук и поджарьте под крышкой 10 минут до мягкости. Посыпьте сахаром и варите еще 20 минут, часто помешивая, до карамелизации. Лук должен стать по-настоящему золотистым, ароматны"&amp;"м и мягким, если его зажать между пальцами. Ближе к концу будьте осторожны, чтобы они не подгорели.
Добавьте чеснок в последние несколько минут приготовления лука, затем добавьте муку и хорошо перемешайте. Увеличьте огонь и продолжайте постепенно перемеши"&amp;"вать, добавляя вино, а затем горячее заваривание. Накройте крышку и тушите 15–20 мин.
Для подачи гриль и поджарьте хлеб. Разлейте суп в жаропрочные тарелки. Положите один-два ломтика тоста на тарелку с супом и сверху посыпьте сыром. Жарьте, пока не распла"&amp;"вится. Альтернативно, вы можете приготовить тосты под грилем, а затем подать их сверху.")</f>
        <v>Растопите сливочное масло с маслом в большую кастрюлю с толстым дном. Добавьте лук и поджарьте под крышкой 10 минут до мягкости. Посыпьте сахаром и варите еще 20 минут, часто помешивая, до карамелизации. Лук должен стать по-настоящему золотистым, ароматным и мягким, если его зажать между пальцами. Ближе к концу будьте осторожны, чтобы они не подгорели.
Добавьте чеснок в последние несколько минут приготовления лука, затем добавьте муку и хорошо перемешайте. Увеличьте огонь и продолжайте постепенно перемешивать, добавляя вино, а затем горячее заваривание. Накройте крышку и тушите 15–20 мин.
Для подачи гриль и поджарьте хлеб. Разлейте суп в жаропрочные тарелки. Положите один-два ломтика тоста на тарелку с супом и сверху посыпьте сыром. Жарьте, пока не расплавится. Альтернативно, вы можете приготовить тосты под грилем, а затем подать их сверху.</v>
      </c>
    </row>
    <row r="1177" ht="15.75" customHeight="1">
      <c r="A1177" s="2" t="s">
        <v>599</v>
      </c>
      <c r="B1177" s="2" t="s">
        <v>15</v>
      </c>
      <c r="C1177" s="2" t="s">
        <v>600</v>
      </c>
      <c r="E1177" s="2" t="str">
        <f>IFERROR(__xludf.DUMMYFUNCTION("GOOGLETRANSLATE(A1177, ""en"", ""ru"")"),"Loading...")</f>
        <v>Loading...</v>
      </c>
      <c r="F1177" s="2" t="str">
        <f>IFERROR(__xludf.DUMMYFUNCTION("GOOGLETRANSLATE(B1177, ""en"", ""ru"")"),"Пшеничной муки")</f>
        <v>Пшеничной муки</v>
      </c>
      <c r="G1177" s="2" t="str">
        <f>IFERROR(__xludf.DUMMYFUNCTION("GOOGLETRANSLATE(C1177, ""en"", ""ru"")"),"Растопите сливочное масло с маслом в большую кастрюлю с толстым дном. Добавьте лук и поджарьте под крышкой 10 минут до мягкости. Посыпьте сахаром и варите еще 20 минут, часто помешивая, до карамелизации. Лук должен стать по-настоящему золотистым, ароматны"&amp;"м и мягким, если его зажать между пальцами. Ближе к концу будьте осторожны, чтобы они не подгорели.
Добавьте чеснок в последние несколько минут приготовления лука, затем добавьте муку и хорошо перемешайте. Увеличьте огонь и продолжайте постепенно перемеши"&amp;"вать, добавляя вино, а затем горячее заваривание. Накройте крышку и тушите 15–20 мин.
Для подачи гриль и поджарьте хлеб. Разлейте суп в жаропрочные тарелки. Положите один-два ломтика тоста на тарелку с супом и сверху посыпьте сыром. Жарьте, пока не распла"&amp;"вится. Альтернативно, вы можете приготовить тосты под грилем, а затем подать их сверху.")</f>
        <v>Растопите сливочное масло с маслом в большую кастрюлю с толстым дном. Добавьте лук и поджарьте под крышкой 10 минут до мягкости. Посыпьте сахаром и варите еще 20 минут, часто помешивая, до карамелизации. Лук должен стать по-настоящему золотистым, ароматным и мягким, если его зажать между пальцами. Ближе к концу будьте осторожны, чтобы они не подгорели.
Добавьте чеснок в последние несколько минут приготовления лука, затем добавьте муку и хорошо перемешайте. Увеличьте огонь и продолжайте постепенно перемешивать, добавляя вино, а затем горячее заваривание. Накройте крышку и тушите 15–20 мин.
Для подачи гриль и поджарьте хлеб. Разлейте суп в жаропрочные тарелки. Положите один-два ломтика тоста на тарелку с супом и сверху посыпьте сыром. Жарьте, пока не расплавится. Альтернативно, вы можете приготовить тосты под грилем, а затем подать их сверху.</v>
      </c>
    </row>
    <row r="1178" ht="15.75" customHeight="1">
      <c r="A1178" s="2" t="s">
        <v>599</v>
      </c>
      <c r="B1178" s="2" t="s">
        <v>463</v>
      </c>
      <c r="C1178" s="2" t="s">
        <v>600</v>
      </c>
      <c r="E1178" s="2" t="str">
        <f>IFERROR(__xludf.DUMMYFUNCTION("GOOGLETRANSLATE(A1178, ""en"", ""ru"")"),"Loading...")</f>
        <v>Loading...</v>
      </c>
      <c r="F1178" s="2" t="str">
        <f>IFERROR(__xludf.DUMMYFUNCTION("GOOGLETRANSLATE(B1178, ""en"", ""ru"")"),"Loading...")</f>
        <v>Loading...</v>
      </c>
      <c r="G1178" s="2" t="str">
        <f>IFERROR(__xludf.DUMMYFUNCTION("GOOGLETRANSLATE(C1178, ""en"", ""ru"")"),"Растопите сливочное масло с маслом в большую кастрюлю с толстым дном. Добавьте лук и поджарьте под крышкой 10 минут до мягкости. Посыпьте сахаром и варите еще 20 минут, часто помешивая, до карамелизации. Лук должен стать по-настоящему золотистым, ароматны"&amp;"м и мягким, если его зажать между пальцами. Ближе к концу будьте осторожны, чтобы они не подгорели.
Добавьте чеснок в последние несколько минут приготовления лука, затем добавьте муку и хорошо перемешайте. Увеличьте огонь и продолжайте постепенно перемеши"&amp;"вать, добавляя вино, а затем горячее заваривание. Накройте крышку и тушите 15–20 мин.
Для подачи гриль и поджарьте хлеб. Разлейте суп в жаропрочные тарелки. Положите один-два ломтика тоста на тарелку с супом и сверху посыпьте сыром. Жарьте, пока не распла"&amp;"вится. Альтернативно, вы можете приготовить тосты под грилем, а затем подать их сверху.")</f>
        <v>Растопите сливочное масло с маслом в большую кастрюлю с толстым дном. Добавьте лук и поджарьте под крышкой 10 минут до мягкости. Посыпьте сахаром и варите еще 20 минут, часто помешивая, до карамелизации. Лук должен стать по-настоящему золотистым, ароматным и мягким, если его зажать между пальцами. Ближе к концу будьте осторожны, чтобы они не подгорели.
Добавьте чеснок в последние несколько минут приготовления лука, затем добавьте муку и хорошо перемешайте. Увеличьте огонь и продолжайте постепенно перемешивать, добавляя вино, а затем горячее заваривание. Накройте крышку и тушите 15–20 мин.
Для подачи гриль и поджарьте хлеб. Разлейте суп в жаропрочные тарелки. Положите один-два ломтика тоста на тарелку с супом и сверху посыпьте сыром. Жарьте, пока не расплавится. Альтернативно, вы можете приготовить тосты под грилем, а затем подать их сверху.</v>
      </c>
    </row>
    <row r="1179" ht="15.75" customHeight="1">
      <c r="A1179" s="2" t="s">
        <v>599</v>
      </c>
      <c r="B1179" s="2" t="s">
        <v>117</v>
      </c>
      <c r="C1179" s="2" t="s">
        <v>600</v>
      </c>
      <c r="E1179" s="2" t="str">
        <f>IFERROR(__xludf.DUMMYFUNCTION("GOOGLETRANSLATE(A1179, ""en"", ""ru"")"),"Loading...")</f>
        <v>Loading...</v>
      </c>
      <c r="F1179" s="2" t="str">
        <f>IFERROR(__xludf.DUMMYFUNCTION("GOOGLETRANSLATE(B1179, ""en"", ""ru"")"),"Loading...")</f>
        <v>Loading...</v>
      </c>
      <c r="G1179" s="2" t="str">
        <f>IFERROR(__xludf.DUMMYFUNCTION("GOOGLETRANSLATE(C1179, ""en"", ""ru"")"),"Растопите сливочное масло с маслом в большую кастрюлю с толстым дном. Добавьте лук и поджарьте под крышкой 10 минут до мягкости. Посыпьте сахаром и варите еще 20 минут, часто помешивая, до карамелизации. Лук должен стать по-настоящему золотистым, ароматны"&amp;"м и мягким, если его зажать между пальцами. Ближе к концу будьте осторожны, чтобы они не подгорели.
Добавьте чеснок в последние несколько минут приготовления лука, затем добавьте муку и хорошо перемешайте. Увеличьте огонь и продолжайте постепенно перемеши"&amp;"вать, добавляя вино, а затем горячее заваривание. Накройте крышку и тушите 15–20 мин.
Для подачи гриль и поджарьте хлеб. Разлейте суп в жаропрочные тарелки. Положите один-два ломтика тоста на тарелку с супом и сверху посыпьте сыром. Жарьте, пока не распла"&amp;"вится. Альтернативно, вы можете приготовить тосты под грилем, а затем подать их сверху.")</f>
        <v>Растопите сливочное масло с маслом в большую кастрюлю с толстым дном. Добавьте лук и поджарьте под крышкой 10 минут до мягкости. Посыпьте сахаром и варите еще 20 минут, часто помешивая, до карамелизации. Лук должен стать по-настоящему золотистым, ароматным и мягким, если его зажать между пальцами. Ближе к концу будьте осторожны, чтобы они не подгорели.
Добавьте чеснок в последние несколько минут приготовления лука, затем добавьте муку и хорошо перемешайте. Увеличьте огонь и продолжайте постепенно перемешивать, добавляя вино, а затем горячее заваривание. Накройте крышку и тушите 15–20 мин.
Для подачи гриль и поджарьте хлеб. Разлейте суп в жаропрочные тарелки. Положите один-два ломтика тоста на тарелку с супом и сверху посыпьте сыром. Жарьте, пока не расплавится. Альтернативно, вы можете приготовить тосты под грилем, а затем подать их сверху.</v>
      </c>
    </row>
    <row r="1180" ht="15.75" customHeight="1">
      <c r="A1180" s="2" t="s">
        <v>599</v>
      </c>
      <c r="B1180" s="2" t="s">
        <v>227</v>
      </c>
      <c r="C1180" s="2" t="s">
        <v>600</v>
      </c>
      <c r="E1180" s="2" t="str">
        <f>IFERROR(__xludf.DUMMYFUNCTION("GOOGLETRANSLATE(A1180, ""en"", ""ru"")"),"Loading...")</f>
        <v>Loading...</v>
      </c>
      <c r="F1180" s="2" t="str">
        <f>IFERROR(__xludf.DUMMYFUNCTION("GOOGLETRANSLATE(B1180, ""en"", ""ru"")"),"Loading...")</f>
        <v>Loading...</v>
      </c>
      <c r="G1180" s="2" t="str">
        <f>IFERROR(__xludf.DUMMYFUNCTION("GOOGLETRANSLATE(C1180, ""en"", ""ru"")"),"Растопите сливочное масло с маслом в большую кастрюлю с толстым дном. Добавьте лук и поджарьте под крышкой 10 минут до мягкости. Посыпьте сахаром и варите еще 20 минут, часто помешивая, до карамелизации. Лук должен стать по-настоящему золотистым, ароматны"&amp;"м и мягким, если его зажать между пальцами. Ближе к концу будьте осторожны, чтобы они не подгорели.
Добавьте чеснок в последние несколько минут приготовления лука, затем добавьте муку и хорошо перемешайте. Увеличьте огонь и продолжайте постепенно перемеши"&amp;"вать, добавляя вино, а затем горячее заваривание. Накройте крышку и тушите 15–20 мин.
Для подачи гриль и поджарьте хлеб. Разлейте суп в жаропрочные тарелки. Положите один-два ломтика тоста на тарелку с супом и сверху посыпьте сыром. Жарьте, пока не распла"&amp;"вится. Альтернативно, вы можете приготовить тосты под грилем, а затем подать их сверху.")</f>
        <v>Растопите сливочное масло с маслом в большую кастрюлю с толстым дном. Добавьте лук и поджарьте под крышкой 10 минут до мягкости. Посыпьте сахаром и варите еще 20 минут, часто помешивая, до карамелизации. Лук должен стать по-настоящему золотистым, ароматным и мягким, если его зажать между пальцами. Ближе к концу будьте осторожны, чтобы они не подгорели.
Добавьте чеснок в последние несколько минут приготовления лука, затем добавьте муку и хорошо перемешайте. Увеличьте огонь и продолжайте постепенно перемешивать, добавляя вино, а затем горячее заваривание. Накройте крышку и тушите 15–20 мин.
Для подачи гриль и поджарьте хлеб. Разлейте суп в жаропрочные тарелки. Положите один-два ломтика тоста на тарелку с супом и сверху посыпьте сыром. Жарьте, пока не расплавится. Альтернативно, вы можете приготовить тосты под грилем, а затем подать их сверху.</v>
      </c>
    </row>
    <row r="1181" ht="15.75" customHeight="1">
      <c r="A1181" s="2" t="s">
        <v>599</v>
      </c>
      <c r="B1181" s="2" t="s">
        <v>589</v>
      </c>
      <c r="C1181" s="2" t="s">
        <v>600</v>
      </c>
      <c r="E1181" s="2" t="str">
        <f>IFERROR(__xludf.DUMMYFUNCTION("GOOGLETRANSLATE(A1181, ""en"", ""ru"")"),"Loading...")</f>
        <v>Loading...</v>
      </c>
      <c r="F1181" s="2" t="str">
        <f>IFERROR(__xludf.DUMMYFUNCTION("GOOGLETRANSLATE(B1181, ""en"", ""ru"")"),"Loading...")</f>
        <v>Loading...</v>
      </c>
      <c r="G1181" s="2" t="str">
        <f>IFERROR(__xludf.DUMMYFUNCTION("GOOGLETRANSLATE(C1181, ""en"", ""ru"")"),"Растопите сливочное масло с маслом в большую кастрюлю с толстым дном. Добавьте лук и поджарьте под крышкой 10 минут до мягкости. Посыпьте сахаром и варите еще 20 минут, часто помешивая, до карамелизации. Лук должен стать по-настоящему золотистым, ароматны"&amp;"м и мягким, если его зажать между пальцами. Ближе к концу будьте осторожны, чтобы они не подгорели.
Добавьте чеснок в последние несколько минут приготовления лука, затем добавьте муку и хорошо перемешайте. Увеличьте огонь и продолжайте постепенно перемеши"&amp;"вать, добавляя вино, а затем горячее заваривание. Накройте крышку и тушите 15–20 мин.
Для подачи гриль и поджарьте хлеб. Разлейте суп в жаропрочные тарелки. Положите один-два ломтика тоста на тарелку с супом и сверху посыпьте сыром. Жарьте, пока не распла"&amp;"вится. Альтернативно, вы можете приготовить тосты под грилем, а затем подать их сверху.")</f>
        <v>Растопите сливочное масло с маслом в большую кастрюлю с толстым дном. Добавьте лук и поджарьте под крышкой 10 минут до мягкости. Посыпьте сахаром и варите еще 20 минут, часто помешивая, до карамелизации. Лук должен стать по-настоящему золотистым, ароматным и мягким, если его зажать между пальцами. Ближе к концу будьте осторожны, чтобы они не подгорели.
Добавьте чеснок в последние несколько минут приготовления лука, затем добавьте муку и хорошо перемешайте. Увеличьте огонь и продолжайте постепенно перемешивать, добавляя вино, а затем горячее заваривание. Накройте крышку и тушите 15–20 мин.
Для подачи гриль и поджарьте хлеб. Разлейте суп в жаропрочные тарелки. Положите один-два ломтика тоста на тарелку с супом и сверху посыпьте сыром. Жарьте, пока не расплавится. Альтернативно, вы можете приготовить тосты под грилем, а затем подать их сверху.</v>
      </c>
    </row>
    <row r="1182" ht="15.75" customHeight="1">
      <c r="A1182" s="2" t="s">
        <v>601</v>
      </c>
      <c r="B1182" s="2" t="s">
        <v>18</v>
      </c>
      <c r="C1182" s="2" t="s">
        <v>602</v>
      </c>
      <c r="E1182" s="2" t="str">
        <f>IFERROR(__xludf.DUMMYFUNCTION("GOOGLETRANSLATE(A1182, ""en"", ""ru"")"),"Loading...")</f>
        <v>Loading...</v>
      </c>
      <c r="F1182" s="2" t="str">
        <f>IFERROR(__xludf.DUMMYFUNCTION("GOOGLETRANSLATE(B1182, ""en"", ""ru"")"),"Масло")</f>
        <v>Масло</v>
      </c>
      <c r="G1182" s="2" t="str">
        <f>IFERROR(__xludf.DUMMYFUNCTION("GOOGLETRANSLATE(C1182, ""en"", ""ru"")"),"Loading...")</f>
        <v>Loading...</v>
      </c>
    </row>
    <row r="1183" ht="15.75" customHeight="1">
      <c r="A1183" s="2" t="s">
        <v>601</v>
      </c>
      <c r="B1183" s="2" t="s">
        <v>123</v>
      </c>
      <c r="C1183" s="2" t="s">
        <v>602</v>
      </c>
      <c r="E1183" s="2" t="str">
        <f>IFERROR(__xludf.DUMMYFUNCTION("GOOGLETRANSLATE(A1183, ""en"", ""ru"")"),"Loading...")</f>
        <v>Loading...</v>
      </c>
      <c r="F1183" s="2" t="str">
        <f>IFERROR(__xludf.DUMMYFUNCTION("GOOGLETRANSLATE(B1183, ""en"", ""ru"")"),"Loading...")</f>
        <v>Loading...</v>
      </c>
      <c r="G1183" s="2" t="str">
        <f>IFERROR(__xludf.DUMMYFUNCTION("GOOGLETRANSLATE(C1183, ""en"", ""ru"")"),"Loading...")</f>
        <v>Loading...</v>
      </c>
    </row>
    <row r="1184" ht="15.75" customHeight="1">
      <c r="A1184" s="2" t="s">
        <v>601</v>
      </c>
      <c r="B1184" s="2" t="s">
        <v>30</v>
      </c>
      <c r="C1184" s="2" t="s">
        <v>602</v>
      </c>
      <c r="E1184" s="2" t="str">
        <f>IFERROR(__xludf.DUMMYFUNCTION("GOOGLETRANSLATE(A1184, ""en"", ""ru"")"),"Loading...")</f>
        <v>Loading...</v>
      </c>
      <c r="F1184" s="2" t="str">
        <f>IFERROR(__xludf.DUMMYFUNCTION("GOOGLETRANSLATE(B1184, ""en"", ""ru"")"),"Соль")</f>
        <v>Соль</v>
      </c>
      <c r="G1184" s="2" t="str">
        <f>IFERROR(__xludf.DUMMYFUNCTION("GOOGLETRANSLATE(C1184, ""en"", ""ru"")"),"Loading...")</f>
        <v>Loading...</v>
      </c>
    </row>
    <row r="1185" ht="15.75" customHeight="1">
      <c r="A1185" s="2" t="s">
        <v>601</v>
      </c>
      <c r="B1185" s="2" t="s">
        <v>116</v>
      </c>
      <c r="C1185" s="2" t="s">
        <v>602</v>
      </c>
      <c r="E1185" s="2" t="str">
        <f>IFERROR(__xludf.DUMMYFUNCTION("GOOGLETRANSLATE(A1185, ""en"", ""ru"")"),"Loading...")</f>
        <v>Loading...</v>
      </c>
      <c r="F1185" s="2" t="str">
        <f>IFERROR(__xludf.DUMMYFUNCTION("GOOGLETRANSLATE(B1185, ""en"", ""ru"")"),"Loading...")</f>
        <v>Loading...</v>
      </c>
      <c r="G1185" s="2" t="str">
        <f>IFERROR(__xludf.DUMMYFUNCTION("GOOGLETRANSLATE(C1185, ""en"", ""ru"")"),"Loading...")</f>
        <v>Loading...</v>
      </c>
    </row>
    <row r="1186" ht="15.75" customHeight="1">
      <c r="A1186" s="2" t="s">
        <v>601</v>
      </c>
      <c r="B1186" s="2" t="s">
        <v>201</v>
      </c>
      <c r="C1186" s="2" t="s">
        <v>602</v>
      </c>
      <c r="E1186" s="2" t="str">
        <f>IFERROR(__xludf.DUMMYFUNCTION("GOOGLETRANSLATE(A1186, ""en"", ""ru"")"),"Loading...")</f>
        <v>Loading...</v>
      </c>
      <c r="F1186" s="2" t="str">
        <f>IFERROR(__xludf.DUMMYFUNCTION("GOOGLETRANSLATE(B1186, ""en"", ""ru"")"),"Яйцо")</f>
        <v>Яйцо</v>
      </c>
      <c r="G1186" s="2" t="str">
        <f>IFERROR(__xludf.DUMMYFUNCTION("GOOGLETRANSLATE(C1186, ""en"", ""ru"")"),"Loading...")</f>
        <v>Loading...</v>
      </c>
    </row>
    <row r="1187" ht="15.75" customHeight="1">
      <c r="A1187" s="2" t="s">
        <v>601</v>
      </c>
      <c r="B1187" s="2" t="s">
        <v>73</v>
      </c>
      <c r="C1187" s="2" t="s">
        <v>602</v>
      </c>
      <c r="E1187" s="2" t="str">
        <f>IFERROR(__xludf.DUMMYFUNCTION("GOOGLETRANSLATE(A1187, ""en"", ""ru"")"),"Loading...")</f>
        <v>Loading...</v>
      </c>
      <c r="F1187" s="2" t="str">
        <f>IFERROR(__xludf.DUMMYFUNCTION("GOOGLETRANSLATE(B1187, ""en"", ""ru"")"),"Яичные желтки")</f>
        <v>Яичные желтки</v>
      </c>
      <c r="G1187" s="2" t="str">
        <f>IFERROR(__xludf.DUMMYFUNCTION("GOOGLETRANSLATE(C1187, ""en"", ""ru"")"),"Loading...")</f>
        <v>Loading...</v>
      </c>
    </row>
    <row r="1188" ht="15.75" customHeight="1">
      <c r="A1188" s="2" t="s">
        <v>601</v>
      </c>
      <c r="B1188" s="2" t="s">
        <v>222</v>
      </c>
      <c r="C1188" s="2" t="s">
        <v>602</v>
      </c>
      <c r="E1188" s="2" t="str">
        <f>IFERROR(__xludf.DUMMYFUNCTION("GOOGLETRANSLATE(A1188, ""en"", ""ru"")"),"Loading...")</f>
        <v>Loading...</v>
      </c>
      <c r="F1188" s="2" t="str">
        <f>IFERROR(__xludf.DUMMYFUNCTION("GOOGLETRANSLATE(B1188, ""en"", ""ru"")"),"Loading...")</f>
        <v>Loading...</v>
      </c>
      <c r="G1188" s="2" t="str">
        <f>IFERROR(__xludf.DUMMYFUNCTION("GOOGLETRANSLATE(C1188, ""en"", ""ru"")"),"Loading...")</f>
        <v>Loading...</v>
      </c>
    </row>
    <row r="1189" ht="15.75" customHeight="1">
      <c r="A1189" s="2" t="s">
        <v>601</v>
      </c>
      <c r="B1189" s="2" t="s">
        <v>15</v>
      </c>
      <c r="C1189" s="2" t="s">
        <v>602</v>
      </c>
      <c r="E1189" s="2" t="str">
        <f>IFERROR(__xludf.DUMMYFUNCTION("GOOGLETRANSLATE(A1189, ""en"", ""ru"")"),"Loading...")</f>
        <v>Loading...</v>
      </c>
      <c r="F1189" s="2" t="str">
        <f>IFERROR(__xludf.DUMMYFUNCTION("GOOGLETRANSLATE(B1189, ""en"", ""ru"")"),"Пшеничной муки")</f>
        <v>Пшеничной муки</v>
      </c>
      <c r="G1189" s="2" t="str">
        <f>IFERROR(__xludf.DUMMYFUNCTION("GOOGLETRANSLATE(C1189, ""en"", ""ru"")"),"Loading...")</f>
        <v>Loading...</v>
      </c>
    </row>
    <row r="1190" ht="15.75" customHeight="1">
      <c r="A1190" s="2" t="s">
        <v>601</v>
      </c>
      <c r="B1190" s="2" t="s">
        <v>30</v>
      </c>
      <c r="C1190" s="2" t="s">
        <v>602</v>
      </c>
      <c r="E1190" s="2" t="str">
        <f>IFERROR(__xludf.DUMMYFUNCTION("GOOGLETRANSLATE(A1190, ""en"", ""ru"")"),"Loading...")</f>
        <v>Loading...</v>
      </c>
      <c r="F1190" s="2" t="str">
        <f>IFERROR(__xludf.DUMMYFUNCTION("GOOGLETRANSLATE(B1190, ""en"", ""ru"")"),"Соль")</f>
        <v>Соль</v>
      </c>
      <c r="G1190" s="2" t="str">
        <f>IFERROR(__xludf.DUMMYFUNCTION("GOOGLETRANSLATE(C1190, ""en"", ""ru"")"),"Loading...")</f>
        <v>Loading...</v>
      </c>
    </row>
    <row r="1191" ht="15.75" customHeight="1">
      <c r="A1191" s="2" t="s">
        <v>601</v>
      </c>
      <c r="B1191" s="2" t="s">
        <v>18</v>
      </c>
      <c r="C1191" s="2" t="s">
        <v>602</v>
      </c>
      <c r="E1191" s="2" t="str">
        <f>IFERROR(__xludf.DUMMYFUNCTION("GOOGLETRANSLATE(A1191, ""en"", ""ru"")"),"Loading...")</f>
        <v>Loading...</v>
      </c>
      <c r="F1191" s="2" t="str">
        <f>IFERROR(__xludf.DUMMYFUNCTION("GOOGLETRANSLATE(B1191, ""en"", ""ru"")"),"Масло")</f>
        <v>Масло</v>
      </c>
      <c r="G1191" s="2" t="str">
        <f>IFERROR(__xludf.DUMMYFUNCTION("GOOGLETRANSLATE(C1191, ""en"", ""ru"")"),"Loading...")</f>
        <v>Loading...</v>
      </c>
    </row>
    <row r="1192" ht="15.75" customHeight="1">
      <c r="A1192" s="2" t="s">
        <v>601</v>
      </c>
      <c r="B1192" s="2" t="s">
        <v>603</v>
      </c>
      <c r="C1192" s="2" t="s">
        <v>602</v>
      </c>
      <c r="E1192" s="2" t="str">
        <f>IFERROR(__xludf.DUMMYFUNCTION("GOOGLETRANSLATE(A1192, ""en"", ""ru"")"),"Loading...")</f>
        <v>Loading...</v>
      </c>
      <c r="F1192" s="2" t="str">
        <f>IFERROR(__xludf.DUMMYFUNCTION("GOOGLETRANSLATE(B1192, ""en"", ""ru"")"),"Loading...")</f>
        <v>Loading...</v>
      </c>
      <c r="G1192" s="2" t="str">
        <f>IFERROR(__xludf.DUMMYFUNCTION("GOOGLETRANSLATE(C1192, ""en"", ""ru"")"),"Loading...")</f>
        <v>Loading...</v>
      </c>
    </row>
    <row r="1193" ht="15.75" customHeight="1">
      <c r="A1193" s="2" t="s">
        <v>601</v>
      </c>
      <c r="B1193" s="2" t="s">
        <v>604</v>
      </c>
      <c r="C1193" s="2" t="s">
        <v>602</v>
      </c>
      <c r="E1193" s="2" t="str">
        <f>IFERROR(__xludf.DUMMYFUNCTION("GOOGLETRANSLATE(A1193, ""en"", ""ru"")"),"Loading...")</f>
        <v>Loading...</v>
      </c>
      <c r="F1193" s="2" t="str">
        <f>IFERROR(__xludf.DUMMYFUNCTION("GOOGLETRANSLATE(B1193, ""en"", ""ru"")"),"Сыр чеддар")</f>
        <v>Сыр чеддар</v>
      </c>
      <c r="G1193" s="2" t="str">
        <f>IFERROR(__xludf.DUMMYFUNCTION("GOOGLETRANSLATE(C1193, ""en"", ""ru"")"),"Loading...")</f>
        <v>Loading...</v>
      </c>
    </row>
    <row r="1194" ht="15.75" customHeight="1">
      <c r="A1194" s="2" t="s">
        <v>601</v>
      </c>
      <c r="B1194" s="2" t="s">
        <v>47</v>
      </c>
      <c r="C1194" s="2" t="s">
        <v>602</v>
      </c>
      <c r="E1194" s="2" t="str">
        <f>IFERROR(__xludf.DUMMYFUNCTION("GOOGLETRANSLATE(A1194, ""en"", ""ru"")"),"Loading...")</f>
        <v>Loading...</v>
      </c>
      <c r="F1194" s="2" t="str">
        <f>IFERROR(__xludf.DUMMYFUNCTION("GOOGLETRANSLATE(B1194, ""en"", ""ru"")"),"Вода")</f>
        <v>Вода</v>
      </c>
      <c r="G1194" s="2" t="str">
        <f>IFERROR(__xludf.DUMMYFUNCTION("GOOGLETRANSLATE(C1194, ""en"", ""ru"")"),"Loading...")</f>
        <v>Loading...</v>
      </c>
    </row>
    <row r="1195" ht="15.75" customHeight="1">
      <c r="A1195" s="2" t="s">
        <v>605</v>
      </c>
      <c r="B1195" s="2" t="s">
        <v>27</v>
      </c>
      <c r="C1195" s="2" t="s">
        <v>606</v>
      </c>
      <c r="E1195" s="2" t="str">
        <f>IFERROR(__xludf.DUMMYFUNCTION("GOOGLETRANSLATE(A1195, ""en"", ""ru"")"),"Loading...")</f>
        <v>Loading...</v>
      </c>
      <c r="F1195" s="2" t="str">
        <f>IFERROR(__xludf.DUMMYFUNCTION("GOOGLETRANSLATE(B1195, ""en"", ""ru"")"),"Яйца")</f>
        <v>Яйца</v>
      </c>
      <c r="G1195" s="2" t="str">
        <f>IFERROR(__xludf.DUMMYFUNCTION("GOOGLETRANSLATE(C1195, ""en"", ""ru"")"),"Loading...")</f>
        <v>Loading...</v>
      </c>
    </row>
    <row r="1196" ht="15.75" customHeight="1">
      <c r="A1196" s="2" t="s">
        <v>605</v>
      </c>
      <c r="B1196" s="2" t="s">
        <v>18</v>
      </c>
      <c r="C1196" s="2" t="s">
        <v>606</v>
      </c>
      <c r="E1196" s="2" t="str">
        <f>IFERROR(__xludf.DUMMYFUNCTION("GOOGLETRANSLATE(A1196, ""en"", ""ru"")"),"Loading...")</f>
        <v>Loading...</v>
      </c>
      <c r="F1196" s="2" t="str">
        <f>IFERROR(__xludf.DUMMYFUNCTION("GOOGLETRANSLATE(B1196, ""en"", ""ru"")"),"Масло")</f>
        <v>Масло</v>
      </c>
      <c r="G1196" s="2" t="str">
        <f>IFERROR(__xludf.DUMMYFUNCTION("GOOGLETRANSLATE(C1196, ""en"", ""ru"")"),"Loading...")</f>
        <v>Loading...</v>
      </c>
    </row>
    <row r="1197" ht="15.75" customHeight="1">
      <c r="A1197" s="2" t="s">
        <v>605</v>
      </c>
      <c r="B1197" s="2" t="s">
        <v>607</v>
      </c>
      <c r="C1197" s="2" t="s">
        <v>606</v>
      </c>
      <c r="E1197" s="2" t="str">
        <f>IFERROR(__xludf.DUMMYFUNCTION("GOOGLETRANSLATE(A1197, ""en"", ""ru"")"),"Loading...")</f>
        <v>Loading...</v>
      </c>
      <c r="F1197" s="2" t="str">
        <f>IFERROR(__xludf.DUMMYFUNCTION("GOOGLETRANSLATE(B1197, ""en"", ""ru"")"),"Loading...")</f>
        <v>Loading...</v>
      </c>
      <c r="G1197" s="2" t="str">
        <f>IFERROR(__xludf.DUMMYFUNCTION("GOOGLETRANSLATE(C1197, ""en"", ""ru"")"),"Loading...")</f>
        <v>Loading...</v>
      </c>
    </row>
    <row r="1198" ht="15.75" customHeight="1">
      <c r="A1198" s="2" t="s">
        <v>605</v>
      </c>
      <c r="B1198" s="2" t="s">
        <v>608</v>
      </c>
      <c r="C1198" s="2" t="s">
        <v>606</v>
      </c>
      <c r="E1198" s="2" t="str">
        <f>IFERROR(__xludf.DUMMYFUNCTION("GOOGLETRANSLATE(A1198, ""en"", ""ru"")"),"Loading...")</f>
        <v>Loading...</v>
      </c>
      <c r="F1198" s="2" t="str">
        <f>IFERROR(__xludf.DUMMYFUNCTION("GOOGLETRANSLATE(B1198, ""en"", ""ru"")"),"Loading...")</f>
        <v>Loading...</v>
      </c>
      <c r="G1198" s="2" t="str">
        <f>IFERROR(__xludf.DUMMYFUNCTION("GOOGLETRANSLATE(C1198, ""en"", ""ru"")"),"Loading...")</f>
        <v>Loading...</v>
      </c>
    </row>
    <row r="1199" ht="15.75" customHeight="1">
      <c r="A1199" s="2" t="s">
        <v>605</v>
      </c>
      <c r="B1199" s="2" t="s">
        <v>118</v>
      </c>
      <c r="C1199" s="2" t="s">
        <v>606</v>
      </c>
      <c r="E1199" s="2" t="str">
        <f>IFERROR(__xludf.DUMMYFUNCTION("GOOGLETRANSLATE(A1199, ""en"", ""ru"")"),"Loading...")</f>
        <v>Loading...</v>
      </c>
      <c r="F1199" s="2" t="str">
        <f>IFERROR(__xludf.DUMMYFUNCTION("GOOGLETRANSLATE(B1199, ""en"", ""ru"")"),"Петрушка")</f>
        <v>Петрушка</v>
      </c>
      <c r="G1199" s="2" t="str">
        <f>IFERROR(__xludf.DUMMYFUNCTION("GOOGLETRANSLATE(C1199, ""en"", ""ru"")"),"Loading...")</f>
        <v>Loading...</v>
      </c>
    </row>
    <row r="1200" ht="15.75" customHeight="1">
      <c r="A1200" s="2" t="s">
        <v>605</v>
      </c>
      <c r="B1200" s="2" t="s">
        <v>609</v>
      </c>
      <c r="C1200" s="2" t="s">
        <v>606</v>
      </c>
      <c r="E1200" s="2" t="str">
        <f>IFERROR(__xludf.DUMMYFUNCTION("GOOGLETRANSLATE(A1200, ""en"", ""ru"")"),"Loading...")</f>
        <v>Loading...</v>
      </c>
      <c r="F1200" s="2" t="str">
        <f>IFERROR(__xludf.DUMMYFUNCTION("GOOGLETRANSLATE(B1200, ""en"", ""ru"")"),"Loading...")</f>
        <v>Loading...</v>
      </c>
      <c r="G1200" s="2" t="str">
        <f>IFERROR(__xludf.DUMMYFUNCTION("GOOGLETRANSLATE(C1200, ""en"", ""ru"")"),"Loading...")</f>
        <v>Loading...</v>
      </c>
    </row>
    <row r="1201" ht="15.75" customHeight="1">
      <c r="A1201" s="2" t="s">
        <v>605</v>
      </c>
      <c r="B1201" s="2" t="s">
        <v>589</v>
      </c>
      <c r="C1201" s="2" t="s">
        <v>606</v>
      </c>
      <c r="E1201" s="2" t="str">
        <f>IFERROR(__xludf.DUMMYFUNCTION("GOOGLETRANSLATE(A1201, ""en"", ""ru"")"),"Loading...")</f>
        <v>Loading...</v>
      </c>
      <c r="F1201" s="2" t="str">
        <f>IFERROR(__xludf.DUMMYFUNCTION("GOOGLETRANSLATE(B1201, ""en"", ""ru"")"),"Loading...")</f>
        <v>Loading...</v>
      </c>
      <c r="G1201" s="2" t="str">
        <f>IFERROR(__xludf.DUMMYFUNCTION("GOOGLETRANSLATE(C1201, ""en"", ""ru"")"),"Loading...")</f>
        <v>Loading...</v>
      </c>
    </row>
    <row r="1202" ht="15.75" customHeight="1">
      <c r="A1202" s="2" t="s">
        <v>610</v>
      </c>
      <c r="B1202" s="2" t="s">
        <v>588</v>
      </c>
      <c r="C1202" s="2" t="s">
        <v>611</v>
      </c>
      <c r="E1202" s="2" t="str">
        <f>IFERROR(__xludf.DUMMYFUNCTION("GOOGLETRANSLATE(A1202, ""en"", ""ru"")"),"Loading...")</f>
        <v>Loading...</v>
      </c>
      <c r="F1202" s="2" t="str">
        <f>IFERROR(__xludf.DUMMYFUNCTION("GOOGLETRANSLATE(B1202, ""en"", ""ru"")"),"Креветки")</f>
        <v>Креветки</v>
      </c>
      <c r="G1202" s="2" t="str">
        <f>IFERROR(__xludf.DUMMYFUNCTION("GOOGLETRANSLATE(C1202, ""en"", ""ru"")"),"Loading...")</f>
        <v>Loading...</v>
      </c>
    </row>
    <row r="1203" ht="15.75" customHeight="1">
      <c r="A1203" s="2" t="s">
        <v>610</v>
      </c>
      <c r="B1203" s="2" t="s">
        <v>69</v>
      </c>
      <c r="C1203" s="2" t="s">
        <v>611</v>
      </c>
      <c r="E1203" s="2" t="str">
        <f>IFERROR(__xludf.DUMMYFUNCTION("GOOGLETRANSLATE(A1203, ""en"", ""ru"")"),"Loading...")</f>
        <v>Loading...</v>
      </c>
      <c r="F1203" s="2" t="str">
        <f>IFERROR(__xludf.DUMMYFUNCTION("GOOGLETRANSLATE(B1203, ""en"", ""ru"")"),"Оливковое масло")</f>
        <v>Оливковое масло</v>
      </c>
      <c r="G1203" s="2" t="str">
        <f>IFERROR(__xludf.DUMMYFUNCTION("GOOGLETRANSLATE(C1203, ""en"", ""ru"")"),"Loading...")</f>
        <v>Loading...</v>
      </c>
    </row>
    <row r="1204" ht="15.75" customHeight="1">
      <c r="A1204" s="2" t="s">
        <v>610</v>
      </c>
      <c r="B1204" s="2" t="s">
        <v>463</v>
      </c>
      <c r="C1204" s="2" t="s">
        <v>611</v>
      </c>
      <c r="E1204" s="2" t="str">
        <f>IFERROR(__xludf.DUMMYFUNCTION("GOOGLETRANSLATE(A1204, ""en"", ""ru"")"),"Loading...")</f>
        <v>Loading...</v>
      </c>
      <c r="F1204" s="2" t="str">
        <f>IFERROR(__xludf.DUMMYFUNCTION("GOOGLETRANSLATE(B1204, ""en"", ""ru"")"),"Loading...")</f>
        <v>Loading...</v>
      </c>
      <c r="G1204" s="2" t="str">
        <f>IFERROR(__xludf.DUMMYFUNCTION("GOOGLETRANSLATE(C1204, ""en"", ""ru"")"),"Loading...")</f>
        <v>Loading...</v>
      </c>
    </row>
    <row r="1205" ht="15.75" customHeight="1">
      <c r="A1205" s="2" t="s">
        <v>610</v>
      </c>
      <c r="B1205" s="2" t="s">
        <v>612</v>
      </c>
      <c r="C1205" s="2" t="s">
        <v>611</v>
      </c>
      <c r="E1205" s="2" t="str">
        <f>IFERROR(__xludf.DUMMYFUNCTION("GOOGLETRANSLATE(A1205, ""en"", ""ru"")"),"Loading...")</f>
        <v>Loading...</v>
      </c>
      <c r="F1205" s="2" t="str">
        <f>IFERROR(__xludf.DUMMYFUNCTION("GOOGLETRANSLATE(B1205, ""en"", ""ru"")"),"Loading...")</f>
        <v>Loading...</v>
      </c>
      <c r="G1205" s="2" t="str">
        <f>IFERROR(__xludf.DUMMYFUNCTION("GOOGLETRANSLATE(C1205, ""en"", ""ru"")"),"Loading...")</f>
        <v>Loading...</v>
      </c>
    </row>
    <row r="1206" ht="15.75" customHeight="1">
      <c r="A1206" s="2" t="s">
        <v>610</v>
      </c>
      <c r="B1206" s="2" t="s">
        <v>44</v>
      </c>
      <c r="C1206" s="2" t="s">
        <v>611</v>
      </c>
      <c r="E1206" s="2" t="str">
        <f>IFERROR(__xludf.DUMMYFUNCTION("GOOGLETRANSLATE(A1206, ""en"", ""ru"")"),"Loading...")</f>
        <v>Loading...</v>
      </c>
      <c r="F1206" s="2" t="str">
        <f>IFERROR(__xludf.DUMMYFUNCTION("GOOGLETRANSLATE(B1206, ""en"", ""ru"")"),"Фенхель")</f>
        <v>Фенхель</v>
      </c>
      <c r="G1206" s="2" t="str">
        <f>IFERROR(__xludf.DUMMYFUNCTION("GOOGLETRANSLATE(C1206, ""en"", ""ru"")"),"Loading...")</f>
        <v>Loading...</v>
      </c>
    </row>
    <row r="1207" ht="15.75" customHeight="1">
      <c r="A1207" s="2" t="s">
        <v>610</v>
      </c>
      <c r="B1207" s="2" t="s">
        <v>77</v>
      </c>
      <c r="C1207" s="2" t="s">
        <v>611</v>
      </c>
      <c r="E1207" s="2" t="str">
        <f>IFERROR(__xludf.DUMMYFUNCTION("GOOGLETRANSLATE(A1207, ""en"", ""ru"")"),"Loading...")</f>
        <v>Loading...</v>
      </c>
      <c r="F1207" s="2" t="str">
        <f>IFERROR(__xludf.DUMMYFUNCTION("GOOGLETRANSLATE(B1207, ""en"", ""ru"")"),"Лук")</f>
        <v>Лук</v>
      </c>
      <c r="G1207" s="2" t="str">
        <f>IFERROR(__xludf.DUMMYFUNCTION("GOOGLETRANSLATE(C1207, ""en"", ""ru"")"),"Loading...")</f>
        <v>Loading...</v>
      </c>
    </row>
    <row r="1208" ht="15.75" customHeight="1">
      <c r="A1208" s="2" t="s">
        <v>610</v>
      </c>
      <c r="B1208" s="2" t="s">
        <v>79</v>
      </c>
      <c r="C1208" s="2" t="s">
        <v>611</v>
      </c>
      <c r="E1208" s="2" t="str">
        <f>IFERROR(__xludf.DUMMYFUNCTION("GOOGLETRANSLATE(A1208, ""en"", ""ru"")"),"Loading...")</f>
        <v>Loading...</v>
      </c>
      <c r="F1208" s="2" t="str">
        <f>IFERROR(__xludf.DUMMYFUNCTION("GOOGLETRANSLATE(B1208, ""en"", ""ru"")"),"Чеснок")</f>
        <v>Чеснок</v>
      </c>
      <c r="G1208" s="2" t="str">
        <f>IFERROR(__xludf.DUMMYFUNCTION("GOOGLETRANSLATE(C1208, ""en"", ""ru"")"),"Loading...")</f>
        <v>Loading...</v>
      </c>
    </row>
    <row r="1209" ht="15.75" customHeight="1">
      <c r="A1209" s="2" t="s">
        <v>610</v>
      </c>
      <c r="B1209" s="2" t="s">
        <v>93</v>
      </c>
      <c r="C1209" s="2" t="s">
        <v>611</v>
      </c>
      <c r="E1209" s="2" t="str">
        <f>IFERROR(__xludf.DUMMYFUNCTION("GOOGLETRANSLATE(A1209, ""en"", ""ru"")"),"Loading...")</f>
        <v>Loading...</v>
      </c>
      <c r="F1209" s="2" t="str">
        <f>IFERROR(__xludf.DUMMYFUNCTION("GOOGLETRANSLATE(B1209, ""en"", ""ru"")"),"Картофель")</f>
        <v>Картофель</v>
      </c>
      <c r="G1209" s="2" t="str">
        <f>IFERROR(__xludf.DUMMYFUNCTION("GOOGLETRANSLATE(C1209, ""en"", ""ru"")"),"Loading...")</f>
        <v>Loading...</v>
      </c>
    </row>
    <row r="1210" ht="15.75" customHeight="1">
      <c r="A1210" s="2" t="s">
        <v>610</v>
      </c>
      <c r="B1210" s="2" t="s">
        <v>485</v>
      </c>
      <c r="C1210" s="2" t="s">
        <v>611</v>
      </c>
      <c r="E1210" s="2" t="str">
        <f>IFERROR(__xludf.DUMMYFUNCTION("GOOGLETRANSLATE(A1210, ""en"", ""ru"")"),"Loading...")</f>
        <v>Loading...</v>
      </c>
      <c r="F1210" s="2" t="str">
        <f>IFERROR(__xludf.DUMMYFUNCTION("GOOGLETRANSLATE(B1210, ""en"", ""ru"")"),"Loading...")</f>
        <v>Loading...</v>
      </c>
      <c r="G1210" s="2" t="str">
        <f>IFERROR(__xludf.DUMMYFUNCTION("GOOGLETRANSLATE(C1210, ""en"", ""ru"")"),"Loading...")</f>
        <v>Loading...</v>
      </c>
    </row>
    <row r="1211" ht="15.75" customHeight="1">
      <c r="A1211" s="2" t="s">
        <v>610</v>
      </c>
      <c r="B1211" s="2" t="s">
        <v>264</v>
      </c>
      <c r="C1211" s="2" t="s">
        <v>611</v>
      </c>
      <c r="E1211" s="2" t="str">
        <f>IFERROR(__xludf.DUMMYFUNCTION("GOOGLETRANSLATE(A1211, ""en"", ""ru"")"),"Loading...")</f>
        <v>Loading...</v>
      </c>
      <c r="F1211" s="2" t="str">
        <f>IFERROR(__xludf.DUMMYFUNCTION("GOOGLETRANSLATE(B1211, ""en"", ""ru"")"),"Звездчатый анис")</f>
        <v>Звездчатый анис</v>
      </c>
      <c r="G1211" s="2" t="str">
        <f>IFERROR(__xludf.DUMMYFUNCTION("GOOGLETRANSLATE(C1211, ""en"", ""ru"")"),"Loading...")</f>
        <v>Loading...</v>
      </c>
    </row>
    <row r="1212" ht="15.75" customHeight="1">
      <c r="A1212" s="2" t="s">
        <v>610</v>
      </c>
      <c r="B1212" s="2" t="s">
        <v>89</v>
      </c>
      <c r="C1212" s="2" t="s">
        <v>611</v>
      </c>
      <c r="E1212" s="2" t="str">
        <f>IFERROR(__xludf.DUMMYFUNCTION("GOOGLETRANSLATE(A1212, ""en"", ""ru"")"),"Loading...")</f>
        <v>Loading...</v>
      </c>
      <c r="F1212" s="2" t="str">
        <f>IFERROR(__xludf.DUMMYFUNCTION("GOOGLETRANSLATE(B1212, ""en"", ""ru"")"),"Лавровый лист")</f>
        <v>Лавровый лист</v>
      </c>
      <c r="G1212" s="2" t="str">
        <f>IFERROR(__xludf.DUMMYFUNCTION("GOOGLETRANSLATE(C1212, ""en"", ""ru"")"),"Loading...")</f>
        <v>Loading...</v>
      </c>
    </row>
    <row r="1213" ht="15.75" customHeight="1">
      <c r="A1213" s="2" t="s">
        <v>610</v>
      </c>
      <c r="B1213" s="2" t="s">
        <v>404</v>
      </c>
      <c r="C1213" s="2" t="s">
        <v>611</v>
      </c>
      <c r="E1213" s="2" t="str">
        <f>IFERROR(__xludf.DUMMYFUNCTION("GOOGLETRANSLATE(A1213, ""en"", ""ru"")"),"Loading...")</f>
        <v>Loading...</v>
      </c>
      <c r="F1213" s="2" t="str">
        <f>IFERROR(__xludf.DUMMYFUNCTION("GOOGLETRANSLATE(B1213, ""en"", ""ru"")"),"Харисса Спайс")</f>
        <v>Харисса Спайс</v>
      </c>
      <c r="G1213" s="2" t="str">
        <f>IFERROR(__xludf.DUMMYFUNCTION("GOOGLETRANSLATE(C1213, ""en"", ""ru"")"),"Loading...")</f>
        <v>Loading...</v>
      </c>
    </row>
    <row r="1214" ht="15.75" customHeight="1">
      <c r="A1214" s="2" t="s">
        <v>610</v>
      </c>
      <c r="B1214" s="2" t="s">
        <v>177</v>
      </c>
      <c r="C1214" s="2" t="s">
        <v>611</v>
      </c>
      <c r="E1214" s="2" t="str">
        <f>IFERROR(__xludf.DUMMYFUNCTION("GOOGLETRANSLATE(A1214, ""en"", ""ru"")"),"Loading...")</f>
        <v>Loading...</v>
      </c>
      <c r="F1214" s="2" t="str">
        <f>IFERROR(__xludf.DUMMYFUNCTION("GOOGLETRANSLATE(B1214, ""en"", ""ru"")"),"Loading...")</f>
        <v>Loading...</v>
      </c>
      <c r="G1214" s="2" t="str">
        <f>IFERROR(__xludf.DUMMYFUNCTION("GOOGLETRANSLATE(C1214, ""en"", ""ru"")"),"Loading...")</f>
        <v>Loading...</v>
      </c>
    </row>
    <row r="1215" ht="15.75" customHeight="1">
      <c r="A1215" s="2" t="s">
        <v>610</v>
      </c>
      <c r="B1215" s="2" t="s">
        <v>394</v>
      </c>
      <c r="C1215" s="2" t="s">
        <v>611</v>
      </c>
      <c r="E1215" s="2" t="str">
        <f>IFERROR(__xludf.DUMMYFUNCTION("GOOGLETRANSLATE(A1215, ""en"", ""ru"")"),"Loading...")</f>
        <v>Loading...</v>
      </c>
      <c r="F1215" s="2" t="str">
        <f>IFERROR(__xludf.DUMMYFUNCTION("GOOGLETRANSLATE(B1215, ""en"", ""ru"")"),"Loading...")</f>
        <v>Loading...</v>
      </c>
      <c r="G1215" s="2" t="str">
        <f>IFERROR(__xludf.DUMMYFUNCTION("GOOGLETRANSLATE(C1215, ""en"", ""ru"")"),"Loading...")</f>
        <v>Loading...</v>
      </c>
    </row>
    <row r="1216" ht="15.75" customHeight="1">
      <c r="A1216" s="2" t="s">
        <v>610</v>
      </c>
      <c r="B1216" s="2" t="s">
        <v>390</v>
      </c>
      <c r="C1216" s="2" t="s">
        <v>611</v>
      </c>
      <c r="E1216" s="2" t="str">
        <f>IFERROR(__xludf.DUMMYFUNCTION("GOOGLETRANSLATE(A1216, ""en"", ""ru"")"),"Loading...")</f>
        <v>Loading...</v>
      </c>
      <c r="F1216" s="2" t="str">
        <f>IFERROR(__xludf.DUMMYFUNCTION("GOOGLETRANSLATE(B1216, ""en"", ""ru"")"),"Loading...")</f>
        <v>Loading...</v>
      </c>
      <c r="G1216" s="2" t="str">
        <f>IFERROR(__xludf.DUMMYFUNCTION("GOOGLETRANSLATE(C1216, ""en"", ""ru"")"),"Loading...")</f>
        <v>Loading...</v>
      </c>
    </row>
    <row r="1217" ht="15.75" customHeight="1">
      <c r="A1217" s="2" t="s">
        <v>610</v>
      </c>
      <c r="B1217" s="2" t="s">
        <v>613</v>
      </c>
      <c r="C1217" s="2" t="s">
        <v>611</v>
      </c>
      <c r="E1217" s="2" t="str">
        <f>IFERROR(__xludf.DUMMYFUNCTION("GOOGLETRANSLATE(A1217, ""en"", ""ru"")"),"Loading...")</f>
        <v>Loading...</v>
      </c>
      <c r="F1217" s="2" t="str">
        <f>IFERROR(__xludf.DUMMYFUNCTION("GOOGLETRANSLATE(B1217, ""en"", ""ru"")"),"Loading...")</f>
        <v>Loading...</v>
      </c>
      <c r="G1217" s="2" t="str">
        <f>IFERROR(__xludf.DUMMYFUNCTION("GOOGLETRANSLATE(C1217, ""en"", ""ru"")"),"Loading...")</f>
        <v>Loading...</v>
      </c>
    </row>
    <row r="1218" ht="15.75" customHeight="1">
      <c r="A1218" s="2" t="s">
        <v>610</v>
      </c>
      <c r="B1218" s="2" t="s">
        <v>87</v>
      </c>
      <c r="C1218" s="2" t="s">
        <v>611</v>
      </c>
      <c r="E1218" s="2" t="str">
        <f>IFERROR(__xludf.DUMMYFUNCTION("GOOGLETRANSLATE(A1218, ""en"", ""ru"")"),"Loading...")</f>
        <v>Loading...</v>
      </c>
      <c r="F1218" s="2" t="str">
        <f>IFERROR(__xludf.DUMMYFUNCTION("GOOGLETRANSLATE(B1218, ""en"", ""ru"")"),"Тимьян")</f>
        <v>Тимьян</v>
      </c>
      <c r="G1218" s="2" t="str">
        <f>IFERROR(__xludf.DUMMYFUNCTION("GOOGLETRANSLATE(C1218, ""en"", ""ru"")"),"Loading...")</f>
        <v>Loading...</v>
      </c>
    </row>
    <row r="1219" ht="15.75" customHeight="1">
      <c r="A1219" s="2" t="s">
        <v>610</v>
      </c>
      <c r="B1219" s="2" t="s">
        <v>227</v>
      </c>
      <c r="C1219" s="2" t="s">
        <v>611</v>
      </c>
      <c r="E1219" s="2" t="str">
        <f>IFERROR(__xludf.DUMMYFUNCTION("GOOGLETRANSLATE(A1219, ""en"", ""ru"")"),"Loading...")</f>
        <v>Loading...</v>
      </c>
      <c r="F1219" s="2" t="str">
        <f>IFERROR(__xludf.DUMMYFUNCTION("GOOGLETRANSLATE(B1219, ""en"", ""ru"")"),"Loading...")</f>
        <v>Loading...</v>
      </c>
      <c r="G1219" s="2" t="str">
        <f>IFERROR(__xludf.DUMMYFUNCTION("GOOGLETRANSLATE(C1219, ""en"", ""ru"")"),"Loading...")</f>
        <v>Loading...</v>
      </c>
    </row>
    <row r="1220" ht="15.75" customHeight="1">
      <c r="A1220" s="2" t="s">
        <v>614</v>
      </c>
      <c r="B1220" s="2" t="s">
        <v>93</v>
      </c>
      <c r="C1220" s="2" t="s">
        <v>615</v>
      </c>
      <c r="E1220" s="2" t="str">
        <f>IFERROR(__xludf.DUMMYFUNCTION("GOOGLETRANSLATE(A1220, ""en"", ""ru"")"),"Фенхель Дофинуаз")</f>
        <v>Фенхель Дофинуаз</v>
      </c>
      <c r="F1220" s="2" t="str">
        <f>IFERROR(__xludf.DUMMYFUNCTION("GOOGLETRANSLATE(B1220, ""en"", ""ru"")"),"Картофель")</f>
        <v>Картофель</v>
      </c>
      <c r="G1220" s="2" t="str">
        <f>IFERROR(__xludf.DUMMYFUNCTION("GOOGLETRANSLATE(C1220, ""en"", ""ru"")"),"Loading...")</f>
        <v>Loading...</v>
      </c>
    </row>
    <row r="1221" ht="15.75" customHeight="1">
      <c r="A1221" s="2" t="s">
        <v>614</v>
      </c>
      <c r="B1221" s="2" t="s">
        <v>44</v>
      </c>
      <c r="C1221" s="2" t="s">
        <v>615</v>
      </c>
      <c r="E1221" s="2" t="str">
        <f>IFERROR(__xludf.DUMMYFUNCTION("GOOGLETRANSLATE(A1221, ""en"", ""ru"")"),"Фенхель Дофинуаз")</f>
        <v>Фенхель Дофинуаз</v>
      </c>
      <c r="F1221" s="2" t="str">
        <f>IFERROR(__xludf.DUMMYFUNCTION("GOOGLETRANSLATE(B1221, ""en"", ""ru"")"),"Фенхель")</f>
        <v>Фенхель</v>
      </c>
      <c r="G1221" s="2" t="str">
        <f>IFERROR(__xludf.DUMMYFUNCTION("GOOGLETRANSLATE(C1221, ""en"", ""ru"")"),"Loading...")</f>
        <v>Loading...</v>
      </c>
    </row>
    <row r="1222" ht="15.75" customHeight="1">
      <c r="A1222" s="2" t="s">
        <v>614</v>
      </c>
      <c r="B1222" s="2" t="s">
        <v>79</v>
      </c>
      <c r="C1222" s="2" t="s">
        <v>615</v>
      </c>
      <c r="E1222" s="2" t="str">
        <f>IFERROR(__xludf.DUMMYFUNCTION("GOOGLETRANSLATE(A1222, ""en"", ""ru"")"),"Фенхель Дофинуаз")</f>
        <v>Фенхель Дофинуаз</v>
      </c>
      <c r="F1222" s="2" t="str">
        <f>IFERROR(__xludf.DUMMYFUNCTION("GOOGLETRANSLATE(B1222, ""en"", ""ru"")"),"Чеснок")</f>
        <v>Чеснок</v>
      </c>
      <c r="G1222" s="2" t="str">
        <f>IFERROR(__xludf.DUMMYFUNCTION("GOOGLETRANSLATE(C1222, ""en"", ""ru"")"),"Loading...")</f>
        <v>Loading...</v>
      </c>
    </row>
    <row r="1223" ht="15.75" customHeight="1">
      <c r="A1223" s="2" t="s">
        <v>614</v>
      </c>
      <c r="B1223" s="2" t="s">
        <v>25</v>
      </c>
      <c r="C1223" s="2" t="s">
        <v>615</v>
      </c>
      <c r="E1223" s="2" t="str">
        <f>IFERROR(__xludf.DUMMYFUNCTION("GOOGLETRANSLATE(A1223, ""en"", ""ru"")"),"Фенхель Дофинуаз")</f>
        <v>Фенхель Дофинуаз</v>
      </c>
      <c r="F1223" s="2" t="str">
        <f>IFERROR(__xludf.DUMMYFUNCTION("GOOGLETRANSLATE(B1223, ""en"", ""ru"")"),"Молоко")</f>
        <v>Молоко</v>
      </c>
      <c r="G1223" s="2" t="str">
        <f>IFERROR(__xludf.DUMMYFUNCTION("GOOGLETRANSLATE(C1223, ""en"", ""ru"")"),"Loading...")</f>
        <v>Loading...</v>
      </c>
    </row>
    <row r="1224" ht="15.75" customHeight="1">
      <c r="A1224" s="2" t="s">
        <v>614</v>
      </c>
      <c r="B1224" s="2" t="s">
        <v>159</v>
      </c>
      <c r="C1224" s="2" t="s">
        <v>615</v>
      </c>
      <c r="E1224" s="2" t="str">
        <f>IFERROR(__xludf.DUMMYFUNCTION("GOOGLETRANSLATE(A1224, ""en"", ""ru"")"),"Фенхель Дофинуаз")</f>
        <v>Фенхель Дофинуаз</v>
      </c>
      <c r="F1224" s="2" t="str">
        <f>IFERROR(__xludf.DUMMYFUNCTION("GOOGLETRANSLATE(B1224, ""en"", ""ru"")"),"Loading...")</f>
        <v>Loading...</v>
      </c>
      <c r="G1224" s="2" t="str">
        <f>IFERROR(__xludf.DUMMYFUNCTION("GOOGLETRANSLATE(C1224, ""en"", ""ru"")"),"Loading...")</f>
        <v>Loading...</v>
      </c>
    </row>
    <row r="1225" ht="15.75" customHeight="1">
      <c r="A1225" s="2" t="s">
        <v>614</v>
      </c>
      <c r="B1225" s="2" t="s">
        <v>18</v>
      </c>
      <c r="C1225" s="2" t="s">
        <v>615</v>
      </c>
      <c r="E1225" s="2" t="str">
        <f>IFERROR(__xludf.DUMMYFUNCTION("GOOGLETRANSLATE(A1225, ""en"", ""ru"")"),"Фенхель Дофинуаз")</f>
        <v>Фенхель Дофинуаз</v>
      </c>
      <c r="F1225" s="2" t="str">
        <f>IFERROR(__xludf.DUMMYFUNCTION("GOOGLETRANSLATE(B1225, ""en"", ""ru"")"),"Масло")</f>
        <v>Масло</v>
      </c>
      <c r="G1225" s="2" t="str">
        <f>IFERROR(__xludf.DUMMYFUNCTION("GOOGLETRANSLATE(C1225, ""en"", ""ru"")"),"Loading...")</f>
        <v>Loading...</v>
      </c>
    </row>
    <row r="1226" ht="15.75" customHeight="1">
      <c r="A1226" s="2" t="s">
        <v>614</v>
      </c>
      <c r="B1226" s="2" t="s">
        <v>304</v>
      </c>
      <c r="C1226" s="2" t="s">
        <v>615</v>
      </c>
      <c r="E1226" s="2" t="str">
        <f>IFERROR(__xludf.DUMMYFUNCTION("GOOGLETRANSLATE(A1226, ""en"", ""ru"")"),"Фенхель Дофинуаз")</f>
        <v>Фенхель Дофинуаз</v>
      </c>
      <c r="F1226" s="2" t="str">
        <f>IFERROR(__xludf.DUMMYFUNCTION("GOOGLETRANSLATE(B1226, ""en"", ""ru"")"),"Loading...")</f>
        <v>Loading...</v>
      </c>
      <c r="G1226" s="2" t="str">
        <f>IFERROR(__xludf.DUMMYFUNCTION("GOOGLETRANSLATE(C1226, ""en"", ""ru"")"),"Loading...")</f>
        <v>Loading...</v>
      </c>
    </row>
    <row r="1227" ht="15.75" customHeight="1">
      <c r="A1227" s="2" t="s">
        <v>616</v>
      </c>
      <c r="B1227" s="2" t="s">
        <v>415</v>
      </c>
      <c r="C1227" s="2" t="s">
        <v>617</v>
      </c>
      <c r="E1227" s="2" t="str">
        <f>IFERROR(__xludf.DUMMYFUNCTION("GOOGLETRANSLATE(A1227, ""en"", ""ru"")"),"Loading...")</f>
        <v>Loading...</v>
      </c>
      <c r="F1227" s="2" t="str">
        <f>IFERROR(__xludf.DUMMYFUNCTION("GOOGLETRANSLATE(B1227, ""en"", ""ru"")"),"Loading...")</f>
        <v>Loading...</v>
      </c>
      <c r="G1227" s="2" t="str">
        <f>IFERROR(__xludf.DUMMYFUNCTION("GOOGLETRANSLATE(C1227, ""en"", ""ru"")"),"Loading...")</f>
        <v>Loading...</v>
      </c>
    </row>
    <row r="1228" ht="15.75" customHeight="1">
      <c r="A1228" s="2" t="s">
        <v>616</v>
      </c>
      <c r="B1228" s="2" t="s">
        <v>32</v>
      </c>
      <c r="C1228" s="2" t="s">
        <v>617</v>
      </c>
      <c r="E1228" s="2" t="str">
        <f>IFERROR(__xludf.DUMMYFUNCTION("GOOGLETRANSLATE(A1228, ""en"", ""ru"")"),"Loading...")</f>
        <v>Loading...</v>
      </c>
      <c r="F1228" s="2" t="str">
        <f>IFERROR(__xludf.DUMMYFUNCTION("GOOGLETRANSLATE(B1228, ""en"", ""ru"")"),"Сахар")</f>
        <v>Сахар</v>
      </c>
      <c r="G1228" s="2" t="str">
        <f>IFERROR(__xludf.DUMMYFUNCTION("GOOGLETRANSLATE(C1228, ""en"", ""ru"")"),"Loading...")</f>
        <v>Loading...</v>
      </c>
    </row>
    <row r="1229" ht="15.75" customHeight="1">
      <c r="A1229" s="2" t="s">
        <v>616</v>
      </c>
      <c r="B1229" s="2" t="s">
        <v>135</v>
      </c>
      <c r="C1229" s="2" t="s">
        <v>617</v>
      </c>
      <c r="E1229" s="2" t="str">
        <f>IFERROR(__xludf.DUMMYFUNCTION("GOOGLETRANSLATE(A1229, ""en"", ""ru"")"),"Loading...")</f>
        <v>Loading...</v>
      </c>
      <c r="F1229" s="2" t="str">
        <f>IFERROR(__xludf.DUMMYFUNCTION("GOOGLETRANSLATE(B1229, ""en"", ""ru"")"),"Loading...")</f>
        <v>Loading...</v>
      </c>
      <c r="G1229" s="2" t="str">
        <f>IFERROR(__xludf.DUMMYFUNCTION("GOOGLETRANSLATE(C1229, ""en"", ""ru"")"),"Loading...")</f>
        <v>Loading...</v>
      </c>
    </row>
    <row r="1230" ht="15.75" customHeight="1">
      <c r="A1230" s="2" t="s">
        <v>616</v>
      </c>
      <c r="B1230" s="2" t="s">
        <v>28</v>
      </c>
      <c r="C1230" s="2" t="s">
        <v>617</v>
      </c>
      <c r="E1230" s="2" t="str">
        <f>IFERROR(__xludf.DUMMYFUNCTION("GOOGLETRANSLATE(A1230, ""en"", ""ru"")"),"Loading...")</f>
        <v>Loading...</v>
      </c>
      <c r="F1230" s="2" t="str">
        <f>IFERROR(__xludf.DUMMYFUNCTION("GOOGLETRANSLATE(B1230, ""en"", ""ru"")"),"Мука")</f>
        <v>Мука</v>
      </c>
      <c r="G1230" s="2" t="str">
        <f>IFERROR(__xludf.DUMMYFUNCTION("GOOGLETRANSLATE(C1230, ""en"", ""ru"")"),"Loading...")</f>
        <v>Loading...</v>
      </c>
    </row>
    <row r="1231" ht="15.75" customHeight="1">
      <c r="A1231" s="2" t="s">
        <v>616</v>
      </c>
      <c r="B1231" s="2" t="s">
        <v>72</v>
      </c>
      <c r="C1231" s="2" t="s">
        <v>617</v>
      </c>
      <c r="E1231" s="2" t="str">
        <f>IFERROR(__xludf.DUMMYFUNCTION("GOOGLETRANSLATE(A1231, ""en"", ""ru"")"),"Loading...")</f>
        <v>Loading...</v>
      </c>
      <c r="F1231" s="2" t="str">
        <f>IFERROR(__xludf.DUMMYFUNCTION("GOOGLETRANSLATE(B1231, ""en"", ""ru"")"),"Слоеное тесто")</f>
        <v>Слоеное тесто</v>
      </c>
      <c r="G1231" s="2" t="str">
        <f>IFERROR(__xludf.DUMMYFUNCTION("GOOGLETRANSLATE(C1231, ""en"", ""ru"")"),"Loading...")</f>
        <v>Loading...</v>
      </c>
    </row>
    <row r="1232" ht="15.75" customHeight="1">
      <c r="A1232" s="2" t="s">
        <v>616</v>
      </c>
      <c r="B1232" s="2" t="s">
        <v>618</v>
      </c>
      <c r="C1232" s="2" t="s">
        <v>617</v>
      </c>
      <c r="E1232" s="2" t="str">
        <f>IFERROR(__xludf.DUMMYFUNCTION("GOOGLETRANSLATE(A1232, ""en"", ""ru"")"),"Loading...")</f>
        <v>Loading...</v>
      </c>
      <c r="F1232" s="2" t="str">
        <f>IFERROR(__xludf.DUMMYFUNCTION("GOOGLETRANSLATE(B1232, ""en"", ""ru"")"),"Loading...")</f>
        <v>Loading...</v>
      </c>
      <c r="G1232" s="2" t="str">
        <f>IFERROR(__xludf.DUMMYFUNCTION("GOOGLETRANSLATE(C1232, ""en"", ""ru"")"),"Loading...")</f>
        <v>Loading...</v>
      </c>
    </row>
    <row r="1233" ht="15.75" customHeight="1">
      <c r="A1233" s="2" t="s">
        <v>616</v>
      </c>
      <c r="B1233" s="2" t="s">
        <v>137</v>
      </c>
      <c r="C1233" s="2" t="s">
        <v>617</v>
      </c>
      <c r="E1233" s="2" t="str">
        <f>IFERROR(__xludf.DUMMYFUNCTION("GOOGLETRANSLATE(A1233, ""en"", ""ru"")"),"Loading...")</f>
        <v>Loading...</v>
      </c>
      <c r="F1233" s="2" t="str">
        <f>IFERROR(__xludf.DUMMYFUNCTION("GOOGLETRANSLATE(B1233, ""en"", ""ru"")"),"Малина")</f>
        <v>Малина</v>
      </c>
      <c r="G1233" s="2" t="str">
        <f>IFERROR(__xludf.DUMMYFUNCTION("GOOGLETRANSLATE(C1233, ""en"", ""ru"")"),"Loading...")</f>
        <v>Loading...</v>
      </c>
    </row>
    <row r="1234" ht="15.75" customHeight="1">
      <c r="A1234" s="2" t="s">
        <v>616</v>
      </c>
      <c r="B1234" s="2" t="s">
        <v>21</v>
      </c>
      <c r="C1234" s="2" t="s">
        <v>617</v>
      </c>
      <c r="E1234" s="2" t="str">
        <f>IFERROR(__xludf.DUMMYFUNCTION("GOOGLETRANSLATE(A1234, ""en"", ""ru"")"),"Loading...")</f>
        <v>Loading...</v>
      </c>
      <c r="F1234" s="2" t="str">
        <f>IFERROR(__xludf.DUMMYFUNCTION("GOOGLETRANSLATE(B1234, ""en"", ""ru"")"),"Ежевика")</f>
        <v>Ежевика</v>
      </c>
      <c r="G1234" s="2" t="str">
        <f>IFERROR(__xludf.DUMMYFUNCTION("GOOGLETRANSLATE(C1234, ""en"", ""ru"")"),"Loading...")</f>
        <v>Loading...</v>
      </c>
    </row>
    <row r="1235" ht="15.75" customHeight="1">
      <c r="A1235" s="2" t="s">
        <v>619</v>
      </c>
      <c r="B1235" s="2" t="s">
        <v>355</v>
      </c>
      <c r="C1235" s="2" t="s">
        <v>620</v>
      </c>
      <c r="E1235" s="2" t="str">
        <f>IFERROR(__xludf.DUMMYFUNCTION("GOOGLETRANSLATE(A1235, ""en"", ""ru"")"),"Loading...")</f>
        <v>Loading...</v>
      </c>
      <c r="F1235" s="2" t="str">
        <f>IFERROR(__xludf.DUMMYFUNCTION("GOOGLETRANSLATE(B1235, ""en"", ""ru"")"),"Куриная грудка")</f>
        <v>Куриная грудка</v>
      </c>
      <c r="G1235" s="2" t="str">
        <f>IFERROR(__xludf.DUMMYFUNCTION("GOOGLETRANSLATE(C1235, ""en"", ""ru"")"),"Loading...")</f>
        <v>Loading...</v>
      </c>
    </row>
    <row r="1236" ht="15.75" customHeight="1">
      <c r="A1236" s="2" t="s">
        <v>619</v>
      </c>
      <c r="B1236" s="2" t="s">
        <v>91</v>
      </c>
      <c r="C1236" s="2" t="s">
        <v>620</v>
      </c>
      <c r="E1236" s="2" t="str">
        <f>IFERROR(__xludf.DUMMYFUNCTION("GOOGLETRANSLATE(A1236, ""en"", ""ru"")"),"Loading...")</f>
        <v>Loading...</v>
      </c>
      <c r="F1236" s="2" t="str">
        <f>IFERROR(__xludf.DUMMYFUNCTION("GOOGLETRANSLATE(B1236, ""en"", ""ru"")"),"Морковь")</f>
        <v>Морковь</v>
      </c>
      <c r="G1236" s="2" t="str">
        <f>IFERROR(__xludf.DUMMYFUNCTION("GOOGLETRANSLATE(C1236, ""en"", ""ru"")"),"Loading...")</f>
        <v>Loading...</v>
      </c>
    </row>
    <row r="1237" ht="15.75" customHeight="1">
      <c r="A1237" s="2" t="s">
        <v>619</v>
      </c>
      <c r="B1237" s="2" t="s">
        <v>505</v>
      </c>
      <c r="C1237" s="2" t="s">
        <v>620</v>
      </c>
      <c r="E1237" s="2" t="str">
        <f>IFERROR(__xludf.DUMMYFUNCTION("GOOGLETRANSLATE(A1237, ""en"", ""ru"")"),"Loading...")</f>
        <v>Loading...</v>
      </c>
      <c r="F1237" s="2" t="str">
        <f>IFERROR(__xludf.DUMMYFUNCTION("GOOGLETRANSLATE(B1237, ""en"", ""ru"")"),"Loading...")</f>
        <v>Loading...</v>
      </c>
      <c r="G1237" s="2" t="str">
        <f>IFERROR(__xludf.DUMMYFUNCTION("GOOGLETRANSLATE(C1237, ""en"", ""ru"")"),"Loading...")</f>
        <v>Loading...</v>
      </c>
    </row>
    <row r="1238" ht="15.75" customHeight="1">
      <c r="A1238" s="2" t="s">
        <v>619</v>
      </c>
      <c r="B1238" s="2" t="s">
        <v>77</v>
      </c>
      <c r="C1238" s="2" t="s">
        <v>620</v>
      </c>
      <c r="E1238" s="2" t="str">
        <f>IFERROR(__xludf.DUMMYFUNCTION("GOOGLETRANSLATE(A1238, ""en"", ""ru"")"),"Loading...")</f>
        <v>Loading...</v>
      </c>
      <c r="F1238" s="2" t="str">
        <f>IFERROR(__xludf.DUMMYFUNCTION("GOOGLETRANSLATE(B1238, ""en"", ""ru"")"),"Лук")</f>
        <v>Лук</v>
      </c>
      <c r="G1238" s="2" t="str">
        <f>IFERROR(__xludf.DUMMYFUNCTION("GOOGLETRANSLATE(C1238, ""en"", ""ru"")"),"Loading...")</f>
        <v>Loading...</v>
      </c>
    </row>
    <row r="1239" ht="15.75" customHeight="1">
      <c r="A1239" s="2" t="s">
        <v>619</v>
      </c>
      <c r="B1239" s="2" t="s">
        <v>117</v>
      </c>
      <c r="C1239" s="2" t="s">
        <v>620</v>
      </c>
      <c r="E1239" s="2" t="str">
        <f>IFERROR(__xludf.DUMMYFUNCTION("GOOGLETRANSLATE(A1239, ""en"", ""ru"")"),"Loading...")</f>
        <v>Loading...</v>
      </c>
      <c r="F1239" s="2" t="str">
        <f>IFERROR(__xludf.DUMMYFUNCTION("GOOGLETRANSLATE(B1239, ""en"", ""ru"")"),"Loading...")</f>
        <v>Loading...</v>
      </c>
      <c r="G1239" s="2" t="str">
        <f>IFERROR(__xludf.DUMMYFUNCTION("GOOGLETRANSLATE(C1239, ""en"", ""ru"")"),"Loading...")</f>
        <v>Loading...</v>
      </c>
    </row>
    <row r="1240" ht="15.75" customHeight="1">
      <c r="A1240" s="2" t="s">
        <v>619</v>
      </c>
      <c r="B1240" s="2" t="s">
        <v>534</v>
      </c>
      <c r="C1240" s="2" t="s">
        <v>620</v>
      </c>
      <c r="E1240" s="2" t="str">
        <f>IFERROR(__xludf.DUMMYFUNCTION("GOOGLETRANSLATE(A1240, ""en"", ""ru"")"),"Loading...")</f>
        <v>Loading...</v>
      </c>
      <c r="F1240" s="2" t="str">
        <f>IFERROR(__xludf.DUMMYFUNCTION("GOOGLETRANSLATE(B1240, ""en"", ""ru"")"),"Loading...")</f>
        <v>Loading...</v>
      </c>
      <c r="G1240" s="2" t="str">
        <f>IFERROR(__xludf.DUMMYFUNCTION("GOOGLETRANSLATE(C1240, ""en"", ""ru"")"),"Loading...")</f>
        <v>Loading...</v>
      </c>
    </row>
    <row r="1241" ht="15.75" customHeight="1">
      <c r="A1241" s="2" t="s">
        <v>619</v>
      </c>
      <c r="B1241" s="2" t="s">
        <v>116</v>
      </c>
      <c r="C1241" s="2" t="s">
        <v>620</v>
      </c>
      <c r="E1241" s="2" t="str">
        <f>IFERROR(__xludf.DUMMYFUNCTION("GOOGLETRANSLATE(A1241, ""en"", ""ru"")"),"Loading...")</f>
        <v>Loading...</v>
      </c>
      <c r="F1241" s="2" t="str">
        <f>IFERROR(__xludf.DUMMYFUNCTION("GOOGLETRANSLATE(B1241, ""en"", ""ru"")"),"Loading...")</f>
        <v>Loading...</v>
      </c>
      <c r="G1241" s="2" t="str">
        <f>IFERROR(__xludf.DUMMYFUNCTION("GOOGLETRANSLATE(C1241, ""en"", ""ru"")"),"Loading...")</f>
        <v>Loading...</v>
      </c>
    </row>
    <row r="1242" ht="15.75" customHeight="1">
      <c r="A1242" s="2" t="s">
        <v>619</v>
      </c>
      <c r="B1242" s="2" t="s">
        <v>18</v>
      </c>
      <c r="C1242" s="2" t="s">
        <v>620</v>
      </c>
      <c r="E1242" s="2" t="str">
        <f>IFERROR(__xludf.DUMMYFUNCTION("GOOGLETRANSLATE(A1242, ""en"", ""ru"")"),"Loading...")</f>
        <v>Loading...</v>
      </c>
      <c r="F1242" s="2" t="str">
        <f>IFERROR(__xludf.DUMMYFUNCTION("GOOGLETRANSLATE(B1242, ""en"", ""ru"")"),"Масло")</f>
        <v>Масло</v>
      </c>
      <c r="G1242" s="2" t="str">
        <f>IFERROR(__xludf.DUMMYFUNCTION("GOOGLETRANSLATE(C1242, ""en"", ""ru"")"),"Loading...")</f>
        <v>Loading...</v>
      </c>
    </row>
    <row r="1243" ht="15.75" customHeight="1">
      <c r="A1243" s="2" t="s">
        <v>619</v>
      </c>
      <c r="B1243" s="2" t="s">
        <v>32</v>
      </c>
      <c r="C1243" s="2" t="s">
        <v>620</v>
      </c>
      <c r="E1243" s="2" t="str">
        <f>IFERROR(__xludf.DUMMYFUNCTION("GOOGLETRANSLATE(A1243, ""en"", ""ru"")"),"Loading...")</f>
        <v>Loading...</v>
      </c>
      <c r="F1243" s="2" t="str">
        <f>IFERROR(__xludf.DUMMYFUNCTION("GOOGLETRANSLATE(B1243, ""en"", ""ru"")"),"Сахар")</f>
        <v>Сахар</v>
      </c>
      <c r="G1243" s="2" t="str">
        <f>IFERROR(__xludf.DUMMYFUNCTION("GOOGLETRANSLATE(C1243, ""en"", ""ru"")"),"Loading...")</f>
        <v>Loading...</v>
      </c>
    </row>
    <row r="1244" ht="15.75" customHeight="1">
      <c r="A1244" s="2" t="s">
        <v>619</v>
      </c>
      <c r="B1244" s="2" t="s">
        <v>197</v>
      </c>
      <c r="C1244" s="2" t="s">
        <v>620</v>
      </c>
      <c r="E1244" s="2" t="str">
        <f>IFERROR(__xludf.DUMMYFUNCTION("GOOGLETRANSLATE(A1244, ""en"", ""ru"")"),"Loading...")</f>
        <v>Loading...</v>
      </c>
      <c r="F1244" s="2" t="str">
        <f>IFERROR(__xludf.DUMMYFUNCTION("GOOGLETRANSLATE(B1244, ""en"", ""ru"")"),"Loading...")</f>
        <v>Loading...</v>
      </c>
      <c r="G1244" s="2" t="str">
        <f>IFERROR(__xludf.DUMMYFUNCTION("GOOGLETRANSLATE(C1244, ""en"", ""ru"")"),"Loading...")</f>
        <v>Loading...</v>
      </c>
    </row>
    <row r="1245" ht="15.75" customHeight="1">
      <c r="A1245" s="2" t="s">
        <v>619</v>
      </c>
      <c r="B1245" s="2" t="s">
        <v>30</v>
      </c>
      <c r="C1245" s="2" t="s">
        <v>620</v>
      </c>
      <c r="E1245" s="2" t="str">
        <f>IFERROR(__xludf.DUMMYFUNCTION("GOOGLETRANSLATE(A1245, ""en"", ""ru"")"),"Loading...")</f>
        <v>Loading...</v>
      </c>
      <c r="F1245" s="2" t="str">
        <f>IFERROR(__xludf.DUMMYFUNCTION("GOOGLETRANSLATE(B1245, ""en"", ""ru"")"),"Соль")</f>
        <v>Соль</v>
      </c>
      <c r="G1245" s="2" t="str">
        <f>IFERROR(__xludf.DUMMYFUNCTION("GOOGLETRANSLATE(C1245, ""en"", ""ru"")"),"Loading...")</f>
        <v>Loading...</v>
      </c>
    </row>
    <row r="1246" ht="15.75" customHeight="1">
      <c r="A1246" s="2" t="s">
        <v>619</v>
      </c>
      <c r="B1246" s="2" t="s">
        <v>146</v>
      </c>
      <c r="C1246" s="2" t="s">
        <v>620</v>
      </c>
      <c r="E1246" s="2" t="str">
        <f>IFERROR(__xludf.DUMMYFUNCTION("GOOGLETRANSLATE(A1246, ""en"", ""ru"")"),"Loading...")</f>
        <v>Loading...</v>
      </c>
      <c r="F1246" s="2" t="str">
        <f>IFERROR(__xludf.DUMMYFUNCTION("GOOGLETRANSLATE(B1246, ""en"", ""ru"")"),"Loading...")</f>
        <v>Loading...</v>
      </c>
      <c r="G1246" s="2" t="str">
        <f>IFERROR(__xludf.DUMMYFUNCTION("GOOGLETRANSLATE(C1246, ""en"", ""ru"")"),"Loading...")</f>
        <v>Loading...</v>
      </c>
    </row>
    <row r="1247" ht="15.75" customHeight="1">
      <c r="A1247" s="2" t="s">
        <v>621</v>
      </c>
      <c r="B1247" s="2" t="s">
        <v>622</v>
      </c>
      <c r="C1247" s="2" t="s">
        <v>623</v>
      </c>
      <c r="E1247" s="2" t="str">
        <f>IFERROR(__xludf.DUMMYFUNCTION("GOOGLETRANSLATE(A1247, ""en"", ""ru"")"),"Loading...")</f>
        <v>Loading...</v>
      </c>
      <c r="F1247" s="2" t="str">
        <f>IFERROR(__xludf.DUMMYFUNCTION("GOOGLETRANSLATE(B1247, ""en"", ""ru"")"),"Loading...")</f>
        <v>Loading...</v>
      </c>
      <c r="G1247" s="2" t="str">
        <f>IFERROR(__xludf.DUMMYFUNCTION("GOOGLETRANSLATE(C1247, ""en"", ""ru"")"),"Loading...")</f>
        <v>Loading...</v>
      </c>
    </row>
    <row r="1248" ht="15.75" customHeight="1">
      <c r="A1248" s="2" t="s">
        <v>621</v>
      </c>
      <c r="B1248" s="2" t="s">
        <v>118</v>
      </c>
      <c r="C1248" s="2" t="s">
        <v>623</v>
      </c>
      <c r="E1248" s="2" t="str">
        <f>IFERROR(__xludf.DUMMYFUNCTION("GOOGLETRANSLATE(A1248, ""en"", ""ru"")"),"Loading...")</f>
        <v>Loading...</v>
      </c>
      <c r="F1248" s="2" t="str">
        <f>IFERROR(__xludf.DUMMYFUNCTION("GOOGLETRANSLATE(B1248, ""en"", ""ru"")"),"Петрушка")</f>
        <v>Петрушка</v>
      </c>
      <c r="G1248" s="2" t="str">
        <f>IFERROR(__xludf.DUMMYFUNCTION("GOOGLETRANSLATE(C1248, ""en"", ""ru"")"),"Loading...")</f>
        <v>Loading...</v>
      </c>
    </row>
    <row r="1249" ht="15.75" customHeight="1">
      <c r="A1249" s="2" t="s">
        <v>621</v>
      </c>
      <c r="B1249" s="2" t="s">
        <v>69</v>
      </c>
      <c r="C1249" s="2" t="s">
        <v>623</v>
      </c>
      <c r="E1249" s="2" t="str">
        <f>IFERROR(__xludf.DUMMYFUNCTION("GOOGLETRANSLATE(A1249, ""en"", ""ru"")"),"Loading...")</f>
        <v>Loading...</v>
      </c>
      <c r="F1249" s="2" t="str">
        <f>IFERROR(__xludf.DUMMYFUNCTION("GOOGLETRANSLATE(B1249, ""en"", ""ru"")"),"Оливковое масло")</f>
        <v>Оливковое масло</v>
      </c>
      <c r="G1249" s="2" t="str">
        <f>IFERROR(__xludf.DUMMYFUNCTION("GOOGLETRANSLATE(C1249, ""en"", ""ru"")"),"Loading...")</f>
        <v>Loading...</v>
      </c>
    </row>
    <row r="1250" ht="15.75" customHeight="1">
      <c r="A1250" s="2" t="s">
        <v>621</v>
      </c>
      <c r="B1250" s="2" t="s">
        <v>215</v>
      </c>
      <c r="C1250" s="2" t="s">
        <v>623</v>
      </c>
      <c r="E1250" s="2" t="str">
        <f>IFERROR(__xludf.DUMMYFUNCTION("GOOGLETRANSLATE(A1250, ""en"", ""ru"")"),"Loading...")</f>
        <v>Loading...</v>
      </c>
      <c r="F1250" s="2" t="str">
        <f>IFERROR(__xludf.DUMMYFUNCTION("GOOGLETRANSLATE(B1250, ""en"", ""ru"")"),"Loading...")</f>
        <v>Loading...</v>
      </c>
      <c r="G1250" s="2" t="str">
        <f>IFERROR(__xludf.DUMMYFUNCTION("GOOGLETRANSLATE(C1250, ""en"", ""ru"")"),"Loading...")</f>
        <v>Loading...</v>
      </c>
    </row>
    <row r="1251" ht="15.75" customHeight="1">
      <c r="A1251" s="2" t="s">
        <v>621</v>
      </c>
      <c r="B1251" s="2" t="s">
        <v>39</v>
      </c>
      <c r="C1251" s="2" t="s">
        <v>623</v>
      </c>
      <c r="E1251" s="2" t="str">
        <f>IFERROR(__xludf.DUMMYFUNCTION("GOOGLETRANSLATE(A1251, ""en"", ""ru"")"),"Loading...")</f>
        <v>Loading...</v>
      </c>
      <c r="F1251" s="2" t="str">
        <f>IFERROR(__xludf.DUMMYFUNCTION("GOOGLETRANSLATE(B1251, ""en"", ""ru"")"),"Зубчик чеснока")</f>
        <v>Зубчик чеснока</v>
      </c>
      <c r="G1251" s="2" t="str">
        <f>IFERROR(__xludf.DUMMYFUNCTION("GOOGLETRANSLATE(C1251, ""en"", ""ru"")"),"Loading...")</f>
        <v>Loading...</v>
      </c>
    </row>
    <row r="1252" ht="15.75" customHeight="1">
      <c r="A1252" s="2" t="s">
        <v>621</v>
      </c>
      <c r="B1252" s="2" t="s">
        <v>42</v>
      </c>
      <c r="C1252" s="2" t="s">
        <v>623</v>
      </c>
      <c r="E1252" s="2" t="str">
        <f>IFERROR(__xludf.DUMMYFUNCTION("GOOGLETRANSLATE(A1252, ""en"", ""ru"")"),"Loading...")</f>
        <v>Loading...</v>
      </c>
      <c r="F1252" s="2" t="str">
        <f>IFERROR(__xludf.DUMMYFUNCTION("GOOGLETRANSLATE(B1252, ""en"", ""ru"")"),"Тмин")</f>
        <v>Тмин</v>
      </c>
      <c r="G1252" s="2" t="str">
        <f>IFERROR(__xludf.DUMMYFUNCTION("GOOGLETRANSLATE(C1252, ""en"", ""ru"")"),"Loading...")</f>
        <v>Loading...</v>
      </c>
    </row>
    <row r="1253" ht="15.75" customHeight="1">
      <c r="A1253" s="2" t="s">
        <v>624</v>
      </c>
      <c r="B1253" s="2" t="s">
        <v>28</v>
      </c>
      <c r="C1253" s="2" t="s">
        <v>625</v>
      </c>
      <c r="E1253" s="2" t="str">
        <f>IFERROR(__xludf.DUMMYFUNCTION("GOOGLETRANSLATE(A1253, ""en"", ""ru"")"),"Loading...")</f>
        <v>Loading...</v>
      </c>
      <c r="F1253" s="2" t="str">
        <f>IFERROR(__xludf.DUMMYFUNCTION("GOOGLETRANSLATE(B1253, ""en"", ""ru"")"),"Мука")</f>
        <v>Мука</v>
      </c>
      <c r="G1253" s="2" t="str">
        <f>IFERROR(__xludf.DUMMYFUNCTION("GOOGLETRANSLATE(C1253, ""en"", ""ru"")"),"Loading...")</f>
        <v>Loading...</v>
      </c>
    </row>
    <row r="1254" ht="15.75" customHeight="1">
      <c r="A1254" s="2" t="s">
        <v>624</v>
      </c>
      <c r="B1254" s="2" t="s">
        <v>47</v>
      </c>
      <c r="C1254" s="2" t="s">
        <v>625</v>
      </c>
      <c r="E1254" s="2" t="str">
        <f>IFERROR(__xludf.DUMMYFUNCTION("GOOGLETRANSLATE(A1254, ""en"", ""ru"")"),"Loading...")</f>
        <v>Loading...</v>
      </c>
      <c r="F1254" s="2" t="str">
        <f>IFERROR(__xludf.DUMMYFUNCTION("GOOGLETRANSLATE(B1254, ""en"", ""ru"")"),"Вода")</f>
        <v>Вода</v>
      </c>
      <c r="G1254" s="2" t="str">
        <f>IFERROR(__xludf.DUMMYFUNCTION("GOOGLETRANSLATE(C1254, ""en"", ""ru"")"),"Loading...")</f>
        <v>Loading...</v>
      </c>
    </row>
    <row r="1255" ht="15.75" customHeight="1">
      <c r="A1255" s="2" t="s">
        <v>624</v>
      </c>
      <c r="B1255" s="2" t="s">
        <v>30</v>
      </c>
      <c r="C1255" s="2" t="s">
        <v>625</v>
      </c>
      <c r="E1255" s="2" t="str">
        <f>IFERROR(__xludf.DUMMYFUNCTION("GOOGLETRANSLATE(A1255, ""en"", ""ru"")"),"Loading...")</f>
        <v>Loading...</v>
      </c>
      <c r="F1255" s="2" t="str">
        <f>IFERROR(__xludf.DUMMYFUNCTION("GOOGLETRANSLATE(B1255, ""en"", ""ru"")"),"Соль")</f>
        <v>Соль</v>
      </c>
      <c r="G1255" s="2" t="str">
        <f>IFERROR(__xludf.DUMMYFUNCTION("GOOGLETRANSLATE(C1255, ""en"", ""ru"")"),"Loading...")</f>
        <v>Loading...</v>
      </c>
    </row>
    <row r="1256" ht="15.75" customHeight="1">
      <c r="A1256" s="2" t="s">
        <v>624</v>
      </c>
      <c r="B1256" s="2" t="s">
        <v>31</v>
      </c>
      <c r="C1256" s="2" t="s">
        <v>625</v>
      </c>
      <c r="E1256" s="2" t="str">
        <f>IFERROR(__xludf.DUMMYFUNCTION("GOOGLETRANSLATE(A1256, ""en"", ""ru"")"),"Loading...")</f>
        <v>Loading...</v>
      </c>
      <c r="F1256" s="2" t="str">
        <f>IFERROR(__xludf.DUMMYFUNCTION("GOOGLETRANSLATE(B1256, ""en"", ""ru"")"),"Несоленое масло")</f>
        <v>Несоленое масло</v>
      </c>
      <c r="G1256" s="2" t="str">
        <f>IFERROR(__xludf.DUMMYFUNCTION("GOOGLETRANSLATE(C1256, ""en"", ""ru"")"),"Loading...")</f>
        <v>Loading...</v>
      </c>
    </row>
    <row r="1257" ht="15.75" customHeight="1">
      <c r="A1257" s="2" t="s">
        <v>624</v>
      </c>
      <c r="B1257" s="2" t="s">
        <v>69</v>
      </c>
      <c r="C1257" s="2" t="s">
        <v>625</v>
      </c>
      <c r="E1257" s="2" t="str">
        <f>IFERROR(__xludf.DUMMYFUNCTION("GOOGLETRANSLATE(A1257, ""en"", ""ru"")"),"Loading...")</f>
        <v>Loading...</v>
      </c>
      <c r="F1257" s="2" t="str">
        <f>IFERROR(__xludf.DUMMYFUNCTION("GOOGLETRANSLATE(B1257, ""en"", ""ru"")"),"Оливковое масло")</f>
        <v>Оливковое масло</v>
      </c>
      <c r="G1257" s="2" t="str">
        <f>IFERROR(__xludf.DUMMYFUNCTION("GOOGLETRANSLATE(C1257, ""en"", ""ru"")"),"Loading...")</f>
        <v>Loading...</v>
      </c>
    </row>
    <row r="1258" ht="15.75" customHeight="1">
      <c r="A1258" s="2" t="s">
        <v>626</v>
      </c>
      <c r="B1258" s="2" t="s">
        <v>627</v>
      </c>
      <c r="C1258" s="2" t="s">
        <v>628</v>
      </c>
      <c r="E1258" s="2" t="str">
        <f>IFERROR(__xludf.DUMMYFUNCTION("GOOGLETRANSLATE(A1258, ""en"", ""ru"")"),"Loading...")</f>
        <v>Loading...</v>
      </c>
      <c r="F1258" s="2" t="str">
        <f>IFERROR(__xludf.DUMMYFUNCTION("GOOGLETRANSLATE(B1258, ""en"", ""ru"")"),"Loading...")</f>
        <v>Loading...</v>
      </c>
      <c r="G1258" s="2" t="str">
        <f>IFERROR(__xludf.DUMMYFUNCTION("GOOGLETRANSLATE(C1258, ""en"", ""ru"")"),"ШАГ 1
Положите рыбу в кастрюлю с крышкой и залейте необходимое количество воды, чтобы закрыть ее. Добавьте золото и варите 10 минут на слабом огне под закрытой крышкой. Слейте воду и очистите рыбу.
ШАГ 2
Положите рыбу, картофель, зеленый перец чили, ко"&amp;"риандр, тложитемин, черный перец, чеснок и имбирь в большую миску. Приправьте, добавьте рисовую муку, хорошо перемешайте и разбейте 1 яйцо. Перемешайте смесь и разделите на 15 частей, затем сформируйте небольшую бревну. Остальные яйца разбиваем в миску и "&amp;"слегка взбиваем. Положите панировочные сухари в другую миску. Окуните каждое фофо во взбитое яйцо, а затем в смесь панировочных сухарей. Остудить 20 минут.
ШАГ 3
Нагрейте 1 см масла в большой сковороде на среднем огне. Обжаривайте фофосовыми партиями по"&amp;" 2 минуты с каждой стороны, осторожно переворачивая, чтобы получить ровный золотисто-коричневый цвет на всей поверхности. Слейте воду на кухонную бумагу и повторите то же самое с оставшимися фофосом.
ШАГ 4
Для лукового салата добавьте лук, кориандр, лим"&amp;"онный сок и щепотку соли. Подавайте с фофосом и чатни из манго.")</f>
        <v>ШАГ 1
Положите рыбу в кастрюлю с крышкой и залейте необходимое количество воды, чтобы закрыть ее. Добавьте золото и варите 10 минут на слабом огне под закрытой крышкой. Слейте воду и очистите рыбу.
ШАГ 2
Положите рыбу, картофель, зеленый перец чили, кориандр, тложитемин, черный перец, чеснок и имбирь в большую миску. Приправьте, добавьте рисовую муку, хорошо перемешайте и разбейте 1 яйцо. Перемешайте смесь и разделите на 15 частей, затем сформируйте небольшую бревну. Остальные яйца разбиваем в миску и слегка взбиваем. Положите панировочные сухари в другую миску. Окуните каждое фофо во взбитое яйцо, а затем в смесь панировочных сухарей. Остудить 20 минут.
ШАГ 3
Нагрейте 1 см масла в большой сковороде на среднем огне. Обжаривайте фофосовыми партиями по 2 минуты с каждой стороны, осторожно переворачивая, чтобы получить ровный золотисто-коричневый цвет на всей поверхности. Слейте воду на кухонную бумагу и повторите то же самое с оставшимися фофосом.
ШАГ 4
Для лукового салата добавьте лук, кориандр, лимонный сок и щепотку соли. Подавайте с фофосом и чатни из манго.</v>
      </c>
    </row>
    <row r="1259" ht="15.75" customHeight="1">
      <c r="A1259" s="2" t="s">
        <v>626</v>
      </c>
      <c r="B1259" s="2" t="s">
        <v>93</v>
      </c>
      <c r="C1259" s="2" t="s">
        <v>628</v>
      </c>
      <c r="E1259" s="2" t="str">
        <f>IFERROR(__xludf.DUMMYFUNCTION("GOOGLETRANSLATE(A1259, ""en"", ""ru"")"),"Loading...")</f>
        <v>Loading...</v>
      </c>
      <c r="F1259" s="2" t="str">
        <f>IFERROR(__xludf.DUMMYFUNCTION("GOOGLETRANSLATE(B1259, ""en"", ""ru"")"),"Картофель")</f>
        <v>Картофель</v>
      </c>
      <c r="G1259" s="2" t="str">
        <f>IFERROR(__xludf.DUMMYFUNCTION("GOOGLETRANSLATE(C1259, ""en"", ""ru"")"),"ШАГ 1
Положите рыбу в кастрюлю с крышкой и залейте необходимое количество воды, чтобы закрыть ее. Добавьте золото и варите 10 минут на слабом огне под закрытой крышкой. Слейте воду и очистите рыбу.
ШАГ 2
Положите рыбу, картофель, зеленый перец чили, ко"&amp;"риандр, тложитемин, черный перец, чеснок и имбирь в большую миску. Приправьте, добавьте рисовую муку, хорошо перемешайте и разбейте 1 яйцо. Перемешайте смесь и разделите на 15 частей, затем сформируйте небольшую бревну. Остальные яйца разбиваем в миску и "&amp;"слегка взбиваем. Положите панировочные сухари в другую миску. Окуните каждое фофо во взбитое яйцо, а затем в смесь панировочных сухарей. Остудить 20 минут.
ШАГ 3
Нагрейте 1 см масла в большой сковороде на среднем огне. Обжаривайте фофосовыми партиями по"&amp;" 2 минуты с каждой стороны, осторожно переворачивая, чтобы получить ровный золотисто-коричневый цвет на всей поверхности. Слейте воду на кухонную бумагу и повторите то же самое с оставшимися фофосом.
ШАГ 4
Для лукового салата добавьте лук, кориандр, лим"&amp;"онный сок и щепотку соли. Подавайте с фофосом и чатни из манго.")</f>
        <v>ШАГ 1
Положите рыбу в кастрюлю с крышкой и залейте необходимое количество воды, чтобы закрыть ее. Добавьте золото и варите 10 минут на слабом огне под закрытой крышкой. Слейте воду и очистите рыбу.
ШАГ 2
Положите рыбу, картофель, зеленый перец чили, кориандр, тложитемин, черный перец, чеснок и имбирь в большую миску. Приправьте, добавьте рисовую муку, хорошо перемешайте и разбейте 1 яйцо. Перемешайте смесь и разделите на 15 частей, затем сформируйте небольшую бревну. Остальные яйца разбиваем в миску и слегка взбиваем. Положите панировочные сухари в другую миску. Окуните каждое фофо во взбитое яйцо, а затем в смесь панировочных сухарей. Остудить 20 минут.
ШАГ 3
Нагрейте 1 см масла в большой сковороде на среднем огне. Обжаривайте фофосовыми партиями по 2 минуты с каждой стороны, осторожно переворачивая, чтобы получить ровный золотисто-коричневый цвет на всей поверхности. Слейте воду на кухонную бумагу и повторите то же самое с оставшимися фофосом.
ШАГ 4
Для лукового салата добавьте лук, кориандр, лимонный сок и щепотку соли. Подавайте с фофосом и чатни из манго.</v>
      </c>
    </row>
    <row r="1260" ht="15.75" customHeight="1">
      <c r="A1260" s="2" t="s">
        <v>626</v>
      </c>
      <c r="B1260" s="2" t="s">
        <v>80</v>
      </c>
      <c r="C1260" s="2" t="s">
        <v>628</v>
      </c>
      <c r="E1260" s="2" t="str">
        <f>IFERROR(__xludf.DUMMYFUNCTION("GOOGLETRANSLATE(A1260, ""en"", ""ru"")"),"Loading...")</f>
        <v>Loading...</v>
      </c>
      <c r="F1260" s="2" t="str">
        <f>IFERROR(__xludf.DUMMYFUNCTION("GOOGLETRANSLATE(B1260, ""en"", ""ru"")"),"Зеленый перец чили")</f>
        <v>Зеленый перец чили</v>
      </c>
      <c r="G1260" s="2" t="str">
        <f>IFERROR(__xludf.DUMMYFUNCTION("GOOGLETRANSLATE(C1260, ""en"", ""ru"")"),"ШАГ 1
Положите рыбу в кастрюлю с крышкой и залейте необходимое количество воды, чтобы закрыть ее. Добавьте золото и варите 10 минут на слабом огне под закрытой крышкой. Слейте воду и очистите рыбу.
ШАГ 2
Положите рыбу, картофель, зеленый перец чили, ко"&amp;"риандр, тложитемин, черный перец, чеснок и имбирь в большую миску. Приправьте, добавьте рисовую муку, хорошо перемешайте и разбейте 1 яйцо. Перемешайте смесь и разделите на 15 частей, затем сформируйте небольшую бревну. Остальные яйца разбиваем в миску и "&amp;"слегка взбиваем. Положите панировочные сухари в другую миску. Окуните каждое фофо во взбитое яйцо, а затем в смесь панировочных сухарей. Остудить 20 минут.
ШАГ 3
Нагрейте 1 см масла в большой сковороде на среднем огне. Обжаривайте фофосовыми партиями по"&amp;" 2 минуты с каждой стороны, осторожно переворачивая, чтобы получить ровный золотисто-коричневый цвет на всей поверхности. Слейте воду на кухонную бумагу и повторите то же самое с оставшимися фофосом.
ШАГ 4
Для лукового салата добавьте лук, кориандр, лим"&amp;"онный сок и щепотку соли. Подавайте с фофосом и чатни из манго.")</f>
        <v>ШАГ 1
Положите рыбу в кастрюлю с крышкой и залейте необходимое количество воды, чтобы закрыть ее. Добавьте золото и варите 10 минут на слабом огне под закрытой крышкой. Слейте воду и очистите рыбу.
ШАГ 2
Положите рыбу, картофель, зеленый перец чили, кориандр, тложитемин, черный перец, чеснок и имбирь в большую миску. Приправьте, добавьте рисовую муку, хорошо перемешайте и разбейте 1 яйцо. Перемешайте смесь и разделите на 15 частей, затем сформируйте небольшую бревну. Остальные яйца разбиваем в миску и слегка взбиваем. Положите панировочные сухари в другую миску. Окуните каждое фофо во взбитое яйцо, а затем в смесь панировочных сухарей. Остудить 20 минут.
ШАГ 3
Нагрейте 1 см масла в большой сковороде на среднем огне. Обжаривайте фофосовыми партиями по 2 минуты с каждой стороны, осторожно переворачивая, чтобы получить ровный золотисто-коричневый цвет на всей поверхности. Слейте воду на кухонную бумагу и повторите то же самое с оставшимися фофосом.
ШАГ 4
Для лукового салата добавьте лук, кориандр, лимонный сок и щепотку соли. Подавайте с фофосом и чатни из манго.</v>
      </c>
    </row>
    <row r="1261" ht="15.75" customHeight="1">
      <c r="A1261" s="2" t="s">
        <v>626</v>
      </c>
      <c r="B1261" s="2" t="s">
        <v>43</v>
      </c>
      <c r="C1261" s="2" t="s">
        <v>628</v>
      </c>
      <c r="E1261" s="2" t="str">
        <f>IFERROR(__xludf.DUMMYFUNCTION("GOOGLETRANSLATE(A1261, ""en"", ""ru"")"),"Loading...")</f>
        <v>Loading...</v>
      </c>
      <c r="F1261" s="2" t="str">
        <f>IFERROR(__xludf.DUMMYFUNCTION("GOOGLETRANSLATE(B1261, ""en"", ""ru"")"),"Кориандр")</f>
        <v>Кориандр</v>
      </c>
      <c r="G1261" s="2" t="str">
        <f>IFERROR(__xludf.DUMMYFUNCTION("GOOGLETRANSLATE(C1261, ""en"", ""ru"")"),"ШАГ 1
Положите рыбу в кастрюлю с крышкой и залейте необходимое количество воды, чтобы закрыть ее. Добавьте золото и варите 10 минут на слабом огне под закрытой крышкой. Слейте воду и очистите рыбу.
ШАГ 2
Положите рыбу, картофель, зеленый перец чили, ко"&amp;"риандр, тложитемин, черный перец, чеснок и имбирь в большую миску. Приправьте, добавьте рисовую муку, хорошо перемешайте и разбейте 1 яйцо. Перемешайте смесь и разделите на 15 частей, затем сформируйте небольшую бревну. Остальные яйца разбиваем в миску и "&amp;"слегка взбиваем. Положите панировочные сухари в другую миску. Окуните каждое фофо во взбитое яйцо, а затем в смесь панировочных сухарей. Остудить 20 минут.
ШАГ 3
Нагрейте 1 см масла в большой сковороде на среднем огне. Обжаривайте фофосовыми партиями по"&amp;" 2 минуты с каждой стороны, осторожно переворачивая, чтобы получить ровный золотисто-коричневый цвет на всей поверхности. Слейте воду на кухонную бумагу и повторите то же самое с оставшимися фофосом.
ШАГ 4
Для лукового салата добавьте лук, кориандр, лим"&amp;"онный сок и щепотку соли. Подавайте с фофосом и чатни из манго.")</f>
        <v>ШАГ 1
Положите рыбу в кастрюлю с крышкой и залейте необходимое количество воды, чтобы закрыть ее. Добавьте золото и варите 10 минут на слабом огне под закрытой крышкой. Слейте воду и очистите рыбу.
ШАГ 2
Положите рыбу, картофель, зеленый перец чили, кориандр, тложитемин, черный перец, чеснок и имбирь в большую миску. Приправьте, добавьте рисовую муку, хорошо перемешайте и разбейте 1 яйцо. Перемешайте смесь и разделите на 15 частей, затем сформируйте небольшую бревну. Остальные яйца разбиваем в миску и слегка взбиваем. Положите панировочные сухари в другую миску. Окуните каждое фофо во взбитое яйцо, а затем в смесь панировочных сухарей. Остудить 20 минут.
ШАГ 3
Нагрейте 1 см масла в большой сковороде на среднем огне. Обжаривайте фофосовыми партиями по 2 минуты с каждой стороны, осторожно переворачивая, чтобы получить ровный золотисто-коричневый цвет на всей поверхности. Слейте воду на кухонную бумагу и повторите то же самое с оставшимися фофосом.
ШАГ 4
Для лукового салата добавьте лук, кориандр, лимонный сок и щепотку соли. Подавайте с фофосом и чатни из манго.</v>
      </c>
    </row>
    <row r="1262" ht="15.75" customHeight="1">
      <c r="A1262" s="2" t="s">
        <v>626</v>
      </c>
      <c r="B1262" s="2" t="s">
        <v>317</v>
      </c>
      <c r="C1262" s="2" t="s">
        <v>628</v>
      </c>
      <c r="E1262" s="2" t="str">
        <f>IFERROR(__xludf.DUMMYFUNCTION("GOOGLETRANSLATE(A1262, ""en"", ""ru"")"),"Loading...")</f>
        <v>Loading...</v>
      </c>
      <c r="F1262" s="2" t="str">
        <f>IFERROR(__xludf.DUMMYFUNCTION("GOOGLETRANSLATE(B1262, ""en"", ""ru"")"),"Loading...")</f>
        <v>Loading...</v>
      </c>
      <c r="G1262" s="2" t="str">
        <f>IFERROR(__xludf.DUMMYFUNCTION("GOOGLETRANSLATE(C1262, ""en"", ""ru"")"),"ШАГ 1
Положите рыбу в кастрюлю с крышкой и залейте необходимое количество воды, чтобы закрыть ее. Добавьте золото и варите 10 минут на слабом огне под закрытой крышкой. Слейте воду и очистите рыбу.
ШАГ 2
Положите рыбу, картофель, зеленый перец чили, ко"&amp;"риандр, тложитемин, черный перец, чеснок и имбирь в большую миску. Приправьте, добавьте рисовую муку, хорошо перемешайте и разбейте 1 яйцо. Перемешайте смесь и разделите на 15 частей, затем сформируйте небольшую бревну. Остальные яйца разбиваем в миску и "&amp;"слегка взбиваем. Положите панировочные сухари в другую миску. Окуните каждое фофо во взбитое яйцо, а затем в смесь панировочных сухарей. Остудить 20 минут.
ШАГ 3
Нагрейте 1 см масла в большой сковороде на среднем огне. Обжаривайте фофосовыми партиями по"&amp;" 2 минуты с каждой стороны, осторожно переворачивая, чтобы получить ровный золотисто-коричневый цвет на всей поверхности. Слейте воду на кухонную бумагу и повторите то же самое с оставшимися фофосом.
ШАГ 4
Для лукового салата добавьте лук, кориандр, лим"&amp;"онный сок и щепотку соли. Подавайте с фофосом и чатни из манго.")</f>
        <v>ШАГ 1
Положите рыбу в кастрюлю с крышкой и залейте необходимое количество воды, чтобы закрыть ее. Добавьте золото и варите 10 минут на слабом огне под закрытой крышкой. Слейте воду и очистите рыбу.
ШАГ 2
Положите рыбу, картофель, зеленый перец чили, кориандр, тложитемин, черный перец, чеснок и имбирь в большую миску. Приправьте, добавьте рисовую муку, хорошо перемешайте и разбейте 1 яйцо. Перемешайте смесь и разделите на 15 частей, затем сформируйте небольшую бревну. Остальные яйца разбиваем в миску и слегка взбиваем. Положите панировочные сухари в другую миску. Окуните каждое фофо во взбитое яйцо, а затем в смесь панировочных сухарей. Остудить 20 минут.
ШАГ 3
Нагрейте 1 см масла в большой сковороде на среднем огне. Обжаривайте фофосовыми партиями по 2 минуты с каждой стороны, осторожно переворачивая, чтобы получить ровный золотисто-коричневый цвет на всей поверхности. Слейте воду на кухонную бумагу и повторите то же самое с оставшимися фофосом.
ШАГ 4
Для лукового салата добавьте лук, кориандр, лимонный сок и щепотку соли. Подавайте с фофосом и чатни из манго.</v>
      </c>
    </row>
    <row r="1263" ht="15.75" customHeight="1">
      <c r="A1263" s="2" t="s">
        <v>626</v>
      </c>
      <c r="B1263" s="2" t="s">
        <v>146</v>
      </c>
      <c r="C1263" s="2" t="s">
        <v>628</v>
      </c>
      <c r="E1263" s="2" t="str">
        <f>IFERROR(__xludf.DUMMYFUNCTION("GOOGLETRANSLATE(A1263, ""en"", ""ru"")"),"Loading...")</f>
        <v>Loading...</v>
      </c>
      <c r="F1263" s="2" t="str">
        <f>IFERROR(__xludf.DUMMYFUNCTION("GOOGLETRANSLATE(B1263, ""en"", ""ru"")"),"Loading...")</f>
        <v>Loading...</v>
      </c>
      <c r="G1263" s="2" t="str">
        <f>IFERROR(__xludf.DUMMYFUNCTION("GOOGLETRANSLATE(C1263, ""en"", ""ru"")"),"ШАГ 1
Положите рыбу в кастрюлю с крышкой и залейте необходимое количество воды, чтобы закрыть ее. Добавьте золото и варите 10 минут на слабом огне под закрытой крышкой. Слейте воду и очистите рыбу.
ШАГ 2
Положите рыбу, картофель, зеленый перец чили, ко"&amp;"риандр, тложитемин, черный перец, чеснок и имбирь в большую миску. Приправьте, добавьте рисовую муку, хорошо перемешайте и разбейте 1 яйцо. Перемешайте смесь и разделите на 15 частей, затем сформируйте небольшую бревну. Остальные яйца разбиваем в миску и "&amp;"слегка взбиваем. Положите панировочные сухари в другую миску. Окуните каждое фофо во взбитое яйцо, а затем в смесь панировочных сухарей. Остудить 20 минут.
ШАГ 3
Нагрейте 1 см масла в большой сковороде на среднем огне. Обжаривайте фофосовыми партиями по"&amp;" 2 минуты с каждой стороны, осторожно переворачивая, чтобы получить ровный золотисто-коричневый цвет на всей поверхности. Слейте воду на кухонную бумагу и повторите то же самое с оставшимися фофосом.
ШАГ 4
Для лукового салата добавьте лук, кориандр, лим"&amp;"онный сок и щепотку соли. Подавайте с фофосом и чатни из манго.")</f>
        <v>ШАГ 1
Положите рыбу в кастрюлю с крышкой и залейте необходимое количество воды, чтобы закрыть ее. Добавьте золото и варите 10 минут на слабом огне под закрытой крышкой. Слейте воду и очистите рыбу.
ШАГ 2
Положите рыбу, картофель, зеленый перец чили, кориандр, тложитемин, черный перец, чеснок и имбирь в большую миску. Приправьте, добавьте рисовую муку, хорошо перемешайте и разбейте 1 яйцо. Перемешайте смесь и разделите на 15 частей, затем сформируйте небольшую бревну. Остальные яйца разбиваем в миску и слегка взбиваем. Положите панировочные сухари в другую миску. Окуните каждое фофо во взбитое яйцо, а затем в смесь панировочных сухарей. Остудить 20 минут.
ШАГ 3
Нагрейте 1 см масла в большой сковороде на среднем огне. Обжаривайте фофосовыми партиями по 2 минуты с каждой стороны, осторожно переворачивая, чтобы получить ровный золотисто-коричневый цвет на всей поверхности. Слейте воду на кухонную бумагу и повторите то же самое с оставшимися фофосом.
ШАГ 4
Для лукового салата добавьте лук, кориандр, лимонный сок и щепотку соли. Подавайте с фофосом и чатни из манго.</v>
      </c>
    </row>
    <row r="1264" ht="15.75" customHeight="1">
      <c r="A1264" s="2" t="s">
        <v>626</v>
      </c>
      <c r="B1264" s="2" t="s">
        <v>79</v>
      </c>
      <c r="C1264" s="2" t="s">
        <v>628</v>
      </c>
      <c r="E1264" s="2" t="str">
        <f>IFERROR(__xludf.DUMMYFUNCTION("GOOGLETRANSLATE(A1264, ""en"", ""ru"")"),"Loading...")</f>
        <v>Loading...</v>
      </c>
      <c r="F1264" s="2" t="str">
        <f>IFERROR(__xludf.DUMMYFUNCTION("GOOGLETRANSLATE(B1264, ""en"", ""ru"")"),"Чеснок")</f>
        <v>Чеснок</v>
      </c>
      <c r="G1264" s="2" t="str">
        <f>IFERROR(__xludf.DUMMYFUNCTION("GOOGLETRANSLATE(C1264, ""en"", ""ru"")"),"ШАГ 1
Положите рыбу в кастрюлю с крышкой и залейте необходимое количество воды, чтобы закрыть ее. Добавьте золото и варите 10 минут на слабом огне под закрытой крышкой. Слейте воду и очистите рыбу.
ШАГ 2
Положите рыбу, картофель, зеленый перец чили, ко"&amp;"риандр, тложитемин, черный перец, чеснок и имбирь в большую миску. Приправьте, добавьте рисовую муку, хорошо перемешайте и разбейте 1 яйцо. Перемешайте смесь и разделите на 15 частей, затем сформируйте небольшую бревну. Остальные яйца разбиваем в миску и "&amp;"слегка взбиваем. Положите панировочные сухари в другую миску. Окуните каждое фофо во взбитое яйцо, а затем в смесь панировочных сухарей. Остудить 20 минут.
ШАГ 3
Нагрейте 1 см масла в большой сковороде на среднем огне. Обжаривайте фофосовыми партиями по"&amp;" 2 минуты с каждой стороны, осторожно переворачивая, чтобы получить ровный золотисто-коричневый цвет на всей поверхности. Слейте воду на кухонную бумагу и повторите то же самое с оставшимися фофосом.
ШАГ 4
Для лукового салата добавьте лук, кориандр, лим"&amp;"онный сок и щепотку соли. Подавайте с фофосом и чатни из манго.")</f>
        <v>ШАГ 1
Положите рыбу в кастрюлю с крышкой и залейте необходимое количество воды, чтобы закрыть ее. Добавьте золото и варите 10 минут на слабом огне под закрытой крышкой. Слейте воду и очистите рыбу.
ШАГ 2
Положите рыбу, картофель, зеленый перец чили, кориандр, тложитемин, черный перец, чеснок и имбирь в большую миску. Приправьте, добавьте рисовую муку, хорошо перемешайте и разбейте 1 яйцо. Перемешайте смесь и разделите на 15 частей, затем сформируйте небольшую бревну. Остальные яйца разбиваем в миску и слегка взбиваем. Положите панировочные сухари в другую миску. Окуните каждое фофо во взбитое яйцо, а затем в смесь панировочных сухарей. Остудить 20 минут.
ШАГ 3
Нагрейте 1 см масла в большой сковороде на среднем огне. Обжаривайте фофосовыми партиями по 2 минуты с каждой стороны, осторожно переворачивая, чтобы получить ровный золотисто-коричневый цвет на всей поверхности. Слейте воду на кухонную бумагу и повторите то же самое с оставшимися фофосом.
ШАГ 4
Для лукового салата добавьте лук, кориандр, лимонный сок и щепотку соли. Подавайте с фофосом и чатни из манго.</v>
      </c>
    </row>
    <row r="1265" ht="15.75" customHeight="1">
      <c r="A1265" s="2" t="s">
        <v>626</v>
      </c>
      <c r="B1265" s="2" t="s">
        <v>38</v>
      </c>
      <c r="C1265" s="2" t="s">
        <v>628</v>
      </c>
      <c r="E1265" s="2" t="str">
        <f>IFERROR(__xludf.DUMMYFUNCTION("GOOGLETRANSLATE(A1265, ""en"", ""ru"")"),"Loading...")</f>
        <v>Loading...</v>
      </c>
      <c r="F1265" s="2" t="str">
        <f>IFERROR(__xludf.DUMMYFUNCTION("GOOGLETRANSLATE(B1265, ""en"", ""ru"")"),"Имбирь")</f>
        <v>Имбирь</v>
      </c>
      <c r="G1265" s="2" t="str">
        <f>IFERROR(__xludf.DUMMYFUNCTION("GOOGLETRANSLATE(C1265, ""en"", ""ru"")"),"ШАГ 1
Положите рыбу в кастрюлю с крышкой и залейте необходимое количество воды, чтобы закрыть ее. Добавьте золото и варите 10 минут на слабом огне под закрытой крышкой. Слейте воду и очистите рыбу.
ШАГ 2
Положите рыбу, картофель, зеленый перец чили, ко"&amp;"риандр, тложитемин, черный перец, чеснок и имбирь в большую миску. Приправьте, добавьте рисовую муку, хорошо перемешайте и разбейте 1 яйцо. Перемешайте смесь и разделите на 15 частей, затем сформируйте небольшую бревну. Остальные яйца разбиваем в миску и "&amp;"слегка взбиваем. Положите панировочные сухари в другую миску. Окуните каждое фофо во взбитое яйцо, а затем в смесь панировочных сухарей. Остудить 20 минут.
ШАГ 3
Нагрейте 1 см масла в большой сковороде на среднем огне. Обжаривайте фофосовыми партиями по"&amp;" 2 минуты с каждой стороны, осторожно переворачивая, чтобы получить ровный золотисто-коричневый цвет на всей поверхности. Слейте воду на кухонную бумагу и повторите то же самое с оставшимися фофосом.
ШАГ 4
Для лукового салата добавьте лук, кориандр, лим"&amp;"онный сок и щепотку соли. Подавайте с фофосом и чатни из манго.")</f>
        <v>ШАГ 1
Положите рыбу в кастрюлю с крышкой и залейте необходимое количество воды, чтобы закрыть ее. Добавьте золото и варите 10 минут на слабом огне под закрытой крышкой. Слейте воду и очистите рыбу.
ШАГ 2
Положите рыбу, картофель, зеленый перец чили, кориандр, тложитемин, черный перец, чеснок и имбирь в большую миску. Приправьте, добавьте рисовую муку, хорошо перемешайте и разбейте 1 яйцо. Перемешайте смесь и разделите на 15 частей, затем сформируйте небольшую бревну. Остальные яйца разбиваем в миску и слегка взбиваем. Положите панировочные сухари в другую миску. Окуните каждое фофо во взбитое яйцо, а затем в смесь панировочных сухарей. Остудить 20 минут.
ШАГ 3
Нагрейте 1 см масла в большой сковороде на среднем огне. Обжаривайте фофосовыми партиями по 2 минуты с каждой стороны, осторожно переворачивая, чтобы получить ровный золотисто-коричневый цвет на всей поверхности. Слейте воду на кухонную бумагу и повторите то же самое с оставшимися фофосом.
ШАГ 4
Для лукового салата добавьте лук, кориандр, лимонный сок и щепотку соли. Подавайте с фофосом и чатни из манго.</v>
      </c>
    </row>
    <row r="1266" ht="15.75" customHeight="1">
      <c r="A1266" s="2" t="s">
        <v>626</v>
      </c>
      <c r="B1266" s="2" t="s">
        <v>28</v>
      </c>
      <c r="C1266" s="2" t="s">
        <v>628</v>
      </c>
      <c r="E1266" s="2" t="str">
        <f>IFERROR(__xludf.DUMMYFUNCTION("GOOGLETRANSLATE(A1266, ""en"", ""ru"")"),"Loading...")</f>
        <v>Loading...</v>
      </c>
      <c r="F1266" s="2" t="str">
        <f>IFERROR(__xludf.DUMMYFUNCTION("GOOGLETRANSLATE(B1266, ""en"", ""ru"")"),"Мука")</f>
        <v>Мука</v>
      </c>
      <c r="G1266" s="2" t="str">
        <f>IFERROR(__xludf.DUMMYFUNCTION("GOOGLETRANSLATE(C1266, ""en"", ""ru"")"),"ШАГ 1
Положите рыбу в кастрюлю с крышкой и залейте необходимое количество воды, чтобы закрыть ее. Добавьте золото и варите 10 минут на слабом огне под закрытой крышкой. Слейте воду и очистите рыбу.
ШАГ 2
Положите рыбу, картофель, зеленый перец чили, ко"&amp;"риандр, тложитемин, черный перец, чеснок и имбирь в большую миску. Приправьте, добавьте рисовую муку, хорошо перемешайте и разбейте 1 яйцо. Перемешайте смесь и разделите на 15 частей, затем сформируйте небольшую бревну. Остальные яйца разбиваем в миску и "&amp;"слегка взбиваем. Положите панировочные сухари в другую миску. Окуните каждое фофо во взбитое яйцо, а затем в смесь панировочных сухарей. Остудить 20 минут.
ШАГ 3
Нагрейте 1 см масла в большой сковороде на среднем огне. Обжаривайте фофосовыми партиями по"&amp;" 2 минуты с каждой стороны, осторожно переворачивая, чтобы получить ровный золотисто-коричневый цвет на всей поверхности. Слейте воду на кухонную бумагу и повторите то же самое с оставшимися фофосом.
ШАГ 4
Для лукового салата добавьте лук, кориандр, лим"&amp;"онный сок и щепотку соли. Подавайте с фофосом и чатни из манго.")</f>
        <v>ШАГ 1
Положите рыбу в кастрюлю с крышкой и залейте необходимое количество воды, чтобы закрыть ее. Добавьте золото и варите 10 минут на слабом огне под закрытой крышкой. Слейте воду и очистите рыбу.
ШАГ 2
Положите рыбу, картофель, зеленый перец чили, кориандр, тложитемин, черный перец, чеснок и имбирь в большую миску. Приправьте, добавьте рисовую муку, хорошо перемешайте и разбейте 1 яйцо. Перемешайте смесь и разделите на 15 частей, затем сформируйте небольшую бревну. Остальные яйца разбиваем в миску и слегка взбиваем. Положите панировочные сухари в другую миску. Окуните каждое фофо во взбитое яйцо, а затем в смесь панировочных сухарей. Остудить 20 минут.
ШАГ 3
Нагрейте 1 см масла в большой сковороде на среднем огне. Обжаривайте фофосовыми партиями по 2 минуты с каждой стороны, осторожно переворачивая, чтобы получить ровный золотисто-коричневый цвет на всей поверхности. Слейте воду на кухонную бумагу и повторите то же самое с оставшимися фофосом.
ШАГ 4
Для лукового салата добавьте лук, кориандр, лимонный сок и щепотку соли. Подавайте с фофосом и чатни из манго.</v>
      </c>
    </row>
    <row r="1267" ht="15.75" customHeight="1">
      <c r="A1267" s="2" t="s">
        <v>626</v>
      </c>
      <c r="B1267" s="2" t="s">
        <v>27</v>
      </c>
      <c r="C1267" s="2" t="s">
        <v>628</v>
      </c>
      <c r="E1267" s="2" t="str">
        <f>IFERROR(__xludf.DUMMYFUNCTION("GOOGLETRANSLATE(A1267, ""en"", ""ru"")"),"Loading...")</f>
        <v>Loading...</v>
      </c>
      <c r="F1267" s="2" t="str">
        <f>IFERROR(__xludf.DUMMYFUNCTION("GOOGLETRANSLATE(B1267, ""en"", ""ru"")"),"Яйца")</f>
        <v>Яйца</v>
      </c>
      <c r="G1267" s="2" t="str">
        <f>IFERROR(__xludf.DUMMYFUNCTION("GOOGLETRANSLATE(C1267, ""en"", ""ru"")"),"ШАГ 1
Положите рыбу в кастрюлю с крышкой и залейте необходимое количество воды, чтобы закрыть ее. Добавьте золото и варите 10 минут на слабом огне под закрытой крышкой. Слейте воду и очистите рыбу.
ШАГ 2
Положите рыбу, картофель, зеленый перец чили, ко"&amp;"риандр, тложитемин, черный перец, чеснок и имбирь в большую миску. Приправьте, добавьте рисовую муку, хорошо перемешайте и разбейте 1 яйцо. Перемешайте смесь и разделите на 15 частей, затем сформируйте небольшую бревну. Остальные яйца разбиваем в миску и "&amp;"слегка взбиваем. Положите панировочные сухари в другую миску. Окуните каждое фофо во взбитое яйцо, а затем в смесь панировочных сухарей. Остудить 20 минут.
ШАГ 3
Нагрейте 1 см масла в большой сковороде на среднем огне. Обжаривайте фофосовыми партиями по"&amp;" 2 минуты с каждой стороны, осторожно переворачивая, чтобы получить ровный золотисто-коричневый цвет на всей поверхности. Слейте воду на кухонную бумагу и повторите то же самое с оставшимися фофосом.
ШАГ 4
Для лукового салата добавьте лук, кориандр, лим"&amp;"онный сок и щепотку соли. Подавайте с фофосом и чатни из манго.")</f>
        <v>ШАГ 1
Положите рыбу в кастрюлю с крышкой и залейте необходимое количество воды, чтобы закрыть ее. Добавьте золото и варите 10 минут на слабом огне под закрытой крышкой. Слейте воду и очистите рыбу.
ШАГ 2
Положите рыбу, картофель, зеленый перец чили, кориандр, тложитемин, черный перец, чеснок и имбирь в большую миску. Приправьте, добавьте рисовую муку, хорошо перемешайте и разбейте 1 яйцо. Перемешайте смесь и разделите на 15 частей, затем сформируйте небольшую бревну. Остальные яйца разбиваем в миску и слегка взбиваем. Положите панировочные сухари в другую миску. Окуните каждое фофо во взбитое яйцо, а затем в смесь панировочных сухарей. Остудить 20 минут.
ШАГ 3
Нагрейте 1 см масла в большой сковороде на среднем огне. Обжаривайте фофосовыми партиями по 2 минуты с каждой стороны, осторожно переворачивая, чтобы получить ровный золотисто-коричневый цвет на всей поверхности. Слейте воду на кухонную бумагу и повторите то же самое с оставшимися фофосом.
ШАГ 4
Для лукового салата добавьте лук, кориандр, лимонный сок и щепотку соли. Подавайте с фофосом и чатни из манго.</v>
      </c>
    </row>
    <row r="1268" ht="15.75" customHeight="1">
      <c r="A1268" s="2" t="s">
        <v>626</v>
      </c>
      <c r="B1268" s="2" t="s">
        <v>223</v>
      </c>
      <c r="C1268" s="2" t="s">
        <v>628</v>
      </c>
      <c r="E1268" s="2" t="str">
        <f>IFERROR(__xludf.DUMMYFUNCTION("GOOGLETRANSLATE(A1268, ""en"", ""ru"")"),"Loading...")</f>
        <v>Loading...</v>
      </c>
      <c r="F1268" s="2" t="str">
        <f>IFERROR(__xludf.DUMMYFUNCTION("GOOGLETRANSLATE(B1268, ""en"", ""ru"")"),"Loading...")</f>
        <v>Loading...</v>
      </c>
      <c r="G1268" s="2" t="str">
        <f>IFERROR(__xludf.DUMMYFUNCTION("GOOGLETRANSLATE(C1268, ""en"", ""ru"")"),"ШАГ 1
Положите рыбу в кастрюлю с крышкой и залейте необходимое количество воды, чтобы закрыть ее. Добавьте золото и варите 10 минут на слабом огне под закрытой крышкой. Слейте воду и очистите рыбу.
ШАГ 2
Положите рыбу, картофель, зеленый перец чили, ко"&amp;"риандр, тложитемин, черный перец, чеснок и имбирь в большую миску. Приправьте, добавьте рисовую муку, хорошо перемешайте и разбейте 1 яйцо. Перемешайте смесь и разделите на 15 частей, затем сформируйте небольшую бревну. Остальные яйца разбиваем в миску и "&amp;"слегка взбиваем. Положите панировочные сухари в другую миску. Окуните каждое фофо во взбитое яйцо, а затем в смесь панировочных сухарей. Остудить 20 минут.
ШАГ 3
Нагрейте 1 см масла в большой сковороде на среднем огне. Обжаривайте фофосовыми партиями по"&amp;" 2 минуты с каждой стороны, осторожно переворачивая, чтобы получить ровный золотисто-коричневый цвет на всей поверхности. Слейте воду на кухонную бумагу и повторите то же самое с оставшимися фофосом.
ШАГ 4
Для лукового салата добавьте лук, кориандр, лим"&amp;"онный сок и щепотку соли. Подавайте с фофосом и чатни из манго.")</f>
        <v>ШАГ 1
Положите рыбу в кастрюлю с крышкой и залейте необходимое количество воды, чтобы закрыть ее. Добавьте золото и варите 10 минут на слабом огне под закрытой крышкой. Слейте воду и очистите рыбу.
ШАГ 2
Положите рыбу, картофель, зеленый перец чили, кориандр, тложитемин, черный перец, чеснок и имбирь в большую миску. Приправьте, добавьте рисовую муку, хорошо перемешайте и разбейте 1 яйцо. Перемешайте смесь и разделите на 15 частей, затем сформируйте небольшую бревну. Остальные яйца разбиваем в миску и слегка взбиваем. Положите панировочные сухари в другую миску. Окуните каждое фофо во взбитое яйцо, а затем в смесь панировочных сухарей. Остудить 20 минут.
ШАГ 3
Нагрейте 1 см масла в большой сковороде на среднем огне. Обжаривайте фофосовыми партиями по 2 минуты с каждой стороны, осторожно переворачивая, чтобы получить ровный золотисто-коричневый цвет на всей поверхности. Слейте воду на кухонную бумагу и повторите то же самое с оставшимися фофосом.
ШАГ 4
Для лукового салата добавьте лук, кориандр, лимонный сок и щепотку соли. Подавайте с фофосом и чатни из манго.</v>
      </c>
    </row>
    <row r="1269" ht="15.75" customHeight="1">
      <c r="A1269" s="2" t="s">
        <v>626</v>
      </c>
      <c r="B1269" s="2" t="s">
        <v>197</v>
      </c>
      <c r="C1269" s="2" t="s">
        <v>628</v>
      </c>
      <c r="E1269" s="2" t="str">
        <f>IFERROR(__xludf.DUMMYFUNCTION("GOOGLETRANSLATE(A1269, ""en"", ""ru"")"),"Loading...")</f>
        <v>Loading...</v>
      </c>
      <c r="F1269" s="2" t="str">
        <f>IFERROR(__xludf.DUMMYFUNCTION("GOOGLETRANSLATE(B1269, ""en"", ""ru"")"),"Loading...")</f>
        <v>Loading...</v>
      </c>
      <c r="G1269" s="2" t="str">
        <f>IFERROR(__xludf.DUMMYFUNCTION("GOOGLETRANSLATE(C1269, ""en"", ""ru"")"),"ШАГ 1
Положите рыбу в кастрюлю с крышкой и залейте необходимое количество воды, чтобы закрыть ее. Добавьте золото и варите 10 минут на слабом огне под закрытой крышкой. Слейте воду и очистите рыбу.
ШАГ 2
Положите рыбу, картофель, зеленый перец чили, ко"&amp;"риандр, тложитемин, черный перец, чеснок и имбирь в большую миску. Приправьте, добавьте рисовую муку, хорошо перемешайте и разбейте 1 яйцо. Перемешайте смесь и разделите на 15 частей, затем сформируйте небольшую бревну. Остальные яйца разбиваем в миску и "&amp;"слегка взбиваем. Положите панировочные сухари в другую миску. Окуните каждое фофо во взбитое яйцо, а затем в смесь панировочных сухарей. Остудить 20 минут.
ШАГ 3
Нагрейте 1 см масла в большой сковороде на среднем огне. Обжаривайте фофосовыми партиями по"&amp;" 2 минуты с каждой стороны, осторожно переворачивая, чтобы получить ровный золотисто-коричневый цвет на всей поверхности. Слейте воду на кухонную бумагу и повторите то же самое с оставшимися фофосом.
ШАГ 4
Для лукового салата добавьте лук, кориандр, лим"&amp;"онный сок и щепотку соли. Подавайте с фофосом и чатни из манго.")</f>
        <v>ШАГ 1
Положите рыбу в кастрюлю с крышкой и залейте необходимое количество воды, чтобы закрыть ее. Добавьте золото и варите 10 минут на слабом огне под закрытой крышкой. Слейте воду и очистите рыбу.
ШАГ 2
Положите рыбу, картофель, зеленый перец чили, кориандр, тложитемин, черный перец, чеснок и имбирь в большую миску. Приправьте, добавьте рисовую муку, хорошо перемешайте и разбейте 1 яйцо. Перемешайте смесь и разделите на 15 частей, затем сформируйте небольшую бревну. Остальные яйца разбиваем в миску и слегка взбиваем. Положите панировочные сухари в другую миску. Окуните каждое фофо во взбитое яйцо, а затем в смесь панировочных сухарей. Остудить 20 минут.
ШАГ 3
Нагрейте 1 см масла в большой сковороде на среднем огне. Обжаривайте фофосовыми партиями по 2 минуты с каждой стороны, осторожно переворачивая, чтобы получить ровный золотисто-коричневый цвет на всей поверхности. Слейте воду на кухонную бумагу и повторите то же самое с оставшимися фофосом.
ШАГ 4
Для лукового салата добавьте лук, кориандр, лимонный сок и щепотку соли. Подавайте с фофосом и чатни из манго.</v>
      </c>
    </row>
    <row r="1270" ht="15.75" customHeight="1">
      <c r="A1270" s="2" t="s">
        <v>629</v>
      </c>
      <c r="B1270" s="2" t="s">
        <v>630</v>
      </c>
      <c r="C1270" s="2" t="s">
        <v>631</v>
      </c>
      <c r="E1270" s="2" t="str">
        <f>IFERROR(__xludf.DUMMYFUNCTION("GOOGLETRANSLATE(A1270, ""en"", ""ru"")"),"Loading...")</f>
        <v>Loading...</v>
      </c>
      <c r="F1270" s="2" t="str">
        <f>IFERROR(__xludf.DUMMYFUNCTION("GOOGLETRANSLATE(B1270, ""en"", ""ru"")"),"Loading...")</f>
        <v>Loading...</v>
      </c>
      <c r="G1270" s="2" t="str">
        <f>IFERROR(__xludf.DUMMYFUNCTION("GOOGLETRANSLATE(C1270, ""en"", ""ru"")"),"Рыбу промойте под краном холодной воды. Обвалять в муке и обжарить на масле до хрустящей корочки. Выложите на кухонное полотенце, чтобы избавиться от лишнего масла, и подайте в горячем или холодном виде с ломтиком лимона.")</f>
        <v>Рыбу промойте под краном холодной воды. Обвалять в муке и обжарить на масле до хрустящей корочки. Выложите на кухонное полотенце, чтобы избавиться от лишнего масла, и подайте в горячем или холодном виде с ломтиком лимона.</v>
      </c>
    </row>
    <row r="1271" ht="15.75" customHeight="1">
      <c r="A1271" s="2" t="s">
        <v>629</v>
      </c>
      <c r="B1271" s="2" t="s">
        <v>197</v>
      </c>
      <c r="C1271" s="2" t="s">
        <v>631</v>
      </c>
      <c r="E1271" s="2" t="str">
        <f>IFERROR(__xludf.DUMMYFUNCTION("GOOGLETRANSLATE(A1271, ""en"", ""ru"")"),"Loading...")</f>
        <v>Loading...</v>
      </c>
      <c r="F1271" s="2" t="str">
        <f>IFERROR(__xludf.DUMMYFUNCTION("GOOGLETRANSLATE(B1271, ""en"", ""ru"")"),"Loading...")</f>
        <v>Loading...</v>
      </c>
      <c r="G1271" s="2" t="str">
        <f>IFERROR(__xludf.DUMMYFUNCTION("GOOGLETRANSLATE(C1271, ""en"", ""ru"")"),"Рыбу промойте под краном холодной воды. Обвалять в муке и обжарить на масле до хрустящей корочки. Выложите на кухонное полотенце, чтобы избавиться от лишнего масла, и подайте в горячем или холодном виде с ломтиком лимона.")</f>
        <v>Рыбу промойте под краном холодной воды. Обвалять в муке и обжарить на масле до хрустящей корочки. Выложите на кухонное полотенце, чтобы избавиться от лишнего масла, и подайте в горячем или холодном виде с ломтиком лимона.</v>
      </c>
    </row>
    <row r="1272" ht="15.75" customHeight="1">
      <c r="A1272" s="2" t="s">
        <v>629</v>
      </c>
      <c r="B1272" s="2" t="s">
        <v>28</v>
      </c>
      <c r="C1272" s="2" t="s">
        <v>631</v>
      </c>
      <c r="E1272" s="2" t="str">
        <f>IFERROR(__xludf.DUMMYFUNCTION("GOOGLETRANSLATE(A1272, ""en"", ""ru"")"),"Loading...")</f>
        <v>Loading...</v>
      </c>
      <c r="F1272" s="2" t="str">
        <f>IFERROR(__xludf.DUMMYFUNCTION("GOOGLETRANSLATE(B1272, ""en"", ""ru"")"),"Мука")</f>
        <v>Мука</v>
      </c>
      <c r="G1272" s="2" t="str">
        <f>IFERROR(__xludf.DUMMYFUNCTION("GOOGLETRANSLATE(C1272, ""en"", ""ru"")"),"Рыбу промойте под краном холодной воды. Обвалять в муке и обжарить на масле до хрустящей корочки. Выложите на кухонное полотенце, чтобы избавиться от лишнего масла, и подайте в горячем или холодном виде с ломтиком лимона.")</f>
        <v>Рыбу промойте под краном холодной воды. Обвалять в муке и обжарить на масле до хрустящей корочки. Выложите на кухонное полотенце, чтобы избавиться от лишнего масла, и подайте в горячем или холодном виде с ломтиком лимона.</v>
      </c>
    </row>
    <row r="1273" ht="15.75" customHeight="1">
      <c r="A1273" s="2" t="s">
        <v>629</v>
      </c>
      <c r="B1273" s="2" t="s">
        <v>30</v>
      </c>
      <c r="C1273" s="2" t="s">
        <v>631</v>
      </c>
      <c r="E1273" s="2" t="str">
        <f>IFERROR(__xludf.DUMMYFUNCTION("GOOGLETRANSLATE(A1273, ""en"", ""ru"")"),"Loading...")</f>
        <v>Loading...</v>
      </c>
      <c r="F1273" s="2" t="str">
        <f>IFERROR(__xludf.DUMMYFUNCTION("GOOGLETRANSLATE(B1273, ""en"", ""ru"")"),"Соль")</f>
        <v>Соль</v>
      </c>
      <c r="G1273" s="2" t="str">
        <f>IFERROR(__xludf.DUMMYFUNCTION("GOOGLETRANSLATE(C1273, ""en"", ""ru"")"),"Рыбу промойте под краном холодной воды. Обвалять в муке и обжарить на масле до хрустящей корочки. Выложите на кухонное полотенце, чтобы избавиться от лишнего масла, и подайте в горячем или холодном виде с ломтиком лимона.")</f>
        <v>Рыбу промойте под краном холодной воды. Обвалять в муке и обжарить на масле до хрустящей корочки. Выложите на кухонное полотенце, чтобы избавиться от лишнего масла, и подайте в горячем или холодном виде с ломтиком лимона.</v>
      </c>
    </row>
    <row r="1274" ht="15.75" customHeight="1">
      <c r="A1274" s="2" t="s">
        <v>593</v>
      </c>
      <c r="B1274" s="2" t="s">
        <v>596</v>
      </c>
      <c r="C1274" s="2" t="s">
        <v>632</v>
      </c>
      <c r="E1274" s="2" t="str">
        <f>IFERROR(__xludf.DUMMYFUNCTION("GOOGLETRANSLATE(A1274, ""en"", ""ru"")"),"Loading...")</f>
        <v>Loading...</v>
      </c>
      <c r="F1274" s="2" t="str">
        <f>IFERROR(__xludf.DUMMYFUNCTION("GOOGLETRANSLATE(B1274, ""en"", ""ru"")"),"Loading...")</f>
        <v>Loading...</v>
      </c>
      <c r="G1274" s="2" t="str">
        <f>IFERROR(__xludf.DUMMYFUNCTION("GOOGLETRANSLATE(C1274, ""en"", ""ru"")"),"Loading...")</f>
        <v>Loading...</v>
      </c>
    </row>
    <row r="1275" ht="15.75" customHeight="1">
      <c r="A1275" s="2" t="s">
        <v>593</v>
      </c>
      <c r="B1275" s="2" t="s">
        <v>633</v>
      </c>
      <c r="C1275" s="2" t="s">
        <v>632</v>
      </c>
      <c r="E1275" s="2" t="str">
        <f>IFERROR(__xludf.DUMMYFUNCTION("GOOGLETRANSLATE(A1275, ""en"", ""ru"")"),"Loading...")</f>
        <v>Loading...</v>
      </c>
      <c r="F1275" s="2" t="str">
        <f>IFERROR(__xludf.DUMMYFUNCTION("GOOGLETRANSLATE(B1275, ""en"", ""ru"")"),"Loading...")</f>
        <v>Loading...</v>
      </c>
      <c r="G1275" s="2" t="str">
        <f>IFERROR(__xludf.DUMMYFUNCTION("GOOGLETRANSLATE(C1275, ""en"", ""ru"")"),"Loading...")</f>
        <v>Loading...</v>
      </c>
    </row>
    <row r="1276" ht="15.75" customHeight="1">
      <c r="A1276" s="2" t="s">
        <v>593</v>
      </c>
      <c r="B1276" s="2" t="s">
        <v>18</v>
      </c>
      <c r="C1276" s="2" t="s">
        <v>632</v>
      </c>
      <c r="E1276" s="2" t="str">
        <f>IFERROR(__xludf.DUMMYFUNCTION("GOOGLETRANSLATE(A1276, ""en"", ""ru"")"),"Loading...")</f>
        <v>Loading...</v>
      </c>
      <c r="F1276" s="2" t="str">
        <f>IFERROR(__xludf.DUMMYFUNCTION("GOOGLETRANSLATE(B1276, ""en"", ""ru"")"),"Масло")</f>
        <v>Масло</v>
      </c>
      <c r="G1276" s="2" t="str">
        <f>IFERROR(__xludf.DUMMYFUNCTION("GOOGLETRANSLATE(C1276, ""en"", ""ru"")"),"Loading...")</f>
        <v>Loading...</v>
      </c>
    </row>
    <row r="1277" ht="15.75" customHeight="1">
      <c r="A1277" s="2" t="s">
        <v>593</v>
      </c>
      <c r="B1277" s="2" t="s">
        <v>607</v>
      </c>
      <c r="C1277" s="2" t="s">
        <v>632</v>
      </c>
      <c r="E1277" s="2" t="str">
        <f>IFERROR(__xludf.DUMMYFUNCTION("GOOGLETRANSLATE(A1277, ""en"", ""ru"")"),"Loading...")</f>
        <v>Loading...</v>
      </c>
      <c r="F1277" s="2" t="str">
        <f>IFERROR(__xludf.DUMMYFUNCTION("GOOGLETRANSLATE(B1277, ""en"", ""ru"")"),"Loading...")</f>
        <v>Loading...</v>
      </c>
      <c r="G1277" s="2" t="str">
        <f>IFERROR(__xludf.DUMMYFUNCTION("GOOGLETRANSLATE(C1277, ""en"", ""ru"")"),"Loading...")</f>
        <v>Loading...</v>
      </c>
    </row>
    <row r="1278" ht="15.75" customHeight="1">
      <c r="A1278" s="2" t="s">
        <v>593</v>
      </c>
      <c r="B1278" s="2" t="s">
        <v>118</v>
      </c>
      <c r="C1278" s="2" t="s">
        <v>632</v>
      </c>
      <c r="E1278" s="2" t="str">
        <f>IFERROR(__xludf.DUMMYFUNCTION("GOOGLETRANSLATE(A1278, ""en"", ""ru"")"),"Loading...")</f>
        <v>Loading...</v>
      </c>
      <c r="F1278" s="2" t="str">
        <f>IFERROR(__xludf.DUMMYFUNCTION("GOOGLETRANSLATE(B1278, ""en"", ""ru"")"),"Петрушка")</f>
        <v>Петрушка</v>
      </c>
      <c r="G1278" s="2" t="str">
        <f>IFERROR(__xludf.DUMMYFUNCTION("GOOGLETRANSLATE(C1278, ""en"", ""ru"")"),"Loading...")</f>
        <v>Loading...</v>
      </c>
    </row>
    <row r="1279" ht="15.75" customHeight="1">
      <c r="A1279" s="2" t="s">
        <v>593</v>
      </c>
      <c r="B1279" s="2" t="s">
        <v>271</v>
      </c>
      <c r="C1279" s="2" t="s">
        <v>632</v>
      </c>
      <c r="E1279" s="2" t="str">
        <f>IFERROR(__xludf.DUMMYFUNCTION("GOOGLETRANSLATE(A1279, ""en"", ""ru"")"),"Loading...")</f>
        <v>Loading...</v>
      </c>
      <c r="F1279" s="2" t="str">
        <f>IFERROR(__xludf.DUMMYFUNCTION("GOOGLETRANSLATE(B1279, ""en"", ""ru"")"),"Loading...")</f>
        <v>Loading...</v>
      </c>
      <c r="G1279" s="2" t="str">
        <f>IFERROR(__xludf.DUMMYFUNCTION("GOOGLETRANSLATE(C1279, ""en"", ""ru"")"),"Loading...")</f>
        <v>Loading...</v>
      </c>
    </row>
    <row r="1280" ht="15.75" customHeight="1">
      <c r="A1280" s="2" t="s">
        <v>634</v>
      </c>
      <c r="B1280" s="2" t="s">
        <v>69</v>
      </c>
      <c r="C1280" s="2" t="s">
        <v>635</v>
      </c>
      <c r="E1280" s="2" t="str">
        <f>IFERROR(__xludf.DUMMYFUNCTION("GOOGLETRANSLATE(A1280, ""en"", ""ru"")"),"Loading...")</f>
        <v>Loading...</v>
      </c>
      <c r="F1280" s="2" t="str">
        <f>IFERROR(__xludf.DUMMYFUNCTION("GOOGLETRANSLATE(B1280, ""en"", ""ru"")"),"Оливковое масло")</f>
        <v>Оливковое масло</v>
      </c>
      <c r="G1280" s="2" t="str">
        <f>IFERROR(__xludf.DUMMYFUNCTION("GOOGLETRANSLATE(C1280, ""en"", ""ru"")"),"В средней кастрюле нагрейте оливковое масло на среднесильном огне. Добавьте лук и обжарьте, время от времени помешивая, пока лук не начнет карамелизироваться. Добавьте морковь и готовьте, пока морковь не станет мягкой, еще около 4 минут.
Добавьте бульон, "&amp;"воду, картофель, лавровый лист и горошком из черного перца. Посолите и сделайте вывод о золоте. Уменьшите огонь, накройте крышку и варите 10 минут. Добавьте пшено и варите еще 15 минут, пока пшено и картофель не будут готовы.
Аккуратно добавьте кубики рыб"&amp;"ы. Перемешайте и приготовьте суп из золота. Рыба готовится очень быстро, поэтому старайтесь ее не пережарить. Они готовы, когда мясо станет непрозрачным и легко отслаивается.
Перед подачей украсьте суп рубленым свежим укропом или петрушкой.")</f>
        <v>В средней кастрюле нагрейте оливковое масло на среднесильном огне. Добавьте лук и обжарьте, время от времени помешивая, пока лук не начнет карамелизироваться. Добавьте морковь и готовьте, пока морковь не станет мягкой, еще около 4 минут.
Добавьте бульон, воду, картофель, лавровый лист и горошком из черного перца. Посолите и сделайте вывод о золоте. Уменьшите огонь, накройте крышку и варите 10 минут. Добавьте пшено и варите еще 15 минут, пока пшено и картофель не будут готовы.
Аккуратно добавьте кубики рыбы. Перемешайте и приготовьте суп из золота. Рыба готовится очень быстро, поэтому старайтесь ее не пережарить. Они готовы, когда мясо станет непрозрачным и легко отслаивается.
Перед подачей украсьте суп рубленым свежим укропом или петрушкой.</v>
      </c>
    </row>
    <row r="1281" ht="15.75" customHeight="1">
      <c r="A1281" s="2" t="s">
        <v>634</v>
      </c>
      <c r="B1281" s="2" t="s">
        <v>77</v>
      </c>
      <c r="C1281" s="2" t="s">
        <v>635</v>
      </c>
      <c r="E1281" s="2" t="str">
        <f>IFERROR(__xludf.DUMMYFUNCTION("GOOGLETRANSLATE(A1281, ""en"", ""ru"")"),"Loading...")</f>
        <v>Loading...</v>
      </c>
      <c r="F1281" s="2" t="str">
        <f>IFERROR(__xludf.DUMMYFUNCTION("GOOGLETRANSLATE(B1281, ""en"", ""ru"")"),"Лук")</f>
        <v>Лук</v>
      </c>
      <c r="G1281" s="2" t="str">
        <f>IFERROR(__xludf.DUMMYFUNCTION("GOOGLETRANSLATE(C1281, ""en"", ""ru"")"),"В средней кастрюле нагрейте оливковое масло на среднесильном огне. Добавьте лук и обжарьте, время от времени помешивая, пока лук не начнет карамелизироваться. Добавьте морковь и готовьте, пока морковь не станет мягкой, еще около 4 минут.
Добавьте бульон, "&amp;"воду, картофель, лавровый лист и горошком из черного перца. Посолите и сделайте вывод о золоте. Уменьшите огонь, накройте крышку и варите 10 минут. Добавьте пшено и варите еще 15 минут, пока пшено и картофель не будут готовы.
Аккуратно добавьте кубики рыб"&amp;"ы. Перемешайте и приготовьте суп из золота. Рыба готовится очень быстро, поэтому старайтесь ее не пережарить. Они готовы, когда мясо станет непрозрачным и легко отслаивается.
Перед подачей украсьте суп рубленым свежим укропом или петрушкой.")</f>
        <v>В средней кастрюле нагрейте оливковое масло на среднесильном огне. Добавьте лук и обжарьте, время от времени помешивая, пока лук не начнет карамелизироваться. Добавьте морковь и готовьте, пока морковь не станет мягкой, еще около 4 минут.
Добавьте бульон, воду, картофель, лавровый лист и горошком из черного перца. Посолите и сделайте вывод о золоте. Уменьшите огонь, накройте крышку и варите 10 минут. Добавьте пшено и варите еще 15 минут, пока пшено и картофель не будут готовы.
Аккуратно добавьте кубики рыбы. Перемешайте и приготовьте суп из золота. Рыба готовится очень быстро, поэтому старайтесь ее не пережарить. Они готовы, когда мясо станет непрозрачным и легко отслаивается.
Перед подачей украсьте суп рубленым свежим укропом или петрушкой.</v>
      </c>
    </row>
    <row r="1282" ht="15.75" customHeight="1">
      <c r="A1282" s="2" t="s">
        <v>634</v>
      </c>
      <c r="B1282" s="2" t="s">
        <v>91</v>
      </c>
      <c r="C1282" s="2" t="s">
        <v>635</v>
      </c>
      <c r="E1282" s="2" t="str">
        <f>IFERROR(__xludf.DUMMYFUNCTION("GOOGLETRANSLATE(A1282, ""en"", ""ru"")"),"Loading...")</f>
        <v>Loading...</v>
      </c>
      <c r="F1282" s="2" t="str">
        <f>IFERROR(__xludf.DUMMYFUNCTION("GOOGLETRANSLATE(B1282, ""en"", ""ru"")"),"Морковь")</f>
        <v>Морковь</v>
      </c>
      <c r="G1282" s="2" t="str">
        <f>IFERROR(__xludf.DUMMYFUNCTION("GOOGLETRANSLATE(C1282, ""en"", ""ru"")"),"В средней кастрюле нагрейте оливковое масло на среднесильном огне. Добавьте лук и обжарьте, время от времени помешивая, пока лук не начнет карамелизироваться. Добавьте морковь и готовьте, пока морковь не станет мягкой, еще около 4 минут.
Добавьте бульон, "&amp;"воду, картофель, лавровый лист и горошком из черного перца. Посолите и сделайте вывод о золоте. Уменьшите огонь, накройте крышку и варите 10 минут. Добавьте пшено и варите еще 15 минут, пока пшено и картофель не будут готовы.
Аккуратно добавьте кубики рыб"&amp;"ы. Перемешайте и приготовьте суп из золота. Рыба готовится очень быстро, поэтому старайтесь ее не пережарить. Они готовы, когда мясо станет непрозрачным и легко отслаивается.
Перед подачей украсьте суп рубленым свежим укропом или петрушкой.")</f>
        <v>В средней кастрюле нагрейте оливковое масло на среднесильном огне. Добавьте лук и обжарьте, время от времени помешивая, пока лук не начнет карамелизироваться. Добавьте морковь и готовьте, пока морковь не станет мягкой, еще около 4 минут.
Добавьте бульон, воду, картофель, лавровый лист и горошком из черного перца. Посолите и сделайте вывод о золоте. Уменьшите огонь, накройте крышку и варите 10 минут. Добавьте пшено и варите еще 15 минут, пока пшено и картофель не будут готовы.
Аккуратно добавьте кубики рыбы. Перемешайте и приготовьте суп из золота. Рыба готовится очень быстро, поэтому старайтесь ее не пережарить. Они готовы, когда мясо станет непрозрачным и легко отслаивается.
Перед подачей украсьте суп рубленым свежим укропом или петрушкой.</v>
      </c>
    </row>
    <row r="1283" ht="15.75" customHeight="1">
      <c r="A1283" s="2" t="s">
        <v>634</v>
      </c>
      <c r="B1283" s="2" t="s">
        <v>612</v>
      </c>
      <c r="C1283" s="2" t="s">
        <v>635</v>
      </c>
      <c r="E1283" s="2" t="str">
        <f>IFERROR(__xludf.DUMMYFUNCTION("GOOGLETRANSLATE(A1283, ""en"", ""ru"")"),"Loading...")</f>
        <v>Loading...</v>
      </c>
      <c r="F1283" s="2" t="str">
        <f>IFERROR(__xludf.DUMMYFUNCTION("GOOGLETRANSLATE(B1283, ""en"", ""ru"")"),"Loading...")</f>
        <v>Loading...</v>
      </c>
      <c r="G1283" s="2" t="str">
        <f>IFERROR(__xludf.DUMMYFUNCTION("GOOGLETRANSLATE(C1283, ""en"", ""ru"")"),"В средней кастрюле нагрейте оливковое масло на среднесильном огне. Добавьте лук и обжарьте, время от времени помешивая, пока лук не начнет карамелизироваться. Добавьте морковь и готовьте, пока морковь не станет мягкой, еще около 4 минут.
Добавьте бульон, "&amp;"воду, картофель, лавровый лист и горошком из черного перца. Посолите и сделайте вывод о золоте. Уменьшите огонь, накройте крышку и варите 10 минут. Добавьте пшено и варите еще 15 минут, пока пшено и картофель не будут готовы.
Аккуратно добавьте кубики рыб"&amp;"ы. Перемешайте и приготовьте суп из золота. Рыба готовится очень быстро, поэтому старайтесь ее не пережарить. Они готовы, когда мясо станет непрозрачным и легко отслаивается.
Перед подачей украсьте суп рубленым свежим укропом или петрушкой.")</f>
        <v>В средней кастрюле нагрейте оливковое масло на среднесильном огне. Добавьте лук и обжарьте, время от времени помешивая, пока лук не начнет карамелизироваться. Добавьте морковь и готовьте, пока морковь не станет мягкой, еще около 4 минут.
Добавьте бульон, воду, картофель, лавровый лист и горошком из черного перца. Посолите и сделайте вывод о золоте. Уменьшите огонь, накройте крышку и варите 10 минут. Добавьте пшено и варите еще 15 минут, пока пшено и картофель не будут готовы.
Аккуратно добавьте кубики рыбы. Перемешайте и приготовьте суп из золота. Рыба готовится очень быстро, поэтому старайтесь ее не пережарить. Они готовы, когда мясо станет непрозрачным и легко отслаивается.
Перед подачей украсьте суп рубленым свежим укропом или петрушкой.</v>
      </c>
    </row>
    <row r="1284" ht="15.75" customHeight="1">
      <c r="A1284" s="2" t="s">
        <v>634</v>
      </c>
      <c r="B1284" s="2" t="s">
        <v>47</v>
      </c>
      <c r="C1284" s="2" t="s">
        <v>635</v>
      </c>
      <c r="E1284" s="2" t="str">
        <f>IFERROR(__xludf.DUMMYFUNCTION("GOOGLETRANSLATE(A1284, ""en"", ""ru"")"),"Loading...")</f>
        <v>Loading...</v>
      </c>
      <c r="F1284" s="2" t="str">
        <f>IFERROR(__xludf.DUMMYFUNCTION("GOOGLETRANSLATE(B1284, ""en"", ""ru"")"),"Вода")</f>
        <v>Вода</v>
      </c>
      <c r="G1284" s="2" t="str">
        <f>IFERROR(__xludf.DUMMYFUNCTION("GOOGLETRANSLATE(C1284, ""en"", ""ru"")"),"В средней кастрюле нагрейте оливковое масло на среднесильном огне. Добавьте лук и обжарьте, время от времени помешивая, пока лук не начнет карамелизироваться. Добавьте морковь и готовьте, пока морковь не станет мягкой, еще около 4 минут.
Добавьте бульон, "&amp;"воду, картофель, лавровый лист и горошком из черного перца. Посолите и сделайте вывод о золоте. Уменьшите огонь, накройте крышку и варите 10 минут. Добавьте пшено и варите еще 15 минут, пока пшено и картофель не будут готовы.
Аккуратно добавьте кубики рыб"&amp;"ы. Перемешайте и приготовьте суп из золота. Рыба готовится очень быстро, поэтому старайтесь ее не пережарить. Они готовы, когда мясо станет непрозрачным и легко отслаивается.
Перед подачей украсьте суп рубленым свежим укропом или петрушкой.")</f>
        <v>В средней кастрюле нагрейте оливковое масло на среднесильном огне. Добавьте лук и обжарьте, время от времени помешивая, пока лук не начнет карамелизироваться. Добавьте морковь и готовьте, пока морковь не станет мягкой, еще около 4 минут.
Добавьте бульон, воду, картофель, лавровый лист и горошком из черного перца. Посолите и сделайте вывод о золоте. Уменьшите огонь, накройте крышку и варите 10 минут. Добавьте пшено и варите еще 15 минут, пока пшено и картофель не будут готовы.
Аккуратно добавьте кубики рыбы. Перемешайте и приготовьте суп из золота. Рыба готовится очень быстро, поэтому старайтесь ее не пережарить. Они готовы, когда мясо станет непрозрачным и легко отслаивается.
Перед подачей украсьте суп рубленым свежим укропом или петрушкой.</v>
      </c>
    </row>
    <row r="1285" ht="15.75" customHeight="1">
      <c r="A1285" s="2" t="s">
        <v>634</v>
      </c>
      <c r="B1285" s="2" t="s">
        <v>93</v>
      </c>
      <c r="C1285" s="2" t="s">
        <v>635</v>
      </c>
      <c r="E1285" s="2" t="str">
        <f>IFERROR(__xludf.DUMMYFUNCTION("GOOGLETRANSLATE(A1285, ""en"", ""ru"")"),"Loading...")</f>
        <v>Loading...</v>
      </c>
      <c r="F1285" s="2" t="str">
        <f>IFERROR(__xludf.DUMMYFUNCTION("GOOGLETRANSLATE(B1285, ""en"", ""ru"")"),"Картофель")</f>
        <v>Картофель</v>
      </c>
      <c r="G1285" s="2" t="str">
        <f>IFERROR(__xludf.DUMMYFUNCTION("GOOGLETRANSLATE(C1285, ""en"", ""ru"")"),"В средней кастрюле нагрейте оливковое масло на среднесильном огне. Добавьте лук и обжарьте, время от времени помешивая, пока лук не начнет карамелизироваться. Добавьте морковь и готовьте, пока морковь не станет мягкой, еще около 4 минут.
Добавьте бульон, "&amp;"воду, картофель, лавровый лист и горошком из черного перца. Посолите и сделайте вывод о золоте. Уменьшите огонь, накройте крышку и варите 10 минут. Добавьте пшено и варите еще 15 минут, пока пшено и картофель не будут готовы.
Аккуратно добавьте кубики рыб"&amp;"ы. Перемешайте и приготовьте суп из золота. Рыба готовится очень быстро, поэтому старайтесь ее не пережарить. Они готовы, когда мясо станет непрозрачным и легко отслаивается.
Перед подачей украсьте суп рубленым свежим укропом или петрушкой.")</f>
        <v>В средней кастрюле нагрейте оливковое масло на среднесильном огне. Добавьте лук и обжарьте, время от времени помешивая, пока лук не начнет карамелизироваться. Добавьте морковь и готовьте, пока морковь не станет мягкой, еще около 4 минут.
Добавьте бульон, воду, картофель, лавровый лист и горошком из черного перца. Посолите и сделайте вывод о золоте. Уменьшите огонь, накройте крышку и варите 10 минут. Добавьте пшено и варите еще 15 минут, пока пшено и картофель не будут готовы.
Аккуратно добавьте кубики рыбы. Перемешайте и приготовьте суп из золота. Рыба готовится очень быстро, поэтому старайтесь ее не пережарить. Они готовы, когда мясо станет непрозрачным и легко отслаивается.
Перед подачей украсьте суп рубленым свежим укропом или петрушкой.</v>
      </c>
    </row>
    <row r="1286" ht="15.75" customHeight="1">
      <c r="A1286" s="2" t="s">
        <v>634</v>
      </c>
      <c r="B1286" s="2" t="s">
        <v>89</v>
      </c>
      <c r="C1286" s="2" t="s">
        <v>635</v>
      </c>
      <c r="E1286" s="2" t="str">
        <f>IFERROR(__xludf.DUMMYFUNCTION("GOOGLETRANSLATE(A1286, ""en"", ""ru"")"),"Loading...")</f>
        <v>Loading...</v>
      </c>
      <c r="F1286" s="2" t="str">
        <f>IFERROR(__xludf.DUMMYFUNCTION("GOOGLETRANSLATE(B1286, ""en"", ""ru"")"),"Лавровый лист")</f>
        <v>Лавровый лист</v>
      </c>
      <c r="G1286" s="2" t="str">
        <f>IFERROR(__xludf.DUMMYFUNCTION("GOOGLETRANSLATE(C1286, ""en"", ""ru"")"),"В средней кастрюле нагрейте оливковое масло на среднесильном огне. Добавьте лук и обжарьте, время от времени помешивая, пока лук не начнет карамелизироваться. Добавьте морковь и готовьте, пока морковь не станет мягкой, еще около 4 минут.
Добавьте бульон, "&amp;"воду, картофель, лавровый лист и горошком из черного перца. Посолите и сделайте вывод о золоте. Уменьшите огонь, накройте крышку и варите 10 минут. Добавьте пшено и варите еще 15 минут, пока пшено и картофель не будут готовы.
Аккуратно добавьте кубики рыб"&amp;"ы. Перемешайте и приготовьте суп из золота. Рыба готовится очень быстро, поэтому старайтесь ее не пережарить. Они готовы, когда мясо станет непрозрачным и легко отслаивается.
Перед подачей украсьте суп рубленым свежим укропом или петрушкой.")</f>
        <v>В средней кастрюле нагрейте оливковое масло на среднесильном огне. Добавьте лук и обжарьте, время от времени помешивая, пока лук не начнет карамелизироваться. Добавьте морковь и готовьте, пока морковь не станет мягкой, еще около 4 минут.
Добавьте бульон, воду, картофель, лавровый лист и горошком из черного перца. Посолите и сделайте вывод о золоте. Уменьшите огонь, накройте крышку и варите 10 минут. Добавьте пшено и варите еще 15 минут, пока пшено и картофель не будут готовы.
Аккуратно добавьте кубики рыбы. Перемешайте и приготовьте суп из золота. Рыба готовится очень быстро, поэтому старайтесь ее не пережарить. Они готовы, когда мясо станет непрозрачным и легко отслаивается.
Перед подачей украсьте суп рубленым свежим укропом или петрушкой.</v>
      </c>
    </row>
    <row r="1287" ht="15.75" customHeight="1">
      <c r="A1287" s="2" t="s">
        <v>634</v>
      </c>
      <c r="B1287" s="2" t="s">
        <v>636</v>
      </c>
      <c r="C1287" s="2" t="s">
        <v>635</v>
      </c>
      <c r="E1287" s="2" t="str">
        <f>IFERROR(__xludf.DUMMYFUNCTION("GOOGLETRANSLATE(A1287, ""en"", ""ru"")"),"Loading...")</f>
        <v>Loading...</v>
      </c>
      <c r="F1287" s="2" t="str">
        <f>IFERROR(__xludf.DUMMYFUNCTION("GOOGLETRANSLATE(B1287, ""en"", ""ru"")"),"Loading...")</f>
        <v>Loading...</v>
      </c>
      <c r="G1287" s="2" t="str">
        <f>IFERROR(__xludf.DUMMYFUNCTION("GOOGLETRANSLATE(C1287, ""en"", ""ru"")"),"В средней кастрюле нагрейте оливковое масло на среднесильном огне. Добавьте лук и обжарьте, время от времени помешивая, пока лук не начнет карамелизироваться. Добавьте морковь и готовьте, пока морковь не станет мягкой, еще около 4 минут.
Добавьте бульон, "&amp;"воду, картофель, лавровый лист и горошком из черного перца. Посолите и сделайте вывод о золоте. Уменьшите огонь, накройте крышку и варите 10 минут. Добавьте пшено и варите еще 15 минут, пока пшено и картофель не будут готовы.
Аккуратно добавьте кубики рыб"&amp;"ы. Перемешайте и приготовьте суп из золота. Рыба готовится очень быстро, поэтому старайтесь ее не пережарить. Они готовы, когда мясо станет непрозрачным и легко отслаивается.
Перед подачей украсьте суп рубленым свежим укропом или петрушкой.")</f>
        <v>В средней кастрюле нагрейте оливковое масло на среднесильном огне. Добавьте лук и обжарьте, время от времени помешивая, пока лук не начнет карамелизироваться. Добавьте морковь и готовьте, пока морковь не станет мягкой, еще около 4 минут.
Добавьте бульон, воду, картофель, лавровый лист и горошком из черного перца. Посолите и сделайте вывод о золоте. Уменьшите огонь, накройте крышку и варите 10 минут. Добавьте пшено и варите еще 15 минут, пока пшено и картофель не будут готовы.
Аккуратно добавьте кубики рыбы. Перемешайте и приготовьте суп из золота. Рыба готовится очень быстро, поэтому старайтесь ее не пережарить. Они готовы, когда мясо станет непрозрачным и легко отслаивается.
Перед подачей украсьте суп рубленым свежим укропом или петрушкой.</v>
      </c>
    </row>
    <row r="1288" ht="15.75" customHeight="1">
      <c r="A1288" s="2" t="s">
        <v>634</v>
      </c>
      <c r="B1288" s="2" t="s">
        <v>210</v>
      </c>
      <c r="C1288" s="2" t="s">
        <v>635</v>
      </c>
      <c r="E1288" s="2" t="str">
        <f>IFERROR(__xludf.DUMMYFUNCTION("GOOGLETRANSLATE(A1288, ""en"", ""ru"")"),"Loading...")</f>
        <v>Loading...</v>
      </c>
      <c r="F1288" s="2" t="str">
        <f>IFERROR(__xludf.DUMMYFUNCTION("GOOGLETRANSLATE(B1288, ""en"", ""ru"")"),"Loading...")</f>
        <v>Loading...</v>
      </c>
      <c r="G1288" s="2" t="str">
        <f>IFERROR(__xludf.DUMMYFUNCTION("GOOGLETRANSLATE(C1288, ""en"", ""ru"")"),"В средней кастрюле нагрейте оливковое масло на среднесильном огне. Добавьте лук и обжарьте, время от времени помешивая, пока лук не начнет карамелизироваться. Добавьте морковь и готовьте, пока морковь не станет мягкой, еще около 4 минут.
Добавьте бульон, "&amp;"воду, картофель, лавровый лист и горошком из черного перца. Посолите и сделайте вывод о золоте. Уменьшите огонь, накройте крышку и варите 10 минут. Добавьте пшено и варите еще 15 минут, пока пшено и картофель не будут готовы.
Аккуратно добавьте кубики рыб"&amp;"ы. Перемешайте и приготовьте суп из золота. Рыба готовится очень быстро, поэтому старайтесь ее не пережарить. Они готовы, когда мясо станет непрозрачным и легко отслаивается.
Перед подачей украсьте суп рубленым свежим укропом или петрушкой.")</f>
        <v>В средней кастрюле нагрейте оливковое масло на среднесильном огне. Добавьте лук и обжарьте, время от времени помешивая, пока лук не начнет карамелизироваться. Добавьте морковь и готовьте, пока морковь не станет мягкой, еще около 4 минут.
Добавьте бульон, воду, картофель, лавровый лист и горошком из черного перца. Посолите и сделайте вывод о золоте. Уменьшите огонь, накройте крышку и варите 10 минут. Добавьте пшено и варите еще 15 минут, пока пшено и картофель не будут готовы.
Аккуратно добавьте кубики рыбы. Перемешайте и приготовьте суп из золота. Рыба готовится очень быстро, поэтому старайтесь ее не пережарить. Они готовы, когда мясо станет непрозрачным и легко отслаивается.
Перед подачей украсьте суп рубленым свежим укропом или петрушкой.</v>
      </c>
    </row>
    <row r="1289" ht="15.75" customHeight="1">
      <c r="A1289" s="2" t="s">
        <v>637</v>
      </c>
      <c r="B1289" s="2" t="s">
        <v>638</v>
      </c>
      <c r="C1289" s="2" t="s">
        <v>639</v>
      </c>
      <c r="E1289" s="2" t="str">
        <f>IFERROR(__xludf.DUMMYFUNCTION("GOOGLETRANSLATE(A1289, ""en"", ""ru"")"),"Loading...")</f>
        <v>Loading...</v>
      </c>
      <c r="F1289" s="2" t="str">
        <f>IFERROR(__xludf.DUMMYFUNCTION("GOOGLETRANSLATE(B1289, ""en"", ""ru"")"),"Loading...")</f>
        <v>Loading...</v>
      </c>
      <c r="G1289" s="2" t="str">
        <f>IFERROR(__xludf.DUMMYFUNCTION("GOOGLETRANSLATE(C1289, ""en"", ""ru"")"),"Loading...")</f>
        <v>Loading...</v>
      </c>
    </row>
    <row r="1290" ht="15.75" customHeight="1">
      <c r="A1290" s="2" t="s">
        <v>637</v>
      </c>
      <c r="B1290" s="2" t="s">
        <v>69</v>
      </c>
      <c r="C1290" s="2" t="s">
        <v>639</v>
      </c>
      <c r="E1290" s="2" t="str">
        <f>IFERROR(__xludf.DUMMYFUNCTION("GOOGLETRANSLATE(A1290, ""en"", ""ru"")"),"Loading...")</f>
        <v>Loading...</v>
      </c>
      <c r="F1290" s="2" t="str">
        <f>IFERROR(__xludf.DUMMYFUNCTION("GOOGLETRANSLATE(B1290, ""en"", ""ru"")"),"Оливковое масло")</f>
        <v>Оливковое масло</v>
      </c>
      <c r="G1290" s="2" t="str">
        <f>IFERROR(__xludf.DUMMYFUNCTION("GOOGLETRANSLATE(C1290, ""en"", ""ru"")"),"Loading...")</f>
        <v>Loading...</v>
      </c>
    </row>
    <row r="1291" ht="15.75" customHeight="1">
      <c r="A1291" s="2" t="s">
        <v>637</v>
      </c>
      <c r="B1291" s="2" t="s">
        <v>640</v>
      </c>
      <c r="C1291" s="2" t="s">
        <v>639</v>
      </c>
      <c r="E1291" s="2" t="str">
        <f>IFERROR(__xludf.DUMMYFUNCTION("GOOGLETRANSLATE(A1291, ""en"", ""ru"")"),"Loading...")</f>
        <v>Loading...</v>
      </c>
      <c r="F1291" s="2" t="str">
        <f>IFERROR(__xludf.DUMMYFUNCTION("GOOGLETRANSLATE(B1291, ""en"", ""ru"")"),"Loading...")</f>
        <v>Loading...</v>
      </c>
      <c r="G1291" s="2" t="str">
        <f>IFERROR(__xludf.DUMMYFUNCTION("GOOGLETRANSLATE(C1291, ""en"", ""ru"")"),"Loading...")</f>
        <v>Loading...</v>
      </c>
    </row>
    <row r="1292" ht="15.75" customHeight="1">
      <c r="A1292" s="2" t="s">
        <v>637</v>
      </c>
      <c r="B1292" s="2" t="s">
        <v>641</v>
      </c>
      <c r="C1292" s="2" t="s">
        <v>639</v>
      </c>
      <c r="E1292" s="2" t="str">
        <f>IFERROR(__xludf.DUMMYFUNCTION("GOOGLETRANSLATE(A1292, ""en"", ""ru"")"),"Loading...")</f>
        <v>Loading...</v>
      </c>
      <c r="F1292" s="2" t="str">
        <f>IFERROR(__xludf.DUMMYFUNCTION("GOOGLETRANSLATE(B1292, ""en"", ""ru"")"),"Loading...")</f>
        <v>Loading...</v>
      </c>
      <c r="G1292" s="2" t="str">
        <f>IFERROR(__xludf.DUMMYFUNCTION("GOOGLETRANSLATE(C1292, ""en"", ""ru"")"),"Loading...")</f>
        <v>Loading...</v>
      </c>
    </row>
    <row r="1293" ht="15.75" customHeight="1">
      <c r="A1293" s="2" t="s">
        <v>637</v>
      </c>
      <c r="B1293" s="2" t="s">
        <v>328</v>
      </c>
      <c r="C1293" s="2" t="s">
        <v>639</v>
      </c>
      <c r="E1293" s="2" t="str">
        <f>IFERROR(__xludf.DUMMYFUNCTION("GOOGLETRANSLATE(A1293, ""en"", ""ru"")"),"Loading...")</f>
        <v>Loading...</v>
      </c>
      <c r="F1293" s="2" t="str">
        <f>IFERROR(__xludf.DUMMYFUNCTION("GOOGLETRANSLATE(B1293, ""en"", ""ru"")"),"белое вино")</f>
        <v>белое вино</v>
      </c>
      <c r="G1293" s="2" t="str">
        <f>IFERROR(__xludf.DUMMYFUNCTION("GOOGLETRANSLATE(C1293, ""en"", ""ru"")"),"Loading...")</f>
        <v>Loading...</v>
      </c>
    </row>
    <row r="1294" ht="15.75" customHeight="1">
      <c r="A1294" s="2" t="s">
        <v>637</v>
      </c>
      <c r="B1294" s="2" t="s">
        <v>545</v>
      </c>
      <c r="C1294" s="2" t="s">
        <v>639</v>
      </c>
      <c r="E1294" s="2" t="str">
        <f>IFERROR(__xludf.DUMMYFUNCTION("GOOGLETRANSLATE(A1294, ""en"", ""ru"")"),"Loading...")</f>
        <v>Loading...</v>
      </c>
      <c r="F1294" s="2" t="str">
        <f>IFERROR(__xludf.DUMMYFUNCTION("GOOGLETRANSLATE(B1294, ""en"", ""ru"")"),"Loading...")</f>
        <v>Loading...</v>
      </c>
      <c r="G1294" s="2" t="str">
        <f>IFERROR(__xludf.DUMMYFUNCTION("GOOGLETRANSLATE(C1294, ""en"", ""ru"")"),"Loading...")</f>
        <v>Loading...</v>
      </c>
    </row>
    <row r="1295" ht="15.75" customHeight="1">
      <c r="A1295" s="2" t="s">
        <v>637</v>
      </c>
      <c r="B1295" s="2" t="s">
        <v>204</v>
      </c>
      <c r="C1295" s="2" t="s">
        <v>639</v>
      </c>
      <c r="E1295" s="2" t="str">
        <f>IFERROR(__xludf.DUMMYFUNCTION("GOOGLETRANSLATE(A1295, ""en"", ""ru"")"),"Loading...")</f>
        <v>Loading...</v>
      </c>
      <c r="F1295" s="2" t="str">
        <f>IFERROR(__xludf.DUMMYFUNCTION("GOOGLETRANSLATE(B1295, ""en"", ""ru"")"),"Loading...")</f>
        <v>Loading...</v>
      </c>
      <c r="G1295" s="2" t="str">
        <f>IFERROR(__xludf.DUMMYFUNCTION("GOOGLETRANSLATE(C1295, ""en"", ""ru"")"),"Loading...")</f>
        <v>Loading...</v>
      </c>
    </row>
    <row r="1296" ht="15.75" customHeight="1">
      <c r="A1296" s="2" t="s">
        <v>637</v>
      </c>
      <c r="B1296" s="2" t="s">
        <v>642</v>
      </c>
      <c r="C1296" s="2" t="s">
        <v>639</v>
      </c>
      <c r="E1296" s="2" t="str">
        <f>IFERROR(__xludf.DUMMYFUNCTION("GOOGLETRANSLATE(A1296, ""en"", ""ru"")"),"Loading...")</f>
        <v>Loading...</v>
      </c>
      <c r="F1296" s="2" t="str">
        <f>IFERROR(__xludf.DUMMYFUNCTION("GOOGLETRANSLATE(B1296, ""en"", ""ru"")"),"Loading...")</f>
        <v>Loading...</v>
      </c>
      <c r="G1296" s="2" t="str">
        <f>IFERROR(__xludf.DUMMYFUNCTION("GOOGLETRANSLATE(C1296, ""en"", ""ru"")"),"Loading...")</f>
        <v>Loading...</v>
      </c>
    </row>
    <row r="1297" ht="15.75" customHeight="1">
      <c r="A1297" s="2" t="s">
        <v>643</v>
      </c>
      <c r="B1297" s="2" t="s">
        <v>644</v>
      </c>
      <c r="C1297" s="2" t="s">
        <v>645</v>
      </c>
      <c r="E1297" s="2" t="str">
        <f>IFERROR(__xludf.DUMMYFUNCTION("GOOGLETRANSLATE(A1297, ""en"", ""ru"")"),"Loading...")</f>
        <v>Loading...</v>
      </c>
      <c r="F1297" s="2" t="str">
        <f>IFERROR(__xludf.DUMMYFUNCTION("GOOGLETRANSLATE(B1297, ""en"", ""ru"")"),"Макароны")</f>
        <v>Макароны</v>
      </c>
      <c r="G1297" s="2" t="str">
        <f>IFERROR(__xludf.DUMMYFUNCTION("GOOGLETRANSLATE(C1297, ""en"", ""ru"")"),"Loading...")</f>
        <v>Loading...</v>
      </c>
    </row>
    <row r="1298" ht="15.75" customHeight="1">
      <c r="A1298" s="2" t="s">
        <v>643</v>
      </c>
      <c r="B1298" s="2" t="s">
        <v>15</v>
      </c>
      <c r="C1298" s="2" t="s">
        <v>645</v>
      </c>
      <c r="E1298" s="2" t="str">
        <f>IFERROR(__xludf.DUMMYFUNCTION("GOOGLETRANSLATE(A1298, ""en"", ""ru"")"),"Loading...")</f>
        <v>Loading...</v>
      </c>
      <c r="F1298" s="2" t="str">
        <f>IFERROR(__xludf.DUMMYFUNCTION("GOOGLETRANSLATE(B1298, ""en"", ""ru"")"),"Пшеничной муки")</f>
        <v>Пшеничной муки</v>
      </c>
      <c r="G1298" s="2" t="str">
        <f>IFERROR(__xludf.DUMMYFUNCTION("GOOGLETRANSLATE(C1298, ""en"", ""ru"")"),"Loading...")</f>
        <v>Loading...</v>
      </c>
    </row>
    <row r="1299" ht="15.75" customHeight="1">
      <c r="A1299" s="2" t="s">
        <v>643</v>
      </c>
      <c r="B1299" s="2" t="s">
        <v>400</v>
      </c>
      <c r="C1299" s="2" t="s">
        <v>645</v>
      </c>
      <c r="E1299" s="2" t="str">
        <f>IFERROR(__xludf.DUMMYFUNCTION("GOOGLETRANSLATE(A1299, ""en"", ""ru"")"),"Loading...")</f>
        <v>Loading...</v>
      </c>
      <c r="F1299" s="2" t="str">
        <f>IFERROR(__xludf.DUMMYFUNCTION("GOOGLETRANSLATE(B1299, ""en"", ""ru"")"),"Горчичный порошок")</f>
        <v>Горчичный порошок</v>
      </c>
      <c r="G1299" s="2" t="str">
        <f>IFERROR(__xludf.DUMMYFUNCTION("GOOGLETRANSLATE(C1299, ""en"", ""ru"")"),"Loading...")</f>
        <v>Loading...</v>
      </c>
    </row>
    <row r="1300" ht="15.75" customHeight="1">
      <c r="A1300" s="2" t="s">
        <v>643</v>
      </c>
      <c r="B1300" s="2" t="s">
        <v>246</v>
      </c>
      <c r="C1300" s="2" t="s">
        <v>645</v>
      </c>
      <c r="E1300" s="2" t="str">
        <f>IFERROR(__xludf.DUMMYFUNCTION("GOOGLETRANSLATE(A1300, ""en"", ""ru"")"),"Loading...")</f>
        <v>Loading...</v>
      </c>
      <c r="F1300" s="2" t="str">
        <f>IFERROR(__xludf.DUMMYFUNCTION("GOOGLETRANSLATE(B1300, ""en"", ""ru"")"),"Loading...")</f>
        <v>Loading...</v>
      </c>
      <c r="G1300" s="2" t="str">
        <f>IFERROR(__xludf.DUMMYFUNCTION("GOOGLETRANSLATE(C1300, ""en"", ""ru"")"),"Loading...")</f>
        <v>Loading...</v>
      </c>
    </row>
    <row r="1301" ht="15.75" customHeight="1">
      <c r="A1301" s="2" t="s">
        <v>643</v>
      </c>
      <c r="B1301" s="2" t="s">
        <v>646</v>
      </c>
      <c r="C1301" s="2" t="s">
        <v>645</v>
      </c>
      <c r="E1301" s="2" t="str">
        <f>IFERROR(__xludf.DUMMYFUNCTION("GOOGLETRANSLATE(A1301, ""en"", ""ru"")"),"Loading...")</f>
        <v>Loading...</v>
      </c>
      <c r="F1301" s="2" t="str">
        <f>IFERROR(__xludf.DUMMYFUNCTION("GOOGLETRANSLATE(B1301, ""en"", ""ru"")"),"Loading...")</f>
        <v>Loading...</v>
      </c>
      <c r="G1301" s="2" t="str">
        <f>IFERROR(__xludf.DUMMYFUNCTION("GOOGLETRANSLATE(C1301, ""en"", ""ru"")"),"Loading...")</f>
        <v>Loading...</v>
      </c>
    </row>
    <row r="1302" ht="15.75" customHeight="1">
      <c r="A1302" s="2" t="s">
        <v>643</v>
      </c>
      <c r="B1302" s="2" t="s">
        <v>271</v>
      </c>
      <c r="C1302" s="2" t="s">
        <v>645</v>
      </c>
      <c r="E1302" s="2" t="str">
        <f>IFERROR(__xludf.DUMMYFUNCTION("GOOGLETRANSLATE(A1302, ""en"", ""ru"")"),"Loading...")</f>
        <v>Loading...</v>
      </c>
      <c r="F1302" s="2" t="str">
        <f>IFERROR(__xludf.DUMMYFUNCTION("GOOGLETRANSLATE(B1302, ""en"", ""ru"")"),"Loading...")</f>
        <v>Loading...</v>
      </c>
      <c r="G1302" s="2" t="str">
        <f>IFERROR(__xludf.DUMMYFUNCTION("GOOGLETRANSLATE(C1302, ""en"", ""ru"")"),"Loading...")</f>
        <v>Loading...</v>
      </c>
    </row>
    <row r="1303" ht="15.75" customHeight="1">
      <c r="A1303" s="2" t="s">
        <v>643</v>
      </c>
      <c r="B1303" s="2" t="s">
        <v>344</v>
      </c>
      <c r="C1303" s="2" t="s">
        <v>645</v>
      </c>
      <c r="E1303" s="2" t="str">
        <f>IFERROR(__xludf.DUMMYFUNCTION("GOOGLETRANSLATE(A1303, ""en"", ""ru"")"),"Loading...")</f>
        <v>Loading...</v>
      </c>
      <c r="F1303" s="2" t="str">
        <f>IFERROR(__xludf.DUMMYFUNCTION("GOOGLETRANSLATE(B1303, ""en"", ""ru"")"),"Кайенский перец")</f>
        <v>Кайенский перец</v>
      </c>
      <c r="G1303" s="2" t="str">
        <f>IFERROR(__xludf.DUMMYFUNCTION("GOOGLETRANSLATE(C1303, ""en"", ""ru"")"),"Loading...")</f>
        <v>Loading...</v>
      </c>
    </row>
    <row r="1304" ht="15.75" customHeight="1">
      <c r="A1304" s="2" t="s">
        <v>643</v>
      </c>
      <c r="B1304" s="2" t="s">
        <v>18</v>
      </c>
      <c r="C1304" s="2" t="s">
        <v>645</v>
      </c>
      <c r="E1304" s="2" t="str">
        <f>IFERROR(__xludf.DUMMYFUNCTION("GOOGLETRANSLATE(A1304, ""en"", ""ru"")"),"Loading...")</f>
        <v>Loading...</v>
      </c>
      <c r="F1304" s="2" t="str">
        <f>IFERROR(__xludf.DUMMYFUNCTION("GOOGLETRANSLATE(B1304, ""en"", ""ru"")"),"Масло")</f>
        <v>Масло</v>
      </c>
      <c r="G1304" s="2" t="str">
        <f>IFERROR(__xludf.DUMMYFUNCTION("GOOGLETRANSLATE(C1304, ""en"", ""ru"")"),"Loading...")</f>
        <v>Loading...</v>
      </c>
    </row>
    <row r="1305" ht="15.75" customHeight="1">
      <c r="A1305" s="2" t="s">
        <v>643</v>
      </c>
      <c r="B1305" s="2" t="s">
        <v>397</v>
      </c>
      <c r="C1305" s="2" t="s">
        <v>645</v>
      </c>
      <c r="E1305" s="2" t="str">
        <f>IFERROR(__xludf.DUMMYFUNCTION("GOOGLETRANSLATE(A1305, ""en"", ""ru"")"),"Loading...")</f>
        <v>Loading...</v>
      </c>
      <c r="F1305" s="2" t="str">
        <f>IFERROR(__xludf.DUMMYFUNCTION("GOOGLETRANSLATE(B1305, ""en"", ""ru"")"),"Loading...")</f>
        <v>Loading...</v>
      </c>
      <c r="G1305" s="2" t="str">
        <f>IFERROR(__xludf.DUMMYFUNCTION("GOOGLETRANSLATE(C1305, ""en"", ""ru"")"),"Loading...")</f>
        <v>Loading...</v>
      </c>
    </row>
    <row r="1306" ht="15.75" customHeight="1">
      <c r="A1306" s="2" t="s">
        <v>643</v>
      </c>
      <c r="B1306" s="2" t="s">
        <v>633</v>
      </c>
      <c r="C1306" s="2" t="s">
        <v>645</v>
      </c>
      <c r="E1306" s="2" t="str">
        <f>IFERROR(__xludf.DUMMYFUNCTION("GOOGLETRANSLATE(A1306, ""en"", ""ru"")"),"Loading...")</f>
        <v>Loading...</v>
      </c>
      <c r="F1306" s="2" t="str">
        <f>IFERROR(__xludf.DUMMYFUNCTION("GOOGLETRANSLATE(B1306, ""en"", ""ru"")"),"Loading...")</f>
        <v>Loading...</v>
      </c>
      <c r="G1306" s="2" t="str">
        <f>IFERROR(__xludf.DUMMYFUNCTION("GOOGLETRANSLATE(C1306, ""en"", ""ru"")"),"Loading...")</f>
        <v>Loading...</v>
      </c>
    </row>
    <row r="1307" ht="15.75" customHeight="1">
      <c r="A1307" s="2" t="s">
        <v>643</v>
      </c>
      <c r="B1307" s="2" t="s">
        <v>647</v>
      </c>
      <c r="C1307" s="2" t="s">
        <v>645</v>
      </c>
      <c r="E1307" s="2" t="str">
        <f>IFERROR(__xludf.DUMMYFUNCTION("GOOGLETRANSLATE(A1307, ""en"", ""ru"")"),"Loading...")</f>
        <v>Loading...</v>
      </c>
      <c r="F1307" s="2" t="str">
        <f>IFERROR(__xludf.DUMMYFUNCTION("GOOGLETRANSLATE(B1307, ""en"", ""ru"")"),"Loading...")</f>
        <v>Loading...</v>
      </c>
      <c r="G1307" s="2" t="str">
        <f>IFERROR(__xludf.DUMMYFUNCTION("GOOGLETRANSLATE(C1307, ""en"", ""ru"")"),"Loading...")</f>
        <v>Loading...</v>
      </c>
    </row>
    <row r="1308" ht="15.75" customHeight="1">
      <c r="A1308" s="2" t="s">
        <v>643</v>
      </c>
      <c r="B1308" s="2" t="s">
        <v>18</v>
      </c>
      <c r="C1308" s="2" t="s">
        <v>645</v>
      </c>
      <c r="E1308" s="2" t="str">
        <f>IFERROR(__xludf.DUMMYFUNCTION("GOOGLETRANSLATE(A1308, ""en"", ""ru"")"),"Loading...")</f>
        <v>Loading...</v>
      </c>
      <c r="F1308" s="2" t="str">
        <f>IFERROR(__xludf.DUMMYFUNCTION("GOOGLETRANSLATE(B1308, ""en"", ""ru"")"),"Масло")</f>
        <v>Масло</v>
      </c>
      <c r="G1308" s="2" t="str">
        <f>IFERROR(__xludf.DUMMYFUNCTION("GOOGLETRANSLATE(C1308, ""en"", ""ru"")"),"Loading...")</f>
        <v>Loading...</v>
      </c>
    </row>
    <row r="1309" ht="15.75" customHeight="1">
      <c r="A1309" s="2" t="s">
        <v>643</v>
      </c>
      <c r="B1309" s="2" t="s">
        <v>648</v>
      </c>
      <c r="C1309" s="2" t="s">
        <v>645</v>
      </c>
      <c r="E1309" s="2" t="str">
        <f>IFERROR(__xludf.DUMMYFUNCTION("GOOGLETRANSLATE(A1309, ""en"", ""ru"")"),"Loading...")</f>
        <v>Loading...</v>
      </c>
      <c r="F1309" s="2" t="str">
        <f>IFERROR(__xludf.DUMMYFUNCTION("GOOGLETRANSLATE(B1309, ""en"", ""ru"")"),"Loading...")</f>
        <v>Loading...</v>
      </c>
      <c r="G1309" s="2" t="str">
        <f>IFERROR(__xludf.DUMMYFUNCTION("GOOGLETRANSLATE(C1309, ""en"", ""ru"")"),"Loading...")</f>
        <v>Loading...</v>
      </c>
    </row>
    <row r="1310" ht="15.75" customHeight="1">
      <c r="A1310" s="2" t="s">
        <v>643</v>
      </c>
      <c r="B1310" s="2" t="s">
        <v>227</v>
      </c>
      <c r="C1310" s="2" t="s">
        <v>645</v>
      </c>
      <c r="E1310" s="2" t="str">
        <f>IFERROR(__xludf.DUMMYFUNCTION("GOOGLETRANSLATE(A1310, ""en"", ""ru"")"),"Loading...")</f>
        <v>Loading...</v>
      </c>
      <c r="F1310" s="2" t="str">
        <f>IFERROR(__xludf.DUMMYFUNCTION("GOOGLETRANSLATE(B1310, ""en"", ""ru"")"),"Loading...")</f>
        <v>Loading...</v>
      </c>
      <c r="G1310" s="2" t="str">
        <f>IFERROR(__xludf.DUMMYFUNCTION("GOOGLETRANSLATE(C1310, ""en"", ""ru"")"),"Loading...")</f>
        <v>Loading...</v>
      </c>
    </row>
    <row r="1311" ht="15.75" customHeight="1">
      <c r="A1311" s="2" t="s">
        <v>643</v>
      </c>
      <c r="B1311" s="2" t="s">
        <v>604</v>
      </c>
      <c r="C1311" s="2" t="s">
        <v>645</v>
      </c>
      <c r="E1311" s="2" t="str">
        <f>IFERROR(__xludf.DUMMYFUNCTION("GOOGLETRANSLATE(A1311, ""en"", ""ru"")"),"Loading...")</f>
        <v>Loading...</v>
      </c>
      <c r="F1311" s="2" t="str">
        <f>IFERROR(__xludf.DUMMYFUNCTION("GOOGLETRANSLATE(B1311, ""en"", ""ru"")"),"Сыр чеддар")</f>
        <v>Сыр чеддар</v>
      </c>
      <c r="G1311" s="2" t="str">
        <f>IFERROR(__xludf.DUMMYFUNCTION("GOOGLETRANSLATE(C1311, ""en"", ""ru"")"),"Loading...")</f>
        <v>Loading...</v>
      </c>
    </row>
    <row r="1312" ht="15.75" customHeight="1">
      <c r="A1312" s="2" t="s">
        <v>643</v>
      </c>
      <c r="B1312" s="2" t="s">
        <v>649</v>
      </c>
      <c r="C1312" s="2" t="s">
        <v>645</v>
      </c>
      <c r="E1312" s="2" t="str">
        <f>IFERROR(__xludf.DUMMYFUNCTION("GOOGLETRANSLATE(A1312, ""en"", ""ru"")"),"Loading...")</f>
        <v>Loading...</v>
      </c>
      <c r="F1312" s="2" t="str">
        <f>IFERROR(__xludf.DUMMYFUNCTION("GOOGLETRANSLATE(B1312, ""en"", ""ru"")"),"Loading...")</f>
        <v>Loading...</v>
      </c>
      <c r="G1312" s="2" t="str">
        <f>IFERROR(__xludf.DUMMYFUNCTION("GOOGLETRANSLATE(C1312, ""en"", ""ru"")"),"Loading...")</f>
        <v>Loading...</v>
      </c>
    </row>
    <row r="1313" ht="15.75" customHeight="1">
      <c r="A1313" s="2" t="s">
        <v>643</v>
      </c>
      <c r="B1313" s="2" t="s">
        <v>18</v>
      </c>
      <c r="C1313" s="2" t="s">
        <v>645</v>
      </c>
      <c r="E1313" s="2" t="str">
        <f>IFERROR(__xludf.DUMMYFUNCTION("GOOGLETRANSLATE(A1313, ""en"", ""ru"")"),"Loading...")</f>
        <v>Loading...</v>
      </c>
      <c r="F1313" s="2" t="str">
        <f>IFERROR(__xludf.DUMMYFUNCTION("GOOGLETRANSLATE(B1313, ""en"", ""ru"")"),"Масло")</f>
        <v>Масло</v>
      </c>
      <c r="G1313" s="2" t="str">
        <f>IFERROR(__xludf.DUMMYFUNCTION("GOOGLETRANSLATE(C1313, ""en"", ""ru"")"),"Loading...")</f>
        <v>Loading...</v>
      </c>
    </row>
    <row r="1314" ht="15.75" customHeight="1">
      <c r="A1314" s="2" t="s">
        <v>650</v>
      </c>
      <c r="B1314" s="2" t="s">
        <v>355</v>
      </c>
      <c r="C1314" s="2" t="s">
        <v>651</v>
      </c>
      <c r="E1314" s="2" t="str">
        <f>IFERROR(__xludf.DUMMYFUNCTION("GOOGLETRANSLATE(A1314, ""en"", ""ru"")"),"Loading...")</f>
        <v>Loading...</v>
      </c>
      <c r="F1314" s="2" t="str">
        <f>IFERROR(__xludf.DUMMYFUNCTION("GOOGLETRANSLATE(B1314, ""en"", ""ru"")"),"Куриная грудка")</f>
        <v>Куриная грудка</v>
      </c>
      <c r="G1314" s="2" t="str">
        <f>IFERROR(__xludf.DUMMYFUNCTION("GOOGLETRANSLATE(C1314, ""en"", ""ru"")"),"Loading...")</f>
        <v>Loading...</v>
      </c>
    </row>
    <row r="1315" ht="15.75" customHeight="1">
      <c r="A1315" s="2" t="s">
        <v>650</v>
      </c>
      <c r="B1315" s="2" t="s">
        <v>15</v>
      </c>
      <c r="C1315" s="2" t="s">
        <v>651</v>
      </c>
      <c r="E1315" s="2" t="str">
        <f>IFERROR(__xludf.DUMMYFUNCTION("GOOGLETRANSLATE(A1315, ""en"", ""ru"")"),"Loading...")</f>
        <v>Loading...</v>
      </c>
      <c r="F1315" s="2" t="str">
        <f>IFERROR(__xludf.DUMMYFUNCTION("GOOGLETRANSLATE(B1315, ""en"", ""ru"")"),"Пшеничной муки")</f>
        <v>Пшеничной муки</v>
      </c>
      <c r="G1315" s="2" t="str">
        <f>IFERROR(__xludf.DUMMYFUNCTION("GOOGLETRANSLATE(C1315, ""en"", ""ru"")"),"Loading...")</f>
        <v>Loading...</v>
      </c>
    </row>
    <row r="1316" ht="15.75" customHeight="1">
      <c r="A1316" s="2" t="s">
        <v>650</v>
      </c>
      <c r="B1316" s="2" t="s">
        <v>201</v>
      </c>
      <c r="C1316" s="2" t="s">
        <v>651</v>
      </c>
      <c r="E1316" s="2" t="str">
        <f>IFERROR(__xludf.DUMMYFUNCTION("GOOGLETRANSLATE(A1316, ""en"", ""ru"")"),"Loading...")</f>
        <v>Loading...</v>
      </c>
      <c r="F1316" s="2" t="str">
        <f>IFERROR(__xludf.DUMMYFUNCTION("GOOGLETRANSLATE(B1316, ""en"", ""ru"")"),"Яйцо")</f>
        <v>Яйцо</v>
      </c>
      <c r="G1316" s="2" t="str">
        <f>IFERROR(__xludf.DUMMYFUNCTION("GOOGLETRANSLATE(C1316, ""en"", ""ru"")"),"Loading...")</f>
        <v>Loading...</v>
      </c>
    </row>
    <row r="1317" ht="15.75" customHeight="1">
      <c r="A1317" s="2" t="s">
        <v>650</v>
      </c>
      <c r="B1317" s="2" t="s">
        <v>202</v>
      </c>
      <c r="C1317" s="2" t="s">
        <v>651</v>
      </c>
      <c r="E1317" s="2" t="str">
        <f>IFERROR(__xludf.DUMMYFUNCTION("GOOGLETRANSLATE(A1317, ""en"", ""ru"")"),"Loading...")</f>
        <v>Loading...</v>
      </c>
      <c r="F1317" s="2" t="str">
        <f>IFERROR(__xludf.DUMMYFUNCTION("GOOGLETRANSLATE(B1317, ""en"", ""ru"")"),"Крахмал")</f>
        <v>Крахмал</v>
      </c>
      <c r="G1317" s="2" t="str">
        <f>IFERROR(__xludf.DUMMYFUNCTION("GOOGLETRANSLATE(C1317, ""en"", ""ru"")"),"Loading...")</f>
        <v>Loading...</v>
      </c>
    </row>
    <row r="1318" ht="15.75" customHeight="1">
      <c r="A1318" s="2" t="s">
        <v>650</v>
      </c>
      <c r="B1318" s="2" t="s">
        <v>29</v>
      </c>
      <c r="C1318" s="2" t="s">
        <v>651</v>
      </c>
      <c r="E1318" s="2" t="str">
        <f>IFERROR(__xludf.DUMMYFUNCTION("GOOGLETRANSLATE(A1318, ""en"", ""ru"")"),"Loading...")</f>
        <v>Loading...</v>
      </c>
      <c r="F1318" s="2" t="str">
        <f>IFERROR(__xludf.DUMMYFUNCTION("GOOGLETRANSLATE(B1318, ""en"", ""ru"")"),"Порошок для выпечки")</f>
        <v>Порошок для выпечки</v>
      </c>
      <c r="G1318" s="2" t="str">
        <f>IFERROR(__xludf.DUMMYFUNCTION("GOOGLETRANSLATE(C1318, ""en"", ""ru"")"),"Loading...")</f>
        <v>Loading...</v>
      </c>
    </row>
    <row r="1319" ht="15.75" customHeight="1">
      <c r="A1319" s="2" t="s">
        <v>650</v>
      </c>
      <c r="B1319" s="2" t="s">
        <v>30</v>
      </c>
      <c r="C1319" s="2" t="s">
        <v>651</v>
      </c>
      <c r="E1319" s="2" t="str">
        <f>IFERROR(__xludf.DUMMYFUNCTION("GOOGLETRANSLATE(A1319, ""en"", ""ru"")"),"Loading...")</f>
        <v>Loading...</v>
      </c>
      <c r="F1319" s="2" t="str">
        <f>IFERROR(__xludf.DUMMYFUNCTION("GOOGLETRANSLATE(B1319, ""en"", ""ru"")"),"Соль")</f>
        <v>Соль</v>
      </c>
      <c r="G1319" s="2" t="str">
        <f>IFERROR(__xludf.DUMMYFUNCTION("GOOGLETRANSLATE(C1319, ""en"", ""ru"")"),"Loading...")</f>
        <v>Loading...</v>
      </c>
    </row>
    <row r="1320" ht="15.75" customHeight="1">
      <c r="A1320" s="2" t="s">
        <v>650</v>
      </c>
      <c r="B1320" s="2" t="s">
        <v>245</v>
      </c>
      <c r="C1320" s="2" t="s">
        <v>651</v>
      </c>
      <c r="E1320" s="2" t="str">
        <f>IFERROR(__xludf.DUMMYFUNCTION("GOOGLETRANSLATE(A1320, ""en"", ""ru"")"),"Loading...")</f>
        <v>Loading...</v>
      </c>
      <c r="F1320" s="2" t="str">
        <f>IFERROR(__xludf.DUMMYFUNCTION("GOOGLETRANSLATE(B1320, ""en"", ""ru"")"),"Loading...")</f>
        <v>Loading...</v>
      </c>
      <c r="G1320" s="2" t="str">
        <f>IFERROR(__xludf.DUMMYFUNCTION("GOOGLETRANSLATE(C1320, ""en"", ""ru"")"),"Loading...")</f>
        <v>Loading...</v>
      </c>
    </row>
    <row r="1321" ht="15.75" customHeight="1">
      <c r="A1321" s="2" t="s">
        <v>650</v>
      </c>
      <c r="B1321" s="2" t="s">
        <v>246</v>
      </c>
      <c r="C1321" s="2" t="s">
        <v>651</v>
      </c>
      <c r="E1321" s="2" t="str">
        <f>IFERROR(__xludf.DUMMYFUNCTION("GOOGLETRANSLATE(A1321, ""en"", ""ru"")"),"Loading...")</f>
        <v>Loading...</v>
      </c>
      <c r="F1321" s="2" t="str">
        <f>IFERROR(__xludf.DUMMYFUNCTION("GOOGLETRANSLATE(B1321, ""en"", ""ru"")"),"Loading...")</f>
        <v>Loading...</v>
      </c>
      <c r="G1321" s="2" t="str">
        <f>IFERROR(__xludf.DUMMYFUNCTION("GOOGLETRANSLATE(C1321, ""en"", ""ru"")"),"Loading...")</f>
        <v>Loading...</v>
      </c>
    </row>
    <row r="1322" ht="15.75" customHeight="1">
      <c r="A1322" s="2" t="s">
        <v>650</v>
      </c>
      <c r="B1322" s="2" t="s">
        <v>47</v>
      </c>
      <c r="C1322" s="2" t="s">
        <v>651</v>
      </c>
      <c r="E1322" s="2" t="str">
        <f>IFERROR(__xludf.DUMMYFUNCTION("GOOGLETRANSLATE(A1322, ""en"", ""ru"")"),"Loading...")</f>
        <v>Loading...</v>
      </c>
      <c r="F1322" s="2" t="str">
        <f>IFERROR(__xludf.DUMMYFUNCTION("GOOGLETRANSLATE(B1322, ""en"", ""ru"")"),"Вода")</f>
        <v>Вода</v>
      </c>
      <c r="G1322" s="2" t="str">
        <f>IFERROR(__xludf.DUMMYFUNCTION("GOOGLETRANSLATE(C1322, ""en"", ""ru"")"),"Loading...")</f>
        <v>Loading...</v>
      </c>
    </row>
    <row r="1323" ht="15.75" customHeight="1">
      <c r="A1323" s="2" t="s">
        <v>650</v>
      </c>
      <c r="B1323" s="2" t="s">
        <v>375</v>
      </c>
      <c r="C1323" s="2" t="s">
        <v>651</v>
      </c>
      <c r="E1323" s="2" t="str">
        <f>IFERROR(__xludf.DUMMYFUNCTION("GOOGLETRANSLATE(A1323, ""en"", ""ru"")"),"Loading...")</f>
        <v>Loading...</v>
      </c>
      <c r="F1323" s="2" t="str">
        <f>IFERROR(__xludf.DUMMYFUNCTION("GOOGLETRANSLATE(B1323, ""en"", ""ru"")"),"Loading...")</f>
        <v>Loading...</v>
      </c>
      <c r="G1323" s="2" t="str">
        <f>IFERROR(__xludf.DUMMYFUNCTION("GOOGLETRANSLATE(C1323, ""en"", ""ru"")"),"Loading...")</f>
        <v>Loading...</v>
      </c>
    </row>
    <row r="1324" ht="15.75" customHeight="1">
      <c r="A1324" s="2" t="s">
        <v>650</v>
      </c>
      <c r="B1324" s="2" t="s">
        <v>652</v>
      </c>
      <c r="C1324" s="2" t="s">
        <v>651</v>
      </c>
      <c r="E1324" s="2" t="str">
        <f>IFERROR(__xludf.DUMMYFUNCTION("GOOGLETRANSLATE(A1324, ""en"", ""ru"")"),"Loading...")</f>
        <v>Loading...</v>
      </c>
      <c r="F1324" s="2" t="str">
        <f>IFERROR(__xludf.DUMMYFUNCTION("GOOGLETRANSLATE(B1324, ""en"", ""ru"")"),"Loading...")</f>
        <v>Loading...</v>
      </c>
      <c r="G1324" s="2" t="str">
        <f>IFERROR(__xludf.DUMMYFUNCTION("GOOGLETRANSLATE(C1324, ""en"", ""ru"")"),"Loading...")</f>
        <v>Loading...</v>
      </c>
    </row>
    <row r="1325" ht="15.75" customHeight="1">
      <c r="A1325" s="2" t="s">
        <v>650</v>
      </c>
      <c r="B1325" s="2" t="s">
        <v>195</v>
      </c>
      <c r="C1325" s="2" t="s">
        <v>651</v>
      </c>
      <c r="E1325" s="2" t="str">
        <f>IFERROR(__xludf.DUMMYFUNCTION("GOOGLETRANSLATE(A1325, ""en"", ""ru"")"),"Loading...")</f>
        <v>Loading...</v>
      </c>
      <c r="F1325" s="2" t="str">
        <f>IFERROR(__xludf.DUMMYFUNCTION("GOOGLETRANSLATE(B1325, ""en"", ""ru"")"),"Loading...")</f>
        <v>Loading...</v>
      </c>
      <c r="G1325" s="2" t="str">
        <f>IFERROR(__xludf.DUMMYFUNCTION("GOOGLETRANSLATE(C1325, ""en"", ""ru"")"),"Loading...")</f>
        <v>Loading...</v>
      </c>
    </row>
    <row r="1326" ht="15.75" customHeight="1">
      <c r="A1326" s="2" t="s">
        <v>650</v>
      </c>
      <c r="B1326" s="2" t="s">
        <v>306</v>
      </c>
      <c r="C1326" s="2" t="s">
        <v>651</v>
      </c>
      <c r="E1326" s="2" t="str">
        <f>IFERROR(__xludf.DUMMYFUNCTION("GOOGLETRANSLATE(A1326, ""en"", ""ru"")"),"Loading...")</f>
        <v>Loading...</v>
      </c>
      <c r="F1326" s="2" t="str">
        <f>IFERROR(__xludf.DUMMYFUNCTION("GOOGLETRANSLATE(B1326, ""en"", ""ru"")"),"Мед")</f>
        <v>Мед</v>
      </c>
      <c r="G1326" s="2" t="str">
        <f>IFERROR(__xludf.DUMMYFUNCTION("GOOGLETRANSLATE(C1326, ""en"", ""ru"")"),"Loading...")</f>
        <v>Loading...</v>
      </c>
    </row>
    <row r="1327" ht="15.75" customHeight="1">
      <c r="A1327" s="2" t="s">
        <v>650</v>
      </c>
      <c r="B1327" s="2" t="s">
        <v>581</v>
      </c>
      <c r="C1327" s="2" t="s">
        <v>651</v>
      </c>
      <c r="E1327" s="2" t="str">
        <f>IFERROR(__xludf.DUMMYFUNCTION("GOOGLETRANSLATE(A1327, ""en"", ""ru"")"),"Loading...")</f>
        <v>Loading...</v>
      </c>
      <c r="F1327" s="2" t="str">
        <f>IFERROR(__xludf.DUMMYFUNCTION("GOOGLETRANSLATE(B1327, ""en"", ""ru"")"),"Loading...")</f>
        <v>Loading...</v>
      </c>
      <c r="G1327" s="2" t="str">
        <f>IFERROR(__xludf.DUMMYFUNCTION("GOOGLETRANSLATE(C1327, ""en"", ""ru"")"),"Loading...")</f>
        <v>Loading...</v>
      </c>
    </row>
    <row r="1328" ht="15.75" customHeight="1">
      <c r="A1328" s="2" t="s">
        <v>650</v>
      </c>
      <c r="B1328" s="2" t="s">
        <v>200</v>
      </c>
      <c r="C1328" s="2" t="s">
        <v>651</v>
      </c>
      <c r="E1328" s="2" t="str">
        <f>IFERROR(__xludf.DUMMYFUNCTION("GOOGLETRANSLATE(A1328, ""en"", ""ru"")"),"Loading...")</f>
        <v>Loading...</v>
      </c>
      <c r="F1328" s="2" t="str">
        <f>IFERROR(__xludf.DUMMYFUNCTION("GOOGLETRANSLATE(B1328, ""en"", ""ru"")"),"Loading...")</f>
        <v>Loading...</v>
      </c>
      <c r="G1328" s="2" t="str">
        <f>IFERROR(__xludf.DUMMYFUNCTION("GOOGLETRANSLATE(C1328, ""en"", ""ru"")"),"Loading...")</f>
        <v>Loading...</v>
      </c>
    </row>
    <row r="1329" ht="15.75" customHeight="1">
      <c r="A1329" s="2" t="s">
        <v>650</v>
      </c>
      <c r="B1329" s="2" t="s">
        <v>653</v>
      </c>
      <c r="C1329" s="2" t="s">
        <v>651</v>
      </c>
      <c r="E1329" s="2" t="str">
        <f>IFERROR(__xludf.DUMMYFUNCTION("GOOGLETRANSLATE(A1329, ""en"", ""ru"")"),"Loading...")</f>
        <v>Loading...</v>
      </c>
      <c r="F1329" s="2" t="str">
        <f>IFERROR(__xludf.DUMMYFUNCTION("GOOGLETRANSLATE(B1329, ""en"", ""ru"")"),"Loading...")</f>
        <v>Loading...</v>
      </c>
      <c r="G1329" s="2" t="str">
        <f>IFERROR(__xludf.DUMMYFUNCTION("GOOGLETRANSLATE(C1329, ""en"", ""ru"")"),"Loading...")</f>
        <v>Loading...</v>
      </c>
    </row>
    <row r="1330" ht="15.75" customHeight="1">
      <c r="A1330" s="2" t="s">
        <v>650</v>
      </c>
      <c r="B1330" s="2" t="s">
        <v>202</v>
      </c>
      <c r="C1330" s="2" t="s">
        <v>651</v>
      </c>
      <c r="E1330" s="2" t="str">
        <f>IFERROR(__xludf.DUMMYFUNCTION("GOOGLETRANSLATE(A1330, ""en"", ""ru"")"),"Loading...")</f>
        <v>Loading...</v>
      </c>
      <c r="F1330" s="2" t="str">
        <f>IFERROR(__xludf.DUMMYFUNCTION("GOOGLETRANSLATE(B1330, ""en"", ""ru"")"),"Крахмал")</f>
        <v>Крахмал</v>
      </c>
      <c r="G1330" s="2" t="str">
        <f>IFERROR(__xludf.DUMMYFUNCTION("GOOGLETRANSLATE(C1330, ""en"", ""ru"")"),"Loading...")</f>
        <v>Loading...</v>
      </c>
    </row>
    <row r="1331" ht="15.75" customHeight="1">
      <c r="A1331" s="2" t="s">
        <v>650</v>
      </c>
      <c r="B1331" s="2" t="s">
        <v>79</v>
      </c>
      <c r="C1331" s="2" t="s">
        <v>651</v>
      </c>
      <c r="E1331" s="2" t="str">
        <f>IFERROR(__xludf.DUMMYFUNCTION("GOOGLETRANSLATE(A1331, ""en"", ""ru"")"),"Loading...")</f>
        <v>Loading...</v>
      </c>
      <c r="F1331" s="2" t="str">
        <f>IFERROR(__xludf.DUMMYFUNCTION("GOOGLETRANSLATE(B1331, ""en"", ""ru"")"),"Чеснок")</f>
        <v>Чеснок</v>
      </c>
      <c r="G1331" s="2" t="str">
        <f>IFERROR(__xludf.DUMMYFUNCTION("GOOGLETRANSLATE(C1331, ""en"", ""ru"")"),"Loading...")</f>
        <v>Loading...</v>
      </c>
    </row>
    <row r="1332" ht="15.75" customHeight="1">
      <c r="A1332" s="2" t="s">
        <v>650</v>
      </c>
      <c r="B1332" s="2" t="s">
        <v>77</v>
      </c>
      <c r="C1332" s="2" t="s">
        <v>651</v>
      </c>
      <c r="E1332" s="2" t="str">
        <f>IFERROR(__xludf.DUMMYFUNCTION("GOOGLETRANSLATE(A1332, ""en"", ""ru"")"),"Loading...")</f>
        <v>Loading...</v>
      </c>
      <c r="F1332" s="2" t="str">
        <f>IFERROR(__xludf.DUMMYFUNCTION("GOOGLETRANSLATE(B1332, ""en"", ""ru"")"),"Лук")</f>
        <v>Лук</v>
      </c>
      <c r="G1332" s="2" t="str">
        <f>IFERROR(__xludf.DUMMYFUNCTION("GOOGLETRANSLATE(C1332, ""en"", ""ru"")"),"Loading...")</f>
        <v>Loading...</v>
      </c>
    </row>
    <row r="1333" ht="15.75" customHeight="1">
      <c r="A1333" s="2" t="s">
        <v>650</v>
      </c>
      <c r="B1333" s="2" t="s">
        <v>38</v>
      </c>
      <c r="C1333" s="2" t="s">
        <v>651</v>
      </c>
      <c r="E1333" s="2" t="str">
        <f>IFERROR(__xludf.DUMMYFUNCTION("GOOGLETRANSLATE(A1333, ""en"", ""ru"")"),"Loading...")</f>
        <v>Loading...</v>
      </c>
      <c r="F1333" s="2" t="str">
        <f>IFERROR(__xludf.DUMMYFUNCTION("GOOGLETRANSLATE(B1333, ""en"", ""ru"")"),"Имбирь")</f>
        <v>Имбирь</v>
      </c>
      <c r="G1333" s="2" t="str">
        <f>IFERROR(__xludf.DUMMYFUNCTION("GOOGLETRANSLATE(C1333, ""en"", ""ru"")"),"Loading...")</f>
        <v>Loading...</v>
      </c>
    </row>
    <row r="1334" ht="15.75" customHeight="1">
      <c r="A1334" s="2" t="s">
        <v>654</v>
      </c>
      <c r="B1334" s="2" t="s">
        <v>130</v>
      </c>
      <c r="C1334" s="2" t="s">
        <v>655</v>
      </c>
      <c r="E1334" s="2" t="str">
        <f>IFERROR(__xludf.DUMMYFUNCTION("GOOGLETRANSLATE(A1334, ""en"", ""ru"")"),"Loading...")</f>
        <v>Loading...</v>
      </c>
      <c r="F1334" s="2" t="str">
        <f>IFERROR(__xludf.DUMMYFUNCTION("GOOGLETRANSLATE(B1334, ""en"", ""ru"")"),"Loading...")</f>
        <v>Loading...</v>
      </c>
      <c r="G1334" s="2" t="str">
        <f>IFERROR(__xludf.DUMMYFUNCTION("GOOGLETRANSLATE(C1334, ""en"", ""ru"")"),"Loading...")</f>
        <v>Loading...</v>
      </c>
    </row>
    <row r="1335" ht="15.75" customHeight="1">
      <c r="A1335" s="2" t="s">
        <v>654</v>
      </c>
      <c r="B1335" s="2" t="s">
        <v>69</v>
      </c>
      <c r="C1335" s="2" t="s">
        <v>655</v>
      </c>
      <c r="E1335" s="2" t="str">
        <f>IFERROR(__xludf.DUMMYFUNCTION("GOOGLETRANSLATE(A1335, ""en"", ""ru"")"),"Loading...")</f>
        <v>Loading...</v>
      </c>
      <c r="F1335" s="2" t="str">
        <f>IFERROR(__xludf.DUMMYFUNCTION("GOOGLETRANSLATE(B1335, ""en"", ""ru"")"),"Оливковое масло")</f>
        <v>Оливковое масло</v>
      </c>
      <c r="G1335" s="2" t="str">
        <f>IFERROR(__xludf.DUMMYFUNCTION("GOOGLETRANSLATE(C1335, ""en"", ""ru"")"),"Loading...")</f>
        <v>Loading...</v>
      </c>
    </row>
    <row r="1336" ht="15.75" customHeight="1">
      <c r="A1336" s="2" t="s">
        <v>654</v>
      </c>
      <c r="B1336" s="2" t="s">
        <v>77</v>
      </c>
      <c r="C1336" s="2" t="s">
        <v>655</v>
      </c>
      <c r="E1336" s="2" t="str">
        <f>IFERROR(__xludf.DUMMYFUNCTION("GOOGLETRANSLATE(A1336, ""en"", ""ru"")"),"Loading...")</f>
        <v>Loading...</v>
      </c>
      <c r="F1336" s="2" t="str">
        <f>IFERROR(__xludf.DUMMYFUNCTION("GOOGLETRANSLATE(B1336, ""en"", ""ru"")"),"Лук")</f>
        <v>Лук</v>
      </c>
      <c r="G1336" s="2" t="str">
        <f>IFERROR(__xludf.DUMMYFUNCTION("GOOGLETRANSLATE(C1336, ""en"", ""ru"")"),"Loading...")</f>
        <v>Loading...</v>
      </c>
    </row>
    <row r="1337" ht="15.75" customHeight="1">
      <c r="A1337" s="2" t="s">
        <v>654</v>
      </c>
      <c r="B1337" s="2" t="s">
        <v>39</v>
      </c>
      <c r="C1337" s="2" t="s">
        <v>655</v>
      </c>
      <c r="E1337" s="2" t="str">
        <f>IFERROR(__xludf.DUMMYFUNCTION("GOOGLETRANSLATE(A1337, ""en"", ""ru"")"),"Loading...")</f>
        <v>Loading...</v>
      </c>
      <c r="F1337" s="2" t="str">
        <f>IFERROR(__xludf.DUMMYFUNCTION("GOOGLETRANSLATE(B1337, ""en"", ""ru"")"),"Зубчик чеснока")</f>
        <v>Зубчик чеснока</v>
      </c>
      <c r="G1337" s="2" t="str">
        <f>IFERROR(__xludf.DUMMYFUNCTION("GOOGLETRANSLATE(C1337, ""en"", ""ru"")"),"Loading...")</f>
        <v>Loading...</v>
      </c>
    </row>
    <row r="1338" ht="15.75" customHeight="1">
      <c r="A1338" s="2" t="s">
        <v>654</v>
      </c>
      <c r="B1338" s="2" t="s">
        <v>177</v>
      </c>
      <c r="C1338" s="2" t="s">
        <v>655</v>
      </c>
      <c r="E1338" s="2" t="str">
        <f>IFERROR(__xludf.DUMMYFUNCTION("GOOGLETRANSLATE(A1338, ""en"", ""ru"")"),"Loading...")</f>
        <v>Loading...</v>
      </c>
      <c r="F1338" s="2" t="str">
        <f>IFERROR(__xludf.DUMMYFUNCTION("GOOGLETRANSLATE(B1338, ""en"", ""ru"")"),"Loading...")</f>
        <v>Loading...</v>
      </c>
      <c r="G1338" s="2" t="str">
        <f>IFERROR(__xludf.DUMMYFUNCTION("GOOGLETRANSLATE(C1338, ""en"", ""ru"")"),"Loading...")</f>
        <v>Loading...</v>
      </c>
    </row>
    <row r="1339" ht="15.75" customHeight="1">
      <c r="A1339" s="2" t="s">
        <v>654</v>
      </c>
      <c r="B1339" s="2" t="s">
        <v>78</v>
      </c>
      <c r="C1339" s="2" t="s">
        <v>655</v>
      </c>
      <c r="E1339" s="2" t="str">
        <f>IFERROR(__xludf.DUMMYFUNCTION("GOOGLETRANSLATE(A1339, ""en"", ""ru"")"),"Loading...")</f>
        <v>Loading...</v>
      </c>
      <c r="F1339" s="2" t="str">
        <f>IFERROR(__xludf.DUMMYFUNCTION("GOOGLETRANSLATE(B1339, ""en"", ""ru"")"),"Помидоры")</f>
        <v>Помидоры</v>
      </c>
      <c r="G1339" s="2" t="str">
        <f>IFERROR(__xludf.DUMMYFUNCTION("GOOGLETRANSLATE(C1339, ""en"", ""ru"")"),"Loading...")</f>
        <v>Loading...</v>
      </c>
    </row>
    <row r="1340" ht="15.75" customHeight="1">
      <c r="A1340" s="2" t="s">
        <v>654</v>
      </c>
      <c r="B1340" s="2" t="s">
        <v>32</v>
      </c>
      <c r="C1340" s="2" t="s">
        <v>655</v>
      </c>
      <c r="E1340" s="2" t="str">
        <f>IFERROR(__xludf.DUMMYFUNCTION("GOOGLETRANSLATE(A1340, ""en"", ""ru"")"),"Loading...")</f>
        <v>Loading...</v>
      </c>
      <c r="F1340" s="2" t="str">
        <f>IFERROR(__xludf.DUMMYFUNCTION("GOOGLETRANSLATE(B1340, ""en"", ""ru"")"),"Сахар")</f>
        <v>Сахар</v>
      </c>
      <c r="G1340" s="2" t="str">
        <f>IFERROR(__xludf.DUMMYFUNCTION("GOOGLETRANSLATE(C1340, ""en"", ""ru"")"),"Loading...")</f>
        <v>Loading...</v>
      </c>
    </row>
    <row r="1341" ht="15.75" customHeight="1">
      <c r="A1341" s="2" t="s">
        <v>654</v>
      </c>
      <c r="B1341" s="2" t="s">
        <v>656</v>
      </c>
      <c r="C1341" s="2" t="s">
        <v>655</v>
      </c>
      <c r="E1341" s="2" t="str">
        <f>IFERROR(__xludf.DUMMYFUNCTION("GOOGLETRANSLATE(A1341, ""en"", ""ru"")"),"Loading...")</f>
        <v>Loading...</v>
      </c>
      <c r="F1341" s="2" t="str">
        <f>IFERROR(__xludf.DUMMYFUNCTION("GOOGLETRANSLATE(B1341, ""en"", ""ru"")"),"Loading...")</f>
        <v>Loading...</v>
      </c>
      <c r="G1341" s="2" t="str">
        <f>IFERROR(__xludf.DUMMYFUNCTION("GOOGLETRANSLATE(C1341, ""en"", ""ru"")"),"Loading...")</f>
        <v>Loading...</v>
      </c>
    </row>
    <row r="1342" ht="15.75" customHeight="1">
      <c r="A1342" s="2" t="s">
        <v>654</v>
      </c>
      <c r="B1342" s="2" t="s">
        <v>22</v>
      </c>
      <c r="C1342" s="2" t="s">
        <v>655</v>
      </c>
      <c r="E1342" s="2" t="str">
        <f>IFERROR(__xludf.DUMMYFUNCTION("GOOGLETRANSLATE(A1342, ""en"", ""ru"")"),"Loading...")</f>
        <v>Loading...</v>
      </c>
      <c r="F1342" s="2" t="str">
        <f>IFERROR(__xludf.DUMMYFUNCTION("GOOGLETRANSLATE(B1342, ""en"", ""ru"")"),"Корица")</f>
        <v>Корица</v>
      </c>
      <c r="G1342" s="2" t="str">
        <f>IFERROR(__xludf.DUMMYFUNCTION("GOOGLETRANSLATE(C1342, ""en"", ""ru"")"),"Loading...")</f>
        <v>Loading...</v>
      </c>
    </row>
    <row r="1343" ht="15.75" customHeight="1">
      <c r="A1343" s="2" t="s">
        <v>654</v>
      </c>
      <c r="B1343" s="2" t="s">
        <v>657</v>
      </c>
      <c r="C1343" s="2" t="s">
        <v>655</v>
      </c>
      <c r="E1343" s="2" t="str">
        <f>IFERROR(__xludf.DUMMYFUNCTION("GOOGLETRANSLATE(A1343, ""en"", ""ru"")"),"Loading...")</f>
        <v>Loading...</v>
      </c>
      <c r="F1343" s="2" t="str">
        <f>IFERROR(__xludf.DUMMYFUNCTION("GOOGLETRANSLATE(B1343, ""en"", ""ru"")"),"Нарезанной Петрушки")</f>
        <v>Нарезанной Петрушки</v>
      </c>
      <c r="G1343" s="2" t="str">
        <f>IFERROR(__xludf.DUMMYFUNCTION("GOOGLETRANSLATE(C1343, ""en"", ""ru"")"),"Loading...")</f>
        <v>Loading...</v>
      </c>
    </row>
    <row r="1344" ht="15.75" customHeight="1">
      <c r="A1344" s="2" t="s">
        <v>658</v>
      </c>
      <c r="B1344" s="2" t="s">
        <v>251</v>
      </c>
      <c r="C1344" s="2" t="s">
        <v>659</v>
      </c>
      <c r="E1344" s="2" t="str">
        <f>IFERROR(__xludf.DUMMYFUNCTION("GOOGLETRANSLATE(A1344, ""en"", ""ru"")"),"Loading...")</f>
        <v>Loading...</v>
      </c>
      <c r="F1344" s="2" t="str">
        <f>IFERROR(__xludf.DUMMYFUNCTION("GOOGLETRANSLATE(B1344, ""en"", ""ru"")"),"Loading...")</f>
        <v>Loading...</v>
      </c>
      <c r="G1344" s="2" t="str">
        <f>IFERROR(__xludf.DUMMYFUNCTION("GOOGLETRANSLATE(C1344, ""en"", ""ru"")"),"Сделайте добавку белого золота, кастрюлю слегка подсоленной воды. Поместите капусту кочана в воду, накройте крышку кастрюли и варите, пока листья капусты не станут настолько мягкими, что их можно будет снять с кочана, на 3 минуты. Выньте капусту из кастрю"&amp;"ли и дайте ей постоять, пока листья не остынут достаточно, чтобы их можно было взять с собой, около 10 минут.
Удалите 18 целых листьев с кочанной капустой, обрежьте толстые и жесткие центральные ребра. Целые листья откладываются в сторону. Оставшуюся час"&amp;"ть кочана нарезаем и выкладываем на дно формы для запекания.
Растопите сливочное масло в большой сковороде на средне-сильном огне. Обжарьте и перемешайте лук с горячим маслом до мягкости, 5–10 минут. Прохладный.
Добавьте в большую миску лук, говядину, с"&amp;"винину, рис, чеснок, 1 чайную ложку соли и 1/4 чайной ложки перца.
Разогрейте духовку до 350 градусов F (175 градусов C).
Поместите около 1/2 стакана говяжьей смеси на капустный лист. Оберните капусту вокруг говяжьей смеси, заправляя ее по бокам, чтобы "&amp;"получился конверт вокруг мяса. Повторите то же самое с оставшимися листьями и мясной смесью. Выложите слой голубого слоя нарезанной капусты в форму для запекания; приправить булочки солью и черным перцем.
Взбейте томатный суп, томатный сок и кетчуп в мис"&amp;"ке. Вылейте смесь томатного супа на голубцы и накройте блюдо алюминиевой фольгой.
Запекайте в разогретой духовке, пока капуста не станет мягкой, а мясо не будет готовым, около 1 часа.")</f>
        <v>Сделайте добавку белого золота, кастрюлю слегка подсоленной воды. Поместите капусту кочана в воду, накройте крышку кастрюли и варите, пока листья капусты не станут настолько мягкими, что их можно будет снять с кочана, на 3 минуты. Выньте капусту из кастрюли и дайте ей постоять, пока листья не остынут достаточно, чтобы их можно было взять с собой, около 10 минут.
Удалите 18 целых листьев с кочанной капустой, обрежьте толстые и жесткие центральные ребра. Целые листья откладываются в сторону. Оставшуюся часть кочана нарезаем и выкладываем на дно формы для запекания.
Растопите сливочное масло в большой сковороде на средне-сильном огне. Обжарьте и перемешайте лук с горячим маслом до мягкости, 5–10 минут. Прохладный.
Добавьте в большую миску лук, говядину, свинину, рис, чеснок, 1 чайную ложку соли и 1/4 чайной ложки перца.
Разогрейте духовку до 350 градусов F (175 градусов C).
Поместите около 1/2 стакана говяжьей смеси на капустный лист. Оберните капусту вокруг говяжьей смеси, заправляя ее по бокам, чтобы получился конверт вокруг мяса. Повторите то же самое с оставшимися листьями и мясной смесью. Выложите слой голубого слоя нарезанной капусты в форму для запекания; приправить булочки солью и черным перцем.
Взбейте томатный суп, томатный сок и кетчуп в миске. Вылейте смесь томатного супа на голубцы и накройте блюдо алюминиевой фольгой.
Запекайте в разогретой духовке, пока капуста не станет мягкой, а мясо не будет готовым, около 1 часа.</v>
      </c>
    </row>
    <row r="1345" ht="15.75" customHeight="1">
      <c r="A1345" s="2" t="s">
        <v>658</v>
      </c>
      <c r="B1345" s="2" t="s">
        <v>18</v>
      </c>
      <c r="C1345" s="2" t="s">
        <v>659</v>
      </c>
      <c r="E1345" s="2" t="str">
        <f>IFERROR(__xludf.DUMMYFUNCTION("GOOGLETRANSLATE(A1345, ""en"", ""ru"")"),"Loading...")</f>
        <v>Loading...</v>
      </c>
      <c r="F1345" s="2" t="str">
        <f>IFERROR(__xludf.DUMMYFUNCTION("GOOGLETRANSLATE(B1345, ""en"", ""ru"")"),"Масло")</f>
        <v>Масло</v>
      </c>
      <c r="G1345" s="2" t="str">
        <f>IFERROR(__xludf.DUMMYFUNCTION("GOOGLETRANSLATE(C1345, ""en"", ""ru"")"),"Сделайте добавку белого золота, кастрюлю слегка подсоленной воды. Поместите капусту кочана в воду, накройте крышку кастрюли и варите, пока листья капусты не станут настолько мягкими, что их можно будет снять с кочана, на 3 минуты. Выньте капусту из кастрю"&amp;"ли и дайте ей постоять, пока листья не остынут достаточно, чтобы их можно было взять с собой, около 10 минут.
Удалите 18 целых листьев с кочанной капустой, обрежьте толстые и жесткие центральные ребра. Целые листья откладываются в сторону. Оставшуюся час"&amp;"ть кочана нарезаем и выкладываем на дно формы для запекания.
Растопите сливочное масло в большой сковороде на средне-сильном огне. Обжарьте и перемешайте лук с горячим маслом до мягкости, 5–10 минут. Прохладный.
Добавьте в большую миску лук, говядину, с"&amp;"винину, рис, чеснок, 1 чайную ложку соли и 1/4 чайной ложки перца.
Разогрейте духовку до 350 градусов F (175 градусов C).
Поместите около 1/2 стакана говяжьей смеси на капустный лист. Оберните капусту вокруг говяжьей смеси, заправляя ее по бокам, чтобы "&amp;"получился конверт вокруг мяса. Повторите то же самое с оставшимися листьями и мясной смесью. Выложите слой голубого слоя нарезанной капусты в форму для запекания; приправить булочки солью и черным перцем.
Взбейте томатный суп, томатный сок и кетчуп в мис"&amp;"ке. Вылейте смесь томатного супа на голубцы и накройте блюдо алюминиевой фольгой.
Запекайте в разогретой духовке, пока капуста не станет мягкой, а мясо не будет готовым, около 1 часа.")</f>
        <v>Сделайте добавку белого золота, кастрюлю слегка подсоленной воды. Поместите капусту кочана в воду, накройте крышку кастрюли и варите, пока листья капусты не станут настолько мягкими, что их можно будет снять с кочана, на 3 минуты. Выньте капусту из кастрюли и дайте ей постоять, пока листья не остынут достаточно, чтобы их можно было взять с собой, около 10 минут.
Удалите 18 целых листьев с кочанной капустой, обрежьте толстые и жесткие центральные ребра. Целые листья откладываются в сторону. Оставшуюся часть кочана нарезаем и выкладываем на дно формы для запекания.
Растопите сливочное масло в большой сковороде на средне-сильном огне. Обжарьте и перемешайте лук с горячим маслом до мягкости, 5–10 минут. Прохладный.
Добавьте в большую миску лук, говядину, свинину, рис, чеснок, 1 чайную ложку соли и 1/4 чайной ложки перца.
Разогрейте духовку до 350 градусов F (175 градусов C).
Поместите около 1/2 стакана говяжьей смеси на капустный лист. Оберните капусту вокруг говяжьей смеси, заправляя ее по бокам, чтобы получился конверт вокруг мяса. Повторите то же самое с оставшимися листьями и мясной смесью. Выложите слой голубого слоя нарезанной капусты в форму для запекания; приправить булочки солью и черным перцем.
Взбейте томатный суп, томатный сок и кетчуп в миске. Вылейте смесь томатного супа на голубцы и накройте блюдо алюминиевой фольгой.
Запекайте в разогретой духовке, пока капуста не станет мягкой, а мясо не будет готовым, около 1 часа.</v>
      </c>
    </row>
    <row r="1346" ht="15.75" customHeight="1">
      <c r="A1346" s="2" t="s">
        <v>658</v>
      </c>
      <c r="B1346" s="2" t="s">
        <v>77</v>
      </c>
      <c r="C1346" s="2" t="s">
        <v>659</v>
      </c>
      <c r="E1346" s="2" t="str">
        <f>IFERROR(__xludf.DUMMYFUNCTION("GOOGLETRANSLATE(A1346, ""en"", ""ru"")"),"Loading...")</f>
        <v>Loading...</v>
      </c>
      <c r="F1346" s="2" t="str">
        <f>IFERROR(__xludf.DUMMYFUNCTION("GOOGLETRANSLATE(B1346, ""en"", ""ru"")"),"Лук")</f>
        <v>Лук</v>
      </c>
      <c r="G1346" s="2" t="str">
        <f>IFERROR(__xludf.DUMMYFUNCTION("GOOGLETRANSLATE(C1346, ""en"", ""ru"")"),"Сделайте добавку белого золота, кастрюлю слегка подсоленной воды. Поместите капусту кочана в воду, накройте крышку кастрюли и варите, пока листья капусты не станут настолько мягкими, что их можно будет снять с кочана, на 3 минуты. Выньте капусту из кастрю"&amp;"ли и дайте ей постоять, пока листья не остынут достаточно, чтобы их можно было взять с собой, около 10 минут.
Удалите 18 целых листьев с кочанной капустой, обрежьте толстые и жесткие центральные ребра. Целые листья откладываются в сторону. Оставшуюся час"&amp;"ть кочана нарезаем и выкладываем на дно формы для запекания.
Растопите сливочное масло в большой сковороде на средне-сильном огне. Обжарьте и перемешайте лук с горячим маслом до мягкости, 5–10 минут. Прохладный.
Добавьте в большую миску лук, говядину, с"&amp;"винину, рис, чеснок, 1 чайную ложку соли и 1/4 чайной ложки перца.
Разогрейте духовку до 350 градусов F (175 градусов C).
Поместите около 1/2 стакана говяжьей смеси на капустный лист. Оберните капусту вокруг говяжьей смеси, заправляя ее по бокам, чтобы "&amp;"получился конверт вокруг мяса. Повторите то же самое с оставшимися листьями и мясной смесью. Выложите слой голубого слоя нарезанной капусты в форму для запекания; приправить булочки солью и черным перцем.
Взбейте томатный суп, томатный сок и кетчуп в мис"&amp;"ке. Вылейте смесь томатного супа на голубцы и накройте блюдо алюминиевой фольгой.
Запекайте в разогретой духовке, пока капуста не станет мягкой, а мясо не будет готовым, около 1 часа.")</f>
        <v>Сделайте добавку белого золота, кастрюлю слегка подсоленной воды. Поместите капусту кочана в воду, накройте крышку кастрюли и варите, пока листья капусты не станут настолько мягкими, что их можно будет снять с кочана, на 3 минуты. Выньте капусту из кастрюли и дайте ей постоять, пока листья не остынут достаточно, чтобы их можно было взять с собой, около 10 минут.
Удалите 18 целых листьев с кочанной капустой, обрежьте толстые и жесткие центральные ребра. Целые листья откладываются в сторону. Оставшуюся часть кочана нарезаем и выкладываем на дно формы для запекания.
Растопите сливочное масло в большой сковороде на средне-сильном огне. Обжарьте и перемешайте лук с горячим маслом до мягкости, 5–10 минут. Прохладный.
Добавьте в большую миску лук, говядину, свинину, рис, чеснок, 1 чайную ложку соли и 1/4 чайной ложки перца.
Разогрейте духовку до 350 градусов F (175 градусов C).
Поместите около 1/2 стакана говяжьей смеси на капустный лист. Оберните капусту вокруг говяжьей смеси, заправляя ее по бокам, чтобы получился конверт вокруг мяса. Повторите то же самое с оставшимися листьями и мясной смесью. Выложите слой голубого слоя нарезанной капусты в форму для запекания; приправить булочки солью и черным перцем.
Взбейте томатный суп, томатный сок и кетчуп в миске. Вылейте смесь томатного супа на голубцы и накройте блюдо алюминиевой фольгой.
Запекайте в разогретой духовке, пока капуста не станет мягкой, а мясо не будет готовым, около 1 часа.</v>
      </c>
    </row>
    <row r="1347" ht="15.75" customHeight="1">
      <c r="A1347" s="2" t="s">
        <v>658</v>
      </c>
      <c r="B1347" s="2" t="s">
        <v>235</v>
      </c>
      <c r="C1347" s="2" t="s">
        <v>659</v>
      </c>
      <c r="E1347" s="2" t="str">
        <f>IFERROR(__xludf.DUMMYFUNCTION("GOOGLETRANSLATE(A1347, ""en"", ""ru"")"),"Loading...")</f>
        <v>Loading...</v>
      </c>
      <c r="F1347" s="2" t="str">
        <f>IFERROR(__xludf.DUMMYFUNCTION("GOOGLETRANSLATE(B1347, ""en"", ""ru"")"),"Говяжий фарш")</f>
        <v>Говяжий фарш</v>
      </c>
      <c r="G1347" s="2" t="str">
        <f>IFERROR(__xludf.DUMMYFUNCTION("GOOGLETRANSLATE(C1347, ""en"", ""ru"")"),"Сделайте добавку белого золота, кастрюлю слегка подсоленной воды. Поместите капусту кочана в воду, накройте крышку кастрюли и варите, пока листья капусты не станут настолько мягкими, что их можно будет снять с кочана, на 3 минуты. Выньте капусту из кастрю"&amp;"ли и дайте ей постоять, пока листья не остынут достаточно, чтобы их можно было взять с собой, около 10 минут.
Удалите 18 целых листьев с кочанной капустой, обрежьте толстые и жесткие центральные ребра. Целые листья откладываются в сторону. Оставшуюся час"&amp;"ть кочана нарезаем и выкладываем на дно формы для запекания.
Растопите сливочное масло в большой сковороде на средне-сильном огне. Обжарьте и перемешайте лук с горячим маслом до мягкости, 5–10 минут. Прохладный.
Добавьте в большую миску лук, говядину, с"&amp;"винину, рис, чеснок, 1 чайную ложку соли и 1/4 чайной ложки перца.
Разогрейте духовку до 350 градусов F (175 градусов C).
Поместите около 1/2 стакана говяжьей смеси на капустный лист. Оберните капусту вокруг говяжьей смеси, заправляя ее по бокам, чтобы "&amp;"получился конверт вокруг мяса. Повторите то же самое с оставшимися листьями и мясной смесью. Выложите слой голубого слоя нарезанной капусты в форму для запекания; приправить булочки солью и черным перцем.
Взбейте томатный суп, томатный сок и кетчуп в мис"&amp;"ке. Вылейте смесь томатного супа на голубцы и накройте блюдо алюминиевой фольгой.
Запекайте в разогретой духовке, пока капуста не станет мягкой, а мясо не будет готовым, около 1 часа.")</f>
        <v>Сделайте добавку белого золота, кастрюлю слегка подсоленной воды. Поместите капусту кочана в воду, накройте крышку кастрюли и варите, пока листья капусты не станут настолько мягкими, что их можно будет снять с кочана, на 3 минуты. Выньте капусту из кастрюли и дайте ей постоять, пока листья не остынут достаточно, чтобы их можно было взять с собой, около 10 минут.
Удалите 18 целых листьев с кочанной капустой, обрежьте толстые и жесткие центральные ребра. Целые листья откладываются в сторону. Оставшуюся часть кочана нарезаем и выкладываем на дно формы для запекания.
Растопите сливочное масло в большой сковороде на средне-сильном огне. Обжарьте и перемешайте лук с горячим маслом до мягкости, 5–10 минут. Прохладный.
Добавьте в большую миску лук, говядину, свинину, рис, чеснок, 1 чайную ложку соли и 1/4 чайной ложки перца.
Разогрейте духовку до 350 градусов F (175 градусов C).
Поместите около 1/2 стакана говяжьей смеси на капустный лист. Оберните капусту вокруг говяжьей смеси, заправляя ее по бокам, чтобы получился конверт вокруг мяса. Повторите то же самое с оставшимися листьями и мясной смесью. Выложите слой голубого слоя нарезанной капусты в форму для запекания; приправить булочки солью и черным перцем.
Взбейте томатный суп, томатный сок и кетчуп в миске. Вылейте смесь томатного супа на голубцы и накройте блюдо алюминиевой фольгой.
Запекайте в разогретой духовке, пока капуста не станет мягкой, а мясо не будет готовым, около 1 часа.</v>
      </c>
    </row>
    <row r="1348" ht="15.75" customHeight="1">
      <c r="A1348" s="2" t="s">
        <v>658</v>
      </c>
      <c r="B1348" s="2" t="s">
        <v>524</v>
      </c>
      <c r="C1348" s="2" t="s">
        <v>659</v>
      </c>
      <c r="E1348" s="2" t="str">
        <f>IFERROR(__xludf.DUMMYFUNCTION("GOOGLETRANSLATE(A1348, ""en"", ""ru"")"),"Loading...")</f>
        <v>Loading...</v>
      </c>
      <c r="F1348" s="2" t="str">
        <f>IFERROR(__xludf.DUMMYFUNCTION("GOOGLETRANSLATE(B1348, ""en"", ""ru"")"),"Loading...")</f>
        <v>Loading...</v>
      </c>
      <c r="G1348" s="2" t="str">
        <f>IFERROR(__xludf.DUMMYFUNCTION("GOOGLETRANSLATE(C1348, ""en"", ""ru"")"),"Сделайте добавку белого золота, кастрюлю слегка подсоленной воды. Поместите капусту кочана в воду, накройте крышку кастрюли и варите, пока листья капусты не станут настолько мягкими, что их можно будет снять с кочана, на 3 минуты. Выньте капусту из кастрю"&amp;"ли и дайте ей постоять, пока листья не остынут достаточно, чтобы их можно было взять с собой, около 10 минут.
Удалите 18 целых листьев с кочанной капустой, обрежьте толстые и жесткие центральные ребра. Целые листья откладываются в сторону. Оставшуюся час"&amp;"ть кочана нарезаем и выкладываем на дно формы для запекания.
Растопите сливочное масло в большой сковороде на средне-сильном огне. Обжарьте и перемешайте лук с горячим маслом до мягкости, 5–10 минут. Прохладный.
Добавьте в большую миску лук, говядину, с"&amp;"винину, рис, чеснок, 1 чайную ложку соли и 1/4 чайной ложки перца.
Разогрейте духовку до 350 градусов F (175 градусов C).
Поместите около 1/2 стакана говяжьей смеси на капустный лист. Оберните капусту вокруг говяжьей смеси, заправляя ее по бокам, чтобы "&amp;"получился конверт вокруг мяса. Повторите то же самое с оставшимися листьями и мясной смесью. Выложите слой голубого слоя нарезанной капусты в форму для запекания; приправить булочки солью и черным перцем.
Взбейте томатный суп, томатный сок и кетчуп в мис"&amp;"ке. Вылейте смесь томатного супа на голубцы и накройте блюдо алюминиевой фольгой.
Запекайте в разогретой духовке, пока капуста не станет мягкой, а мясо не будет готовым, около 1 часа.")</f>
        <v>Сделайте добавку белого золота, кастрюлю слегка подсоленной воды. Поместите капусту кочана в воду, накройте крышку кастрюли и варите, пока листья капусты не станут настолько мягкими, что их можно будет снять с кочана, на 3 минуты. Выньте капусту из кастрюли и дайте ей постоять, пока листья не остынут достаточно, чтобы их можно было взять с собой, около 10 минут.
Удалите 18 целых листьев с кочанной капустой, обрежьте толстые и жесткие центральные ребра. Целые листья откладываются в сторону. Оставшуюся часть кочана нарезаем и выкладываем на дно формы для запекания.
Растопите сливочное масло в большой сковороде на средне-сильном огне. Обжарьте и перемешайте лук с горячим маслом до мягкости, 5–10 минут. Прохладный.
Добавьте в большую миску лук, говядину, свинину, рис, чеснок, 1 чайную ложку соли и 1/4 чайной ложки перца.
Разогрейте духовку до 350 градусов F (175 градусов C).
Поместите около 1/2 стакана говяжьей смеси на капустный лист. Оберните капусту вокруг говяжьей смеси, заправляя ее по бокам, чтобы получился конверт вокруг мяса. Повторите то же самое с оставшимися листьями и мясной смесью. Выложите слой голубого слоя нарезанной капусты в форму для запекания; приправить булочки солью и черным перцем.
Взбейте томатный суп, томатный сок и кетчуп в миске. Вылейте смесь томатного супа на голубцы и накройте блюдо алюминиевой фольгой.
Запекайте в разогретой духовке, пока капуста не станет мягкой, а мясо не будет готовым, около 1 часа.</v>
      </c>
    </row>
    <row r="1349" ht="15.75" customHeight="1">
      <c r="A1349" s="2" t="s">
        <v>658</v>
      </c>
      <c r="B1349" s="2" t="s">
        <v>232</v>
      </c>
      <c r="C1349" s="2" t="s">
        <v>659</v>
      </c>
      <c r="E1349" s="2" t="str">
        <f>IFERROR(__xludf.DUMMYFUNCTION("GOOGLETRANSLATE(A1349, ""en"", ""ru"")"),"Loading...")</f>
        <v>Loading...</v>
      </c>
      <c r="F1349" s="2" t="str">
        <f>IFERROR(__xludf.DUMMYFUNCTION("GOOGLETRANSLATE(B1349, ""en"", ""ru"")"),"Loading...")</f>
        <v>Loading...</v>
      </c>
      <c r="G1349" s="2" t="str">
        <f>IFERROR(__xludf.DUMMYFUNCTION("GOOGLETRANSLATE(C1349, ""en"", ""ru"")"),"Сделайте добавку белого золота, кастрюлю слегка подсоленной воды. Поместите капусту кочана в воду, накройте крышку кастрюли и варите, пока листья капусты не станут настолько мягкими, что их можно будет снять с кочана, на 3 минуты. Выньте капусту из кастрю"&amp;"ли и дайте ей постоять, пока листья не остынут достаточно, чтобы их можно было взять с собой, около 10 минут.
Удалите 18 целых листьев с кочанной капустой, обрежьте толстые и жесткие центральные ребра. Целые листья откладываются в сторону. Оставшуюся час"&amp;"ть кочана нарезаем и выкладываем на дно формы для запекания.
Растопите сливочное масло в большой сковороде на средне-сильном огне. Обжарьте и перемешайте лук с горячим маслом до мягкости, 5–10 минут. Прохладный.
Добавьте в большую миску лук, говядину, с"&amp;"винину, рис, чеснок, 1 чайную ложку соли и 1/4 чайной ложки перца.
Разогрейте духовку до 350 градусов F (175 градусов C).
Поместите около 1/2 стакана говяжьей смеси на капустный лист. Оберните капусту вокруг говяжьей смеси, заправляя ее по бокам, чтобы "&amp;"получился конверт вокруг мяса. Повторите то же самое с оставшимися листьями и мясной смесью. Выложите слой голубого слоя нарезанной капусты в форму для запекания; приправить булочки солью и черным перцем.
Взбейте томатный суп, томатный сок и кетчуп в мис"&amp;"ке. Вылейте смесь томатного супа на голубцы и накройте блюдо алюминиевой фольгой.
Запекайте в разогретой духовке, пока капуста не станет мягкой, а мясо не будет готовым, около 1 часа.")</f>
        <v>Сделайте добавку белого золота, кастрюлю слегка подсоленной воды. Поместите капусту кочана в воду, накройте крышку кастрюли и варите, пока листья капусты не станут настолько мягкими, что их можно будет снять с кочана, на 3 минуты. Выньте капусту из кастрюли и дайте ей постоять, пока листья не остынут достаточно, чтобы их можно было взять с собой, около 10 минут.
Удалите 18 целых листьев с кочанной капустой, обрежьте толстые и жесткие центральные ребра. Целые листья откладываются в сторону. Оставшуюся часть кочана нарезаем и выкладываем на дно формы для запекания.
Растопите сливочное масло в большой сковороде на средне-сильном огне. Обжарьте и перемешайте лук с горячим маслом до мягкости, 5–10 минут. Прохладный.
Добавьте в большую миску лук, говядину, свинину, рис, чеснок, 1 чайную ложку соли и 1/4 чайной ложки перца.
Разогрейте духовку до 350 градусов F (175 градусов C).
Поместите около 1/2 стакана говяжьей смеси на капустный лист. Оберните капусту вокруг говяжьей смеси, заправляя ее по бокам, чтобы получился конверт вокруг мяса. Повторите то же самое с оставшимися листьями и мясной смесью. Выложите слой голубого слоя нарезанной капусты в форму для запекания; приправить булочки солью и черным перцем.
Взбейте томатный суп, томатный сок и кетчуп в миске. Вылейте смесь томатного супа на голубцы и накройте блюдо алюминиевой фольгой.
Запекайте в разогретой духовке, пока капуста не станет мягкой, а мясо не будет готовым, около 1 часа.</v>
      </c>
    </row>
    <row r="1350" ht="15.75" customHeight="1">
      <c r="A1350" s="2" t="s">
        <v>658</v>
      </c>
      <c r="B1350" s="2" t="s">
        <v>79</v>
      </c>
      <c r="C1350" s="2" t="s">
        <v>659</v>
      </c>
      <c r="E1350" s="2" t="str">
        <f>IFERROR(__xludf.DUMMYFUNCTION("GOOGLETRANSLATE(A1350, ""en"", ""ru"")"),"Loading...")</f>
        <v>Loading...</v>
      </c>
      <c r="F1350" s="2" t="str">
        <f>IFERROR(__xludf.DUMMYFUNCTION("GOOGLETRANSLATE(B1350, ""en"", ""ru"")"),"Чеснок")</f>
        <v>Чеснок</v>
      </c>
      <c r="G1350" s="2" t="str">
        <f>IFERROR(__xludf.DUMMYFUNCTION("GOOGLETRANSLATE(C1350, ""en"", ""ru"")"),"Сделайте добавку белого золота, кастрюлю слегка подсоленной воды. Поместите капусту кочана в воду, накройте крышку кастрюли и варите, пока листья капусты не станут настолько мягкими, что их можно будет снять с кочана, на 3 минуты. Выньте капусту из кастрю"&amp;"ли и дайте ей постоять, пока листья не остынут достаточно, чтобы их можно было взять с собой, около 10 минут.
Удалите 18 целых листьев с кочанной капустой, обрежьте толстые и жесткие центральные ребра. Целые листья откладываются в сторону. Оставшуюся час"&amp;"ть кочана нарезаем и выкладываем на дно формы для запекания.
Растопите сливочное масло в большой сковороде на средне-сильном огне. Обжарьте и перемешайте лук с горячим маслом до мягкости, 5–10 минут. Прохладный.
Добавьте в большую миску лук, говядину, с"&amp;"винину, рис, чеснок, 1 чайную ложку соли и 1/4 чайной ложки перца.
Разогрейте духовку до 350 градусов F (175 градусов C).
Поместите около 1/2 стакана говяжьей смеси на капустный лист. Оберните капусту вокруг говяжьей смеси, заправляя ее по бокам, чтобы "&amp;"получился конверт вокруг мяса. Повторите то же самое с оставшимися листьями и мясной смесью. Выложите слой голубого слоя нарезанной капусты в форму для запекания; приправить булочки солью и черным перцем.
Взбейте томатный суп, томатный сок и кетчуп в мис"&amp;"ке. Вылейте смесь томатного супа на голубцы и накройте блюдо алюминиевой фольгой.
Запекайте в разогретой духовке, пока капуста не станет мягкой, а мясо не будет готовым, около 1 часа.")</f>
        <v>Сделайте добавку белого золота, кастрюлю слегка подсоленной воды. Поместите капусту кочана в воду, накройте крышку кастрюли и варите, пока листья капусты не станут настолько мягкими, что их можно будет снять с кочана, на 3 минуты. Выньте капусту из кастрюли и дайте ей постоять, пока листья не остынут достаточно, чтобы их можно было взять с собой, около 10 минут.
Удалите 18 целых листьев с кочанной капустой, обрежьте толстые и жесткие центральные ребра. Целые листья откладываются в сторону. Оставшуюся часть кочана нарезаем и выкладываем на дно формы для запекания.
Растопите сливочное масло в большой сковороде на средне-сильном огне. Обжарьте и перемешайте лук с горячим маслом до мягкости, 5–10 минут. Прохладный.
Добавьте в большую миску лук, говядину, свинину, рис, чеснок, 1 чайную ложку соли и 1/4 чайной ложки перца.
Разогрейте духовку до 350 градусов F (175 градусов C).
Поместите около 1/2 стакана говяжьей смеси на капустный лист. Оберните капусту вокруг говяжьей смеси, заправляя ее по бокам, чтобы получился конверт вокруг мяса. Повторите то же самое с оставшимися листьями и мясной смесью. Выложите слой голубого слоя нарезанной капусты в форму для запекания; приправить булочки солью и черным перцем.
Взбейте томатный суп, томатный сок и кетчуп в миске. Вылейте смесь томатного супа на голубцы и накройте блюдо алюминиевой фольгой.
Запекайте в разогретой духовке, пока капуста не станет мягкой, а мясо не будет готовым, около 1 часа.</v>
      </c>
    </row>
    <row r="1351" ht="15.75" customHeight="1">
      <c r="A1351" s="2" t="s">
        <v>658</v>
      </c>
      <c r="B1351" s="2" t="s">
        <v>30</v>
      </c>
      <c r="C1351" s="2" t="s">
        <v>659</v>
      </c>
      <c r="E1351" s="2" t="str">
        <f>IFERROR(__xludf.DUMMYFUNCTION("GOOGLETRANSLATE(A1351, ""en"", ""ru"")"),"Loading...")</f>
        <v>Loading...</v>
      </c>
      <c r="F1351" s="2" t="str">
        <f>IFERROR(__xludf.DUMMYFUNCTION("GOOGLETRANSLATE(B1351, ""en"", ""ru"")"),"Соль")</f>
        <v>Соль</v>
      </c>
      <c r="G1351" s="2" t="str">
        <f>IFERROR(__xludf.DUMMYFUNCTION("GOOGLETRANSLATE(C1351, ""en"", ""ru"")"),"Сделайте добавку белого золота, кастрюлю слегка подсоленной воды. Поместите капусту кочана в воду, накройте крышку кастрюли и варите, пока листья капусты не станут настолько мягкими, что их можно будет снять с кочана, на 3 минуты. Выньте капусту из кастрю"&amp;"ли и дайте ей постоять, пока листья не остынут достаточно, чтобы их можно было взять с собой, около 10 минут.
Удалите 18 целых листьев с кочанной капустой, обрежьте толстые и жесткие центральные ребра. Целые листья откладываются в сторону. Оставшуюся час"&amp;"ть кочана нарезаем и выкладываем на дно формы для запекания.
Растопите сливочное масло в большой сковороде на средне-сильном огне. Обжарьте и перемешайте лук с горячим маслом до мягкости, 5–10 минут. Прохладный.
Добавьте в большую миску лук, говядину, с"&amp;"винину, рис, чеснок, 1 чайную ложку соли и 1/4 чайной ложки перца.
Разогрейте духовку до 350 градусов F (175 градусов C).
Поместите около 1/2 стакана говяжьей смеси на капустный лист. Оберните капусту вокруг говяжьей смеси, заправляя ее по бокам, чтобы "&amp;"получился конверт вокруг мяса. Повторите то же самое с оставшимися листьями и мясной смесью. Выложите слой голубого слоя нарезанной капусты в форму для запекания; приправить булочки солью и черным перцем.
Взбейте томатный суп, томатный сок и кетчуп в мис"&amp;"ке. Вылейте смесь томатного супа на голубцы и накройте блюдо алюминиевой фольгой.
Запекайте в разогретой духовке, пока капуста не станет мягкой, а мясо не будет готовым, около 1 часа.")</f>
        <v>Сделайте добавку белого золота, кастрюлю слегка подсоленной воды. Поместите капусту кочана в воду, накройте крышку кастрюли и варите, пока листья капусты не станут настолько мягкими, что их можно будет снять с кочана, на 3 минуты. Выньте капусту из кастрюли и дайте ей постоять, пока листья не остынут достаточно, чтобы их можно было взять с собой, около 10 минут.
Удалите 18 целых листьев с кочанной капустой, обрежьте толстые и жесткие центральные ребра. Целые листья откладываются в сторону. Оставшуюся часть кочана нарезаем и выкладываем на дно формы для запекания.
Растопите сливочное масло в большой сковороде на средне-сильном огне. Обжарьте и перемешайте лук с горячим маслом до мягкости, 5–10 минут. Прохладный.
Добавьте в большую миску лук, говядину, свинину, рис, чеснок, 1 чайную ложку соли и 1/4 чайной ложки перца.
Разогрейте духовку до 350 градусов F (175 градусов C).
Поместите около 1/2 стакана говяжьей смеси на капустный лист. Оберните капусту вокруг говяжьей смеси, заправляя ее по бокам, чтобы получился конверт вокруг мяса. Повторите то же самое с оставшимися листьями и мясной смесью. Выложите слой голубого слоя нарезанной капусты в форму для запекания; приправить булочки солью и черным перцем.
Взбейте томатный суп, томатный сок и кетчуп в миске. Вылейте смесь томатного супа на голубцы и накройте блюдо алюминиевой фольгой.
Запекайте в разогретой духовке, пока капуста не станет мягкой, а мясо не будет готовым, около 1 часа.</v>
      </c>
    </row>
    <row r="1352" ht="15.75" customHeight="1">
      <c r="A1352" s="2" t="s">
        <v>658</v>
      </c>
      <c r="B1352" s="2" t="s">
        <v>271</v>
      </c>
      <c r="C1352" s="2" t="s">
        <v>659</v>
      </c>
      <c r="E1352" s="2" t="str">
        <f>IFERROR(__xludf.DUMMYFUNCTION("GOOGLETRANSLATE(A1352, ""en"", ""ru"")"),"Loading...")</f>
        <v>Loading...</v>
      </c>
      <c r="F1352" s="2" t="str">
        <f>IFERROR(__xludf.DUMMYFUNCTION("GOOGLETRANSLATE(B1352, ""en"", ""ru"")"),"Loading...")</f>
        <v>Loading...</v>
      </c>
      <c r="G1352" s="2" t="str">
        <f>IFERROR(__xludf.DUMMYFUNCTION("GOOGLETRANSLATE(C1352, ""en"", ""ru"")"),"Сделайте добавку белого золота, кастрюлю слегка подсоленной воды. Поместите капусту кочана в воду, накройте крышку кастрюли и варите, пока листья капусты не станут настолько мягкими, что их можно будет снять с кочана, на 3 минуты. Выньте капусту из кастрю"&amp;"ли и дайте ей постоять, пока листья не остынут достаточно, чтобы их можно было взять с собой, около 10 минут.
Удалите 18 целых листьев с кочанной капустой, обрежьте толстые и жесткие центральные ребра. Целые листья откладываются в сторону. Оставшуюся час"&amp;"ть кочана нарезаем и выкладываем на дно формы для запекания.
Растопите сливочное масло в большой сковороде на средне-сильном огне. Обжарьте и перемешайте лук с горячим маслом до мягкости, 5–10 минут. Прохладный.
Добавьте в большую миску лук, говядину, с"&amp;"винину, рис, чеснок, 1 чайную ложку соли и 1/4 чайной ложки перца.
Разогрейте духовку до 350 градусов F (175 градусов C).
Поместите около 1/2 стакана говяжьей смеси на капустный лист. Оберните капусту вокруг говяжьей смеси, заправляя ее по бокам, чтобы "&amp;"получился конверт вокруг мяса. Повторите то же самое с оставшимися листьями и мясной смесью. Выложите слой голубого слоя нарезанной капусты в форму для запекания; приправить булочки солью и черным перцем.
Взбейте томатный суп, томатный сок и кетчуп в мис"&amp;"ке. Вылейте смесь томатного супа на голубцы и накройте блюдо алюминиевой фольгой.
Запекайте в разогретой духовке, пока капуста не станет мягкой, а мясо не будет готовым, около 1 часа.")</f>
        <v>Сделайте добавку белого золота, кастрюлю слегка подсоленной воды. Поместите капусту кочана в воду, накройте крышку кастрюли и варите, пока листья капусты не станут настолько мягкими, что их можно будет снять с кочана, на 3 минуты. Выньте капусту из кастрюли и дайте ей постоять, пока листья не остынут достаточно, чтобы их можно было взять с собой, около 10 минут.
Удалите 18 целых листьев с кочанной капустой, обрежьте толстые и жесткие центральные ребра. Целые листья откладываются в сторону. Оставшуюся часть кочана нарезаем и выкладываем на дно формы для запекания.
Растопите сливочное масло в большой сковороде на средне-сильном огне. Обжарьте и перемешайте лук с горячим маслом до мягкости, 5–10 минут. Прохладный.
Добавьте в большую миску лук, говядину, свинину, рис, чеснок, 1 чайную ложку соли и 1/4 чайной ложки перца.
Разогрейте духовку до 350 градусов F (175 градусов C).
Поместите около 1/2 стакана говяжьей смеси на капустный лист. Оберните капусту вокруг говяжьей смеси, заправляя ее по бокам, чтобы получился конверт вокруг мяса. Повторите то же самое с оставшимися листьями и мясной смесью. Выложите слой голубого слоя нарезанной капусты в форму для запекания; приправить булочки солью и черным перцем.
Взбейте томатный суп, томатный сок и кетчуп в миске. Вылейте смесь томатного супа на голубцы и накройте блюдо алюминиевой фольгой.
Запекайте в разогретой духовке, пока капуста не станет мягкой, а мясо не будет готовым, около 1 часа.</v>
      </c>
    </row>
    <row r="1353" ht="15.75" customHeight="1">
      <c r="A1353" s="2" t="s">
        <v>658</v>
      </c>
      <c r="B1353" s="2" t="s">
        <v>177</v>
      </c>
      <c r="C1353" s="2" t="s">
        <v>659</v>
      </c>
      <c r="E1353" s="2" t="str">
        <f>IFERROR(__xludf.DUMMYFUNCTION("GOOGLETRANSLATE(A1353, ""en"", ""ru"")"),"Loading...")</f>
        <v>Loading...</v>
      </c>
      <c r="F1353" s="2" t="str">
        <f>IFERROR(__xludf.DUMMYFUNCTION("GOOGLETRANSLATE(B1353, ""en"", ""ru"")"),"Loading...")</f>
        <v>Loading...</v>
      </c>
      <c r="G1353" s="2" t="str">
        <f>IFERROR(__xludf.DUMMYFUNCTION("GOOGLETRANSLATE(C1353, ""en"", ""ru"")"),"Сделайте добавку белого золота, кастрюлю слегка подсоленной воды. Поместите капусту кочана в воду, накройте крышку кастрюли и варите, пока листья капусты не станут настолько мягкими, что их можно будет снять с кочана, на 3 минуты. Выньте капусту из кастрю"&amp;"ли и дайте ей постоять, пока листья не остынут достаточно, чтобы их можно было взять с собой, около 10 минут.
Удалите 18 целых листьев с кочанной капустой, обрежьте толстые и жесткие центральные ребра. Целые листья откладываются в сторону. Оставшуюся час"&amp;"ть кочана нарезаем и выкладываем на дно формы для запекания.
Растопите сливочное масло в большой сковороде на средне-сильном огне. Обжарьте и перемешайте лук с горячим маслом до мягкости, 5–10 минут. Прохладный.
Добавьте в большую миску лук, говядину, с"&amp;"винину, рис, чеснок, 1 чайную ложку соли и 1/4 чайной ложки перца.
Разогрейте духовку до 350 градусов F (175 градусов C).
Поместите около 1/2 стакана говяжьей смеси на капустный лист. Оберните капусту вокруг говяжьей смеси, заправляя ее по бокам, чтобы "&amp;"получился конверт вокруг мяса. Повторите то же самое с оставшимися листьями и мясной смесью. Выложите слой голубого слоя нарезанной капусты в форму для запекания; приправить булочки солью и черным перцем.
Взбейте томатный суп, томатный сок и кетчуп в мис"&amp;"ке. Вылейте смесь томатного супа на голубцы и накройте блюдо алюминиевой фольгой.
Запекайте в разогретой духовке, пока капуста не станет мягкой, а мясо не будет готовым, около 1 часа.")</f>
        <v>Сделайте добавку белого золота, кастрюлю слегка подсоленной воды. Поместите капусту кочана в воду, накройте крышку кастрюли и варите, пока листья капусты не станут настолько мягкими, что их можно будет снять с кочана, на 3 минуты. Выньте капусту из кастрюли и дайте ей постоять, пока листья не остынут достаточно, чтобы их можно было взять с собой, около 10 минут.
Удалите 18 целых листьев с кочанной капустой, обрежьте толстые и жесткие центральные ребра. Целые листья откладываются в сторону. Оставшуюся часть кочана нарезаем и выкладываем на дно формы для запекания.
Растопите сливочное масло в большой сковороде на средне-сильном огне. Обжарьте и перемешайте лук с горячим маслом до мягкости, 5–10 минут. Прохладный.
Добавьте в большую миску лук, говядину, свинину, рис, чеснок, 1 чайную ложку соли и 1/4 чайной ложки перца.
Разогрейте духовку до 350 градусов F (175 градусов C).
Поместите около 1/2 стакана говяжьей смеси на капустный лист. Оберните капусту вокруг говяжьей смеси, заправляя ее по бокам, чтобы получился конверт вокруг мяса. Повторите то же самое с оставшимися листьями и мясной смесью. Выложите слой голубого слоя нарезанной капусты в форму для запекания; приправить булочки солью и черным перцем.
Взбейте томатный суп, томатный сок и кетчуп в миске. Вылейте смесь томатного супа на голубцы и накройте блюдо алюминиевой фольгой.
Запекайте в разогретой духовке, пока капуста не станет мягкой, а мясо не будет готовым, около 1 часа.</v>
      </c>
    </row>
    <row r="1354" ht="15.75" customHeight="1">
      <c r="A1354" s="2" t="s">
        <v>660</v>
      </c>
      <c r="B1354" s="2" t="s">
        <v>630</v>
      </c>
      <c r="C1354" s="2" t="s">
        <v>661</v>
      </c>
      <c r="E1354" s="2" t="str">
        <f>IFERROR(__xludf.DUMMYFUNCTION("GOOGLETRANSLATE(A1354, ""en"", ""ru"")"),"Loading...")</f>
        <v>Loading...</v>
      </c>
      <c r="F1354" s="2" t="str">
        <f>IFERROR(__xludf.DUMMYFUNCTION("GOOGLETRANSLATE(B1354, ""en"", ""ru"")"),"Loading...")</f>
        <v>Loading...</v>
      </c>
      <c r="G1354" s="2" t="str">
        <f>IFERROR(__xludf.DUMMYFUNCTION("GOOGLETRANSLATE(C1354, ""en"", ""ru"")"),"ШАГ 1
Поместите все ингредиенты, кроме сардины, в миску и добавьте небольшое количество приправ. Вылейте в форму для запекания, добавьте сардины и хорошо перемешайте. Накройте крышку и оставьте охлаждаться на несколько часов.
ШАГ 2
Нагрейте сковороду д"&amp;"ля гриля или сковороду-гриль до горячего состояния. Готовьте сардины по 4–5 минут с каждой стороны или пока они не карамелизируются и не обуглятся. Выложите на сервировочную тарелку, сбрызните маслом, посыпьте еще немного паприкой и выдавите дольки лимона"&amp;".")</f>
        <v>ШАГ 1
Поместите все ингредиенты, кроме сардины, в миску и добавьте небольшое количество приправ. Вылейте в форму для запекания, добавьте сардины и хорошо перемешайте. Накройте крышку и оставьте охлаждаться на несколько часов.
ШАГ 2
Нагрейте сковороду для гриля или сковороду-гриль до горячего состояния. Готовьте сардины по 4–5 минут с каждой стороны или пока они не карамелизируются и не обуглятся. Выложите на сервировочную тарелку, сбрызните маслом, посыпьте еще немного паприкой и выдавите дольки лимона.</v>
      </c>
    </row>
    <row r="1355" ht="15.75" customHeight="1">
      <c r="A1355" s="2" t="s">
        <v>660</v>
      </c>
      <c r="B1355" s="2" t="s">
        <v>69</v>
      </c>
      <c r="C1355" s="2" t="s">
        <v>661</v>
      </c>
      <c r="E1355" s="2" t="str">
        <f>IFERROR(__xludf.DUMMYFUNCTION("GOOGLETRANSLATE(A1355, ""en"", ""ru"")"),"Loading...")</f>
        <v>Loading...</v>
      </c>
      <c r="F1355" s="2" t="str">
        <f>IFERROR(__xludf.DUMMYFUNCTION("GOOGLETRANSLATE(B1355, ""en"", ""ru"")"),"Оливковое масло")</f>
        <v>Оливковое масло</v>
      </c>
      <c r="G1355" s="2" t="str">
        <f>IFERROR(__xludf.DUMMYFUNCTION("GOOGLETRANSLATE(C1355, ""en"", ""ru"")"),"ШАГ 1
Поместите все ингредиенты, кроме сардины, в миску и добавьте небольшое количество приправ. Вылейте в форму для запекания, добавьте сардины и хорошо перемешайте. Накройте крышку и оставьте охлаждаться на несколько часов.
ШАГ 2
Нагрейте сковороду д"&amp;"ля гриля или сковороду-гриль до горячего состояния. Готовьте сардины по 4–5 минут с каждой стороны или пока они не карамелизируются и не обуглятся. Выложите на сервировочную тарелку, сбрызните маслом, посыпьте еще немного паприкой и выдавите дольки лимона"&amp;".")</f>
        <v>ШАГ 1
Поместите все ингредиенты, кроме сардины, в миску и добавьте небольшое количество приправ. Вылейте в форму для запекания, добавьте сардины и хорошо перемешайте. Накройте крышку и оставьте охлаждаться на несколько часов.
ШАГ 2
Нагрейте сковороду для гриля или сковороду-гриль до горячего состояния. Готовьте сардины по 4–5 минут с каждой стороны или пока они не карамелизируются и не обуглятся. Выложите на сервировочную тарелку, сбрызните маслом, посыпьте еще немного паприкой и выдавите дольки лимона.</v>
      </c>
    </row>
    <row r="1356" ht="15.75" customHeight="1">
      <c r="A1356" s="2" t="s">
        <v>660</v>
      </c>
      <c r="B1356" s="2" t="s">
        <v>79</v>
      </c>
      <c r="C1356" s="2" t="s">
        <v>661</v>
      </c>
      <c r="E1356" s="2" t="str">
        <f>IFERROR(__xludf.DUMMYFUNCTION("GOOGLETRANSLATE(A1356, ""en"", ""ru"")"),"Loading...")</f>
        <v>Loading...</v>
      </c>
      <c r="F1356" s="2" t="str">
        <f>IFERROR(__xludf.DUMMYFUNCTION("GOOGLETRANSLATE(B1356, ""en"", ""ru"")"),"Чеснок")</f>
        <v>Чеснок</v>
      </c>
      <c r="G1356" s="2" t="str">
        <f>IFERROR(__xludf.DUMMYFUNCTION("GOOGLETRANSLATE(C1356, ""en"", ""ru"")"),"ШАГ 1
Поместите все ингредиенты, кроме сардины, в миску и добавьте небольшое количество приправ. Вылейте в форму для запекания, добавьте сардины и хорошо перемешайте. Накройте крышку и оставьте охлаждаться на несколько часов.
ШАГ 2
Нагрейте сковороду д"&amp;"ля гриля или сковороду-гриль до горячего состояния. Готовьте сардины по 4–5 минут с каждой стороны или пока они не карамелизируются и не обуглятся. Выложите на сервировочную тарелку, сбрызните маслом, посыпьте еще немного паприкой и выдавите дольки лимона"&amp;".")</f>
        <v>ШАГ 1
Поместите все ингредиенты, кроме сардины, в миску и добавьте небольшое количество приправ. Вылейте в форму для запекания, добавьте сардины и хорошо перемешайте. Накройте крышку и оставьте охлаждаться на несколько часов.
ШАГ 2
Нагрейте сковороду для гриля или сковороду-гриль до горячего состояния. Готовьте сардины по 4–5 минут с каждой стороны или пока они не карамелизируются и не обуглятся. Выложите на сервировочную тарелку, сбрызните маслом, посыпьте еще немного паприкой и выдавите дольки лимона.</v>
      </c>
    </row>
    <row r="1357" ht="15.75" customHeight="1">
      <c r="A1357" s="2" t="s">
        <v>660</v>
      </c>
      <c r="B1357" s="2" t="s">
        <v>247</v>
      </c>
      <c r="C1357" s="2" t="s">
        <v>661</v>
      </c>
      <c r="E1357" s="2" t="str">
        <f>IFERROR(__xludf.DUMMYFUNCTION("GOOGLETRANSLATE(A1357, ""en"", ""ru"")"),"Loading...")</f>
        <v>Loading...</v>
      </c>
      <c r="F1357" s="2" t="str">
        <f>IFERROR(__xludf.DUMMYFUNCTION("GOOGLETRANSLATE(B1357, ""en"", ""ru"")"),"Loading...")</f>
        <v>Loading...</v>
      </c>
      <c r="G1357" s="2" t="str">
        <f>IFERROR(__xludf.DUMMYFUNCTION("GOOGLETRANSLATE(C1357, ""en"", ""ru"")"),"ШАГ 1
Поместите все ингредиенты, кроме сардины, в миску и добавьте небольшое количество приправ. Вылейте в форму для запекания, добавьте сардины и хорошо перемешайте. Накройте крышку и оставьте охлаждаться на несколько часов.
ШАГ 2
Нагрейте сковороду д"&amp;"ля гриля или сковороду-гриль до горячего состояния. Готовьте сардины по 4–5 минут с каждой стороны или пока они не карамелизируются и не обуглятся. Выложите на сервировочную тарелку, сбрызните маслом, посыпьте еще немного паприкой и выдавите дольки лимона"&amp;".")</f>
        <v>ШАГ 1
Поместите все ингредиенты, кроме сардины, в миску и добавьте небольшое количество приправ. Вылейте в форму для запекания, добавьте сардины и хорошо перемешайте. Накройте крышку и оставьте охлаждаться на несколько часов.
ШАГ 2
Нагрейте сковороду для гриля или сковороду-гриль до горячего состояния. Готовьте сардины по 4–5 минут с каждой стороны или пока они не карамелизируются и не обуглятся. Выложите на сервировочную тарелку, сбрызните маслом, посыпьте еще немного паприкой и выдавите дольки лимона.</v>
      </c>
    </row>
    <row r="1358" ht="15.75" customHeight="1">
      <c r="A1358" s="2" t="s">
        <v>660</v>
      </c>
      <c r="B1358" s="2" t="s">
        <v>157</v>
      </c>
      <c r="C1358" s="2" t="s">
        <v>661</v>
      </c>
      <c r="E1358" s="2" t="str">
        <f>IFERROR(__xludf.DUMMYFUNCTION("GOOGLETRANSLATE(A1358, ""en"", ""ru"")"),"Loading...")</f>
        <v>Loading...</v>
      </c>
      <c r="F1358" s="2" t="str">
        <f>IFERROR(__xludf.DUMMYFUNCTION("GOOGLETRANSLATE(B1358, ""en"", ""ru"")"),"Loading...")</f>
        <v>Loading...</v>
      </c>
      <c r="G1358" s="2" t="str">
        <f>IFERROR(__xludf.DUMMYFUNCTION("GOOGLETRANSLATE(C1358, ""en"", ""ru"")"),"ШАГ 1
Поместите все ингредиенты, кроме сардины, в миску и добавьте небольшое количество приправ. Вылейте в форму для запекания, добавьте сардины и хорошо перемешайте. Накройте крышку и оставьте охлаждаться на несколько часов.
ШАГ 2
Нагрейте сковороду д"&amp;"ля гриля или сковороду-гриль до горячего состояния. Готовьте сардины по 4–5 минут с каждой стороны или пока они не карамелизируются и не обуглятся. Выложите на сервировочную тарелку, сбрызните маслом, посыпьте еще немного паприкой и выдавите дольки лимона"&amp;".")</f>
        <v>ШАГ 1
Поместите все ингредиенты, кроме сардины, в миску и добавьте небольшое количество приправ. Вылейте в форму для запекания, добавьте сардины и хорошо перемешайте. Накройте крышку и оставьте охлаждаться на несколько часов.
ШАГ 2
Нагрейте сковороду для гриля или сковороду-гриль до горячего состояния. Готовьте сардины по 4–5 минут с каждой стороны или пока они не карамелизируются и не обуглятся. Выложите на сервировочную тарелку, сбрызните маслом, посыпьте еще немного паприкой и выдавите дольки лимона.</v>
      </c>
    </row>
    <row r="1359" ht="15.75" customHeight="1">
      <c r="A1359" s="2" t="s">
        <v>660</v>
      </c>
      <c r="B1359" s="2" t="s">
        <v>88</v>
      </c>
      <c r="C1359" s="2" t="s">
        <v>661</v>
      </c>
      <c r="E1359" s="2" t="str">
        <f>IFERROR(__xludf.DUMMYFUNCTION("GOOGLETRANSLATE(A1359, ""en"", ""ru"")"),"Loading...")</f>
        <v>Loading...</v>
      </c>
      <c r="F1359" s="2" t="str">
        <f>IFERROR(__xludf.DUMMYFUNCTION("GOOGLETRANSLATE(B1359, ""en"", ""ru"")"),"Розмари")</f>
        <v>Розмари</v>
      </c>
      <c r="G1359" s="2" t="str">
        <f>IFERROR(__xludf.DUMMYFUNCTION("GOOGLETRANSLATE(C1359, ""en"", ""ru"")"),"ШАГ 1
Поместите все ингредиенты, кроме сардины, в миску и добавьте небольшое количество приправ. Вылейте в форму для запекания, добавьте сардины и хорошо перемешайте. Накройте крышку и оставьте охлаждаться на несколько часов.
ШАГ 2
Нагрейте сковороду д"&amp;"ля гриля или сковороду-гриль до горячего состояния. Готовьте сардины по 4–5 минут с каждой стороны или пока они не карамелизируются и не обуглятся. Выложите на сервировочную тарелку, сбрызните маслом, посыпьте еще немного паприкой и выдавите дольки лимона"&amp;".")</f>
        <v>ШАГ 1
Поместите все ингредиенты, кроме сардины, в миску и добавьте небольшое количество приправ. Вылейте в форму для запекания, добавьте сардины и хорошо перемешайте. Накройте крышку и оставьте охлаждаться на несколько часов.
ШАГ 2
Нагрейте сковороду для гриля или сковороду-гриль до горячего состояния. Готовьте сардины по 4–5 минут с каждой стороны или пока они не карамелизируются и не обуглятся. Выложите на сервировочную тарелку, сбрызните маслом, посыпьте еще немного паприкой и выдавите дольки лимона.</v>
      </c>
    </row>
    <row r="1360" ht="15.75" customHeight="1">
      <c r="A1360" s="2" t="s">
        <v>660</v>
      </c>
      <c r="B1360" s="2" t="s">
        <v>384</v>
      </c>
      <c r="C1360" s="2" t="s">
        <v>661</v>
      </c>
      <c r="E1360" s="2" t="str">
        <f>IFERROR(__xludf.DUMMYFUNCTION("GOOGLETRANSLATE(A1360, ""en"", ""ru"")"),"Loading...")</f>
        <v>Loading...</v>
      </c>
      <c r="F1360" s="2" t="str">
        <f>IFERROR(__xludf.DUMMYFUNCTION("GOOGLETRANSLATE(B1360, ""en"", ""ru"")"),"Loading...")</f>
        <v>Loading...</v>
      </c>
      <c r="G1360" s="2" t="str">
        <f>IFERROR(__xludf.DUMMYFUNCTION("GOOGLETRANSLATE(C1360, ""en"", ""ru"")"),"ШАГ 1
Поместите все ингредиенты, кроме сардины, в миску и добавьте небольшое количество приправ. Вылейте в форму для запекания, добавьте сардины и хорошо перемешайте. Накройте крышку и оставьте охлаждаться на несколько часов.
ШАГ 2
Нагрейте сковороду д"&amp;"ля гриля или сковороду-гриль до горячего состояния. Готовьте сардины по 4–5 минут с каждой стороны или пока они не карамелизируются и не обуглятся. Выложите на сервировочную тарелку, сбрызните маслом, посыпьте еще немного паприкой и выдавите дольки лимона"&amp;".")</f>
        <v>ШАГ 1
Поместите все ингредиенты, кроме сардины, в миску и добавьте небольшое количество приправ. Вылейте в форму для запекания, добавьте сардины и хорошо перемешайте. Накройте крышку и оставьте охлаждаться на несколько часов.
ШАГ 2
Нагрейте сковороду для гриля или сковороду-гриль до горячего состояния. Готовьте сардины по 4–5 минут с каждой стороны или пока они не карамелизируются и не обуглятся. Выложите на сервировочную тарелку, сбрызните маслом, посыпьте еще немного паприкой и выдавите дольки лимона.</v>
      </c>
    </row>
    <row r="1361" ht="15.75" customHeight="1">
      <c r="A1361" s="2" t="s">
        <v>662</v>
      </c>
      <c r="B1361" s="2" t="s">
        <v>536</v>
      </c>
      <c r="C1361" s="2" t="s">
        <v>663</v>
      </c>
      <c r="E1361" s="2" t="str">
        <f>IFERROR(__xludf.DUMMYFUNCTION("GOOGLETRANSLATE(A1361, ""en"", ""ru"")"),"Баклажаны гриль с кокосовым молоком")</f>
        <v>Баклажаны гриль с кокосовым молоком</v>
      </c>
      <c r="F1361" s="2" t="str">
        <f>IFERROR(__xludf.DUMMYFUNCTION("GOOGLETRANSLATE(B1361, ""en"", ""ru"")"),"Баклажаны")</f>
        <v>Баклажаны</v>
      </c>
      <c r="G1361" s="2" t="str">
        <f>IFERROR(__xludf.DUMMYFUNCTION("GOOGLETRANSLATE(C1361, ""en"", ""ru"")"),"Loading...")</f>
        <v>Loading...</v>
      </c>
    </row>
    <row r="1362" ht="15.75" customHeight="1">
      <c r="A1362" s="2" t="s">
        <v>662</v>
      </c>
      <c r="B1362" s="2" t="s">
        <v>46</v>
      </c>
      <c r="C1362" s="2" t="s">
        <v>663</v>
      </c>
      <c r="E1362" s="2" t="str">
        <f>IFERROR(__xludf.DUMMYFUNCTION("GOOGLETRANSLATE(A1362, ""en"", ""ru"")"),"Баклажаны гриль с кокосовым молоком")</f>
        <v>Баклажаны гриль с кокосовым молоком</v>
      </c>
      <c r="F1362" s="2" t="str">
        <f>IFERROR(__xludf.DUMMYFUNCTION("GOOGLETRANSLATE(B1362, ""en"", ""ru"")"),"Кокосовое молоко")</f>
        <v>Кокосовое молоко</v>
      </c>
      <c r="G1362" s="2" t="str">
        <f>IFERROR(__xludf.DUMMYFUNCTION("GOOGLETRANSLATE(C1362, ""en"", ""ru"")"),"Loading...")</f>
        <v>Loading...</v>
      </c>
    </row>
    <row r="1363" ht="15.75" customHeight="1">
      <c r="A1363" s="2" t="s">
        <v>662</v>
      </c>
      <c r="B1363" s="2" t="s">
        <v>158</v>
      </c>
      <c r="C1363" s="2" t="s">
        <v>663</v>
      </c>
      <c r="E1363" s="2" t="str">
        <f>IFERROR(__xludf.DUMMYFUNCTION("GOOGLETRANSLATE(A1363, ""en"", ""ru"")"),"Баклажаны гриль с кокосовым молоком")</f>
        <v>Баклажаны гриль с кокосовым молоком</v>
      </c>
      <c r="F1363" s="2" t="str">
        <f>IFERROR(__xludf.DUMMYFUNCTION("GOOGLETRANSLATE(B1363, ""en"", ""ru"")"),"Лимонный сок")</f>
        <v>Лимонный сок</v>
      </c>
      <c r="G1363" s="2" t="str">
        <f>IFERROR(__xludf.DUMMYFUNCTION("GOOGLETRANSLATE(C1363, ""en"", ""ru"")"),"Loading...")</f>
        <v>Loading...</v>
      </c>
    </row>
    <row r="1364" ht="15.75" customHeight="1">
      <c r="A1364" s="2" t="s">
        <v>662</v>
      </c>
      <c r="B1364" s="2" t="s">
        <v>30</v>
      </c>
      <c r="C1364" s="2" t="s">
        <v>663</v>
      </c>
      <c r="E1364" s="2" t="str">
        <f>IFERROR(__xludf.DUMMYFUNCTION("GOOGLETRANSLATE(A1364, ""en"", ""ru"")"),"Баклажаны гриль с кокосовым молоком")</f>
        <v>Баклажаны гриль с кокосовым молоком</v>
      </c>
      <c r="F1364" s="2" t="str">
        <f>IFERROR(__xludf.DUMMYFUNCTION("GOOGLETRANSLATE(B1364, ""en"", ""ru"")"),"Соль")</f>
        <v>Соль</v>
      </c>
      <c r="G1364" s="2" t="str">
        <f>IFERROR(__xludf.DUMMYFUNCTION("GOOGLETRANSLATE(C1364, ""en"", ""ru"")"),"Loading...")</f>
        <v>Loading...</v>
      </c>
    </row>
    <row r="1365" ht="15.75" customHeight="1">
      <c r="A1365" s="2" t="s">
        <v>662</v>
      </c>
      <c r="B1365" s="2" t="s">
        <v>484</v>
      </c>
      <c r="C1365" s="2" t="s">
        <v>663</v>
      </c>
      <c r="E1365" s="2" t="str">
        <f>IFERROR(__xludf.DUMMYFUNCTION("GOOGLETRANSLATE(A1365, ""en"", ""ru"")"),"Баклажаны гриль с кокосовым молоком")</f>
        <v>Баклажаны гриль с кокосовым молоком</v>
      </c>
      <c r="F1365" s="2" t="str">
        <f>IFERROR(__xludf.DUMMYFUNCTION("GOOGLETRANSLATE(B1365, ""en"", ""ru"")"),"Loading...")</f>
        <v>Loading...</v>
      </c>
      <c r="G1365" s="2" t="str">
        <f>IFERROR(__xludf.DUMMYFUNCTION("GOOGLETRANSLATE(C1365, ""en"", ""ru"")"),"Loading...")</f>
        <v>Loading...</v>
      </c>
    </row>
    <row r="1366" ht="15.75" customHeight="1">
      <c r="A1366" s="2" t="s">
        <v>662</v>
      </c>
      <c r="B1366" s="2" t="s">
        <v>77</v>
      </c>
      <c r="C1366" s="2" t="s">
        <v>663</v>
      </c>
      <c r="E1366" s="2" t="str">
        <f>IFERROR(__xludf.DUMMYFUNCTION("GOOGLETRANSLATE(A1366, ""en"", ""ru"")"),"Баклажаны гриль с кокосовым молоком")</f>
        <v>Баклажаны гриль с кокосовым молоком</v>
      </c>
      <c r="F1366" s="2" t="str">
        <f>IFERROR(__xludf.DUMMYFUNCTION("GOOGLETRANSLATE(B1366, ""en"", ""ru"")"),"Лук")</f>
        <v>Лук</v>
      </c>
      <c r="G1366" s="2" t="str">
        <f>IFERROR(__xludf.DUMMYFUNCTION("GOOGLETRANSLATE(C1366, ""en"", ""ru"")"),"Loading...")</f>
        <v>Loading...</v>
      </c>
    </row>
    <row r="1367" ht="15.75" customHeight="1">
      <c r="A1367" s="2" t="s">
        <v>664</v>
      </c>
      <c r="B1367" s="2" t="s">
        <v>210</v>
      </c>
      <c r="C1367" s="2" t="s">
        <v>665</v>
      </c>
      <c r="E1367" s="2" t="str">
        <f>IFERROR(__xludf.DUMMYFUNCTION("GOOGLETRANSLATE(A1367, ""en"", ""ru"")"),"Loading...")</f>
        <v>Loading...</v>
      </c>
      <c r="F1367" s="2" t="str">
        <f>IFERROR(__xludf.DUMMYFUNCTION("GOOGLETRANSLATE(B1367, ""en"", ""ru"")"),"Loading...")</f>
        <v>Loading...</v>
      </c>
      <c r="G1367" s="2" t="str">
        <f>IFERROR(__xludf.DUMMYFUNCTION("GOOGLETRANSLATE(C1367, ""en"", ""ru"")"),"Loading...")</f>
        <v>Loading...</v>
      </c>
    </row>
    <row r="1368" ht="15.75" customHeight="1">
      <c r="A1368" s="2" t="s">
        <v>664</v>
      </c>
      <c r="B1368" s="2" t="s">
        <v>69</v>
      </c>
      <c r="C1368" s="2" t="s">
        <v>665</v>
      </c>
      <c r="E1368" s="2" t="str">
        <f>IFERROR(__xludf.DUMMYFUNCTION("GOOGLETRANSLATE(A1368, ""en"", ""ru"")"),"Loading...")</f>
        <v>Loading...</v>
      </c>
      <c r="F1368" s="2" t="str">
        <f>IFERROR(__xludf.DUMMYFUNCTION("GOOGLETRANSLATE(B1368, ""en"", ""ru"")"),"Оливковое масло")</f>
        <v>Оливковое масло</v>
      </c>
      <c r="G1368" s="2" t="str">
        <f>IFERROR(__xludf.DUMMYFUNCTION("GOOGLETRANSLATE(C1368, ""en"", ""ru"")"),"Loading...")</f>
        <v>Loading...</v>
      </c>
    </row>
    <row r="1369" ht="15.75" customHeight="1">
      <c r="A1369" s="2" t="s">
        <v>664</v>
      </c>
      <c r="B1369" s="2" t="s">
        <v>195</v>
      </c>
      <c r="C1369" s="2" t="s">
        <v>665</v>
      </c>
      <c r="E1369" s="2" t="str">
        <f>IFERROR(__xludf.DUMMYFUNCTION("GOOGLETRANSLATE(A1369, ""en"", ""ru"")"),"Loading...")</f>
        <v>Loading...</v>
      </c>
      <c r="F1369" s="2" t="str">
        <f>IFERROR(__xludf.DUMMYFUNCTION("GOOGLETRANSLATE(B1369, ""en"", ""ru"")"),"Loading...")</f>
        <v>Loading...</v>
      </c>
      <c r="G1369" s="2" t="str">
        <f>IFERROR(__xludf.DUMMYFUNCTION("GOOGLETRANSLATE(C1369, ""en"", ""ru"")"),"Loading...")</f>
        <v>Loading...</v>
      </c>
    </row>
    <row r="1370" ht="15.75" customHeight="1">
      <c r="A1370" s="2" t="s">
        <v>664</v>
      </c>
      <c r="B1370" s="2" t="s">
        <v>369</v>
      </c>
      <c r="C1370" s="2" t="s">
        <v>665</v>
      </c>
      <c r="E1370" s="2" t="str">
        <f>IFERROR(__xludf.DUMMYFUNCTION("GOOGLETRANSLATE(A1370, ""en"", ""ru"")"),"Loading...")</f>
        <v>Loading...</v>
      </c>
      <c r="F1370" s="2" t="str">
        <f>IFERROR(__xludf.DUMMYFUNCTION("GOOGLETRANSLATE(B1370, ""en"", ""ru"")"),"Loading...")</f>
        <v>Loading...</v>
      </c>
      <c r="G1370" s="2" t="str">
        <f>IFERROR(__xludf.DUMMYFUNCTION("GOOGLETRANSLATE(C1370, ""en"", ""ru"")"),"Loading...")</f>
        <v>Loading...</v>
      </c>
    </row>
    <row r="1371" ht="15.75" customHeight="1">
      <c r="A1371" s="2" t="s">
        <v>664</v>
      </c>
      <c r="B1371" s="2" t="s">
        <v>538</v>
      </c>
      <c r="C1371" s="2" t="s">
        <v>665</v>
      </c>
      <c r="E1371" s="2" t="str">
        <f>IFERROR(__xludf.DUMMYFUNCTION("GOOGLETRANSLATE(A1371, ""en"", ""ru"")"),"Loading...")</f>
        <v>Loading...</v>
      </c>
      <c r="F1371" s="2" t="str">
        <f>IFERROR(__xludf.DUMMYFUNCTION("GOOGLETRANSLATE(B1371, ""en"", ""ru"")"),"Loading...")</f>
        <v>Loading...</v>
      </c>
      <c r="G1371" s="2" t="str">
        <f>IFERROR(__xludf.DUMMYFUNCTION("GOOGLETRANSLATE(C1371, ""en"", ""ru"")"),"Loading...")</f>
        <v>Loading...</v>
      </c>
    </row>
    <row r="1372" ht="15.75" customHeight="1">
      <c r="A1372" s="2" t="s">
        <v>666</v>
      </c>
      <c r="B1372" s="2" t="s">
        <v>667</v>
      </c>
      <c r="C1372" s="2" t="s">
        <v>668</v>
      </c>
      <c r="E1372" s="2" t="str">
        <f>IFERROR(__xludf.DUMMYFUNCTION("GOOGLETRANSLATE(A1372, ""en"", ""ru"")"),"Loading...")</f>
        <v>Loading...</v>
      </c>
      <c r="F1372" s="2" t="str">
        <f>IFERROR(__xludf.DUMMYFUNCTION("GOOGLETRANSLATE(B1372, ""en"", ""ru"")"),"Loading...")</f>
        <v>Loading...</v>
      </c>
      <c r="G1372" s="2" t="str">
        <f>IFERROR(__xludf.DUMMYFUNCTION("GOOGLETRANSLATE(C1372, ""en"", ""ru"")"),"Loading...")</f>
        <v>Loading...</v>
      </c>
    </row>
    <row r="1373" ht="15.75" customHeight="1">
      <c r="A1373" s="2" t="s">
        <v>666</v>
      </c>
      <c r="B1373" s="2" t="s">
        <v>633</v>
      </c>
      <c r="C1373" s="2" t="s">
        <v>668</v>
      </c>
      <c r="E1373" s="2" t="str">
        <f>IFERROR(__xludf.DUMMYFUNCTION("GOOGLETRANSLATE(A1373, ""en"", ""ru"")"),"Loading...")</f>
        <v>Loading...</v>
      </c>
      <c r="F1373" s="2" t="str">
        <f>IFERROR(__xludf.DUMMYFUNCTION("GOOGLETRANSLATE(B1373, ""en"", ""ru"")"),"Loading...")</f>
        <v>Loading...</v>
      </c>
      <c r="G1373" s="2" t="str">
        <f>IFERROR(__xludf.DUMMYFUNCTION("GOOGLETRANSLATE(C1373, ""en"", ""ru"")"),"Loading...")</f>
        <v>Loading...</v>
      </c>
    </row>
    <row r="1374" ht="15.75" customHeight="1">
      <c r="A1374" s="2" t="s">
        <v>666</v>
      </c>
      <c r="B1374" s="2" t="s">
        <v>669</v>
      </c>
      <c r="C1374" s="2" t="s">
        <v>668</v>
      </c>
      <c r="E1374" s="2" t="str">
        <f>IFERROR(__xludf.DUMMYFUNCTION("GOOGLETRANSLATE(A1374, ""en"", ""ru"")"),"Loading...")</f>
        <v>Loading...</v>
      </c>
      <c r="F1374" s="2" t="str">
        <f>IFERROR(__xludf.DUMMYFUNCTION("GOOGLETRANSLATE(B1374, ""en"", ""ru"")"),"Loading...")</f>
        <v>Loading...</v>
      </c>
      <c r="G1374" s="2" t="str">
        <f>IFERROR(__xludf.DUMMYFUNCTION("GOOGLETRANSLATE(C1374, ""en"", ""ru"")"),"Loading...")</f>
        <v>Loading...</v>
      </c>
    </row>
    <row r="1375" ht="15.75" customHeight="1">
      <c r="A1375" s="2" t="s">
        <v>666</v>
      </c>
      <c r="B1375" s="2" t="s">
        <v>135</v>
      </c>
      <c r="C1375" s="2" t="s">
        <v>668</v>
      </c>
      <c r="E1375" s="2" t="str">
        <f>IFERROR(__xludf.DUMMYFUNCTION("GOOGLETRANSLATE(A1375, ""en"", ""ru"")"),"Loading...")</f>
        <v>Loading...</v>
      </c>
      <c r="F1375" s="2" t="str">
        <f>IFERROR(__xludf.DUMMYFUNCTION("GOOGLETRANSLATE(B1375, ""en"", ""ru"")"),"Loading...")</f>
        <v>Loading...</v>
      </c>
      <c r="G1375" s="2" t="str">
        <f>IFERROR(__xludf.DUMMYFUNCTION("GOOGLETRANSLATE(C1375, ""en"", ""ru"")"),"Loading...")</f>
        <v>Loading...</v>
      </c>
    </row>
    <row r="1376" ht="15.75" customHeight="1">
      <c r="A1376" s="2" t="s">
        <v>666</v>
      </c>
      <c r="B1376" s="2" t="s">
        <v>670</v>
      </c>
      <c r="C1376" s="2" t="s">
        <v>668</v>
      </c>
      <c r="E1376" s="2" t="str">
        <f>IFERROR(__xludf.DUMMYFUNCTION("GOOGLETRANSLATE(A1376, ""en"", ""ru"")"),"Loading...")</f>
        <v>Loading...</v>
      </c>
      <c r="F1376" s="2" t="str">
        <f>IFERROR(__xludf.DUMMYFUNCTION("GOOGLETRANSLATE(B1376, ""en"", ""ru"")"),"Loading...")</f>
        <v>Loading...</v>
      </c>
      <c r="G1376" s="2" t="str">
        <f>IFERROR(__xludf.DUMMYFUNCTION("GOOGLETRANSLATE(C1376, ""en"", ""ru"")"),"Loading...")</f>
        <v>Loading...</v>
      </c>
    </row>
    <row r="1377" ht="15.75" customHeight="1">
      <c r="A1377" s="2" t="s">
        <v>666</v>
      </c>
      <c r="B1377" s="2" t="s">
        <v>671</v>
      </c>
      <c r="C1377" s="2" t="s">
        <v>668</v>
      </c>
      <c r="E1377" s="2" t="str">
        <f>IFERROR(__xludf.DUMMYFUNCTION("GOOGLETRANSLATE(A1377, ""en"", ""ru"")"),"Loading...")</f>
        <v>Loading...</v>
      </c>
      <c r="F1377" s="2" t="str">
        <f>IFERROR(__xludf.DUMMYFUNCTION("GOOGLETRANSLATE(B1377, ""en"", ""ru"")"),"Миниатюрный Зефир")</f>
        <v>Миниатюрный Зефир</v>
      </c>
      <c r="G1377" s="2" t="str">
        <f>IFERROR(__xludf.DUMMYFUNCTION("GOOGLETRANSLATE(C1377, ""en"", ""ru"")"),"Loading...")</f>
        <v>Loading...</v>
      </c>
    </row>
    <row r="1378" ht="15.75" customHeight="1">
      <c r="A1378" s="2" t="s">
        <v>672</v>
      </c>
      <c r="B1378" s="2" t="s">
        <v>115</v>
      </c>
      <c r="C1378" s="2" t="s">
        <v>673</v>
      </c>
      <c r="E1378" s="2" t="str">
        <f>IFERROR(__xludf.DUMMYFUNCTION("GOOGLETRANSLATE(A1378, ""en"", ""ru"")"),"Loading...")</f>
        <v>Loading...</v>
      </c>
      <c r="F1378" s="2" t="str">
        <f>IFERROR(__xludf.DUMMYFUNCTION("GOOGLETRANSLATE(B1378, ""en"", ""ru"")"),"Loading...")</f>
        <v>Loading...</v>
      </c>
      <c r="G1378" s="2" t="str">
        <f>IFERROR(__xludf.DUMMYFUNCTION("GOOGLETRANSLATE(C1378, ""en"", ""ru"")"),"ШАГ 1 – ПРИГОТОВЛЕНИЕ СУПА
В названии куриный бульон и дождитесь, пока он закипит.
Затем добавьте соль, сахар, кунжутное масло, белый перец, соус из острого перца, уксус и соевый соус и перемешивайте несколько секунд.
Добавьте в сок тофу, шампиньоны, черн"&amp;"ые древесные ушные грибы.
Чтобы загустить соус, добавьте в миску 1 столовую ложку кукурузного крахмала и 2 столовые ложки воды и медленно добавляйте в суп, пока он не станет нужной густоты.
Затем добавьте 1 яйцо, слегка взбивайте ножом или вилкой, добавьт"&amp;"е смесь в суп и перемешивайте 8 секунд.
Подайте суп в тарелке, сверху страницы свинину-барбекю и нарезанный зеленый лук.")</f>
        <v>ШАГ 1 – ПРИГОТОВЛЕНИЕ СУПА
В названии куриный бульон и дождитесь, пока он закипит.
Затем добавьте соль, сахар, кунжутное масло, белый перец, соус из острого перца, уксус и соевый соус и перемешивайте несколько секунд.
Добавьте в сок тофу, шампиньоны, черные древесные ушные грибы.
Чтобы загустить соус, добавьте в миску 1 столовую ложку кукурузного крахмала и 2 столовые ложки воды и медленно добавляйте в суп, пока он не станет нужной густоты.
Затем добавьте 1 яйцо, слегка взбивайте ножом или вилкой, добавьте смесь в суп и перемешивайте 8 секунд.
Подайте суп в тарелке, сверху страницы свинину-барбекю и нарезанный зеленый лук.</v>
      </c>
    </row>
    <row r="1379" ht="15.75" customHeight="1">
      <c r="A1379" s="2" t="s">
        <v>672</v>
      </c>
      <c r="B1379" s="2" t="s">
        <v>674</v>
      </c>
      <c r="C1379" s="2" t="s">
        <v>673</v>
      </c>
      <c r="E1379" s="2" t="str">
        <f>IFERROR(__xludf.DUMMYFUNCTION("GOOGLETRANSLATE(A1379, ""en"", ""ru"")"),"Loading...")</f>
        <v>Loading...</v>
      </c>
      <c r="F1379" s="2" t="str">
        <f>IFERROR(__xludf.DUMMYFUNCTION("GOOGLETRANSLATE(B1379, ""en"", ""ru"")"),"Деревянные ушные грибы")</f>
        <v>Деревянные ушные грибы</v>
      </c>
      <c r="G1379" s="2" t="str">
        <f>IFERROR(__xludf.DUMMYFUNCTION("GOOGLETRANSLATE(C1379, ""en"", ""ru"")"),"ШАГ 1 – ПРИГОТОВЛЕНИЕ СУПА
В названии куриный бульон и дождитесь, пока он закипит.
Затем добавьте соль, сахар, кунжутное масло, белый перец, соус из острого перца, уксус и соевый соус и перемешивайте несколько секунд.
Добавьте в сок тофу, шампиньоны, черн"&amp;"ые древесные ушные грибы.
Чтобы загустить соус, добавьте в миску 1 столовую ложку кукурузного крахмала и 2 столовые ложки воды и медленно добавляйте в суп, пока он не станет нужной густоты.
Затем добавьте 1 яйцо, слегка взбивайте ножом или вилкой, добавьт"&amp;"е смесь в суп и перемешивайте 8 секунд.
Подайте суп в тарелке, сверху страницы свинину-барбекю и нарезанный зеленый лук.")</f>
        <v>ШАГ 1 – ПРИГОТОВЛЕНИЕ СУПА
В названии куриный бульон и дождитесь, пока он закипит.
Затем добавьте соль, сахар, кунжутное масло, белый перец, соус из острого перца, уксус и соевый соус и перемешивайте несколько секунд.
Добавьте в сок тофу, шампиньоны, черные древесные ушные грибы.
Чтобы загустить соус, добавьте в миску 1 столовую ложку кукурузного крахмала и 2 столовые ложки воды и медленно добавляйте в суп, пока он не станет нужной густоты.
Затем добавьте 1 яйцо, слегка взбивайте ножом или вилкой, добавьте смесь в суп и перемешивайте 8 секунд.
Подайте суп в тарелке, сверху страницы свинину-барбекю и нарезанный зеленый лук.</v>
      </c>
    </row>
    <row r="1380" ht="15.75" customHeight="1">
      <c r="A1380" s="2" t="s">
        <v>672</v>
      </c>
      <c r="B1380" s="2" t="s">
        <v>675</v>
      </c>
      <c r="C1380" s="2" t="s">
        <v>673</v>
      </c>
      <c r="E1380" s="2" t="str">
        <f>IFERROR(__xludf.DUMMYFUNCTION("GOOGLETRANSLATE(A1380, ""en"", ""ru"")"),"Loading...")</f>
        <v>Loading...</v>
      </c>
      <c r="F1380" s="2" t="str">
        <f>IFERROR(__xludf.DUMMYFUNCTION("GOOGLETRANSLATE(B1380, ""en"", ""ru"")"),"Loading...")</f>
        <v>Loading...</v>
      </c>
      <c r="G1380" s="2" t="str">
        <f>IFERROR(__xludf.DUMMYFUNCTION("GOOGLETRANSLATE(C1380, ""en"", ""ru"")"),"ШАГ 1 – ПРИГОТОВЛЕНИЕ СУПА
В названии куриный бульон и дождитесь, пока он закипит.
Затем добавьте соль, сахар, кунжутное масло, белый перец, соус из острого перца, уксус и соевый соус и перемешивайте несколько секунд.
Добавьте в сок тофу, шампиньоны, черн"&amp;"ые древесные ушные грибы.
Чтобы загустить соус, добавьте в миску 1 столовую ложку кукурузного крахмала и 2 столовые ложки воды и медленно добавляйте в суп, пока он не станет нужной густоты.
Затем добавьте 1 яйцо, слегка взбивайте ножом или вилкой, добавьт"&amp;"е смесь в суп и перемешивайте 8 секунд.
Подайте суп в тарелке, сверху страницы свинину-барбекю и нарезанный зеленый лук.")</f>
        <v>ШАГ 1 – ПРИГОТОВЛЕНИЕ СУПА
В названии куриный бульон и дождитесь, пока он закипит.
Затем добавьте соль, сахар, кунжутное масло, белый перец, соус из острого перца, уксус и соевый соус и перемешивайте несколько секунд.
Добавьте в сок тофу, шампиньоны, черные древесные ушные грибы.
Чтобы загустить соус, добавьте в миску 1 столовую ложку кукурузного крахмала и 2 столовые ложки воды и медленно добавляйте в суп, пока он не станет нужной густоты.
Затем добавьте 1 яйцо, слегка взбивайте ножом или вилкой, добавьте смесь в суп и перемешивайте 8 секунд.
Подайте суп в тарелке, сверху страницы свинину-барбекю и нарезанный зеленый лук.</v>
      </c>
    </row>
    <row r="1381" ht="15.75" customHeight="1">
      <c r="A1381" s="2" t="s">
        <v>672</v>
      </c>
      <c r="B1381" s="2" t="s">
        <v>228</v>
      </c>
      <c r="C1381" s="2" t="s">
        <v>673</v>
      </c>
      <c r="E1381" s="2" t="str">
        <f>IFERROR(__xludf.DUMMYFUNCTION("GOOGLETRANSLATE(A1381, ""en"", ""ru"")"),"Loading...")</f>
        <v>Loading...</v>
      </c>
      <c r="F1381" s="2" t="str">
        <f>IFERROR(__xludf.DUMMYFUNCTION("GOOGLETRANSLATE(B1381, ""en"", ""ru"")"),"Loading...")</f>
        <v>Loading...</v>
      </c>
      <c r="G1381" s="2" t="str">
        <f>IFERROR(__xludf.DUMMYFUNCTION("GOOGLETRANSLATE(C1381, ""en"", ""ru"")"),"ШАГ 1 – ПРИГОТОВЛЕНИЕ СУПА
В названии куриный бульон и дождитесь, пока он закипит.
Затем добавьте соль, сахар, кунжутное масло, белый перец, соус из острого перца, уксус и соевый соус и перемешивайте несколько секунд.
Добавьте в сок тофу, шампиньоны, черн"&amp;"ые древесные ушные грибы.
Чтобы загустить соус, добавьте в миску 1 столовую ложку кукурузного крахмала и 2 столовые ложки воды и медленно добавляйте в суп, пока он не станет нужной густоты.
Затем добавьте 1 яйцо, слегка взбивайте ножом или вилкой, добавьт"&amp;"е смесь в суп и перемешивайте 8 секунд.
Подайте суп в тарелке, сверху страницы свинину-барбекю и нарезанный зеленый лук.")</f>
        <v>ШАГ 1 – ПРИГОТОВЛЕНИЕ СУПА
В названии куриный бульон и дождитесь, пока он закипит.
Затем добавьте соль, сахар, кунжутное масло, белый перец, соус из острого перца, уксус и соевый соус и перемешивайте несколько секунд.
Добавьте в сок тофу, шампиньоны, черные древесные ушные грибы.
Чтобы загустить соус, добавьте в миску 1 столовую ложку кукурузного крахмала и 2 столовые ложки воды и медленно добавляйте в суп, пока он не станет нужной густоты.
Затем добавьте 1 яйцо, слегка взбивайте ножом или вилкой, добавьте смесь в суп и перемешивайте 8 секунд.
Подайте суп в тарелке, сверху страницы свинину-барбекю и нарезанный зеленый лук.</v>
      </c>
    </row>
    <row r="1382" ht="15.75" customHeight="1">
      <c r="A1382" s="2" t="s">
        <v>672</v>
      </c>
      <c r="B1382" s="2" t="s">
        <v>375</v>
      </c>
      <c r="C1382" s="2" t="s">
        <v>673</v>
      </c>
      <c r="E1382" s="2" t="str">
        <f>IFERROR(__xludf.DUMMYFUNCTION("GOOGLETRANSLATE(A1382, ""en"", ""ru"")"),"Loading...")</f>
        <v>Loading...</v>
      </c>
      <c r="F1382" s="2" t="str">
        <f>IFERROR(__xludf.DUMMYFUNCTION("GOOGLETRANSLATE(B1382, ""en"", ""ru"")"),"Loading...")</f>
        <v>Loading...</v>
      </c>
      <c r="G1382" s="2" t="str">
        <f>IFERROR(__xludf.DUMMYFUNCTION("GOOGLETRANSLATE(C1382, ""en"", ""ru"")"),"ШАГ 1 – ПРИГОТОВЛЕНИЕ СУПА
В названии куриный бульон и дождитесь, пока он закипит.
Затем добавьте соль, сахар, кунжутное масло, белый перец, соус из острого перца, уксус и соевый соус и перемешивайте несколько секунд.
Добавьте в сок тофу, шампиньоны, черн"&amp;"ые древесные ушные грибы.
Чтобы загустить соус, добавьте в миску 1 столовую ложку кукурузного крахмала и 2 столовые ложки воды и медленно добавляйте в суп, пока он не станет нужной густоты.
Затем добавьте 1 яйцо, слегка взбивайте ножом или вилкой, добавьт"&amp;"е смесь в суп и перемешивайте 8 секунд.
Подайте суп в тарелке, сверху страницы свинину-барбекю и нарезанный зеленый лук.")</f>
        <v>ШАГ 1 – ПРИГОТОВЛЕНИЕ СУПА
В названии куриный бульон и дождитесь, пока он закипит.
Затем добавьте соль, сахар, кунжутное масло, белый перец, соус из острого перца, уксус и соевый соус и перемешивайте несколько секунд.
Добавьте в сок тофу, шампиньоны, черные древесные ушные грибы.
Чтобы загустить соус, добавьте в миску 1 столовую ложку кукурузного крахмала и 2 столовые ложки воды и медленно добавляйте в суп, пока он не станет нужной густоты.
Затем добавьте 1 яйцо, слегка взбивайте ножом или вилкой, добавьте смесь в суп и перемешивайте 8 секунд.
Подайте суп в тарелке, сверху страницы свинину-барбекю и нарезанный зеленый лук.</v>
      </c>
    </row>
    <row r="1383" ht="15.75" customHeight="1">
      <c r="A1383" s="2" t="s">
        <v>672</v>
      </c>
      <c r="B1383" s="2" t="s">
        <v>30</v>
      </c>
      <c r="C1383" s="2" t="s">
        <v>673</v>
      </c>
      <c r="E1383" s="2" t="str">
        <f>IFERROR(__xludf.DUMMYFUNCTION("GOOGLETRANSLATE(A1383, ""en"", ""ru"")"),"Loading...")</f>
        <v>Loading...</v>
      </c>
      <c r="F1383" s="2" t="str">
        <f>IFERROR(__xludf.DUMMYFUNCTION("GOOGLETRANSLATE(B1383, ""en"", ""ru"")"),"Соль")</f>
        <v>Соль</v>
      </c>
      <c r="G1383" s="2" t="str">
        <f>IFERROR(__xludf.DUMMYFUNCTION("GOOGLETRANSLATE(C1383, ""en"", ""ru"")"),"ШАГ 1 – ПРИГОТОВЛЕНИЕ СУПА
В названии куриный бульон и дождитесь, пока он закипит.
Затем добавьте соль, сахар, кунжутное масло, белый перец, соус из острого перца, уксус и соевый соус и перемешивайте несколько секунд.
Добавьте в сок тофу, шампиньоны, черн"&amp;"ые древесные ушные грибы.
Чтобы загустить соус, добавьте в миску 1 столовую ложку кукурузного крахмала и 2 столовые ложки воды и медленно добавляйте в суп, пока он не станет нужной густоты.
Затем добавьте 1 яйцо, слегка взбивайте ножом или вилкой, добавьт"&amp;"е смесь в суп и перемешивайте 8 секунд.
Подайте суп в тарелке, сверху страницы свинину-барбекю и нарезанный зеленый лук.")</f>
        <v>ШАГ 1 – ПРИГОТОВЛЕНИЕ СУПА
В названии куриный бульон и дождитесь, пока он закипит.
Затем добавьте соль, сахар, кунжутное масло, белый перец, соус из острого перца, уксус и соевый соус и перемешивайте несколько секунд.
Добавьте в сок тофу, шампиньоны, черные древесные ушные грибы.
Чтобы загустить соус, добавьте в миску 1 столовую ложку кукурузного крахмала и 2 столовые ложки воды и медленно добавляйте в суп, пока он не станет нужной густоты.
Затем добавьте 1 яйцо, слегка взбивайте ножом или вилкой, добавьте смесь в суп и перемешивайте 8 секунд.
Подайте суп в тарелке, сверху страницы свинину-барбекю и нарезанный зеленый лук.</v>
      </c>
    </row>
    <row r="1384" ht="15.75" customHeight="1">
      <c r="A1384" s="2" t="s">
        <v>672</v>
      </c>
      <c r="B1384" s="2" t="s">
        <v>32</v>
      </c>
      <c r="C1384" s="2" t="s">
        <v>673</v>
      </c>
      <c r="E1384" s="2" t="str">
        <f>IFERROR(__xludf.DUMMYFUNCTION("GOOGLETRANSLATE(A1384, ""en"", ""ru"")"),"Loading...")</f>
        <v>Loading...</v>
      </c>
      <c r="F1384" s="2" t="str">
        <f>IFERROR(__xludf.DUMMYFUNCTION("GOOGLETRANSLATE(B1384, ""en"", ""ru"")"),"Сахар")</f>
        <v>Сахар</v>
      </c>
      <c r="G1384" s="2" t="str">
        <f>IFERROR(__xludf.DUMMYFUNCTION("GOOGLETRANSLATE(C1384, ""en"", ""ru"")"),"ШАГ 1 – ПРИГОТОВЛЕНИЕ СУПА
В названии куриный бульон и дождитесь, пока он закипит.
Затем добавьте соль, сахар, кунжутное масло, белый перец, соус из острого перца, уксус и соевый соус и перемешивайте несколько секунд.
Добавьте в сок тофу, шампиньоны, черн"&amp;"ые древесные ушные грибы.
Чтобы загустить соус, добавьте в миску 1 столовую ложку кукурузного крахмала и 2 столовые ложки воды и медленно добавляйте в суп, пока он не станет нужной густоты.
Затем добавьте 1 яйцо, слегка взбивайте ножом или вилкой, добавьт"&amp;"е смесь в суп и перемешивайте 8 секунд.
Подайте суп в тарелке, сверху страницы свинину-барбекю и нарезанный зеленый лук.")</f>
        <v>ШАГ 1 – ПРИГОТОВЛЕНИЕ СУПА
В названии куриный бульон и дождитесь, пока он закипит.
Затем добавьте соль, сахар, кунжутное масло, белый перец, соус из острого перца, уксус и соевый соус и перемешивайте несколько секунд.
Добавьте в сок тофу, шампиньоны, черные древесные ушные грибы.
Чтобы загустить соус, добавьте в миску 1 столовую ложку кукурузного крахмала и 2 столовые ложки воды и медленно добавляйте в суп, пока он не станет нужной густоты.
Затем добавьте 1 яйцо, слегка взбивайте ножом или вилкой, добавьте смесь в суп и перемешивайте 8 секунд.
Подайте суп в тарелке, сверху страницы свинину-барбекю и нарезанный зеленый лук.</v>
      </c>
    </row>
    <row r="1385" ht="15.75" customHeight="1">
      <c r="A1385" s="2" t="s">
        <v>672</v>
      </c>
      <c r="B1385" s="2" t="s">
        <v>200</v>
      </c>
      <c r="C1385" s="2" t="s">
        <v>673</v>
      </c>
      <c r="E1385" s="2" t="str">
        <f>IFERROR(__xludf.DUMMYFUNCTION("GOOGLETRANSLATE(A1385, ""en"", ""ru"")"),"Loading...")</f>
        <v>Loading...</v>
      </c>
      <c r="F1385" s="2" t="str">
        <f>IFERROR(__xludf.DUMMYFUNCTION("GOOGLETRANSLATE(B1385, ""en"", ""ru"")"),"Loading...")</f>
        <v>Loading...</v>
      </c>
      <c r="G1385" s="2" t="str">
        <f>IFERROR(__xludf.DUMMYFUNCTION("GOOGLETRANSLATE(C1385, ""en"", ""ru"")"),"ШАГ 1 – ПРИГОТОВЛЕНИЕ СУПА
В названии куриный бульон и дождитесь, пока он закипит.
Затем добавьте соль, сахар, кунжутное масло, белый перец, соус из острого перца, уксус и соевый соус и перемешивайте несколько секунд.
Добавьте в сок тофу, шампиньоны, черн"&amp;"ые древесные ушные грибы.
Чтобы загустить соус, добавьте в миску 1 столовую ложку кукурузного крахмала и 2 столовые ложки воды и медленно добавляйте в суп, пока он не станет нужной густоты.
Затем добавьте 1 яйцо, слегка взбивайте ножом или вилкой, добавьт"&amp;"е смесь в суп и перемешивайте 8 секунд.
Подайте суп в тарелке, сверху страницы свинину-барбекю и нарезанный зеленый лук.")</f>
        <v>ШАГ 1 – ПРИГОТОВЛЕНИЕ СУПА
В названии куриный бульон и дождитесь, пока он закипит.
Затем добавьте соль, сахар, кунжутное масло, белый перец, соус из острого перца, уксус и соевый соус и перемешивайте несколько секунд.
Добавьте в сок тофу, шампиньоны, черные древесные ушные грибы.
Чтобы загустить соус, добавьте в миску 1 столовую ложку кукурузного крахмала и 2 столовые ложки воды и медленно добавляйте в суп, пока он не станет нужной густоты.
Затем добавьте 1 яйцо, слегка взбивайте ножом или вилкой, добавьте смесь в суп и перемешивайте 8 секунд.
Подайте суп в тарелке, сверху страницы свинину-барбекю и нарезанный зеленый лук.</v>
      </c>
    </row>
    <row r="1386" ht="15.75" customHeight="1">
      <c r="A1386" s="2" t="s">
        <v>672</v>
      </c>
      <c r="B1386" s="2" t="s">
        <v>146</v>
      </c>
      <c r="C1386" s="2" t="s">
        <v>673</v>
      </c>
      <c r="E1386" s="2" t="str">
        <f>IFERROR(__xludf.DUMMYFUNCTION("GOOGLETRANSLATE(A1386, ""en"", ""ru"")"),"Loading...")</f>
        <v>Loading...</v>
      </c>
      <c r="F1386" s="2" t="str">
        <f>IFERROR(__xludf.DUMMYFUNCTION("GOOGLETRANSLATE(B1386, ""en"", ""ru"")"),"Loading...")</f>
        <v>Loading...</v>
      </c>
      <c r="G1386" s="2" t="str">
        <f>IFERROR(__xludf.DUMMYFUNCTION("GOOGLETRANSLATE(C1386, ""en"", ""ru"")"),"ШАГ 1 – ПРИГОТОВЛЕНИЕ СУПА
В названии куриный бульон и дождитесь, пока он закипит.
Затем добавьте соль, сахар, кунжутное масло, белый перец, соус из острого перца, уксус и соевый соус и перемешивайте несколько секунд.
Добавьте в сок тофу, шампиньоны, черн"&amp;"ые древесные ушные грибы.
Чтобы загустить соус, добавьте в миску 1 столовую ложку кукурузного крахмала и 2 столовые ложки воды и медленно добавляйте в суп, пока он не станет нужной густоты.
Затем добавьте 1 яйцо, слегка взбивайте ножом или вилкой, добавьт"&amp;"е смесь в суп и перемешивайте 8 секунд.
Подайте суп в тарелке, сверху страницы свинину-барбекю и нарезанный зеленый лук.")</f>
        <v>ШАГ 1 – ПРИГОТОВЛЕНИЕ СУПА
В названии куриный бульон и дождитесь, пока он закипит.
Затем добавьте соль, сахар, кунжутное масло, белый перец, соус из острого перца, уксус и соевый соус и перемешивайте несколько секунд.
Добавьте в сок тофу, шампиньоны, черные древесные ушные грибы.
Чтобы загустить соус, добавьте в миску 1 столовую ложку кукурузного крахмала и 2 столовые ложки воды и медленно добавляйте в суп, пока он не станет нужной густоты.
Затем добавьте 1 яйцо, слегка взбивайте ножом или вилкой, добавьте смесь в суп и перемешивайте 8 секунд.
Подайте суп в тарелке, сверху страницы свинину-барбекю и нарезанный зеленый лук.</v>
      </c>
    </row>
    <row r="1387" ht="15.75" customHeight="1">
      <c r="A1387" s="2" t="s">
        <v>672</v>
      </c>
      <c r="B1387" s="2" t="s">
        <v>230</v>
      </c>
      <c r="C1387" s="2" t="s">
        <v>673</v>
      </c>
      <c r="E1387" s="2" t="str">
        <f>IFERROR(__xludf.DUMMYFUNCTION("GOOGLETRANSLATE(A1387, ""en"", ""ru"")"),"Loading...")</f>
        <v>Loading...</v>
      </c>
      <c r="F1387" s="2" t="str">
        <f>IFERROR(__xludf.DUMMYFUNCTION("GOOGLETRANSLATE(B1387, ""en"", ""ru"")"),"Loading...")</f>
        <v>Loading...</v>
      </c>
      <c r="G1387" s="2" t="str">
        <f>IFERROR(__xludf.DUMMYFUNCTION("GOOGLETRANSLATE(C1387, ""en"", ""ru"")"),"ШАГ 1 – ПРИГОТОВЛЕНИЕ СУПА
В названии куриный бульон и дождитесь, пока он закипит.
Затем добавьте соль, сахар, кунжутное масло, белый перец, соус из острого перца, уксус и соевый соус и перемешивайте несколько секунд.
Добавьте в сок тофу, шампиньоны, черн"&amp;"ые древесные ушные грибы.
Чтобы загустить соус, добавьте в миску 1 столовую ложку кукурузного крахмала и 2 столовые ложки воды и медленно добавляйте в суп, пока он не станет нужной густоты.
Затем добавьте 1 яйцо, слегка взбивайте ножом или вилкой, добавьт"&amp;"е смесь в суп и перемешивайте 8 секунд.
Подайте суп в тарелке, сверху страницы свинину-барбекю и нарезанный зеленый лук.")</f>
        <v>ШАГ 1 – ПРИГОТОВЛЕНИЕ СУПА
В названии куриный бульон и дождитесь, пока он закипит.
Затем добавьте соль, сахар, кунжутное масло, белый перец, соус из острого перца, уксус и соевый соус и перемешивайте несколько секунд.
Добавьте в сок тофу, шампиньоны, черные древесные ушные грибы.
Чтобы загустить соус, добавьте в миску 1 столовую ложку кукурузного крахмала и 2 столовые ложки воды и медленно добавляйте в суп, пока он не станет нужной густоты.
Затем добавьте 1 яйцо, слегка взбивайте ножом или вилкой, добавьте смесь в суп и перемешивайте 8 секунд.
Подайте суп в тарелке, сверху страницы свинину-барбекю и нарезанный зеленый лук.</v>
      </c>
    </row>
    <row r="1388" ht="15.75" customHeight="1">
      <c r="A1388" s="2" t="s">
        <v>672</v>
      </c>
      <c r="B1388" s="2" t="s">
        <v>676</v>
      </c>
      <c r="C1388" s="2" t="s">
        <v>673</v>
      </c>
      <c r="E1388" s="2" t="str">
        <f>IFERROR(__xludf.DUMMYFUNCTION("GOOGLETRANSLATE(A1388, ""en"", ""ru"")"),"Loading...")</f>
        <v>Loading...</v>
      </c>
      <c r="F1388" s="2" t="str">
        <f>IFERROR(__xludf.DUMMYFUNCTION("GOOGLETRANSLATE(B1388, ""en"", ""ru"")"),"Loading...")</f>
        <v>Loading...</v>
      </c>
      <c r="G1388" s="2" t="str">
        <f>IFERROR(__xludf.DUMMYFUNCTION("GOOGLETRANSLATE(C1388, ""en"", ""ru"")"),"ШАГ 1 – ПРИГОТОВЛЕНИЕ СУПА
В названии куриный бульон и дождитесь, пока он закипит.
Затем добавьте соль, сахар, кунжутное масло, белый перец, соус из острого перца, уксус и соевый соус и перемешивайте несколько секунд.
Добавьте в сок тофу, шампиньоны, черн"&amp;"ые древесные ушные грибы.
Чтобы загустить соус, добавьте в миску 1 столовую ложку кукурузного крахмала и 2 столовые ложки воды и медленно добавляйте в суп, пока он не станет нужной густоты.
Затем добавьте 1 яйцо, слегка взбивайте ножом или вилкой, добавьт"&amp;"е смесь в суп и перемешивайте 8 секунд.
Подайте суп в тарелке, сверху страницы свинину-барбекю и нарезанный зеленый лук.")</f>
        <v>ШАГ 1 – ПРИГОТОВЛЕНИЕ СУПА
В названии куриный бульон и дождитесь, пока он закипит.
Затем добавьте соль, сахар, кунжутное масло, белый перец, соус из острого перца, уксус и соевый соус и перемешивайте несколько секунд.
Добавьте в сок тофу, шампиньоны, черные древесные ушные грибы.
Чтобы загустить соус, добавьте в миску 1 столовую ложку кукурузного крахмала и 2 столовые ложки воды и медленно добавляйте в суп, пока он не станет нужной густоты.
Затем добавьте 1 яйцо, слегка взбивайте ножом или вилкой, добавьте смесь в суп и перемешивайте 8 секунд.
Подайте суп в тарелке, сверху страницы свинину-барбекю и нарезанный зеленый лук.</v>
      </c>
    </row>
    <row r="1389" ht="15.75" customHeight="1">
      <c r="A1389" s="2" t="s">
        <v>672</v>
      </c>
      <c r="B1389" s="2" t="s">
        <v>195</v>
      </c>
      <c r="C1389" s="2" t="s">
        <v>673</v>
      </c>
      <c r="E1389" s="2" t="str">
        <f>IFERROR(__xludf.DUMMYFUNCTION("GOOGLETRANSLATE(A1389, ""en"", ""ru"")"),"Loading...")</f>
        <v>Loading...</v>
      </c>
      <c r="F1389" s="2" t="str">
        <f>IFERROR(__xludf.DUMMYFUNCTION("GOOGLETRANSLATE(B1389, ""en"", ""ru"")"),"Loading...")</f>
        <v>Loading...</v>
      </c>
      <c r="G1389" s="2" t="str">
        <f>IFERROR(__xludf.DUMMYFUNCTION("GOOGLETRANSLATE(C1389, ""en"", ""ru"")"),"ШАГ 1 – ПРИГОТОВЛЕНИЕ СУПА
В названии куриный бульон и дождитесь, пока он закипит.
Затем добавьте соль, сахар, кунжутное масло, белый перец, соус из острого перца, уксус и соевый соус и перемешивайте несколько секунд.
Добавьте в сок тофу, шампиньоны, черн"&amp;"ые древесные ушные грибы.
Чтобы загустить соус, добавьте в миску 1 столовую ложку кукурузного крахмала и 2 столовые ложки воды и медленно добавляйте в суп, пока он не станет нужной густоты.
Затем добавьте 1 яйцо, слегка взбивайте ножом или вилкой, добавьт"&amp;"е смесь в суп и перемешивайте 8 секунд.
Подайте суп в тарелке, сверху страницы свинину-барбекю и нарезанный зеленый лук.")</f>
        <v>ШАГ 1 – ПРИГОТОВЛЕНИЕ СУПА
В названии куриный бульон и дождитесь, пока он закипит.
Затем добавьте соль, сахар, кунжутное масло, белый перец, соус из острого перца, уксус и соевый соус и перемешивайте несколько секунд.
Добавьте в сок тофу, шампиньоны, черные древесные ушные грибы.
Чтобы загустить соус, добавьте в миску 1 столовую ложку кукурузного крахмала и 2 столовые ложки воды и медленно добавляйте в суп, пока он не станет нужной густоты.
Затем добавьте 1 яйцо, слегка взбивайте ножом или вилкой, добавьте смесь в суп и перемешивайте 8 секунд.
Подайте суп в тарелке, сверху страницы свинину-барбекю и нарезанный зеленый лук.</v>
      </c>
    </row>
    <row r="1390" ht="15.75" customHeight="1">
      <c r="A1390" s="2" t="s">
        <v>672</v>
      </c>
      <c r="B1390" s="2" t="s">
        <v>196</v>
      </c>
      <c r="C1390" s="2" t="s">
        <v>673</v>
      </c>
      <c r="E1390" s="2" t="str">
        <f>IFERROR(__xludf.DUMMYFUNCTION("GOOGLETRANSLATE(A1390, ""en"", ""ru"")"),"Loading...")</f>
        <v>Loading...</v>
      </c>
      <c r="F1390" s="2" t="str">
        <f>IFERROR(__xludf.DUMMYFUNCTION("GOOGLETRANSLATE(B1390, ""en"", ""ru"")"),"Loading...")</f>
        <v>Loading...</v>
      </c>
      <c r="G1390" s="2" t="str">
        <f>IFERROR(__xludf.DUMMYFUNCTION("GOOGLETRANSLATE(C1390, ""en"", ""ru"")"),"ШАГ 1 – ПРИГОТОВЛЕНИЕ СУПА
В названии куриный бульон и дождитесь, пока он закипит.
Затем добавьте соль, сахар, кунжутное масло, белый перец, соус из острого перца, уксус и соевый соус и перемешивайте несколько секунд.
Добавьте в сок тофу, шампиньоны, черн"&amp;"ые древесные ушные грибы.
Чтобы загустить соус, добавьте в миску 1 столовую ложку кукурузного крахмала и 2 столовые ложки воды и медленно добавляйте в суп, пока он не станет нужной густоты.
Затем добавьте 1 яйцо, слегка взбивайте ножом или вилкой, добавьт"&amp;"е смесь в суп и перемешивайте 8 секунд.
Подайте суп в тарелке, сверху страницы свинину-барбекю и нарезанный зеленый лук.")</f>
        <v>ШАГ 1 – ПРИГОТОВЛЕНИЕ СУПА
В названии куриный бульон и дождитесь, пока он закипит.
Затем добавьте соль, сахар, кунжутное масло, белый перец, соус из острого перца, уксус и соевый соус и перемешивайте несколько секунд.
Добавьте в сок тофу, шампиньоны, черные древесные ушные грибы.
Чтобы загустить соус, добавьте в миску 1 столовую ложку кукурузного крахмала и 2 столовые ложки воды и медленно добавляйте в суп, пока он не станет нужной густоты.
Затем добавьте 1 яйцо, слегка взбивайте ножом или вилкой, добавьте смесь в суп и перемешивайте 8 секунд.
Подайте суп в тарелке, сверху страницы свинину-барбекю и нарезанный зеленый лук.</v>
      </c>
    </row>
    <row r="1391" ht="15.75" customHeight="1">
      <c r="A1391" s="2" t="s">
        <v>672</v>
      </c>
      <c r="B1391" s="2" t="s">
        <v>47</v>
      </c>
      <c r="C1391" s="2" t="s">
        <v>673</v>
      </c>
      <c r="E1391" s="2" t="str">
        <f>IFERROR(__xludf.DUMMYFUNCTION("GOOGLETRANSLATE(A1391, ""en"", ""ru"")"),"Loading...")</f>
        <v>Loading...</v>
      </c>
      <c r="F1391" s="2" t="str">
        <f>IFERROR(__xludf.DUMMYFUNCTION("GOOGLETRANSLATE(B1391, ""en"", ""ru"")"),"Вода")</f>
        <v>Вода</v>
      </c>
      <c r="G1391" s="2" t="str">
        <f>IFERROR(__xludf.DUMMYFUNCTION("GOOGLETRANSLATE(C1391, ""en"", ""ru"")"),"ШАГ 1 – ПРИГОТОВЛЕНИЕ СУПА
В названии куриный бульон и дождитесь, пока он закипит.
Затем добавьте соль, сахар, кунжутное масло, белый перец, соус из острого перца, уксус и соевый соус и перемешивайте несколько секунд.
Добавьте в сок тофу, шампиньоны, черн"&amp;"ые древесные ушные грибы.
Чтобы загустить соус, добавьте в миску 1 столовую ложку кукурузного крахмала и 2 столовые ложки воды и медленно добавляйте в суп, пока он не станет нужной густоты.
Затем добавьте 1 яйцо, слегка взбивайте ножом или вилкой, добавьт"&amp;"е смесь в суп и перемешивайте 8 секунд.
Подайте суп в тарелке, сверху страницы свинину-барбекю и нарезанный зеленый лук.")</f>
        <v>ШАГ 1 – ПРИГОТОВЛЕНИЕ СУПА
В названии куриный бульон и дождитесь, пока он закипит.
Затем добавьте соль, сахар, кунжутное масло, белый перец, соус из острого перца, уксус и соевый соус и перемешивайте несколько секунд.
Добавьте в сок тофу, шампиньоны, черные древесные ушные грибы.
Чтобы загустить соус, добавьте в миску 1 столовую ложку кукурузного крахмала и 2 столовые ложки воды и медленно добавляйте в суп, пока он не станет нужной густоты.
Затем добавьте 1 яйцо, слегка взбивайте ножом или вилкой, добавьте смесь в суп и перемешивайте 8 секунд.
Подайте суп в тарелке, сверху страницы свинину-барбекю и нарезанный зеленый лук.</v>
      </c>
    </row>
    <row r="1392" ht="15.75" customHeight="1">
      <c r="A1392" s="2" t="s">
        <v>672</v>
      </c>
      <c r="B1392" s="2" t="s">
        <v>77</v>
      </c>
      <c r="C1392" s="2" t="s">
        <v>673</v>
      </c>
      <c r="E1392" s="2" t="str">
        <f>IFERROR(__xludf.DUMMYFUNCTION("GOOGLETRANSLATE(A1392, ""en"", ""ru"")"),"Loading...")</f>
        <v>Loading...</v>
      </c>
      <c r="F1392" s="2" t="str">
        <f>IFERROR(__xludf.DUMMYFUNCTION("GOOGLETRANSLATE(B1392, ""en"", ""ru"")"),"Лук")</f>
        <v>Лук</v>
      </c>
      <c r="G1392" s="2" t="str">
        <f>IFERROR(__xludf.DUMMYFUNCTION("GOOGLETRANSLATE(C1392, ""en"", ""ru"")"),"ШАГ 1 – ПРИГОТОВЛЕНИЕ СУПА
В названии куриный бульон и дождитесь, пока он закипит.
Затем добавьте соль, сахар, кунжутное масло, белый перец, соус из острого перца, уксус и соевый соус и перемешивайте несколько секунд.
Добавьте в сок тофу, шампиньоны, черн"&amp;"ые древесные ушные грибы.
Чтобы загустить соус, добавьте в миску 1 столовую ложку кукурузного крахмала и 2 столовые ложки воды и медленно добавляйте в суп, пока он не станет нужной густоты.
Затем добавьте 1 яйцо, слегка взбивайте ножом или вилкой, добавьт"&amp;"е смесь в суп и перемешивайте 8 секунд.
Подайте суп в тарелке, сверху страницы свинину-барбекю и нарезанный зеленый лук.")</f>
        <v>ШАГ 1 – ПРИГОТОВЛЕНИЕ СУПА
В названии куриный бульон и дождитесь, пока он закипит.
Затем добавьте соль, сахар, кунжутное масло, белый перец, соус из острого перца, уксус и соевый соус и перемешивайте несколько секунд.
Добавьте в сок тофу, шампиньоны, черные древесные ушные грибы.
Чтобы загустить соус, добавьте в миску 1 столовую ложку кукурузного крахмала и 2 столовые ложки воды и медленно добавляйте в суп, пока он не станет нужной густоты.
Затем добавьте 1 яйцо, слегка взбивайте ножом или вилкой, добавьте смесь в суп и перемешивайте 8 секунд.
Подайте суп в тарелке, сверху страницы свинину-барбекю и нарезанный зеленый лук.</v>
      </c>
    </row>
    <row r="1393" ht="15.75" customHeight="1">
      <c r="A1393" s="2" t="s">
        <v>677</v>
      </c>
      <c r="B1393" s="2" t="s">
        <v>164</v>
      </c>
      <c r="C1393" s="2" t="s">
        <v>678</v>
      </c>
      <c r="E1393" s="2" t="str">
        <f>IFERROR(__xludf.DUMMYFUNCTION("GOOGLETRANSLATE(A1393, ""en"", ""ru"")"),"Мандази домашнее приготовление")</f>
        <v>Мандази домашнее приготовление</v>
      </c>
      <c r="F1393" s="2" t="str">
        <f>IFERROR(__xludf.DUMMYFUNCTION("GOOGLETRANSLATE(B1393, ""en"", ""ru"")"),"Loading...")</f>
        <v>Loading...</v>
      </c>
      <c r="G1393" s="2" t="str">
        <f>IFERROR(__xludf.DUMMYFUNCTION("GOOGLETRANSLATE(C1393, ""en"", ""ru"")"),"Loading...")</f>
        <v>Loading...</v>
      </c>
    </row>
    <row r="1394" ht="15.75" customHeight="1">
      <c r="A1394" s="2" t="s">
        <v>677</v>
      </c>
      <c r="B1394" s="2" t="s">
        <v>32</v>
      </c>
      <c r="C1394" s="2" t="s">
        <v>678</v>
      </c>
      <c r="E1394" s="2" t="str">
        <f>IFERROR(__xludf.DUMMYFUNCTION("GOOGLETRANSLATE(A1394, ""en"", ""ru"")"),"Мандази домашнее приготовление")</f>
        <v>Мандази домашнее приготовление</v>
      </c>
      <c r="F1394" s="2" t="str">
        <f>IFERROR(__xludf.DUMMYFUNCTION("GOOGLETRANSLATE(B1394, ""en"", ""ru"")"),"Сахар")</f>
        <v>Сахар</v>
      </c>
      <c r="G1394" s="2" t="str">
        <f>IFERROR(__xludf.DUMMYFUNCTION("GOOGLETRANSLATE(C1394, ""en"", ""ru"")"),"Loading...")</f>
        <v>Loading...</v>
      </c>
    </row>
    <row r="1395" ht="15.75" customHeight="1">
      <c r="A1395" s="2" t="s">
        <v>677</v>
      </c>
      <c r="B1395" s="2" t="s">
        <v>27</v>
      </c>
      <c r="C1395" s="2" t="s">
        <v>678</v>
      </c>
      <c r="E1395" s="2" t="str">
        <f>IFERROR(__xludf.DUMMYFUNCTION("GOOGLETRANSLATE(A1395, ""en"", ""ru"")"),"Мандази домашнее приготовление")</f>
        <v>Мандази домашнее приготовление</v>
      </c>
      <c r="F1395" s="2" t="str">
        <f>IFERROR(__xludf.DUMMYFUNCTION("GOOGLETRANSLATE(B1395, ""en"", ""ru"")"),"Яйца")</f>
        <v>Яйца</v>
      </c>
      <c r="G1395" s="2" t="str">
        <f>IFERROR(__xludf.DUMMYFUNCTION("GOOGLETRANSLATE(C1395, ""en"", ""ru"")"),"Loading...")</f>
        <v>Loading...</v>
      </c>
    </row>
    <row r="1396" ht="15.75" customHeight="1">
      <c r="A1396" s="2" t="s">
        <v>677</v>
      </c>
      <c r="B1396" s="2" t="s">
        <v>25</v>
      </c>
      <c r="C1396" s="2" t="s">
        <v>678</v>
      </c>
      <c r="E1396" s="2" t="str">
        <f>IFERROR(__xludf.DUMMYFUNCTION("GOOGLETRANSLATE(A1396, ""en"", ""ru"")"),"Мандази домашнее приготовление")</f>
        <v>Мандази домашнее приготовление</v>
      </c>
      <c r="F1396" s="2" t="str">
        <f>IFERROR(__xludf.DUMMYFUNCTION("GOOGLETRANSLATE(B1396, ""en"", ""ru"")"),"Молоко")</f>
        <v>Молоко</v>
      </c>
      <c r="G1396" s="2" t="str">
        <f>IFERROR(__xludf.DUMMYFUNCTION("GOOGLETRANSLATE(C1396, ""en"", ""ru"")"),"Loading...")</f>
        <v>Loading...</v>
      </c>
    </row>
    <row r="1397" ht="15.75" customHeight="1">
      <c r="A1397" s="2" t="s">
        <v>679</v>
      </c>
      <c r="B1397" s="2" t="s">
        <v>93</v>
      </c>
      <c r="C1397" s="2" t="s">
        <v>680</v>
      </c>
      <c r="E1397" s="2" t="str">
        <f>IFERROR(__xludf.DUMMYFUNCTION("GOOGLETRANSLATE(A1397, ""en"", ""ru"")"),"Loading...")</f>
        <v>Loading...</v>
      </c>
      <c r="F1397" s="2" t="str">
        <f>IFERROR(__xludf.DUMMYFUNCTION("GOOGLETRANSLATE(B1397, ""en"", ""ru"")"),"Картофель")</f>
        <v>Картофель</v>
      </c>
      <c r="G1397" s="2" t="str">
        <f>IFERROR(__xludf.DUMMYFUNCTION("GOOGLETRANSLATE(C1397, ""en"", ""ru"")"),"Loading...")</f>
        <v>Loading...</v>
      </c>
    </row>
    <row r="1398" ht="15.75" customHeight="1">
      <c r="A1398" s="2" t="s">
        <v>679</v>
      </c>
      <c r="B1398" s="2" t="s">
        <v>97</v>
      </c>
      <c r="C1398" s="2" t="s">
        <v>680</v>
      </c>
      <c r="E1398" s="2" t="str">
        <f>IFERROR(__xludf.DUMMYFUNCTION("GOOGLETRANSLATE(A1398, ""en"", ""ru"")"),"Loading...")</f>
        <v>Loading...</v>
      </c>
      <c r="F1398" s="2" t="str">
        <f>IFERROR(__xludf.DUMMYFUNCTION("GOOGLETRANSLATE(B1398, ""en"", ""ru"")"),"Брокколи")</f>
        <v>Брокколи</v>
      </c>
      <c r="G1398" s="2" t="str">
        <f>IFERROR(__xludf.DUMMYFUNCTION("GOOGLETRANSLATE(C1398, ""en"", ""ru"")"),"Loading...")</f>
        <v>Loading...</v>
      </c>
    </row>
    <row r="1399" ht="15.75" customHeight="1">
      <c r="A1399" s="2" t="s">
        <v>679</v>
      </c>
      <c r="B1399" s="2" t="s">
        <v>79</v>
      </c>
      <c r="C1399" s="2" t="s">
        <v>680</v>
      </c>
      <c r="E1399" s="2" t="str">
        <f>IFERROR(__xludf.DUMMYFUNCTION("GOOGLETRANSLATE(A1399, ""en"", ""ru"")"),"Loading...")</f>
        <v>Loading...</v>
      </c>
      <c r="F1399" s="2" t="str">
        <f>IFERROR(__xludf.DUMMYFUNCTION("GOOGLETRANSLATE(B1399, ""en"", ""ru"")"),"Чеснок")</f>
        <v>Чеснок</v>
      </c>
      <c r="G1399" s="2" t="str">
        <f>IFERROR(__xludf.DUMMYFUNCTION("GOOGLETRANSLATE(C1399, ""en"", ""ru"")"),"Loading...")</f>
        <v>Loading...</v>
      </c>
    </row>
    <row r="1400" ht="15.75" customHeight="1">
      <c r="A1400" s="2" t="s">
        <v>679</v>
      </c>
      <c r="B1400" s="2" t="s">
        <v>355</v>
      </c>
      <c r="C1400" s="2" t="s">
        <v>680</v>
      </c>
      <c r="E1400" s="2" t="str">
        <f>IFERROR(__xludf.DUMMYFUNCTION("GOOGLETRANSLATE(A1400, ""en"", ""ru"")"),"Loading...")</f>
        <v>Loading...</v>
      </c>
      <c r="F1400" s="2" t="str">
        <f>IFERROR(__xludf.DUMMYFUNCTION("GOOGLETRANSLATE(B1400, ""en"", ""ru"")"),"Куриная грудка")</f>
        <v>Куриная грудка</v>
      </c>
      <c r="G1400" s="2" t="str">
        <f>IFERROR(__xludf.DUMMYFUNCTION("GOOGLETRANSLATE(C1400, ""en"", ""ru"")"),"Loading...")</f>
        <v>Loading...</v>
      </c>
    </row>
    <row r="1401" ht="15.75" customHeight="1">
      <c r="A1401" s="2" t="s">
        <v>679</v>
      </c>
      <c r="B1401" s="2" t="s">
        <v>108</v>
      </c>
      <c r="C1401" s="2" t="s">
        <v>680</v>
      </c>
      <c r="E1401" s="2" t="str">
        <f>IFERROR(__xludf.DUMMYFUNCTION("GOOGLETRANSLATE(A1401, ""en"", ""ru"")"),"Loading...")</f>
        <v>Loading...</v>
      </c>
      <c r="F1401" s="2" t="str">
        <f>IFERROR(__xludf.DUMMYFUNCTION("GOOGLETRANSLATE(B1401, ""en"", ""ru"")"),"Бальзамический уксус")</f>
        <v>Бальзамический уксус</v>
      </c>
      <c r="G1401" s="2" t="str">
        <f>IFERROR(__xludf.DUMMYFUNCTION("GOOGLETRANSLATE(C1401, ""en"", ""ru"")"),"Loading...")</f>
        <v>Loading...</v>
      </c>
    </row>
    <row r="1402" ht="15.75" customHeight="1">
      <c r="A1402" s="2" t="s">
        <v>679</v>
      </c>
      <c r="B1402" s="2" t="s">
        <v>306</v>
      </c>
      <c r="C1402" s="2" t="s">
        <v>680</v>
      </c>
      <c r="E1402" s="2" t="str">
        <f>IFERROR(__xludf.DUMMYFUNCTION("GOOGLETRANSLATE(A1402, ""en"", ""ru"")"),"Loading...")</f>
        <v>Loading...</v>
      </c>
      <c r="F1402" s="2" t="str">
        <f>IFERROR(__xludf.DUMMYFUNCTION("GOOGLETRANSLATE(B1402, ""en"", ""ru"")"),"Мед")</f>
        <v>Мед</v>
      </c>
      <c r="G1402" s="2" t="str">
        <f>IFERROR(__xludf.DUMMYFUNCTION("GOOGLETRANSLATE(C1402, ""en"", ""ru"")"),"Loading...")</f>
        <v>Loading...</v>
      </c>
    </row>
    <row r="1403" ht="15.75" customHeight="1">
      <c r="A1403" s="2" t="s">
        <v>679</v>
      </c>
      <c r="B1403" s="2" t="s">
        <v>375</v>
      </c>
      <c r="C1403" s="2" t="s">
        <v>680</v>
      </c>
      <c r="E1403" s="2" t="str">
        <f>IFERROR(__xludf.DUMMYFUNCTION("GOOGLETRANSLATE(A1403, ""en"", ""ru"")"),"Loading...")</f>
        <v>Loading...</v>
      </c>
      <c r="F1403" s="2" t="str">
        <f>IFERROR(__xludf.DUMMYFUNCTION("GOOGLETRANSLATE(B1403, ""en"", ""ru"")"),"Loading...")</f>
        <v>Loading...</v>
      </c>
      <c r="G1403" s="2" t="str">
        <f>IFERROR(__xludf.DUMMYFUNCTION("GOOGLETRANSLATE(C1403, ""en"", ""ru"")"),"Loading...")</f>
        <v>Loading...</v>
      </c>
    </row>
    <row r="1404" ht="15.75" customHeight="1">
      <c r="A1404" s="2" t="s">
        <v>679</v>
      </c>
      <c r="B1404" s="2" t="s">
        <v>18</v>
      </c>
      <c r="C1404" s="2" t="s">
        <v>680</v>
      </c>
      <c r="E1404" s="2" t="str">
        <f>IFERROR(__xludf.DUMMYFUNCTION("GOOGLETRANSLATE(A1404, ""en"", ""ru"")"),"Loading...")</f>
        <v>Loading...</v>
      </c>
      <c r="F1404" s="2" t="str">
        <f>IFERROR(__xludf.DUMMYFUNCTION("GOOGLETRANSLATE(B1404, ""en"", ""ru"")"),"Масло")</f>
        <v>Масло</v>
      </c>
      <c r="G1404" s="2" t="str">
        <f>IFERROR(__xludf.DUMMYFUNCTION("GOOGLETRANSLATE(C1404, ""en"", ""ru"")"),"Loading...")</f>
        <v>Loading...</v>
      </c>
    </row>
    <row r="1405" ht="15.75" customHeight="1">
      <c r="A1405" s="2" t="s">
        <v>679</v>
      </c>
      <c r="B1405" s="2" t="s">
        <v>197</v>
      </c>
      <c r="C1405" s="2" t="s">
        <v>680</v>
      </c>
      <c r="E1405" s="2" t="str">
        <f>IFERROR(__xludf.DUMMYFUNCTION("GOOGLETRANSLATE(A1405, ""en"", ""ru"")"),"Loading...")</f>
        <v>Loading...</v>
      </c>
      <c r="F1405" s="2" t="str">
        <f>IFERROR(__xludf.DUMMYFUNCTION("GOOGLETRANSLATE(B1405, ""en"", ""ru"")"),"Loading...")</f>
        <v>Loading...</v>
      </c>
      <c r="G1405" s="2" t="str">
        <f>IFERROR(__xludf.DUMMYFUNCTION("GOOGLETRANSLATE(C1405, ""en"", ""ru"")"),"Loading...")</f>
        <v>Loading...</v>
      </c>
    </row>
    <row r="1406" ht="15.75" customHeight="1">
      <c r="A1406" s="2" t="s">
        <v>679</v>
      </c>
      <c r="B1406" s="2" t="s">
        <v>69</v>
      </c>
      <c r="C1406" s="2" t="s">
        <v>680</v>
      </c>
      <c r="E1406" s="2" t="str">
        <f>IFERROR(__xludf.DUMMYFUNCTION("GOOGLETRANSLATE(A1406, ""en"", ""ru"")"),"Loading...")</f>
        <v>Loading...</v>
      </c>
      <c r="F1406" s="2" t="str">
        <f>IFERROR(__xludf.DUMMYFUNCTION("GOOGLETRANSLATE(B1406, ""en"", ""ru"")"),"Оливковое масло")</f>
        <v>Оливковое масло</v>
      </c>
      <c r="G1406" s="2" t="str">
        <f>IFERROR(__xludf.DUMMYFUNCTION("GOOGLETRANSLATE(C1406, ""en"", ""ru"")"),"Loading...")</f>
        <v>Loading...</v>
      </c>
    </row>
    <row r="1407" ht="15.75" customHeight="1">
      <c r="A1407" s="2" t="s">
        <v>681</v>
      </c>
      <c r="B1407" s="2" t="s">
        <v>682</v>
      </c>
      <c r="C1407" s="2" t="s">
        <v>683</v>
      </c>
      <c r="E1407" s="2" t="str">
        <f>IFERROR(__xludf.DUMMYFUNCTION("GOOGLETRANSLATE(A1407, ""en"", ""ru"")"),"Loading...")</f>
        <v>Loading...</v>
      </c>
      <c r="F1407" s="2" t="str">
        <f>IFERROR(__xludf.DUMMYFUNCTION("GOOGLETRANSLATE(B1407, ""en"", ""ru"")"),"Loading...")</f>
        <v>Loading...</v>
      </c>
      <c r="G1407" s="2" t="str">
        <f>IFERROR(__xludf.DUMMYFUNCTION("GOOGLETRANSLATE(C1407, ""en"", ""ru"")"),"Loading...")</f>
        <v>Loading...</v>
      </c>
    </row>
    <row r="1408" ht="15.75" customHeight="1">
      <c r="A1408" s="2" t="s">
        <v>681</v>
      </c>
      <c r="B1408" s="2" t="s">
        <v>165</v>
      </c>
      <c r="C1408" s="2" t="s">
        <v>683</v>
      </c>
      <c r="E1408" s="2" t="str">
        <f>IFERROR(__xludf.DUMMYFUNCTION("GOOGLETRANSLATE(A1408, ""en"", ""ru"")"),"Loading...")</f>
        <v>Loading...</v>
      </c>
      <c r="F1408" s="2" t="str">
        <f>IFERROR(__xludf.DUMMYFUNCTION("GOOGLETRANSLATE(B1408, ""en"", ""ru"")"),"Loading...")</f>
        <v>Loading...</v>
      </c>
      <c r="G1408" s="2" t="str">
        <f>IFERROR(__xludf.DUMMYFUNCTION("GOOGLETRANSLATE(C1408, ""en"", ""ru"")"),"Loading...")</f>
        <v>Loading...</v>
      </c>
    </row>
    <row r="1409" ht="15.75" customHeight="1">
      <c r="A1409" s="2" t="s">
        <v>681</v>
      </c>
      <c r="B1409" s="2" t="s">
        <v>18</v>
      </c>
      <c r="C1409" s="2" t="s">
        <v>683</v>
      </c>
      <c r="E1409" s="2" t="str">
        <f>IFERROR(__xludf.DUMMYFUNCTION("GOOGLETRANSLATE(A1409, ""en"", ""ru"")"),"Loading...")</f>
        <v>Loading...</v>
      </c>
      <c r="F1409" s="2" t="str">
        <f>IFERROR(__xludf.DUMMYFUNCTION("GOOGLETRANSLATE(B1409, ""en"", ""ru"")"),"Масло")</f>
        <v>Масло</v>
      </c>
      <c r="G1409" s="2" t="str">
        <f>IFERROR(__xludf.DUMMYFUNCTION("GOOGLETRANSLATE(C1409, ""en"", ""ru"")"),"Loading...")</f>
        <v>Loading...</v>
      </c>
    </row>
    <row r="1410" ht="15.75" customHeight="1">
      <c r="A1410" s="2" t="s">
        <v>681</v>
      </c>
      <c r="B1410" s="2" t="s">
        <v>684</v>
      </c>
      <c r="C1410" s="2" t="s">
        <v>683</v>
      </c>
      <c r="E1410" s="2" t="str">
        <f>IFERROR(__xludf.DUMMYFUNCTION("GOOGLETRANSLATE(A1410, ""en"", ""ru"")"),"Loading...")</f>
        <v>Loading...</v>
      </c>
      <c r="F1410" s="2" t="str">
        <f>IFERROR(__xludf.DUMMYFUNCTION("GOOGLETRANSLATE(B1410, ""en"", ""ru"")"),"Loading...")</f>
        <v>Loading...</v>
      </c>
      <c r="G1410" s="2" t="str">
        <f>IFERROR(__xludf.DUMMYFUNCTION("GOOGLETRANSLATE(C1410, ""en"", ""ru"")"),"Loading...")</f>
        <v>Loading...</v>
      </c>
    </row>
    <row r="1411" ht="15.75" customHeight="1">
      <c r="A1411" s="2" t="s">
        <v>681</v>
      </c>
      <c r="B1411" s="2" t="s">
        <v>489</v>
      </c>
      <c r="C1411" s="2" t="s">
        <v>683</v>
      </c>
      <c r="E1411" s="2" t="str">
        <f>IFERROR(__xludf.DUMMYFUNCTION("GOOGLETRANSLATE(A1411, ""en"", ""ru"")"),"Loading...")</f>
        <v>Loading...</v>
      </c>
      <c r="F1411" s="2" t="str">
        <f>IFERROR(__xludf.DUMMYFUNCTION("GOOGLETRANSLATE(B1411, ""en"", ""ru"")"),"Маскарпоне")</f>
        <v>Маскарпоне</v>
      </c>
      <c r="G1411" s="2" t="str">
        <f>IFERROR(__xludf.DUMMYFUNCTION("GOOGLETRANSLATE(C1411, ""en"", ""ru"")"),"Loading...")</f>
        <v>Loading...</v>
      </c>
    </row>
    <row r="1412" ht="15.75" customHeight="1">
      <c r="A1412" s="2" t="s">
        <v>681</v>
      </c>
      <c r="B1412" s="2" t="s">
        <v>27</v>
      </c>
      <c r="C1412" s="2" t="s">
        <v>683</v>
      </c>
      <c r="E1412" s="2" t="str">
        <f>IFERROR(__xludf.DUMMYFUNCTION("GOOGLETRANSLATE(A1412, ""en"", ""ru"")"),"Loading...")</f>
        <v>Loading...</v>
      </c>
      <c r="F1412" s="2" t="str">
        <f>IFERROR(__xludf.DUMMYFUNCTION("GOOGLETRANSLATE(B1412, ""en"", ""ru"")"),"Яйца")</f>
        <v>Яйца</v>
      </c>
      <c r="G1412" s="2" t="str">
        <f>IFERROR(__xludf.DUMMYFUNCTION("GOOGLETRANSLATE(C1412, ""en"", ""ru"")"),"Loading...")</f>
        <v>Loading...</v>
      </c>
    </row>
    <row r="1413" ht="15.75" customHeight="1">
      <c r="A1413" s="2" t="s">
        <v>681</v>
      </c>
      <c r="B1413" s="2" t="s">
        <v>157</v>
      </c>
      <c r="C1413" s="2" t="s">
        <v>683</v>
      </c>
      <c r="E1413" s="2" t="str">
        <f>IFERROR(__xludf.DUMMYFUNCTION("GOOGLETRANSLATE(A1413, ""en"", ""ru"")"),"Loading...")</f>
        <v>Loading...</v>
      </c>
      <c r="F1413" s="2" t="str">
        <f>IFERROR(__xludf.DUMMYFUNCTION("GOOGLETRANSLATE(B1413, ""en"", ""ru"")"),"Loading...")</f>
        <v>Loading...</v>
      </c>
      <c r="G1413" s="2" t="str">
        <f>IFERROR(__xludf.DUMMYFUNCTION("GOOGLETRANSLATE(C1413, ""en"", ""ru"")"),"Loading...")</f>
        <v>Loading...</v>
      </c>
    </row>
    <row r="1414" ht="15.75" customHeight="1">
      <c r="A1414" s="2" t="s">
        <v>681</v>
      </c>
      <c r="B1414" s="2" t="s">
        <v>485</v>
      </c>
      <c r="C1414" s="2" t="s">
        <v>683</v>
      </c>
      <c r="E1414" s="2" t="str">
        <f>IFERROR(__xludf.DUMMYFUNCTION("GOOGLETRANSLATE(A1414, ""en"", ""ru"")"),"Loading...")</f>
        <v>Loading...</v>
      </c>
      <c r="F1414" s="2" t="str">
        <f>IFERROR(__xludf.DUMMYFUNCTION("GOOGLETRANSLATE(B1414, ""en"", ""ru"")"),"Loading...")</f>
        <v>Loading...</v>
      </c>
      <c r="G1414" s="2" t="str">
        <f>IFERROR(__xludf.DUMMYFUNCTION("GOOGLETRANSLATE(C1414, ""en"", ""ru"")"),"Loading...")</f>
        <v>Loading...</v>
      </c>
    </row>
    <row r="1415" ht="15.75" customHeight="1">
      <c r="A1415" s="2" t="s">
        <v>681</v>
      </c>
      <c r="B1415" s="2" t="s">
        <v>306</v>
      </c>
      <c r="C1415" s="2" t="s">
        <v>683</v>
      </c>
      <c r="E1415" s="2" t="str">
        <f>IFERROR(__xludf.DUMMYFUNCTION("GOOGLETRANSLATE(A1415, ""en"", ""ru"")"),"Loading...")</f>
        <v>Loading...</v>
      </c>
      <c r="F1415" s="2" t="str">
        <f>IFERROR(__xludf.DUMMYFUNCTION("GOOGLETRANSLATE(B1415, ""en"", ""ru"")"),"Мед")</f>
        <v>Мед</v>
      </c>
      <c r="G1415" s="2" t="str">
        <f>IFERROR(__xludf.DUMMYFUNCTION("GOOGLETRANSLATE(C1415, ""en"", ""ru"")"),"Loading...")</f>
        <v>Loading...</v>
      </c>
    </row>
    <row r="1416" ht="15.75" customHeight="1">
      <c r="A1416" s="2" t="s">
        <v>681</v>
      </c>
      <c r="B1416" s="2" t="s">
        <v>685</v>
      </c>
      <c r="C1416" s="2" t="s">
        <v>683</v>
      </c>
      <c r="E1416" s="2" t="str">
        <f>IFERROR(__xludf.DUMMYFUNCTION("GOOGLETRANSLATE(A1416, ""en"", ""ru"")"),"Loading...")</f>
        <v>Loading...</v>
      </c>
      <c r="F1416" s="2" t="str">
        <f>IFERROR(__xludf.DUMMYFUNCTION("GOOGLETRANSLATE(B1416, ""en"", ""ru"")"),"Фруктовый микс")</f>
        <v>Фруктовый микс</v>
      </c>
      <c r="G1416" s="2" t="str">
        <f>IFERROR(__xludf.DUMMYFUNCTION("GOOGLETRANSLATE(C1416, ""en"", ""ru"")"),"Loading...")</f>
        <v>Loading...</v>
      </c>
    </row>
    <row r="1417" ht="15.75" customHeight="1">
      <c r="A1417" s="2" t="s">
        <v>686</v>
      </c>
      <c r="B1417" s="2" t="s">
        <v>583</v>
      </c>
      <c r="C1417" s="2" t="s">
        <v>687</v>
      </c>
      <c r="E1417" s="2" t="str">
        <f>IFERROR(__xludf.DUMMYFUNCTION("GOOGLETRANSLATE(A1417, ""en"", ""ru"")"),"Колканнон из ветчины")</f>
        <v>Колканнон из ветчины</v>
      </c>
      <c r="F1417" s="2" t="str">
        <f>IFERROR(__xludf.DUMMYFUNCTION("GOOGLETRANSLATE(B1417, ""en"", ""ru"")"),"Loading...")</f>
        <v>Loading...</v>
      </c>
      <c r="G1417" s="2" t="str">
        <f>IFERROR(__xludf.DUMMYFUNCTION("GOOGLETRANSLATE(C1417, ""en"", ""ru"")"),"Loading...")</f>
        <v>Loading...</v>
      </c>
    </row>
    <row r="1418" ht="15.75" customHeight="1">
      <c r="A1418" s="2" t="s">
        <v>686</v>
      </c>
      <c r="B1418" s="2" t="s">
        <v>18</v>
      </c>
      <c r="C1418" s="2" t="s">
        <v>687</v>
      </c>
      <c r="E1418" s="2" t="str">
        <f>IFERROR(__xludf.DUMMYFUNCTION("GOOGLETRANSLATE(A1418, ""en"", ""ru"")"),"Колканнон из ветчины")</f>
        <v>Колканнон из ветчины</v>
      </c>
      <c r="F1418" s="2" t="str">
        <f>IFERROR(__xludf.DUMMYFUNCTION("GOOGLETRANSLATE(B1418, ""en"", ""ru"")"),"Масло")</f>
        <v>Масло</v>
      </c>
      <c r="G1418" s="2" t="str">
        <f>IFERROR(__xludf.DUMMYFUNCTION("GOOGLETRANSLATE(C1418, ""en"", ""ru"")"),"Loading...")</f>
        <v>Loading...</v>
      </c>
    </row>
    <row r="1419" ht="15.75" customHeight="1">
      <c r="A1419" s="2" t="s">
        <v>686</v>
      </c>
      <c r="B1419" s="2" t="s">
        <v>39</v>
      </c>
      <c r="C1419" s="2" t="s">
        <v>687</v>
      </c>
      <c r="E1419" s="2" t="str">
        <f>IFERROR(__xludf.DUMMYFUNCTION("GOOGLETRANSLATE(A1419, ""en"", ""ru"")"),"Колканнон из ветчины")</f>
        <v>Колканнон из ветчины</v>
      </c>
      <c r="F1419" s="2" t="str">
        <f>IFERROR(__xludf.DUMMYFUNCTION("GOOGLETRANSLATE(B1419, ""en"", ""ru"")"),"Зубчик чеснока")</f>
        <v>Зубчик чеснока</v>
      </c>
      <c r="G1419" s="2" t="str">
        <f>IFERROR(__xludf.DUMMYFUNCTION("GOOGLETRANSLATE(C1419, ""en"", ""ru"")"),"Loading...")</f>
        <v>Loading...</v>
      </c>
    </row>
    <row r="1420" ht="15.75" customHeight="1">
      <c r="A1420" s="2" t="s">
        <v>686</v>
      </c>
      <c r="B1420" s="2" t="s">
        <v>251</v>
      </c>
      <c r="C1420" s="2" t="s">
        <v>687</v>
      </c>
      <c r="E1420" s="2" t="str">
        <f>IFERROR(__xludf.DUMMYFUNCTION("GOOGLETRANSLATE(A1420, ""en"", ""ru"")"),"Колканнон из ветчины")</f>
        <v>Колканнон из ветчины</v>
      </c>
      <c r="F1420" s="2" t="str">
        <f>IFERROR(__xludf.DUMMYFUNCTION("GOOGLETRANSLATE(B1420, ""en"", ""ru"")"),"Loading...")</f>
        <v>Loading...</v>
      </c>
      <c r="G1420" s="2" t="str">
        <f>IFERROR(__xludf.DUMMYFUNCTION("GOOGLETRANSLATE(C1420, ""en"", ""ru"")"),"Loading...")</f>
        <v>Loading...</v>
      </c>
    </row>
    <row r="1421" ht="15.75" customHeight="1">
      <c r="A1421" s="2" t="s">
        <v>686</v>
      </c>
      <c r="B1421" s="2" t="s">
        <v>77</v>
      </c>
      <c r="C1421" s="2" t="s">
        <v>687</v>
      </c>
      <c r="E1421" s="2" t="str">
        <f>IFERROR(__xludf.DUMMYFUNCTION("GOOGLETRANSLATE(A1421, ""en"", ""ru"")"),"Колканнон из ветчины")</f>
        <v>Колканнон из ветчины</v>
      </c>
      <c r="F1421" s="2" t="str">
        <f>IFERROR(__xludf.DUMMYFUNCTION("GOOGLETRANSLATE(B1421, ""en"", ""ru"")"),"Лук")</f>
        <v>Лук</v>
      </c>
      <c r="G1421" s="2" t="str">
        <f>IFERROR(__xludf.DUMMYFUNCTION("GOOGLETRANSLATE(C1421, ""en"", ""ru"")"),"Loading...")</f>
        <v>Loading...</v>
      </c>
    </row>
    <row r="1422" ht="15.75" customHeight="1">
      <c r="A1422" s="2" t="s">
        <v>686</v>
      </c>
      <c r="B1422" s="2" t="s">
        <v>159</v>
      </c>
      <c r="C1422" s="2" t="s">
        <v>687</v>
      </c>
      <c r="E1422" s="2" t="str">
        <f>IFERROR(__xludf.DUMMYFUNCTION("GOOGLETRANSLATE(A1422, ""en"", ""ru"")"),"Колканнон из ветчины")</f>
        <v>Колканнон из ветчины</v>
      </c>
      <c r="F1422" s="2" t="str">
        <f>IFERROR(__xludf.DUMMYFUNCTION("GOOGLETRANSLATE(B1422, ""en"", ""ru"")"),"Loading...")</f>
        <v>Loading...</v>
      </c>
      <c r="G1422" s="2" t="str">
        <f>IFERROR(__xludf.DUMMYFUNCTION("GOOGLETRANSLATE(C1422, ""en"", ""ru"")"),"Loading...")</f>
        <v>Loading...</v>
      </c>
    </row>
    <row r="1423" ht="15.75" customHeight="1">
      <c r="A1423" s="2" t="s">
        <v>686</v>
      </c>
      <c r="B1423" s="2" t="s">
        <v>92</v>
      </c>
      <c r="C1423" s="2" t="s">
        <v>687</v>
      </c>
      <c r="E1423" s="2" t="str">
        <f>IFERROR(__xludf.DUMMYFUNCTION("GOOGLETRANSLATE(A1423, ""en"", ""ru"")"),"Колканнон из ветчины")</f>
        <v>Колканнон из ветчины</v>
      </c>
      <c r="F1423" s="2" t="str">
        <f>IFERROR(__xludf.DUMMYFUNCTION("GOOGLETRANSLATE(B1423, ""en"", ""ru"")"),"Горчица")</f>
        <v>Горчица</v>
      </c>
      <c r="G1423" s="2" t="str">
        <f>IFERROR(__xludf.DUMMYFUNCTION("GOOGLETRANSLATE(C1423, ""en"", ""ru"")"),"Loading...")</f>
        <v>Loading...</v>
      </c>
    </row>
    <row r="1424" ht="15.75" customHeight="1">
      <c r="A1424" s="2" t="s">
        <v>686</v>
      </c>
      <c r="B1424" s="2" t="s">
        <v>431</v>
      </c>
      <c r="C1424" s="2" t="s">
        <v>687</v>
      </c>
      <c r="E1424" s="2" t="str">
        <f>IFERROR(__xludf.DUMMYFUNCTION("GOOGLETRANSLATE(A1424, ""en"", ""ru"")"),"Колканнон из ветчины")</f>
        <v>Колканнон из ветчины</v>
      </c>
      <c r="F1424" s="2" t="str">
        <f>IFERROR(__xludf.DUMMYFUNCTION("GOOGLETRANSLATE(B1424, ""en"", ""ru"")"),"ветчина")</f>
        <v>ветчина</v>
      </c>
      <c r="G1424" s="2" t="str">
        <f>IFERROR(__xludf.DUMMYFUNCTION("GOOGLETRANSLATE(C1424, ""en"", ""ru"")"),"Loading...")</f>
        <v>Loading...</v>
      </c>
    </row>
    <row r="1425" ht="15.75" customHeight="1">
      <c r="A1425" s="2" t="s">
        <v>686</v>
      </c>
      <c r="B1425" s="2" t="s">
        <v>27</v>
      </c>
      <c r="C1425" s="2" t="s">
        <v>687</v>
      </c>
      <c r="E1425" s="2" t="str">
        <f>IFERROR(__xludf.DUMMYFUNCTION("GOOGLETRANSLATE(A1425, ""en"", ""ru"")"),"Колканнон из ветчины")</f>
        <v>Колканнон из ветчины</v>
      </c>
      <c r="F1425" s="2" t="str">
        <f>IFERROR(__xludf.DUMMYFUNCTION("GOOGLETRANSLATE(B1425, ""en"", ""ru"")"),"Яйца")</f>
        <v>Яйца</v>
      </c>
      <c r="G1425" s="2" t="str">
        <f>IFERROR(__xludf.DUMMYFUNCTION("GOOGLETRANSLATE(C1425, ""en"", ""ru"")"),"Loading...")</f>
        <v>Loading...</v>
      </c>
    </row>
    <row r="1426" ht="15.75" customHeight="1">
      <c r="A1426" s="2" t="s">
        <v>688</v>
      </c>
      <c r="B1426" s="2" t="s">
        <v>689</v>
      </c>
      <c r="C1426" s="2" t="s">
        <v>690</v>
      </c>
      <c r="E1426" s="2" t="str">
        <f>IFERROR(__xludf.DUMMYFUNCTION("GOOGLETRANSLATE(A1426, ""en"", ""ru"")"),"ирландское рагу")</f>
        <v>ирландское рагу</v>
      </c>
      <c r="F1426" s="2" t="str">
        <f>IFERROR(__xludf.DUMMYFUNCTION("GOOGLETRANSLATE(B1426, ""en"", ""ru"")"),"Loading...")</f>
        <v>Loading...</v>
      </c>
      <c r="G1426" s="2" t="str">
        <f>IFERROR(__xludf.DUMMYFUNCTION("GOOGLETRANSLATE(C1426, ""en"", ""ru"")"),"Loading...")</f>
        <v>Loading...</v>
      </c>
    </row>
    <row r="1427" ht="15.75" customHeight="1">
      <c r="A1427" s="2" t="s">
        <v>688</v>
      </c>
      <c r="B1427" s="2" t="s">
        <v>691</v>
      </c>
      <c r="C1427" s="2" t="s">
        <v>690</v>
      </c>
      <c r="E1427" s="2" t="str">
        <f>IFERROR(__xludf.DUMMYFUNCTION("GOOGLETRANSLATE(A1427, ""en"", ""ru"")"),"ирландское рагу")</f>
        <v>ирландское рагу</v>
      </c>
      <c r="F1427" s="2" t="str">
        <f>IFERROR(__xludf.DUMMYFUNCTION("GOOGLETRANSLATE(B1427, ""en"", ""ru"")"),"Loading...")</f>
        <v>Loading...</v>
      </c>
      <c r="G1427" s="2" t="str">
        <f>IFERROR(__xludf.DUMMYFUNCTION("GOOGLETRANSLATE(C1427, ""en"", ""ru"")"),"Loading...")</f>
        <v>Loading...</v>
      </c>
    </row>
    <row r="1428" ht="15.75" customHeight="1">
      <c r="A1428" s="2" t="s">
        <v>688</v>
      </c>
      <c r="B1428" s="2" t="s">
        <v>337</v>
      </c>
      <c r="C1428" s="2" t="s">
        <v>690</v>
      </c>
      <c r="E1428" s="2" t="str">
        <f>IFERROR(__xludf.DUMMYFUNCTION("GOOGLETRANSLATE(A1428, ""en"", ""ru"")"),"ирландское рагу")</f>
        <v>ирландское рагу</v>
      </c>
      <c r="F1428" s="2" t="str">
        <f>IFERROR(__xludf.DUMMYFUNCTION("GOOGLETRANSLATE(B1428, ""en"", ""ru"")"),"оливковое масло")</f>
        <v>оливковое масло</v>
      </c>
      <c r="G1428" s="2" t="str">
        <f>IFERROR(__xludf.DUMMYFUNCTION("GOOGLETRANSLATE(C1428, ""en"", ""ru"")"),"Loading...")</f>
        <v>Loading...</v>
      </c>
    </row>
    <row r="1429" ht="15.75" customHeight="1">
      <c r="A1429" s="2" t="s">
        <v>688</v>
      </c>
      <c r="B1429" s="2" t="s">
        <v>692</v>
      </c>
      <c r="C1429" s="2" t="s">
        <v>690</v>
      </c>
      <c r="E1429" s="2" t="str">
        <f>IFERROR(__xludf.DUMMYFUNCTION("GOOGLETRANSLATE(A1429, ""en"", ""ru"")"),"ирландское рагу")</f>
        <v>ирландское рагу</v>
      </c>
      <c r="F1429" s="2" t="str">
        <f>IFERROR(__xludf.DUMMYFUNCTION("GOOGLETRANSLATE(B1429, ""en"", ""ru"")"),"Loading...")</f>
        <v>Loading...</v>
      </c>
      <c r="G1429" s="2" t="str">
        <f>IFERROR(__xludf.DUMMYFUNCTION("GOOGLETRANSLATE(C1429, ""en"", ""ru"")"),"Loading...")</f>
        <v>Loading...</v>
      </c>
    </row>
    <row r="1430" ht="15.75" customHeight="1">
      <c r="A1430" s="2" t="s">
        <v>688</v>
      </c>
      <c r="B1430" s="2" t="s">
        <v>693</v>
      </c>
      <c r="C1430" s="2" t="s">
        <v>690</v>
      </c>
      <c r="E1430" s="2" t="str">
        <f>IFERROR(__xludf.DUMMYFUNCTION("GOOGLETRANSLATE(A1430, ""en"", ""ru"")"),"ирландское рагу")</f>
        <v>ирландское рагу</v>
      </c>
      <c r="F1430" s="2" t="str">
        <f>IFERROR(__xludf.DUMMYFUNCTION("GOOGLETRANSLATE(B1430, ""en"", ""ru"")"),"Loading...")</f>
        <v>Loading...</v>
      </c>
      <c r="G1430" s="2" t="str">
        <f>IFERROR(__xludf.DUMMYFUNCTION("GOOGLETRANSLATE(C1430, ""en"", ""ru"")"),"Loading...")</f>
        <v>Loading...</v>
      </c>
    </row>
    <row r="1431" ht="15.75" customHeight="1">
      <c r="A1431" s="2" t="s">
        <v>688</v>
      </c>
      <c r="B1431" s="2" t="s">
        <v>694</v>
      </c>
      <c r="C1431" s="2" t="s">
        <v>690</v>
      </c>
      <c r="E1431" s="2" t="str">
        <f>IFERROR(__xludf.DUMMYFUNCTION("GOOGLETRANSLATE(A1431, ""en"", ""ru"")"),"ирландское рагу")</f>
        <v>ирландское рагу</v>
      </c>
      <c r="F1431" s="2" t="str">
        <f>IFERROR(__xludf.DUMMYFUNCTION("GOOGLETRANSLATE(B1431, ""en"", ""ru"")"),"репа")</f>
        <v>репа</v>
      </c>
      <c r="G1431" s="2" t="str">
        <f>IFERROR(__xludf.DUMMYFUNCTION("GOOGLETRANSLATE(C1431, ""en"", ""ru"")"),"Loading...")</f>
        <v>Loading...</v>
      </c>
    </row>
    <row r="1432" ht="15.75" customHeight="1">
      <c r="A1432" s="2" t="s">
        <v>688</v>
      </c>
      <c r="B1432" s="2" t="s">
        <v>695</v>
      </c>
      <c r="C1432" s="2" t="s">
        <v>690</v>
      </c>
      <c r="E1432" s="2" t="str">
        <f>IFERROR(__xludf.DUMMYFUNCTION("GOOGLETRANSLATE(A1432, ""en"", ""ru"")"),"ирландское рагу")</f>
        <v>ирландское рагу</v>
      </c>
      <c r="F1432" s="2" t="str">
        <f>IFERROR(__xludf.DUMMYFUNCTION("GOOGLETRANSLATE(B1432, ""en"", ""ru"")"),"Loading...")</f>
        <v>Loading...</v>
      </c>
      <c r="G1432" s="2" t="str">
        <f>IFERROR(__xludf.DUMMYFUNCTION("GOOGLETRANSLATE(C1432, ""en"", ""ru"")"),"Loading...")</f>
        <v>Loading...</v>
      </c>
    </row>
    <row r="1433" ht="15.75" customHeight="1">
      <c r="A1433" s="2" t="s">
        <v>688</v>
      </c>
      <c r="B1433" s="2" t="s">
        <v>696</v>
      </c>
      <c r="C1433" s="2" t="s">
        <v>690</v>
      </c>
      <c r="E1433" s="2" t="str">
        <f>IFERROR(__xludf.DUMMYFUNCTION("GOOGLETRANSLATE(A1433, ""en"", ""ru"")"),"ирландское рагу")</f>
        <v>ирландское рагу</v>
      </c>
      <c r="F1433" s="2" t="str">
        <f>IFERROR(__xludf.DUMMYFUNCTION("GOOGLETRANSLATE(B1433, ""en"", ""ru"")"),"Loading...")</f>
        <v>Loading...</v>
      </c>
      <c r="G1433" s="2" t="str">
        <f>IFERROR(__xludf.DUMMYFUNCTION("GOOGLETRANSLATE(C1433, ""en"", ""ru"")"),"Loading...")</f>
        <v>Loading...</v>
      </c>
    </row>
    <row r="1434" ht="15.75" customHeight="1">
      <c r="A1434" s="2" t="s">
        <v>688</v>
      </c>
      <c r="B1434" s="2" t="s">
        <v>328</v>
      </c>
      <c r="C1434" s="2" t="s">
        <v>690</v>
      </c>
      <c r="E1434" s="2" t="str">
        <f>IFERROR(__xludf.DUMMYFUNCTION("GOOGLETRANSLATE(A1434, ""en"", ""ru"")"),"ирландское рагу")</f>
        <v>ирландское рагу</v>
      </c>
      <c r="F1434" s="2" t="str">
        <f>IFERROR(__xludf.DUMMYFUNCTION("GOOGLETRANSLATE(B1434, ""en"", ""ru"")"),"белое вино")</f>
        <v>белое вино</v>
      </c>
      <c r="G1434" s="2" t="str">
        <f>IFERROR(__xludf.DUMMYFUNCTION("GOOGLETRANSLATE(C1434, ""en"", ""ru"")"),"Loading...")</f>
        <v>Loading...</v>
      </c>
    </row>
    <row r="1435" ht="15.75" customHeight="1">
      <c r="A1435" s="2" t="s">
        <v>688</v>
      </c>
      <c r="B1435" s="2" t="s">
        <v>9</v>
      </c>
      <c r="C1435" s="2" t="s">
        <v>690</v>
      </c>
      <c r="E1435" s="2" t="str">
        <f>IFERROR(__xludf.DUMMYFUNCTION("GOOGLETRANSLATE(A1435, ""en"", ""ru"")"),"ирландское рагу")</f>
        <v>ирландское рагу</v>
      </c>
      <c r="F1435" s="2" t="str">
        <f>IFERROR(__xludf.DUMMYFUNCTION("GOOGLETRANSLATE(B1435, ""en"", ""ru"")"),"сахарная пудра")</f>
        <v>сахарная пудра</v>
      </c>
      <c r="G1435" s="2" t="str">
        <f>IFERROR(__xludf.DUMMYFUNCTION("GOOGLETRANSLATE(C1435, ""en"", ""ru"")"),"Loading...")</f>
        <v>Loading...</v>
      </c>
    </row>
    <row r="1436" ht="15.75" customHeight="1">
      <c r="A1436" s="2" t="s">
        <v>688</v>
      </c>
      <c r="B1436" s="2" t="s">
        <v>697</v>
      </c>
      <c r="C1436" s="2" t="s">
        <v>690</v>
      </c>
      <c r="E1436" s="2" t="str">
        <f>IFERROR(__xludf.DUMMYFUNCTION("GOOGLETRANSLATE(A1436, ""en"", ""ru"")"),"ирландское рагу")</f>
        <v>ирландское рагу</v>
      </c>
      <c r="F1436" s="2" t="str">
        <f>IFERROR(__xludf.DUMMYFUNCTION("GOOGLETRANSLATE(B1436, ""en"", ""ru"")"),"Loading...")</f>
        <v>Loading...</v>
      </c>
      <c r="G1436" s="2" t="str">
        <f>IFERROR(__xludf.DUMMYFUNCTION("GOOGLETRANSLATE(C1436, ""en"", ""ru"")"),"Loading...")</f>
        <v>Loading...</v>
      </c>
    </row>
    <row r="1437" ht="15.75" customHeight="1">
      <c r="A1437" s="2" t="s">
        <v>688</v>
      </c>
      <c r="B1437" s="2" t="s">
        <v>698</v>
      </c>
      <c r="C1437" s="2" t="s">
        <v>690</v>
      </c>
      <c r="E1437" s="2" t="str">
        <f>IFERROR(__xludf.DUMMYFUNCTION("GOOGLETRANSLATE(A1437, ""en"", ""ru"")"),"ирландское рагу")</f>
        <v>ирландское рагу</v>
      </c>
      <c r="F1437" s="2" t="str">
        <f>IFERROR(__xludf.DUMMYFUNCTION("GOOGLETRANSLATE(B1437, ""en"", ""ru"")"),"орегано")</f>
        <v>орегано</v>
      </c>
      <c r="G1437" s="2" t="str">
        <f>IFERROR(__xludf.DUMMYFUNCTION("GOOGLETRANSLATE(C1437, ""en"", ""ru"")"),"Loading...")</f>
        <v>Loading...</v>
      </c>
    </row>
    <row r="1438" ht="15.75" customHeight="1">
      <c r="A1438" s="2" t="s">
        <v>688</v>
      </c>
      <c r="B1438" s="2" t="s">
        <v>335</v>
      </c>
      <c r="C1438" s="2" t="s">
        <v>690</v>
      </c>
      <c r="E1438" s="2" t="str">
        <f>IFERROR(__xludf.DUMMYFUNCTION("GOOGLETRANSLATE(A1438, ""en"", ""ru"")"),"ирландское рагу")</f>
        <v>ирландское рагу</v>
      </c>
      <c r="F1438" s="2" t="str">
        <f>IFERROR(__xludf.DUMMYFUNCTION("GOOGLETRANSLATE(B1438, ""en"", ""ru"")"),"Loading...")</f>
        <v>Loading...</v>
      </c>
      <c r="G1438" s="2" t="str">
        <f>IFERROR(__xludf.DUMMYFUNCTION("GOOGLETRANSLATE(C1438, ""en"", ""ru"")"),"Loading...")</f>
        <v>Loading...</v>
      </c>
    </row>
    <row r="1439" ht="15.75" customHeight="1">
      <c r="A1439" s="2" t="s">
        <v>699</v>
      </c>
      <c r="B1439" s="2" t="s">
        <v>18</v>
      </c>
      <c r="C1439" s="2" t="s">
        <v>700</v>
      </c>
      <c r="E1439" s="2" t="str">
        <f>IFERROR(__xludf.DUMMYFUNCTION("GOOGLETRANSLATE(A1439, ""en"", ""ru"")"),"Loading...")</f>
        <v>Loading...</v>
      </c>
      <c r="F1439" s="2" t="str">
        <f>IFERROR(__xludf.DUMMYFUNCTION("GOOGLETRANSLATE(B1439, ""en"", ""ru"")"),"Масло")</f>
        <v>Масло</v>
      </c>
      <c r="G1439" s="2" t="str">
        <f>IFERROR(__xludf.DUMMYFUNCTION("GOOGLETRANSLATE(C1439, ""en"", ""ru"")"),"Loading...")</f>
        <v>Loading...</v>
      </c>
    </row>
    <row r="1440" ht="15.75" customHeight="1">
      <c r="A1440" s="2" t="s">
        <v>699</v>
      </c>
      <c r="B1440" s="2" t="s">
        <v>164</v>
      </c>
      <c r="C1440" s="2" t="s">
        <v>700</v>
      </c>
      <c r="E1440" s="2" t="str">
        <f>IFERROR(__xludf.DUMMYFUNCTION("GOOGLETRANSLATE(A1440, ""en"", ""ru"")"),"Loading...")</f>
        <v>Loading...</v>
      </c>
      <c r="F1440" s="2" t="str">
        <f>IFERROR(__xludf.DUMMYFUNCTION("GOOGLETRANSLATE(B1440, ""en"", ""ru"")"),"Loading...")</f>
        <v>Loading...</v>
      </c>
      <c r="G1440" s="2" t="str">
        <f>IFERROR(__xludf.DUMMYFUNCTION("GOOGLETRANSLATE(C1440, ""en"", ""ru"")"),"Loading...")</f>
        <v>Loading...</v>
      </c>
    </row>
    <row r="1441" ht="15.75" customHeight="1">
      <c r="A1441" s="2" t="s">
        <v>699</v>
      </c>
      <c r="B1441" s="2" t="s">
        <v>411</v>
      </c>
      <c r="C1441" s="2" t="s">
        <v>700</v>
      </c>
      <c r="E1441" s="2" t="str">
        <f>IFERROR(__xludf.DUMMYFUNCTION("GOOGLETRANSLATE(A1441, ""en"", ""ru"")"),"Loading...")</f>
        <v>Loading...</v>
      </c>
      <c r="F1441" s="2" t="str">
        <f>IFERROR(__xludf.DUMMYFUNCTION("GOOGLETRANSLATE(B1441, ""en"", ""ru"")"),"Loading...")</f>
        <v>Loading...</v>
      </c>
      <c r="G1441" s="2" t="str">
        <f>IFERROR(__xludf.DUMMYFUNCTION("GOOGLETRANSLATE(C1441, ""en"", ""ru"")"),"Loading...")</f>
        <v>Loading...</v>
      </c>
    </row>
    <row r="1442" ht="15.75" customHeight="1">
      <c r="A1442" s="2" t="s">
        <v>699</v>
      </c>
      <c r="B1442" s="2" t="s">
        <v>142</v>
      </c>
      <c r="C1442" s="2" t="s">
        <v>700</v>
      </c>
      <c r="E1442" s="2" t="str">
        <f>IFERROR(__xludf.DUMMYFUNCTION("GOOGLETRANSLATE(A1442, ""en"", ""ru"")"),"Loading...")</f>
        <v>Loading...</v>
      </c>
      <c r="F1442" s="2" t="str">
        <f>IFERROR(__xludf.DUMMYFUNCTION("GOOGLETRANSLATE(B1442, ""en"", ""ru"")"),"сало")</f>
        <v>сало</v>
      </c>
      <c r="G1442" s="2" t="str">
        <f>IFERROR(__xludf.DUMMYFUNCTION("GOOGLETRANSLATE(C1442, ""en"", ""ru"")"),"Loading...")</f>
        <v>Loading...</v>
      </c>
    </row>
    <row r="1443" ht="15.75" customHeight="1">
      <c r="A1443" s="2" t="s">
        <v>699</v>
      </c>
      <c r="B1443" s="2" t="s">
        <v>25</v>
      </c>
      <c r="C1443" s="2" t="s">
        <v>700</v>
      </c>
      <c r="E1443" s="2" t="str">
        <f>IFERROR(__xludf.DUMMYFUNCTION("GOOGLETRANSLATE(A1443, ""en"", ""ru"")"),"Loading...")</f>
        <v>Loading...</v>
      </c>
      <c r="F1443" s="2" t="str">
        <f>IFERROR(__xludf.DUMMYFUNCTION("GOOGLETRANSLATE(B1443, ""en"", ""ru"")"),"Молоко")</f>
        <v>Молоко</v>
      </c>
      <c r="G1443" s="2" t="str">
        <f>IFERROR(__xludf.DUMMYFUNCTION("GOOGLETRANSLATE(C1443, ""en"", ""ru"")"),"Loading...")</f>
        <v>Loading...</v>
      </c>
    </row>
    <row r="1444" ht="15.75" customHeight="1">
      <c r="A1444" s="2" t="s">
        <v>699</v>
      </c>
      <c r="B1444" s="2" t="s">
        <v>701</v>
      </c>
      <c r="C1444" s="2" t="s">
        <v>700</v>
      </c>
      <c r="E1444" s="2" t="str">
        <f>IFERROR(__xludf.DUMMYFUNCTION("GOOGLETRANSLATE(A1444, ""en"", ""ru"")"),"Loading...")</f>
        <v>Loading...</v>
      </c>
      <c r="F1444" s="2" t="str">
        <f>IFERROR(__xludf.DUMMYFUNCTION("GOOGLETRANSLATE(B1444, ""en"", ""ru"")"),"Loading...")</f>
        <v>Loading...</v>
      </c>
      <c r="G1444" s="2" t="str">
        <f>IFERROR(__xludf.DUMMYFUNCTION("GOOGLETRANSLATE(C1444, ""en"", ""ru"")"),"Loading...")</f>
        <v>Loading...</v>
      </c>
    </row>
    <row r="1445" ht="15.75" customHeight="1">
      <c r="A1445" s="2" t="s">
        <v>699</v>
      </c>
      <c r="B1445" s="2" t="s">
        <v>488</v>
      </c>
      <c r="C1445" s="2" t="s">
        <v>700</v>
      </c>
      <c r="E1445" s="2" t="str">
        <f>IFERROR(__xludf.DUMMYFUNCTION("GOOGLETRANSLATE(A1445, ""en"", ""ru"")"),"Loading...")</f>
        <v>Loading...</v>
      </c>
      <c r="F1445" s="2" t="str">
        <f>IFERROR(__xludf.DUMMYFUNCTION("GOOGLETRANSLATE(B1445, ""en"", ""ru"")"),"Loading...")</f>
        <v>Loading...</v>
      </c>
      <c r="G1445" s="2" t="str">
        <f>IFERROR(__xludf.DUMMYFUNCTION("GOOGLETRANSLATE(C1445, ""en"", ""ru"")"),"Loading...")</f>
        <v>Loading...</v>
      </c>
    </row>
    <row r="1446" ht="15.75" customHeight="1">
      <c r="A1446" s="2" t="s">
        <v>702</v>
      </c>
      <c r="B1446" s="2" t="s">
        <v>35</v>
      </c>
      <c r="C1446" s="2" t="s">
        <v>703</v>
      </c>
      <c r="E1446" s="2" t="str">
        <f>IFERROR(__xludf.DUMMYFUNCTION("GOOGLETRANSLATE(A1446, ""en"", ""ru"")"),"Вяленая курица с рисом и горошком")</f>
        <v>Вяленая курица с рисом и горошком</v>
      </c>
      <c r="F1446" s="2" t="str">
        <f>IFERROR(__xludf.DUMMYFUNCTION("GOOGLETRANSLATE(B1446, ""en"", ""ru"")"),"Куриные бедрышки")</f>
        <v>Куриные бедрышки</v>
      </c>
      <c r="G1446" s="2" t="str">
        <f>IFERROR(__xludf.DUMMYFUNCTION("GOOGLETRANSLATE(C1446, ""en"", ""ru"")"),"Loading...")</f>
        <v>Loading...</v>
      </c>
    </row>
    <row r="1447" ht="15.75" customHeight="1">
      <c r="A1447" s="2" t="s">
        <v>702</v>
      </c>
      <c r="B1447" s="2" t="s">
        <v>193</v>
      </c>
      <c r="C1447" s="2" t="s">
        <v>703</v>
      </c>
      <c r="E1447" s="2" t="str">
        <f>IFERROR(__xludf.DUMMYFUNCTION("GOOGLETRANSLATE(A1447, ""en"", ""ru"")"),"Вяленая курица с рисом и горошком")</f>
        <v>Вяленая курица с рисом и горошком</v>
      </c>
      <c r="F1447" s="2" t="str">
        <f>IFERROR(__xludf.DUMMYFUNCTION("GOOGLETRANSLATE(B1447, ""en"", ""ru"")"),"Loading...")</f>
        <v>Loading...</v>
      </c>
      <c r="G1447" s="2" t="str">
        <f>IFERROR(__xludf.DUMMYFUNCTION("GOOGLETRANSLATE(C1447, ""en"", ""ru"")"),"Loading...")</f>
        <v>Loading...</v>
      </c>
    </row>
    <row r="1448" ht="15.75" customHeight="1">
      <c r="A1448" s="2" t="s">
        <v>702</v>
      </c>
      <c r="B1448" s="2" t="s">
        <v>77</v>
      </c>
      <c r="C1448" s="2" t="s">
        <v>703</v>
      </c>
      <c r="E1448" s="2" t="str">
        <f>IFERROR(__xludf.DUMMYFUNCTION("GOOGLETRANSLATE(A1448, ""en"", ""ru"")"),"Вяленая курица с рисом и горошком")</f>
        <v>Вяленая курица с рисом и горошком</v>
      </c>
      <c r="F1448" s="2" t="str">
        <f>IFERROR(__xludf.DUMMYFUNCTION("GOOGLETRANSLATE(B1448, ""en"", ""ru"")"),"Лук")</f>
        <v>Лук</v>
      </c>
      <c r="G1448" s="2" t="str">
        <f>IFERROR(__xludf.DUMMYFUNCTION("GOOGLETRANSLATE(C1448, ""en"", ""ru"")"),"Loading...")</f>
        <v>Loading...</v>
      </c>
    </row>
    <row r="1449" ht="15.75" customHeight="1">
      <c r="A1449" s="2" t="s">
        <v>702</v>
      </c>
      <c r="B1449" s="2" t="s">
        <v>38</v>
      </c>
      <c r="C1449" s="2" t="s">
        <v>703</v>
      </c>
      <c r="E1449" s="2" t="str">
        <f>IFERROR(__xludf.DUMMYFUNCTION("GOOGLETRANSLATE(A1449, ""en"", ""ru"")"),"Вяленая курица с рисом и горошком")</f>
        <v>Вяленая курица с рисом и горошком</v>
      </c>
      <c r="F1449" s="2" t="str">
        <f>IFERROR(__xludf.DUMMYFUNCTION("GOOGLETRANSLATE(B1449, ""en"", ""ru"")"),"Имбирь")</f>
        <v>Имбирь</v>
      </c>
      <c r="G1449" s="2" t="str">
        <f>IFERROR(__xludf.DUMMYFUNCTION("GOOGLETRANSLATE(C1449, ""en"", ""ru"")"),"Loading...")</f>
        <v>Loading...</v>
      </c>
    </row>
    <row r="1450" ht="15.75" customHeight="1">
      <c r="A1450" s="2" t="s">
        <v>702</v>
      </c>
      <c r="B1450" s="2" t="s">
        <v>79</v>
      </c>
      <c r="C1450" s="2" t="s">
        <v>703</v>
      </c>
      <c r="E1450" s="2" t="str">
        <f>IFERROR(__xludf.DUMMYFUNCTION("GOOGLETRANSLATE(A1450, ""en"", ""ru"")"),"Вяленая курица с рисом и горошком")</f>
        <v>Вяленая курица с рисом и горошком</v>
      </c>
      <c r="F1450" s="2" t="str">
        <f>IFERROR(__xludf.DUMMYFUNCTION("GOOGLETRANSLATE(B1450, ""en"", ""ru"")"),"Чеснок")</f>
        <v>Чеснок</v>
      </c>
      <c r="G1450" s="2" t="str">
        <f>IFERROR(__xludf.DUMMYFUNCTION("GOOGLETRANSLATE(C1450, ""en"", ""ru"")"),"Loading...")</f>
        <v>Loading...</v>
      </c>
    </row>
    <row r="1451" ht="15.75" customHeight="1">
      <c r="A1451" s="2" t="s">
        <v>702</v>
      </c>
      <c r="B1451" s="2" t="s">
        <v>77</v>
      </c>
      <c r="C1451" s="2" t="s">
        <v>703</v>
      </c>
      <c r="E1451" s="2" t="str">
        <f>IFERROR(__xludf.DUMMYFUNCTION("GOOGLETRANSLATE(A1451, ""en"", ""ru"")"),"Вяленая курица с рисом и горошком")</f>
        <v>Вяленая курица с рисом и горошком</v>
      </c>
      <c r="F1451" s="2" t="str">
        <f>IFERROR(__xludf.DUMMYFUNCTION("GOOGLETRANSLATE(B1451, ""en"", ""ru"")"),"Лук")</f>
        <v>Лук</v>
      </c>
      <c r="G1451" s="2" t="str">
        <f>IFERROR(__xludf.DUMMYFUNCTION("GOOGLETRANSLATE(C1451, ""en"", ""ru"")"),"Loading...")</f>
        <v>Loading...</v>
      </c>
    </row>
    <row r="1452" ht="15.75" customHeight="1">
      <c r="A1452" s="2" t="s">
        <v>702</v>
      </c>
      <c r="B1452" s="2" t="s">
        <v>384</v>
      </c>
      <c r="C1452" s="2" t="s">
        <v>703</v>
      </c>
      <c r="E1452" s="2" t="str">
        <f>IFERROR(__xludf.DUMMYFUNCTION("GOOGLETRANSLATE(A1452, ""en"", ""ru"")"),"Вяленая курица с рисом и горошком")</f>
        <v>Вяленая курица с рисом и горошком</v>
      </c>
      <c r="F1452" s="2" t="str">
        <f>IFERROR(__xludf.DUMMYFUNCTION("GOOGLETRANSLATE(B1452, ""en"", ""ru"")"),"Loading...")</f>
        <v>Loading...</v>
      </c>
      <c r="G1452" s="2" t="str">
        <f>IFERROR(__xludf.DUMMYFUNCTION("GOOGLETRANSLATE(C1452, ""en"", ""ru"")"),"Loading...")</f>
        <v>Loading...</v>
      </c>
    </row>
    <row r="1453" ht="15.75" customHeight="1">
      <c r="A1453" s="2" t="s">
        <v>702</v>
      </c>
      <c r="B1453" s="2" t="s">
        <v>87</v>
      </c>
      <c r="C1453" s="2" t="s">
        <v>703</v>
      </c>
      <c r="E1453" s="2" t="str">
        <f>IFERROR(__xludf.DUMMYFUNCTION("GOOGLETRANSLATE(A1453, ""en"", ""ru"")"),"Вяленая курица с рисом и горошком")</f>
        <v>Вяленая курица с рисом и горошком</v>
      </c>
      <c r="F1453" s="2" t="str">
        <f>IFERROR(__xludf.DUMMYFUNCTION("GOOGLETRANSLATE(B1453, ""en"", ""ru"")"),"Тимьян")</f>
        <v>Тимьян</v>
      </c>
      <c r="G1453" s="2" t="str">
        <f>IFERROR(__xludf.DUMMYFUNCTION("GOOGLETRANSLATE(C1453, ""en"", ""ru"")"),"Loading...")</f>
        <v>Loading...</v>
      </c>
    </row>
    <row r="1454" ht="15.75" customHeight="1">
      <c r="A1454" s="2" t="s">
        <v>702</v>
      </c>
      <c r="B1454" s="2" t="s">
        <v>193</v>
      </c>
      <c r="C1454" s="2" t="s">
        <v>703</v>
      </c>
      <c r="E1454" s="2" t="str">
        <f>IFERROR(__xludf.DUMMYFUNCTION("GOOGLETRANSLATE(A1454, ""en"", ""ru"")"),"Вяленая курица с рисом и горошком")</f>
        <v>Вяленая курица с рисом и горошком</v>
      </c>
      <c r="F1454" s="2" t="str">
        <f>IFERROR(__xludf.DUMMYFUNCTION("GOOGLETRANSLATE(B1454, ""en"", ""ru"")"),"Loading...")</f>
        <v>Loading...</v>
      </c>
      <c r="G1454" s="2" t="str">
        <f>IFERROR(__xludf.DUMMYFUNCTION("GOOGLETRANSLATE(C1454, ""en"", ""ru"")"),"Loading...")</f>
        <v>Loading...</v>
      </c>
    </row>
    <row r="1455" ht="15.75" customHeight="1">
      <c r="A1455" s="2" t="s">
        <v>702</v>
      </c>
      <c r="B1455" s="2" t="s">
        <v>195</v>
      </c>
      <c r="C1455" s="2" t="s">
        <v>703</v>
      </c>
      <c r="E1455" s="2" t="str">
        <f>IFERROR(__xludf.DUMMYFUNCTION("GOOGLETRANSLATE(A1455, ""en"", ""ru"")"),"Вяленая курица с рисом и горошком")</f>
        <v>Вяленая курица с рисом и горошком</v>
      </c>
      <c r="F1455" s="2" t="str">
        <f>IFERROR(__xludf.DUMMYFUNCTION("GOOGLETRANSLATE(B1455, ""en"", ""ru"")"),"Loading...")</f>
        <v>Loading...</v>
      </c>
      <c r="G1455" s="2" t="str">
        <f>IFERROR(__xludf.DUMMYFUNCTION("GOOGLETRANSLATE(C1455, ""en"", ""ru"")"),"Loading...")</f>
        <v>Loading...</v>
      </c>
    </row>
    <row r="1456" ht="15.75" customHeight="1">
      <c r="A1456" s="2" t="s">
        <v>702</v>
      </c>
      <c r="B1456" s="2" t="s">
        <v>197</v>
      </c>
      <c r="C1456" s="2" t="s">
        <v>703</v>
      </c>
      <c r="E1456" s="2" t="str">
        <f>IFERROR(__xludf.DUMMYFUNCTION("GOOGLETRANSLATE(A1456, ""en"", ""ru"")"),"Вяленая курица с рисом и горошком")</f>
        <v>Вяленая курица с рисом и горошком</v>
      </c>
      <c r="F1456" s="2" t="str">
        <f>IFERROR(__xludf.DUMMYFUNCTION("GOOGLETRANSLATE(B1456, ""en"", ""ru"")"),"Loading...")</f>
        <v>Loading...</v>
      </c>
      <c r="G1456" s="2" t="str">
        <f>IFERROR(__xludf.DUMMYFUNCTION("GOOGLETRANSLATE(C1456, ""en"", ""ru"")"),"Loading...")</f>
        <v>Loading...</v>
      </c>
    </row>
    <row r="1457" ht="15.75" customHeight="1">
      <c r="A1457" s="2" t="s">
        <v>702</v>
      </c>
      <c r="B1457" s="2" t="s">
        <v>444</v>
      </c>
      <c r="C1457" s="2" t="s">
        <v>703</v>
      </c>
      <c r="E1457" s="2" t="str">
        <f>IFERROR(__xludf.DUMMYFUNCTION("GOOGLETRANSLATE(A1457, ""en"", ""ru"")"),"Вяленая курица с рисом и горошком")</f>
        <v>Вяленая курица с рисом и горошком</v>
      </c>
      <c r="F1457" s="2" t="str">
        <f>IFERROR(__xludf.DUMMYFUNCTION("GOOGLETRANSLATE(B1457, ""en"", ""ru"")"),"Loading...")</f>
        <v>Loading...</v>
      </c>
      <c r="G1457" s="2" t="str">
        <f>IFERROR(__xludf.DUMMYFUNCTION("GOOGLETRANSLATE(C1457, ""en"", ""ru"")"),"Loading...")</f>
        <v>Loading...</v>
      </c>
    </row>
    <row r="1458" ht="15.75" customHeight="1">
      <c r="A1458" s="2" t="s">
        <v>702</v>
      </c>
      <c r="B1458" s="2" t="s">
        <v>194</v>
      </c>
      <c r="C1458" s="2" t="s">
        <v>703</v>
      </c>
      <c r="E1458" s="2" t="str">
        <f>IFERROR(__xludf.DUMMYFUNCTION("GOOGLETRANSLATE(A1458, ""en"", ""ru"")"),"Вяленая курица с рисом и горошком")</f>
        <v>Вяленая курица с рисом и горошком</v>
      </c>
      <c r="F1458" s="2" t="str">
        <f>IFERROR(__xludf.DUMMYFUNCTION("GOOGLETRANSLATE(B1458, ""en"", ""ru"")"),"Loading...")</f>
        <v>Loading...</v>
      </c>
      <c r="G1458" s="2" t="str">
        <f>IFERROR(__xludf.DUMMYFUNCTION("GOOGLETRANSLATE(C1458, ""en"", ""ru"")"),"Loading...")</f>
        <v>Loading...</v>
      </c>
    </row>
    <row r="1459" ht="15.75" customHeight="1">
      <c r="A1459" s="2" t="s">
        <v>702</v>
      </c>
      <c r="B1459" s="2" t="s">
        <v>462</v>
      </c>
      <c r="C1459" s="2" t="s">
        <v>703</v>
      </c>
      <c r="E1459" s="2" t="str">
        <f>IFERROR(__xludf.DUMMYFUNCTION("GOOGLETRANSLATE(A1459, ""en"", ""ru"")"),"Вяленая курица с рисом и горошком")</f>
        <v>Вяленая курица с рисом и горошком</v>
      </c>
      <c r="F1459" s="2" t="str">
        <f>IFERROR(__xludf.DUMMYFUNCTION("GOOGLETRANSLATE(B1459, ""en"", ""ru"")"),"Рис басмати")</f>
        <v>Рис басмати</v>
      </c>
      <c r="G1459" s="2" t="str">
        <f>IFERROR(__xludf.DUMMYFUNCTION("GOOGLETRANSLATE(C1459, ""en"", ""ru"")"),"Loading...")</f>
        <v>Loading...</v>
      </c>
    </row>
    <row r="1460" ht="15.75" customHeight="1">
      <c r="A1460" s="2" t="s">
        <v>702</v>
      </c>
      <c r="B1460" s="2" t="s">
        <v>46</v>
      </c>
      <c r="C1460" s="2" t="s">
        <v>703</v>
      </c>
      <c r="E1460" s="2" t="str">
        <f>IFERROR(__xludf.DUMMYFUNCTION("GOOGLETRANSLATE(A1460, ""en"", ""ru"")"),"Вяленая курица с рисом и горошком")</f>
        <v>Вяленая курица с рисом и горошком</v>
      </c>
      <c r="F1460" s="2" t="str">
        <f>IFERROR(__xludf.DUMMYFUNCTION("GOOGLETRANSLATE(B1460, ""en"", ""ru"")"),"Кокосовое молоко")</f>
        <v>Кокосовое молоко</v>
      </c>
      <c r="G1460" s="2" t="str">
        <f>IFERROR(__xludf.DUMMYFUNCTION("GOOGLETRANSLATE(C1460, ""en"", ""ru"")"),"Loading...")</f>
        <v>Loading...</v>
      </c>
    </row>
    <row r="1461" ht="15.75" customHeight="1">
      <c r="A1461" s="2" t="s">
        <v>702</v>
      </c>
      <c r="B1461" s="2" t="s">
        <v>77</v>
      </c>
      <c r="C1461" s="2" t="s">
        <v>703</v>
      </c>
      <c r="E1461" s="2" t="str">
        <f>IFERROR(__xludf.DUMMYFUNCTION("GOOGLETRANSLATE(A1461, ""en"", ""ru"")"),"Вяленая курица с рисом и горошком")</f>
        <v>Вяленая курица с рисом и горошком</v>
      </c>
      <c r="F1461" s="2" t="str">
        <f>IFERROR(__xludf.DUMMYFUNCTION("GOOGLETRANSLATE(B1461, ""en"", ""ru"")"),"Лук")</f>
        <v>Лук</v>
      </c>
      <c r="G1461" s="2" t="str">
        <f>IFERROR(__xludf.DUMMYFUNCTION("GOOGLETRANSLATE(C1461, ""en"", ""ru"")"),"Loading...")</f>
        <v>Loading...</v>
      </c>
    </row>
    <row r="1462" ht="15.75" customHeight="1">
      <c r="A1462" s="2" t="s">
        <v>702</v>
      </c>
      <c r="B1462" s="2" t="s">
        <v>87</v>
      </c>
      <c r="C1462" s="2" t="s">
        <v>703</v>
      </c>
      <c r="E1462" s="2" t="str">
        <f>IFERROR(__xludf.DUMMYFUNCTION("GOOGLETRANSLATE(A1462, ""en"", ""ru"")"),"Вяленая курица с рисом и горошком")</f>
        <v>Вяленая курица с рисом и горошком</v>
      </c>
      <c r="F1462" s="2" t="str">
        <f>IFERROR(__xludf.DUMMYFUNCTION("GOOGLETRANSLATE(B1462, ""en"", ""ru"")"),"Тимьян")</f>
        <v>Тимьян</v>
      </c>
      <c r="G1462" s="2" t="str">
        <f>IFERROR(__xludf.DUMMYFUNCTION("GOOGLETRANSLATE(C1462, ""en"", ""ru"")"),"Loading...")</f>
        <v>Loading...</v>
      </c>
    </row>
    <row r="1463" ht="15.75" customHeight="1">
      <c r="A1463" s="2" t="s">
        <v>702</v>
      </c>
      <c r="B1463" s="2" t="s">
        <v>79</v>
      </c>
      <c r="C1463" s="2" t="s">
        <v>703</v>
      </c>
      <c r="E1463" s="2" t="str">
        <f>IFERROR(__xludf.DUMMYFUNCTION("GOOGLETRANSLATE(A1463, ""en"", ""ru"")"),"Вяленая курица с рисом и горошком")</f>
        <v>Вяленая курица с рисом и горошком</v>
      </c>
      <c r="F1463" s="2" t="str">
        <f>IFERROR(__xludf.DUMMYFUNCTION("GOOGLETRANSLATE(B1463, ""en"", ""ru"")"),"Чеснок")</f>
        <v>Чеснок</v>
      </c>
      <c r="G1463" s="2" t="str">
        <f>IFERROR(__xludf.DUMMYFUNCTION("GOOGLETRANSLATE(C1463, ""en"", ""ru"")"),"Loading...")</f>
        <v>Loading...</v>
      </c>
    </row>
    <row r="1464" ht="15.75" customHeight="1">
      <c r="A1464" s="2" t="s">
        <v>702</v>
      </c>
      <c r="B1464" s="2" t="s">
        <v>194</v>
      </c>
      <c r="C1464" s="2" t="s">
        <v>703</v>
      </c>
      <c r="E1464" s="2" t="str">
        <f>IFERROR(__xludf.DUMMYFUNCTION("GOOGLETRANSLATE(A1464, ""en"", ""ru"")"),"Вяленая курица с рисом и горошком")</f>
        <v>Вяленая курица с рисом и горошком</v>
      </c>
      <c r="F1464" s="2" t="str">
        <f>IFERROR(__xludf.DUMMYFUNCTION("GOOGLETRANSLATE(B1464, ""en"", ""ru"")"),"Loading...")</f>
        <v>Loading...</v>
      </c>
      <c r="G1464" s="2" t="str">
        <f>IFERROR(__xludf.DUMMYFUNCTION("GOOGLETRANSLATE(C1464, ""en"", ""ru"")"),"Loading...")</f>
        <v>Loading...</v>
      </c>
    </row>
    <row r="1465" ht="15.75" customHeight="1">
      <c r="A1465" s="2" t="s">
        <v>702</v>
      </c>
      <c r="B1465" s="2" t="s">
        <v>704</v>
      </c>
      <c r="C1465" s="2" t="s">
        <v>703</v>
      </c>
      <c r="E1465" s="2" t="str">
        <f>IFERROR(__xludf.DUMMYFUNCTION("GOOGLETRANSLATE(A1465, ""en"", ""ru"")"),"Вяленая курица с рисом и горошком")</f>
        <v>Вяленая курица с рисом и горошком</v>
      </c>
      <c r="F1465" s="2" t="str">
        <f>IFERROR(__xludf.DUMMYFUNCTION("GOOGLETRANSLATE(B1465, ""en"", ""ru"")"),"Loading...")</f>
        <v>Loading...</v>
      </c>
      <c r="G1465" s="2" t="str">
        <f>IFERROR(__xludf.DUMMYFUNCTION("GOOGLETRANSLATE(C1465, ""en"", ""ru"")"),"Loading...")</f>
        <v>Loading...</v>
      </c>
    </row>
    <row r="1466" ht="15.75" customHeight="1">
      <c r="A1466" s="2" t="s">
        <v>705</v>
      </c>
      <c r="B1466" s="2" t="s">
        <v>15</v>
      </c>
      <c r="C1466" s="2" t="s">
        <v>706</v>
      </c>
      <c r="E1466" s="2" t="str">
        <f>IFERROR(__xludf.DUMMYFUNCTION("GOOGLETRANSLATE(A1466, ""en"", ""ru"")"),"Loading...")</f>
        <v>Loading...</v>
      </c>
      <c r="F1466" s="2" t="str">
        <f>IFERROR(__xludf.DUMMYFUNCTION("GOOGLETRANSLATE(B1466, ""en"", ""ru"")"),"Пшеничной муки")</f>
        <v>Пшеничной муки</v>
      </c>
      <c r="G1466" s="2" t="str">
        <f>IFERROR(__xludf.DUMMYFUNCTION("GOOGLETRANSLATE(C1466, ""en"", ""ru"")"),"Loading...")</f>
        <v>Loading...</v>
      </c>
    </row>
    <row r="1467" ht="15.75" customHeight="1">
      <c r="A1467" s="2" t="s">
        <v>705</v>
      </c>
      <c r="B1467" s="2" t="s">
        <v>30</v>
      </c>
      <c r="C1467" s="2" t="s">
        <v>706</v>
      </c>
      <c r="E1467" s="2" t="str">
        <f>IFERROR(__xludf.DUMMYFUNCTION("GOOGLETRANSLATE(A1467, ""en"", ""ru"")"),"Loading...")</f>
        <v>Loading...</v>
      </c>
      <c r="F1467" s="2" t="str">
        <f>IFERROR(__xludf.DUMMYFUNCTION("GOOGLETRANSLATE(B1467, ""en"", ""ru"")"),"Соль")</f>
        <v>Соль</v>
      </c>
      <c r="G1467" s="2" t="str">
        <f>IFERROR(__xludf.DUMMYFUNCTION("GOOGLETRANSLATE(C1467, ""en"", ""ru"")"),"Loading...")</f>
        <v>Loading...</v>
      </c>
    </row>
    <row r="1468" ht="15.75" customHeight="1">
      <c r="A1468" s="2" t="s">
        <v>705</v>
      </c>
      <c r="B1468" s="2" t="s">
        <v>707</v>
      </c>
      <c r="C1468" s="2" t="s">
        <v>706</v>
      </c>
      <c r="E1468" s="2" t="str">
        <f>IFERROR(__xludf.DUMMYFUNCTION("GOOGLETRANSLATE(A1468, ""en"", ""ru"")"),"Loading...")</f>
        <v>Loading...</v>
      </c>
      <c r="F1468" s="2" t="str">
        <f>IFERROR(__xludf.DUMMYFUNCTION("GOOGLETRANSLATE(B1468, ""en"", ""ru"")"),"Loading...")</f>
        <v>Loading...</v>
      </c>
      <c r="G1468" s="2" t="str">
        <f>IFERROR(__xludf.DUMMYFUNCTION("GOOGLETRANSLATE(C1468, ""en"", ""ru"")"),"Loading...")</f>
        <v>Loading...</v>
      </c>
    </row>
    <row r="1469" ht="15.75" customHeight="1">
      <c r="A1469" s="2" t="s">
        <v>705</v>
      </c>
      <c r="B1469" s="2" t="s">
        <v>18</v>
      </c>
      <c r="C1469" s="2" t="s">
        <v>706</v>
      </c>
      <c r="E1469" s="2" t="str">
        <f>IFERROR(__xludf.DUMMYFUNCTION("GOOGLETRANSLATE(A1469, ""en"", ""ru"")"),"Loading...")</f>
        <v>Loading...</v>
      </c>
      <c r="F1469" s="2" t="str">
        <f>IFERROR(__xludf.DUMMYFUNCTION("GOOGLETRANSLATE(B1469, ""en"", ""ru"")"),"Масло")</f>
        <v>Масло</v>
      </c>
      <c r="G1469" s="2" t="str">
        <f>IFERROR(__xludf.DUMMYFUNCTION("GOOGLETRANSLATE(C1469, ""en"", ""ru"")"),"Loading...")</f>
        <v>Loading...</v>
      </c>
    </row>
    <row r="1470" ht="15.75" customHeight="1">
      <c r="A1470" s="2" t="s">
        <v>705</v>
      </c>
      <c r="B1470" s="2" t="s">
        <v>47</v>
      </c>
      <c r="C1470" s="2" t="s">
        <v>706</v>
      </c>
      <c r="E1470" s="2" t="str">
        <f>IFERROR(__xludf.DUMMYFUNCTION("GOOGLETRANSLATE(A1470, ""en"", ""ru"")"),"Loading...")</f>
        <v>Loading...</v>
      </c>
      <c r="F1470" s="2" t="str">
        <f>IFERROR(__xludf.DUMMYFUNCTION("GOOGLETRANSLATE(B1470, ""en"", ""ru"")"),"Вода")</f>
        <v>Вода</v>
      </c>
      <c r="G1470" s="2" t="str">
        <f>IFERROR(__xludf.DUMMYFUNCTION("GOOGLETRANSLATE(C1470, ""en"", ""ru"")"),"Loading...")</f>
        <v>Loading...</v>
      </c>
    </row>
    <row r="1471" ht="15.75" customHeight="1">
      <c r="A1471" s="2" t="s">
        <v>705</v>
      </c>
      <c r="B1471" s="2" t="s">
        <v>237</v>
      </c>
      <c r="C1471" s="2" t="s">
        <v>706</v>
      </c>
      <c r="E1471" s="2" t="str">
        <f>IFERROR(__xludf.DUMMYFUNCTION("GOOGLETRANSLATE(A1471, ""en"", ""ru"")"),"Loading...")</f>
        <v>Loading...</v>
      </c>
      <c r="F1471" s="2" t="str">
        <f>IFERROR(__xludf.DUMMYFUNCTION("GOOGLETRANSLATE(B1471, ""en"", ""ru"")"),"Фарш говяжий")</f>
        <v>Фарш говяжий</v>
      </c>
      <c r="G1471" s="2" t="str">
        <f>IFERROR(__xludf.DUMMYFUNCTION("GOOGLETRANSLATE(C1471, ""en"", ""ru"")"),"Loading...")</f>
        <v>Loading...</v>
      </c>
    </row>
    <row r="1472" ht="15.75" customHeight="1">
      <c r="A1472" s="2" t="s">
        <v>705</v>
      </c>
      <c r="B1472" s="2" t="s">
        <v>194</v>
      </c>
      <c r="C1472" s="2" t="s">
        <v>706</v>
      </c>
      <c r="E1472" s="2" t="str">
        <f>IFERROR(__xludf.DUMMYFUNCTION("GOOGLETRANSLATE(A1472, ""en"", ""ru"")"),"Loading...")</f>
        <v>Loading...</v>
      </c>
      <c r="F1472" s="2" t="str">
        <f>IFERROR(__xludf.DUMMYFUNCTION("GOOGLETRANSLATE(B1472, ""en"", ""ru"")"),"Loading...")</f>
        <v>Loading...</v>
      </c>
      <c r="G1472" s="2" t="str">
        <f>IFERROR(__xludf.DUMMYFUNCTION("GOOGLETRANSLATE(C1472, ""en"", ""ru"")"),"Loading...")</f>
        <v>Loading...</v>
      </c>
    </row>
    <row r="1473" ht="15.75" customHeight="1">
      <c r="A1473" s="2" t="s">
        <v>705</v>
      </c>
      <c r="B1473" s="2" t="s">
        <v>271</v>
      </c>
      <c r="C1473" s="2" t="s">
        <v>706</v>
      </c>
      <c r="E1473" s="2" t="str">
        <f>IFERROR(__xludf.DUMMYFUNCTION("GOOGLETRANSLATE(A1473, ""en"", ""ru"")"),"Loading...")</f>
        <v>Loading...</v>
      </c>
      <c r="F1473" s="2" t="str">
        <f>IFERROR(__xludf.DUMMYFUNCTION("GOOGLETRANSLATE(B1473, ""en"", ""ru"")"),"Loading...")</f>
        <v>Loading...</v>
      </c>
      <c r="G1473" s="2" t="str">
        <f>IFERROR(__xludf.DUMMYFUNCTION("GOOGLETRANSLATE(C1473, ""en"", ""ru"")"),"Loading...")</f>
        <v>Loading...</v>
      </c>
    </row>
    <row r="1474" ht="15.75" customHeight="1">
      <c r="A1474" s="2" t="s">
        <v>705</v>
      </c>
      <c r="B1474" s="2" t="s">
        <v>197</v>
      </c>
      <c r="C1474" s="2" t="s">
        <v>706</v>
      </c>
      <c r="E1474" s="2" t="str">
        <f>IFERROR(__xludf.DUMMYFUNCTION("GOOGLETRANSLATE(A1474, ""en"", ""ru"")"),"Loading...")</f>
        <v>Loading...</v>
      </c>
      <c r="F1474" s="2" t="str">
        <f>IFERROR(__xludf.DUMMYFUNCTION("GOOGLETRANSLATE(B1474, ""en"", ""ru"")"),"Loading...")</f>
        <v>Loading...</v>
      </c>
      <c r="G1474" s="2" t="str">
        <f>IFERROR(__xludf.DUMMYFUNCTION("GOOGLETRANSLATE(C1474, ""en"", ""ru"")"),"Loading...")</f>
        <v>Loading...</v>
      </c>
    </row>
    <row r="1475" ht="15.75" customHeight="1">
      <c r="A1475" s="2" t="s">
        <v>705</v>
      </c>
      <c r="B1475" s="2" t="s">
        <v>77</v>
      </c>
      <c r="C1475" s="2" t="s">
        <v>706</v>
      </c>
      <c r="E1475" s="2" t="str">
        <f>IFERROR(__xludf.DUMMYFUNCTION("GOOGLETRANSLATE(A1475, ""en"", ""ru"")"),"Loading...")</f>
        <v>Loading...</v>
      </c>
      <c r="F1475" s="2" t="str">
        <f>IFERROR(__xludf.DUMMYFUNCTION("GOOGLETRANSLATE(B1475, ""en"", ""ru"")"),"Лук")</f>
        <v>Лук</v>
      </c>
      <c r="G1475" s="2" t="str">
        <f>IFERROR(__xludf.DUMMYFUNCTION("GOOGLETRANSLATE(C1475, ""en"", ""ru"")"),"Loading...")</f>
        <v>Loading...</v>
      </c>
    </row>
    <row r="1476" ht="15.75" customHeight="1">
      <c r="A1476" s="2" t="s">
        <v>705</v>
      </c>
      <c r="B1476" s="2" t="s">
        <v>192</v>
      </c>
      <c r="C1476" s="2" t="s">
        <v>706</v>
      </c>
      <c r="E1476" s="2" t="str">
        <f>IFERROR(__xludf.DUMMYFUNCTION("GOOGLETRANSLATE(A1476, ""en"", ""ru"")"),"Loading...")</f>
        <v>Loading...</v>
      </c>
      <c r="F1476" s="2" t="str">
        <f>IFERROR(__xludf.DUMMYFUNCTION("GOOGLETRANSLATE(B1476, ""en"", ""ru"")"),"Loading...")</f>
        <v>Loading...</v>
      </c>
      <c r="G1476" s="2" t="str">
        <f>IFERROR(__xludf.DUMMYFUNCTION("GOOGLETRANSLATE(C1476, ""en"", ""ru"")"),"Loading...")</f>
        <v>Loading...</v>
      </c>
    </row>
    <row r="1477" ht="15.75" customHeight="1">
      <c r="A1477" s="2" t="s">
        <v>705</v>
      </c>
      <c r="B1477" s="2" t="s">
        <v>79</v>
      </c>
      <c r="C1477" s="2" t="s">
        <v>706</v>
      </c>
      <c r="E1477" s="2" t="str">
        <f>IFERROR(__xludf.DUMMYFUNCTION("GOOGLETRANSLATE(A1477, ""en"", ""ru"")"),"Loading...")</f>
        <v>Loading...</v>
      </c>
      <c r="F1477" s="2" t="str">
        <f>IFERROR(__xludf.DUMMYFUNCTION("GOOGLETRANSLATE(B1477, ""en"", ""ru"")"),"Чеснок")</f>
        <v>Чеснок</v>
      </c>
      <c r="G1477" s="2" t="str">
        <f>IFERROR(__xludf.DUMMYFUNCTION("GOOGLETRANSLATE(C1477, ""en"", ""ru"")"),"Loading...")</f>
        <v>Loading...</v>
      </c>
    </row>
    <row r="1478" ht="15.75" customHeight="1">
      <c r="A1478" s="2" t="s">
        <v>705</v>
      </c>
      <c r="B1478" s="2" t="s">
        <v>87</v>
      </c>
      <c r="C1478" s="2" t="s">
        <v>706</v>
      </c>
      <c r="E1478" s="2" t="str">
        <f>IFERROR(__xludf.DUMMYFUNCTION("GOOGLETRANSLATE(A1478, ""en"", ""ru"")"),"Loading...")</f>
        <v>Loading...</v>
      </c>
      <c r="F1478" s="2" t="str">
        <f>IFERROR(__xludf.DUMMYFUNCTION("GOOGLETRANSLATE(B1478, ""en"", ""ru"")"),"Тимьян")</f>
        <v>Тимьян</v>
      </c>
      <c r="G1478" s="2" t="str">
        <f>IFERROR(__xludf.DUMMYFUNCTION("GOOGLETRANSLATE(C1478, ""en"", ""ru"")"),"Loading...")</f>
        <v>Loading...</v>
      </c>
    </row>
    <row r="1479" ht="15.75" customHeight="1">
      <c r="A1479" s="2" t="s">
        <v>705</v>
      </c>
      <c r="B1479" s="2" t="s">
        <v>30</v>
      </c>
      <c r="C1479" s="2" t="s">
        <v>706</v>
      </c>
      <c r="E1479" s="2" t="str">
        <f>IFERROR(__xludf.DUMMYFUNCTION("GOOGLETRANSLATE(A1479, ""en"", ""ru"")"),"Loading...")</f>
        <v>Loading...</v>
      </c>
      <c r="F1479" s="2" t="str">
        <f>IFERROR(__xludf.DUMMYFUNCTION("GOOGLETRANSLATE(B1479, ""en"", ""ru"")"),"Соль")</f>
        <v>Соль</v>
      </c>
      <c r="G1479" s="2" t="str">
        <f>IFERROR(__xludf.DUMMYFUNCTION("GOOGLETRANSLATE(C1479, ""en"", ""ru"")"),"Loading...")</f>
        <v>Loading...</v>
      </c>
    </row>
    <row r="1480" ht="15.75" customHeight="1">
      <c r="A1480" s="2" t="s">
        <v>705</v>
      </c>
      <c r="B1480" s="2" t="s">
        <v>110</v>
      </c>
      <c r="C1480" s="2" t="s">
        <v>706</v>
      </c>
      <c r="E1480" s="2" t="str">
        <f>IFERROR(__xludf.DUMMYFUNCTION("GOOGLETRANSLATE(A1480, ""en"", ""ru"")"),"Loading...")</f>
        <v>Loading...</v>
      </c>
      <c r="F1480" s="2" t="str">
        <f>IFERROR(__xludf.DUMMYFUNCTION("GOOGLETRANSLATE(B1480, ""en"", ""ru"")"),"Loading...")</f>
        <v>Loading...</v>
      </c>
      <c r="G1480" s="2" t="str">
        <f>IFERROR(__xludf.DUMMYFUNCTION("GOOGLETRANSLATE(C1480, ""en"", ""ru"")"),"Loading...")</f>
        <v>Loading...</v>
      </c>
    </row>
    <row r="1481" ht="15.75" customHeight="1">
      <c r="A1481" s="2" t="s">
        <v>705</v>
      </c>
      <c r="B1481" s="2" t="s">
        <v>47</v>
      </c>
      <c r="C1481" s="2" t="s">
        <v>706</v>
      </c>
      <c r="E1481" s="2" t="str">
        <f>IFERROR(__xludf.DUMMYFUNCTION("GOOGLETRANSLATE(A1481, ""en"", ""ru"")"),"Loading...")</f>
        <v>Loading...</v>
      </c>
      <c r="F1481" s="2" t="str">
        <f>IFERROR(__xludf.DUMMYFUNCTION("GOOGLETRANSLATE(B1481, ""en"", ""ru"")"),"Вода")</f>
        <v>Вода</v>
      </c>
      <c r="G1481" s="2" t="str">
        <f>IFERROR(__xludf.DUMMYFUNCTION("GOOGLETRANSLATE(C1481, ""en"", ""ru"")"),"Loading...")</f>
        <v>Loading...</v>
      </c>
    </row>
    <row r="1482" ht="15.75" customHeight="1">
      <c r="A1482" s="2" t="s">
        <v>705</v>
      </c>
      <c r="B1482" s="2" t="s">
        <v>77</v>
      </c>
      <c r="C1482" s="2" t="s">
        <v>706</v>
      </c>
      <c r="E1482" s="2" t="str">
        <f>IFERROR(__xludf.DUMMYFUNCTION("GOOGLETRANSLATE(A1482, ""en"", ""ru"")"),"Loading...")</f>
        <v>Loading...</v>
      </c>
      <c r="F1482" s="2" t="str">
        <f>IFERROR(__xludf.DUMMYFUNCTION("GOOGLETRANSLATE(B1482, ""en"", ""ru"")"),"Лук")</f>
        <v>Лук</v>
      </c>
      <c r="G1482" s="2" t="str">
        <f>IFERROR(__xludf.DUMMYFUNCTION("GOOGLETRANSLATE(C1482, ""en"", ""ru"")"),"Loading...")</f>
        <v>Loading...</v>
      </c>
    </row>
    <row r="1483" ht="15.75" customHeight="1">
      <c r="A1483" s="2" t="s">
        <v>705</v>
      </c>
      <c r="B1483" s="2" t="s">
        <v>201</v>
      </c>
      <c r="C1483" s="2" t="s">
        <v>706</v>
      </c>
      <c r="E1483" s="2" t="str">
        <f>IFERROR(__xludf.DUMMYFUNCTION("GOOGLETRANSLATE(A1483, ""en"", ""ru"")"),"Loading...")</f>
        <v>Loading...</v>
      </c>
      <c r="F1483" s="2" t="str">
        <f>IFERROR(__xludf.DUMMYFUNCTION("GOOGLETRANSLATE(B1483, ""en"", ""ru"")"),"Яйцо")</f>
        <v>Яйцо</v>
      </c>
      <c r="G1483" s="2" t="str">
        <f>IFERROR(__xludf.DUMMYFUNCTION("GOOGLETRANSLATE(C1483, ""en"", ""ru"")"),"Loading...")</f>
        <v>Loading...</v>
      </c>
    </row>
    <row r="1484" ht="15.75" customHeight="1">
      <c r="A1484" s="2" t="s">
        <v>705</v>
      </c>
      <c r="B1484" s="2" t="s">
        <v>47</v>
      </c>
      <c r="C1484" s="2" t="s">
        <v>706</v>
      </c>
      <c r="E1484" s="2" t="str">
        <f>IFERROR(__xludf.DUMMYFUNCTION("GOOGLETRANSLATE(A1484, ""en"", ""ru"")"),"Loading...")</f>
        <v>Loading...</v>
      </c>
      <c r="F1484" s="2" t="str">
        <f>IFERROR(__xludf.DUMMYFUNCTION("GOOGLETRANSLATE(B1484, ""en"", ""ru"")"),"Вода")</f>
        <v>Вода</v>
      </c>
      <c r="G1484" s="2" t="str">
        <f>IFERROR(__xludf.DUMMYFUNCTION("GOOGLETRANSLATE(C1484, ""en"", ""ru"")"),"Loading...")</f>
        <v>Loading...</v>
      </c>
    </row>
    <row r="1485" ht="15.75" customHeight="1">
      <c r="A1485" s="2" t="s">
        <v>705</v>
      </c>
      <c r="B1485" s="2" t="s">
        <v>47</v>
      </c>
      <c r="C1485" s="2" t="s">
        <v>706</v>
      </c>
      <c r="E1485" s="2" t="str">
        <f>IFERROR(__xludf.DUMMYFUNCTION("GOOGLETRANSLATE(A1485, ""en"", ""ru"")"),"Loading...")</f>
        <v>Loading...</v>
      </c>
      <c r="F1485" s="2" t="str">
        <f>IFERROR(__xludf.DUMMYFUNCTION("GOOGLETRANSLATE(B1485, ""en"", ""ru"")"),"Вода")</f>
        <v>Вода</v>
      </c>
      <c r="G1485" s="2" t="str">
        <f>IFERROR(__xludf.DUMMYFUNCTION("GOOGLETRANSLATE(C1485, ""en"", ""ru"")"),"Loading...")</f>
        <v>Loading...</v>
      </c>
    </row>
    <row r="1486" ht="15.75" customHeight="1">
      <c r="A1486" s="2" t="s">
        <v>708</v>
      </c>
      <c r="B1486" s="2" t="s">
        <v>709</v>
      </c>
      <c r="C1486" s="2" t="s">
        <v>710</v>
      </c>
      <c r="E1486" s="2" t="str">
        <f>IFERROR(__xludf.DUMMYFUNCTION("GOOGLETRANSLATE(A1486, ""en"", ""ru"")"),"Loading...")</f>
        <v>Loading...</v>
      </c>
      <c r="F1486" s="2" t="str">
        <f>IFERROR(__xludf.DUMMYFUNCTION("GOOGLETRANSLATE(B1486, ""en"", ""ru"")"),"Loading...")</f>
        <v>Loading...</v>
      </c>
      <c r="G1486" s="2" t="str">
        <f>IFERROR(__xludf.DUMMYFUNCTION("GOOGLETRANSLATE(C1486, ""en"", ""ru"")"),"Loading...")</f>
        <v>Loading...</v>
      </c>
    </row>
    <row r="1487" ht="15.75" customHeight="1">
      <c r="A1487" s="2" t="s">
        <v>708</v>
      </c>
      <c r="B1487" s="2" t="s">
        <v>711</v>
      </c>
      <c r="C1487" s="2" t="s">
        <v>710</v>
      </c>
      <c r="E1487" s="2" t="str">
        <f>IFERROR(__xludf.DUMMYFUNCTION("GOOGLETRANSLATE(A1487, ""en"", ""ru"")"),"Loading...")</f>
        <v>Loading...</v>
      </c>
      <c r="F1487" s="2" t="str">
        <f>IFERROR(__xludf.DUMMYFUNCTION("GOOGLETRANSLATE(B1487, ""en"", ""ru"")"),"Loading...")</f>
        <v>Loading...</v>
      </c>
      <c r="G1487" s="2" t="str">
        <f>IFERROR(__xludf.DUMMYFUNCTION("GOOGLETRANSLATE(C1487, ""en"", ""ru"")"),"Loading...")</f>
        <v>Loading...</v>
      </c>
    </row>
    <row r="1488" ht="15.75" customHeight="1">
      <c r="A1488" s="2" t="s">
        <v>708</v>
      </c>
      <c r="B1488" s="2" t="s">
        <v>516</v>
      </c>
      <c r="C1488" s="2" t="s">
        <v>710</v>
      </c>
      <c r="E1488" s="2" t="str">
        <f>IFERROR(__xludf.DUMMYFUNCTION("GOOGLETRANSLATE(A1488, ""en"", ""ru"")"),"Loading...")</f>
        <v>Loading...</v>
      </c>
      <c r="F1488" s="2" t="str">
        <f>IFERROR(__xludf.DUMMYFUNCTION("GOOGLETRANSLATE(B1488, ""en"", ""ru"")"),"Loading...")</f>
        <v>Loading...</v>
      </c>
      <c r="G1488" s="2" t="str">
        <f>IFERROR(__xludf.DUMMYFUNCTION("GOOGLETRANSLATE(C1488, ""en"", ""ru"")"),"Loading...")</f>
        <v>Loading...</v>
      </c>
    </row>
    <row r="1489" ht="15.75" customHeight="1">
      <c r="A1489" s="2" t="s">
        <v>708</v>
      </c>
      <c r="B1489" s="2" t="s">
        <v>77</v>
      </c>
      <c r="C1489" s="2" t="s">
        <v>710</v>
      </c>
      <c r="E1489" s="2" t="str">
        <f>IFERROR(__xludf.DUMMYFUNCTION("GOOGLETRANSLATE(A1489, ""en"", ""ru"")"),"Loading...")</f>
        <v>Loading...</v>
      </c>
      <c r="F1489" s="2" t="str">
        <f>IFERROR(__xludf.DUMMYFUNCTION("GOOGLETRANSLATE(B1489, ""en"", ""ru"")"),"Лук")</f>
        <v>Лук</v>
      </c>
      <c r="G1489" s="2" t="str">
        <f>IFERROR(__xludf.DUMMYFUNCTION("GOOGLETRANSLATE(C1489, ""en"", ""ru"")"),"Loading...")</f>
        <v>Loading...</v>
      </c>
    </row>
    <row r="1490" ht="15.75" customHeight="1">
      <c r="A1490" s="2" t="s">
        <v>712</v>
      </c>
      <c r="B1490" s="2" t="s">
        <v>197</v>
      </c>
      <c r="C1490" s="2" t="s">
        <v>713</v>
      </c>
      <c r="E1490" s="2" t="str">
        <f>IFERROR(__xludf.DUMMYFUNCTION("GOOGLETRANSLATE(A1490, ""en"", ""ru"")"),"Loading...")</f>
        <v>Loading...</v>
      </c>
      <c r="F1490" s="2" t="str">
        <f>IFERROR(__xludf.DUMMYFUNCTION("GOOGLETRANSLATE(B1490, ""en"", ""ru"")"),"Loading...")</f>
        <v>Loading...</v>
      </c>
      <c r="G1490" s="2" t="str">
        <f>IFERROR(__xludf.DUMMYFUNCTION("GOOGLETRANSLATE(C1490, ""en"", ""ru"")"),"ШАГ 1
Нагрейте масло на сковороде, обжарьте нарезанный лук до золотистого цвета, затем добавьте тонкацу (рецепт см. здесь), поместив его в середину сковороды. Добавьте даси, сою, мирин и сахар и выложите три четверти этой смеси на тонкацу. Потушите пару м"&amp;"инут, чтобы соус немного загустел и тонкацу снова нагрелся.
ШАГ 2
Выложите взбитые яйца вокруг тонкацу и готовьте 2–3 минуты, пока яйцо не будет полностью готово, но все остатки еще будут немного жидкими. Разделите рис на две миски, затем сверху выложите"&amp;" половину яиц и смеси тонкацу, посыпьте луком и сразу же подайте, сбрызнув еще немного сои, если хотите еще больше вкуса умами.")</f>
        <v>ШАГ 1
Нагрейте масло на сковороде, обжарьте нарезанный лук до золотистого цвета, затем добавьте тонкацу (рецепт см. здесь), поместив его в середину сковороды. Добавьте даси, сою, мирин и сахар и выложите три четверти этой смеси на тонкацу. Потушите пару минут, чтобы соус немного загустел и тонкацу снова нагрелся.
ШАГ 2
Выложите взбитые яйца вокруг тонкацу и готовьте 2–3 минуты, пока яйцо не будет полностью готово, но все остатки еще будут немного жидкими. Разделите рис на две миски, затем сверху выложите половину яиц и смеси тонкацу, посыпьте луком и сразу же подайте, сбрызнув еще немного сои, если хотите еще больше вкуса умами.</v>
      </c>
    </row>
    <row r="1491" ht="15.75" customHeight="1">
      <c r="A1491" s="2" t="s">
        <v>712</v>
      </c>
      <c r="B1491" s="2" t="s">
        <v>77</v>
      </c>
      <c r="C1491" s="2" t="s">
        <v>713</v>
      </c>
      <c r="E1491" s="2" t="str">
        <f>IFERROR(__xludf.DUMMYFUNCTION("GOOGLETRANSLATE(A1491, ""en"", ""ru"")"),"Loading...")</f>
        <v>Loading...</v>
      </c>
      <c r="F1491" s="2" t="str">
        <f>IFERROR(__xludf.DUMMYFUNCTION("GOOGLETRANSLATE(B1491, ""en"", ""ru"")"),"Лук")</f>
        <v>Лук</v>
      </c>
      <c r="G1491" s="2" t="str">
        <f>IFERROR(__xludf.DUMMYFUNCTION("GOOGLETRANSLATE(C1491, ""en"", ""ru"")"),"ШАГ 1
Нагрейте масло на сковороде, обжарьте нарезанный лук до золотистого цвета, затем добавьте тонкацу (рецепт см. здесь), поместив его в середину сковороды. Добавьте даси, сою, мирин и сахар и выложите три четверти этой смеси на тонкацу. Потушите пару м"&amp;"инут, чтобы соус немного загустел и тонкацу снова нагрелся.
ШАГ 2
Выложите взбитые яйца вокруг тонкацу и готовьте 2–3 минуты, пока яйцо не будет полностью готово, но все остатки еще будут немного жидкими. Разделите рис на две миски, затем сверху выложите"&amp;" половину яиц и смеси тонкацу, посыпьте луком и сразу же подайте, сбрызнув еще немного сои, если хотите еще больше вкуса умами.")</f>
        <v>ШАГ 1
Нагрейте масло на сковороде, обжарьте нарезанный лук до золотистого цвета, затем добавьте тонкацу (рецепт см. здесь), поместив его в середину сковороды. Добавьте даси, сою, мирин и сахар и выложите три четверти этой смеси на тонкацу. Потушите пару минут, чтобы соус немного загустел и тонкацу снова нагрелся.
ШАГ 2
Выложите взбитые яйца вокруг тонкацу и готовьте 2–3 минуты, пока яйцо не будет полностью готово, но все остатки еще будут немного жидкими. Разделите рис на две миски, затем сверху выложите половину яиц и смеси тонкацу, посыпьте луком и сразу же подайте, сбрызнув еще немного сои, если хотите еще больше вкуса умами.</v>
      </c>
    </row>
    <row r="1492" ht="15.75" customHeight="1">
      <c r="A1492" s="2" t="s">
        <v>712</v>
      </c>
      <c r="B1492" s="2" t="s">
        <v>228</v>
      </c>
      <c r="C1492" s="2" t="s">
        <v>713</v>
      </c>
      <c r="E1492" s="2" t="str">
        <f>IFERROR(__xludf.DUMMYFUNCTION("GOOGLETRANSLATE(A1492, ""en"", ""ru"")"),"Loading...")</f>
        <v>Loading...</v>
      </c>
      <c r="F1492" s="2" t="str">
        <f>IFERROR(__xludf.DUMMYFUNCTION("GOOGLETRANSLATE(B1492, ""en"", ""ru"")"),"Loading...")</f>
        <v>Loading...</v>
      </c>
      <c r="G1492" s="2" t="str">
        <f>IFERROR(__xludf.DUMMYFUNCTION("GOOGLETRANSLATE(C1492, ""en"", ""ru"")"),"ШАГ 1
Нагрейте масло на сковороде, обжарьте нарезанный лук до золотистого цвета, затем добавьте тонкацу (рецепт см. здесь), поместив его в середину сковороды. Добавьте даси, сою, мирин и сахар и выложите три четверти этой смеси на тонкацу. Потушите пару м"&amp;"инут, чтобы соус немного загустел и тонкацу снова нагрелся.
ШАГ 2
Выложите взбитые яйца вокруг тонкацу и готовьте 2–3 минуты, пока яйцо не будет полностью готово, но все остатки еще будут немного жидкими. Разделите рис на две миски, затем сверху выложите"&amp;" половину яиц и смеси тонкацу, посыпьте луком и сразу же подайте, сбрызнув еще немного сои, если хотите еще больше вкуса умами.")</f>
        <v>ШАГ 1
Нагрейте масло на сковороде, обжарьте нарезанный лук до золотистого цвета, затем добавьте тонкацу (рецепт см. здесь), поместив его в середину сковороды. Добавьте даси, сою, мирин и сахар и выложите три четверти этой смеси на тонкацу. Потушите пару минут, чтобы соус немного загустел и тонкацу снова нагрелся.
ШАГ 2
Выложите взбитые яйца вокруг тонкацу и готовьте 2–3 минуты, пока яйцо не будет полностью готово, но все остатки еще будут немного жидкими. Разделите рис на две миски, затем сверху выложите половину яиц и смеси тонкацу, посыпьте луком и сразу же подайте, сбрызнув еще немного сои, если хотите еще больше вкуса умами.</v>
      </c>
    </row>
    <row r="1493" ht="15.75" customHeight="1">
      <c r="A1493" s="2" t="s">
        <v>712</v>
      </c>
      <c r="B1493" s="2" t="s">
        <v>124</v>
      </c>
      <c r="C1493" s="2" t="s">
        <v>713</v>
      </c>
      <c r="E1493" s="2" t="str">
        <f>IFERROR(__xludf.DUMMYFUNCTION("GOOGLETRANSLATE(A1493, ""en"", ""ru"")"),"Loading...")</f>
        <v>Loading...</v>
      </c>
      <c r="F1493" s="2" t="str">
        <f>IFERROR(__xludf.DUMMYFUNCTION("GOOGLETRANSLATE(B1493, ""en"", ""ru"")"),"Loading...")</f>
        <v>Loading...</v>
      </c>
      <c r="G1493" s="2" t="str">
        <f>IFERROR(__xludf.DUMMYFUNCTION("GOOGLETRANSLATE(C1493, ""en"", ""ru"")"),"ШАГ 1
Нагрейте масло на сковороде, обжарьте нарезанный лук до золотистого цвета, затем добавьте тонкацу (рецепт см. здесь), поместив его в середину сковороды. Добавьте даси, сою, мирин и сахар и выложите три четверти этой смеси на тонкацу. Потушите пару м"&amp;"инут, чтобы соус немного загустел и тонкацу снова нагрелся.
ШАГ 2
Выложите взбитые яйца вокруг тонкацу и готовьте 2–3 минуты, пока яйцо не будет полностью готово, но все остатки еще будут немного жидкими. Разделите рис на две миски, затем сверху выложите"&amp;" половину яиц и смеси тонкацу, посыпьте луком и сразу же подайте, сбрызнув еще немного сои, если хотите еще больше вкуса умами.")</f>
        <v>ШАГ 1
Нагрейте масло на сковороде, обжарьте нарезанный лук до золотистого цвета, затем добавьте тонкацу (рецепт см. здесь), поместив его в середину сковороды. Добавьте даси, сою, мирин и сахар и выложите три четверти этой смеси на тонкацу. Потушите пару минут, чтобы соус немного загустел и тонкацу снова нагрелся.
ШАГ 2
Выложите взбитые яйца вокруг тонкацу и готовьте 2–3 минуты, пока яйцо не будет полностью готово, но все остатки еще будут немного жидкими. Разделите рис на две миски, затем сверху выложите половину яиц и смеси тонкацу, посыпьте луком и сразу же подайте, сбрызнув еще немного сои, если хотите еще больше вкуса умами.</v>
      </c>
    </row>
    <row r="1494" ht="15.75" customHeight="1">
      <c r="A1494" s="2" t="s">
        <v>712</v>
      </c>
      <c r="B1494" s="2" t="s">
        <v>195</v>
      </c>
      <c r="C1494" s="2" t="s">
        <v>713</v>
      </c>
      <c r="E1494" s="2" t="str">
        <f>IFERROR(__xludf.DUMMYFUNCTION("GOOGLETRANSLATE(A1494, ""en"", ""ru"")"),"Loading...")</f>
        <v>Loading...</v>
      </c>
      <c r="F1494" s="2" t="str">
        <f>IFERROR(__xludf.DUMMYFUNCTION("GOOGLETRANSLATE(B1494, ""en"", ""ru"")"),"Loading...")</f>
        <v>Loading...</v>
      </c>
      <c r="G1494" s="2" t="str">
        <f>IFERROR(__xludf.DUMMYFUNCTION("GOOGLETRANSLATE(C1494, ""en"", ""ru"")"),"ШАГ 1
Нагрейте масло на сковороде, обжарьте нарезанный лук до золотистого цвета, затем добавьте тонкацу (рецепт см. здесь), поместив его в середину сковороды. Добавьте даси, сою, мирин и сахар и выложите три четверти этой смеси на тонкацу. Потушите пару м"&amp;"инут, чтобы соус немного загустел и тонкацу снова нагрелся.
ШАГ 2
Выложите взбитые яйца вокруг тонкацу и готовьте 2–3 минуты, пока яйцо не будет полностью готово, но все остатки еще будут немного жидкими. Разделите рис на две миски, затем сверху выложите"&amp;" половину яиц и смеси тонкацу, посыпьте луком и сразу же подайте, сбрызнув еще немного сои, если хотите еще больше вкуса умами.")</f>
        <v>ШАГ 1
Нагрейте масло на сковороде, обжарьте нарезанный лук до золотистого цвета, затем добавьте тонкацу (рецепт см. здесь), поместив его в середину сковороды. Добавьте даси, сою, мирин и сахар и выложите три четверти этой смеси на тонкацу. Потушите пару минут, чтобы соус немного загустел и тонкацу снова нагрелся.
ШАГ 2
Выложите взбитые яйца вокруг тонкацу и готовьте 2–3 минуты, пока яйцо не будет полностью готово, но все остатки еще будут немного жидкими. Разделите рис на две миски, затем сверху выложите половину яиц и смеси тонкацу, посыпьте луком и сразу же подайте, сбрызнув еще немного сои, если хотите еще больше вкуса умами.</v>
      </c>
    </row>
    <row r="1495" ht="15.75" customHeight="1">
      <c r="A1495" s="2" t="s">
        <v>712</v>
      </c>
      <c r="B1495" s="2" t="s">
        <v>711</v>
      </c>
      <c r="C1495" s="2" t="s">
        <v>713</v>
      </c>
      <c r="E1495" s="2" t="str">
        <f>IFERROR(__xludf.DUMMYFUNCTION("GOOGLETRANSLATE(A1495, ""en"", ""ru"")"),"Loading...")</f>
        <v>Loading...</v>
      </c>
      <c r="F1495" s="2" t="str">
        <f>IFERROR(__xludf.DUMMYFUNCTION("GOOGLETRANSLATE(B1495, ""en"", ""ru"")"),"Loading...")</f>
        <v>Loading...</v>
      </c>
      <c r="G1495" s="2" t="str">
        <f>IFERROR(__xludf.DUMMYFUNCTION("GOOGLETRANSLATE(C1495, ""en"", ""ru"")"),"ШАГ 1
Нагрейте масло на сковороде, обжарьте нарезанный лук до золотистого цвета, затем добавьте тонкацу (рецепт см. здесь), поместив его в середину сковороды. Добавьте даси, сою, мирин и сахар и выложите три четверти этой смеси на тонкацу. Потушите пару м"&amp;"инут, чтобы соус немного загустел и тонкацу снова нагрелся.
ШАГ 2
Выложите взбитые яйца вокруг тонкацу и готовьте 2–3 минуты, пока яйцо не будет полностью готово, но все остатки еще будут немного жидкими. Разделите рис на две миски, затем сверху выложите"&amp;" половину яиц и смеси тонкацу, посыпьте луком и сразу же подайте, сбрызнув еще немного сои, если хотите еще больше вкуса умами.")</f>
        <v>ШАГ 1
Нагрейте масло на сковороде, обжарьте нарезанный лук до золотистого цвета, затем добавьте тонкацу (рецепт см. здесь), поместив его в середину сковороды. Добавьте даси, сою, мирин и сахар и выложите три четверти этой смеси на тонкацу. Потушите пару минут, чтобы соус немного загустел и тонкацу снова нагрелся.
ШАГ 2
Выложите взбитые яйца вокруг тонкацу и готовьте 2–3 минуты, пока яйцо не будет полностью готово, но все остатки еще будут немного жидкими. Разделите рис на две миски, затем сверху выложите половину яиц и смеси тонкацу, посыпьте луком и сразу же подайте, сбрызнув еще немного сои, если хотите еще больше вкуса умами.</v>
      </c>
    </row>
    <row r="1496" ht="15.75" customHeight="1">
      <c r="A1496" s="2" t="s">
        <v>712</v>
      </c>
      <c r="B1496" s="2" t="s">
        <v>32</v>
      </c>
      <c r="C1496" s="2" t="s">
        <v>713</v>
      </c>
      <c r="E1496" s="2" t="str">
        <f>IFERROR(__xludf.DUMMYFUNCTION("GOOGLETRANSLATE(A1496, ""en"", ""ru"")"),"Loading...")</f>
        <v>Loading...</v>
      </c>
      <c r="F1496" s="2" t="str">
        <f>IFERROR(__xludf.DUMMYFUNCTION("GOOGLETRANSLATE(B1496, ""en"", ""ru"")"),"Сахар")</f>
        <v>Сахар</v>
      </c>
      <c r="G1496" s="2" t="str">
        <f>IFERROR(__xludf.DUMMYFUNCTION("GOOGLETRANSLATE(C1496, ""en"", ""ru"")"),"ШАГ 1
Нагрейте масло на сковороде, обжарьте нарезанный лук до золотистого цвета, затем добавьте тонкацу (рецепт см. здесь), поместив его в середину сковороды. Добавьте даси, сою, мирин и сахар и выложите три четверти этой смеси на тонкацу. Потушите пару м"&amp;"инут, чтобы соус немного загустел и тонкацу снова нагрелся.
ШАГ 2
Выложите взбитые яйца вокруг тонкацу и готовьте 2–3 минуты, пока яйцо не будет полностью готово, но все остатки еще будут немного жидкими. Разделите рис на две миски, затем сверху выложите"&amp;" половину яиц и смеси тонкацу, посыпьте луком и сразу же подайте, сбрызнув еще немного сои, если хотите еще больше вкуса умами.")</f>
        <v>ШАГ 1
Нагрейте масло на сковороде, обжарьте нарезанный лук до золотистого цвета, затем добавьте тонкацу (рецепт см. здесь), поместив его в середину сковороды. Добавьте даси, сою, мирин и сахар и выложите три четверти этой смеси на тонкацу. Потушите пару минут, чтобы соус немного загустел и тонкацу снова нагрелся.
ШАГ 2
Выложите взбитые яйца вокруг тонкацу и готовьте 2–3 минуты, пока яйцо не будет полностью готово, но все остатки еще будут немного жидкими. Разделите рис на две миски, затем сверху выложите половину яиц и смеси тонкацу, посыпьте луком и сразу же подайте, сбрызнув еще немного сои, если хотите еще больше вкуса умами.</v>
      </c>
    </row>
    <row r="1497" ht="15.75" customHeight="1">
      <c r="A1497" s="2" t="s">
        <v>712</v>
      </c>
      <c r="B1497" s="2" t="s">
        <v>27</v>
      </c>
      <c r="C1497" s="2" t="s">
        <v>713</v>
      </c>
      <c r="E1497" s="2" t="str">
        <f>IFERROR(__xludf.DUMMYFUNCTION("GOOGLETRANSLATE(A1497, ""en"", ""ru"")"),"Loading...")</f>
        <v>Loading...</v>
      </c>
      <c r="F1497" s="2" t="str">
        <f>IFERROR(__xludf.DUMMYFUNCTION("GOOGLETRANSLATE(B1497, ""en"", ""ru"")"),"Яйца")</f>
        <v>Яйца</v>
      </c>
      <c r="G1497" s="2" t="str">
        <f>IFERROR(__xludf.DUMMYFUNCTION("GOOGLETRANSLATE(C1497, ""en"", ""ru"")"),"ШАГ 1
Нагрейте масло на сковороде, обжарьте нарезанный лук до золотистого цвета, затем добавьте тонкацу (рецепт см. здесь), поместив его в середину сковороды. Добавьте даси, сою, мирин и сахар и выложите три четверти этой смеси на тонкацу. Потушите пару м"&amp;"инут, чтобы соус немного загустел и тонкацу снова нагрелся.
ШАГ 2
Выложите взбитые яйца вокруг тонкацу и готовьте 2–3 минуты, пока яйцо не будет полностью готово, но все остатки еще будут немного жидкими. Разделите рис на две миски, затем сверху выложите"&amp;" половину яиц и смеси тонкацу, посыпьте луком и сразу же подайте, сбрызнув еще немного сои, если хотите еще больше вкуса умами.")</f>
        <v>ШАГ 1
Нагрейте масло на сковороде, обжарьте нарезанный лук до золотистого цвета, затем добавьте тонкацу (рецепт см. здесь), поместив его в середину сковороды. Добавьте даси, сою, мирин и сахар и выложите три четверти этой смеси на тонкацу. Потушите пару минут, чтобы соус немного загустел и тонкацу снова нагрелся.
ШАГ 2
Выложите взбитые яйца вокруг тонкацу и готовьте 2–3 минуты, пока яйцо не будет полностью готово, но все остатки еще будут немного жидкими. Разделите рис на две миски, затем сверху выложите половину яиц и смеси тонкацу, посыпьте луком и сразу же подайте, сбрызнув еще немного сои, если хотите еще больше вкуса умами.</v>
      </c>
    </row>
    <row r="1498" ht="15.75" customHeight="1">
      <c r="A1498" s="2" t="s">
        <v>712</v>
      </c>
      <c r="B1498" s="2" t="s">
        <v>709</v>
      </c>
      <c r="C1498" s="2" t="s">
        <v>713</v>
      </c>
      <c r="E1498" s="2" t="str">
        <f>IFERROR(__xludf.DUMMYFUNCTION("GOOGLETRANSLATE(A1498, ""en"", ""ru"")"),"Loading...")</f>
        <v>Loading...</v>
      </c>
      <c r="F1498" s="2" t="str">
        <f>IFERROR(__xludf.DUMMYFUNCTION("GOOGLETRANSLATE(B1498, ""en"", ""ru"")"),"Loading...")</f>
        <v>Loading...</v>
      </c>
      <c r="G1498" s="2" t="str">
        <f>IFERROR(__xludf.DUMMYFUNCTION("GOOGLETRANSLATE(C1498, ""en"", ""ru"")"),"ШАГ 1
Нагрейте масло на сковороде, обжарьте нарезанный лук до золотистого цвета, затем добавьте тонкацу (рецепт см. здесь), поместив его в середину сковороды. Добавьте даси, сою, мирин и сахар и выложите три четверти этой смеси на тонкацу. Потушите пару м"&amp;"инут, чтобы соус немного загустел и тонкацу снова нагрелся.
ШАГ 2
Выложите взбитые яйца вокруг тонкацу и готовьте 2–3 минуты, пока яйцо не будет полностью готово, но все остатки еще будут немного жидкими. Разделите рис на две миски, затем сверху выложите"&amp;" половину яиц и смеси тонкацу, посыпьте луком и сразу же подайте, сбрызнув еще немного сои, если хотите еще больше вкуса умами.")</f>
        <v>ШАГ 1
Нагрейте масло на сковороде, обжарьте нарезанный лук до золотистого цвета, затем добавьте тонкацу (рецепт см. здесь), поместив его в середину сковороды. Добавьте даси, сою, мирин и сахар и выложите три четверти этой смеси на тонкацу. Потушите пару минут, чтобы соус немного загустел и тонкацу снова нагрелся.
ШАГ 2
Выложите взбитые яйца вокруг тонкацу и готовьте 2–3 минуты, пока яйцо не будет полностью готово, но все остатки еще будут немного жидкими. Разделите рис на две миски, затем сверху выложите половину яиц и смеси тонкацу, посыпьте луком и сразу же подайте, сбрызнув еще немного сои, если хотите еще больше вкуса умами.</v>
      </c>
    </row>
    <row r="1499" ht="15.75" customHeight="1">
      <c r="A1499" s="2" t="s">
        <v>712</v>
      </c>
      <c r="B1499" s="2" t="s">
        <v>609</v>
      </c>
      <c r="C1499" s="2" t="s">
        <v>713</v>
      </c>
      <c r="E1499" s="2" t="str">
        <f>IFERROR(__xludf.DUMMYFUNCTION("GOOGLETRANSLATE(A1499, ""en"", ""ru"")"),"Loading...")</f>
        <v>Loading...</v>
      </c>
      <c r="F1499" s="2" t="str">
        <f>IFERROR(__xludf.DUMMYFUNCTION("GOOGLETRANSLATE(B1499, ""en"", ""ru"")"),"Loading...")</f>
        <v>Loading...</v>
      </c>
      <c r="G1499" s="2" t="str">
        <f>IFERROR(__xludf.DUMMYFUNCTION("GOOGLETRANSLATE(C1499, ""en"", ""ru"")"),"ШАГ 1
Нагрейте масло на сковороде, обжарьте нарезанный лук до золотистого цвета, затем добавьте тонкацу (рецепт см. здесь), поместив его в середину сковороды. Добавьте даси, сою, мирин и сахар и выложите три четверти этой смеси на тонкацу. Потушите пару м"&amp;"инут, чтобы соус немного загустел и тонкацу снова нагрелся.
ШАГ 2
Выложите взбитые яйца вокруг тонкацу и готовьте 2–3 минуты, пока яйцо не будет полностью готово, но все остатки еще будут немного жидкими. Разделите рис на две миски, затем сверху выложите"&amp;" половину яиц и смеси тонкацу, посыпьте луком и сразу же подайте, сбрызнув еще немного сои, если хотите еще больше вкуса умами.")</f>
        <v>ШАГ 1
Нагрейте масло на сковороде, обжарьте нарезанный лук до золотистого цвета, затем добавьте тонкацу (рецепт см. здесь), поместив его в середину сковороды. Добавьте даси, сою, мирин и сахар и выложите три четверти этой смеси на тонкацу. Потушите пару минут, чтобы соус немного загустел и тонкацу снова нагрелся.
ШАГ 2
Выложите взбитые яйца вокруг тонкацу и готовьте 2–3 минуты, пока яйцо не будет полностью готово, но все остатки еще будут немного жидкими. Разделите рис на две миски, затем сверху выложите половину яиц и смеси тонкацу, посыпьте луком и сразу же подайте, сбрызнув еще немного сои, если хотите еще больше вкуса умами.</v>
      </c>
    </row>
    <row r="1500" ht="15.75" customHeight="1">
      <c r="A1500" s="2" t="s">
        <v>714</v>
      </c>
      <c r="B1500" s="2" t="s">
        <v>715</v>
      </c>
      <c r="C1500" s="2" t="s">
        <v>716</v>
      </c>
      <c r="E1500" s="2" t="str">
        <f>IFERROR(__xludf.DUMMYFUNCTION("GOOGLETRANSLATE(A1500, ""en"", ""ru"")"),"Loading...")</f>
        <v>Loading...</v>
      </c>
      <c r="F1500" s="2" t="str">
        <f>IFERROR(__xludf.DUMMYFUNCTION("GOOGLETRANSLATE(B1500, ""en"", ""ru"")"),"Loading...")</f>
        <v>Loading...</v>
      </c>
      <c r="G1500" s="2" t="str">
        <f>IFERROR(__xludf.DUMMYFUNCTION("GOOGLETRANSLATE(C1500, ""en"", ""ru"")"),"Loading...")</f>
        <v>Loading...</v>
      </c>
    </row>
    <row r="1501" ht="15.75" customHeight="1">
      <c r="A1501" s="2" t="s">
        <v>714</v>
      </c>
      <c r="B1501" s="2" t="s">
        <v>717</v>
      </c>
      <c r="C1501" s="2" t="s">
        <v>716</v>
      </c>
      <c r="E1501" s="2" t="str">
        <f>IFERROR(__xludf.DUMMYFUNCTION("GOOGLETRANSLATE(A1501, ""en"", ""ru"")"),"Loading...")</f>
        <v>Loading...</v>
      </c>
      <c r="F1501" s="2" t="str">
        <f>IFERROR(__xludf.DUMMYFUNCTION("GOOGLETRANSLATE(B1501, ""en"", ""ru"")"),"Донер Мясо")</f>
        <v>Донер Мясо</v>
      </c>
      <c r="G1501" s="2" t="str">
        <f>IFERROR(__xludf.DUMMYFUNCTION("GOOGLETRANSLATE(C1501, ""en"", ""ru"")"),"Loading...")</f>
        <v>Loading...</v>
      </c>
    </row>
    <row r="1502" ht="15.75" customHeight="1">
      <c r="A1502" s="2" t="s">
        <v>714</v>
      </c>
      <c r="B1502" s="2" t="s">
        <v>529</v>
      </c>
      <c r="C1502" s="2" t="s">
        <v>716</v>
      </c>
      <c r="E1502" s="2" t="str">
        <f>IFERROR(__xludf.DUMMYFUNCTION("GOOGLETRANSLATE(A1502, ""en"", ""ru"")"),"Loading...")</f>
        <v>Loading...</v>
      </c>
      <c r="F1502" s="2" t="str">
        <f>IFERROR(__xludf.DUMMYFUNCTION("GOOGLETRANSLATE(B1502, ""en"", ""ru"")"),"Loading...")</f>
        <v>Loading...</v>
      </c>
      <c r="G1502" s="2" t="str">
        <f>IFERROR(__xludf.DUMMYFUNCTION("GOOGLETRANSLATE(C1502, ""en"", ""ru"")"),"Loading...")</f>
        <v>Loading...</v>
      </c>
    </row>
    <row r="1503" ht="15.75" customHeight="1">
      <c r="A1503" s="2" t="s">
        <v>714</v>
      </c>
      <c r="B1503" s="2" t="s">
        <v>230</v>
      </c>
      <c r="C1503" s="2" t="s">
        <v>716</v>
      </c>
      <c r="E1503" s="2" t="str">
        <f>IFERROR(__xludf.DUMMYFUNCTION("GOOGLETRANSLATE(A1503, ""en"", ""ru"")"),"Loading...")</f>
        <v>Loading...</v>
      </c>
      <c r="F1503" s="2" t="str">
        <f>IFERROR(__xludf.DUMMYFUNCTION("GOOGLETRANSLATE(B1503, ""en"", ""ru"")"),"Loading...")</f>
        <v>Loading...</v>
      </c>
      <c r="G1503" s="2" t="str">
        <f>IFERROR(__xludf.DUMMYFUNCTION("GOOGLETRANSLATE(C1503, ""en"", ""ru"")"),"Loading...")</f>
        <v>Loading...</v>
      </c>
    </row>
    <row r="1504" ht="15.75" customHeight="1">
      <c r="A1504" s="2" t="s">
        <v>714</v>
      </c>
      <c r="B1504" s="2" t="s">
        <v>387</v>
      </c>
      <c r="C1504" s="2" t="s">
        <v>716</v>
      </c>
      <c r="E1504" s="2" t="str">
        <f>IFERROR(__xludf.DUMMYFUNCTION("GOOGLETRANSLATE(A1504, ""en"", ""ru"")"),"Loading...")</f>
        <v>Loading...</v>
      </c>
      <c r="F1504" s="2" t="str">
        <f>IFERROR(__xludf.DUMMYFUNCTION("GOOGLETRANSLATE(B1504, ""en"", ""ru"")"),"Loading...")</f>
        <v>Loading...</v>
      </c>
      <c r="G1504" s="2" t="str">
        <f>IFERROR(__xludf.DUMMYFUNCTION("GOOGLETRANSLATE(C1504, ""en"", ""ru"")"),"Loading...")</f>
        <v>Loading...</v>
      </c>
    </row>
    <row r="1505" ht="15.75" customHeight="1">
      <c r="A1505" s="2" t="s">
        <v>714</v>
      </c>
      <c r="B1505" s="2" t="s">
        <v>191</v>
      </c>
      <c r="C1505" s="2" t="s">
        <v>716</v>
      </c>
      <c r="E1505" s="2" t="str">
        <f>IFERROR(__xludf.DUMMYFUNCTION("GOOGLETRANSLATE(A1505, ""en"", ""ru"")"),"Loading...")</f>
        <v>Loading...</v>
      </c>
      <c r="F1505" s="2" t="str">
        <f>IFERROR(__xludf.DUMMYFUNCTION("GOOGLETRANSLATE(B1505, ""en"", ""ru"")"),"Loading...")</f>
        <v>Loading...</v>
      </c>
      <c r="G1505" s="2" t="str">
        <f>IFERROR(__xludf.DUMMYFUNCTION("GOOGLETRANSLATE(C1505, ""en"", ""ru"")"),"Loading...")</f>
        <v>Loading...</v>
      </c>
    </row>
    <row r="1506" ht="15.75" customHeight="1">
      <c r="A1506" s="2" t="s">
        <v>714</v>
      </c>
      <c r="B1506" s="2" t="s">
        <v>234</v>
      </c>
      <c r="C1506" s="2" t="s">
        <v>716</v>
      </c>
      <c r="E1506" s="2" t="str">
        <f>IFERROR(__xludf.DUMMYFUNCTION("GOOGLETRANSLATE(A1506, ""en"", ""ru"")"),"Loading...")</f>
        <v>Loading...</v>
      </c>
      <c r="F1506" s="2" t="str">
        <f>IFERROR(__xludf.DUMMYFUNCTION("GOOGLETRANSLATE(B1506, ""en"", ""ru"")"),"Loading...")</f>
        <v>Loading...</v>
      </c>
      <c r="G1506" s="2" t="str">
        <f>IFERROR(__xludf.DUMMYFUNCTION("GOOGLETRANSLATE(C1506, ""en"", ""ru"")"),"Loading...")</f>
        <v>Loading...</v>
      </c>
    </row>
    <row r="1507" ht="15.75" customHeight="1">
      <c r="A1507" s="2" t="s">
        <v>714</v>
      </c>
      <c r="B1507" s="2" t="s">
        <v>718</v>
      </c>
      <c r="C1507" s="2" t="s">
        <v>716</v>
      </c>
      <c r="E1507" s="2" t="str">
        <f>IFERROR(__xludf.DUMMYFUNCTION("GOOGLETRANSLATE(A1507, ""en"", ""ru"")"),"Loading...")</f>
        <v>Loading...</v>
      </c>
      <c r="F1507" s="2" t="str">
        <f>IFERROR(__xludf.DUMMYFUNCTION("GOOGLETRANSLATE(B1507, ""en"", ""ru"")"),"Loading...")</f>
        <v>Loading...</v>
      </c>
      <c r="G1507" s="2" t="str">
        <f>IFERROR(__xludf.DUMMYFUNCTION("GOOGLETRANSLATE(C1507, ""en"", ""ru"")"),"Loading...")</f>
        <v>Loading...</v>
      </c>
    </row>
    <row r="1508" ht="15.75" customHeight="1">
      <c r="A1508" s="2" t="s">
        <v>719</v>
      </c>
      <c r="B1508" s="2" t="s">
        <v>189</v>
      </c>
      <c r="C1508" s="2" t="s">
        <v>720</v>
      </c>
      <c r="E1508" s="2" t="str">
        <f>IFERROR(__xludf.DUMMYFUNCTION("GOOGLETRANSLATE(A1508, ""en"", ""ru"")"),"Жареная курица в Кентукки")</f>
        <v>Жареная курица в Кентукки</v>
      </c>
      <c r="F1508" s="2" t="str">
        <f>IFERROR(__xludf.DUMMYFUNCTION("GOOGLETRANSLATE(B1508, ""en"", ""ru"")"),"Loading...")</f>
        <v>Loading...</v>
      </c>
      <c r="G1508" s="2" t="str">
        <f>IFERROR(__xludf.DUMMYFUNCTION("GOOGLETRANSLATE(C1508, ""en"", ""ru"")"),"Разогрейте фритюрницу до 350°F. Тщательно перемешайте все ингредиенты специальных смесей.
Смешайте смесь специй с мукой, коричневым сахаром и солью.
Окуните кусочки курицы в яичный белок, чтобы он слегка поправил их, а затем переложите в мучную смесь. Пер"&amp;"еверните несколько раз и убедитесь, что мучная смесь действительно прилипла к курице. Повторите то же самое со всеми кусочками курицы.
Оставьте кусочки курицы на 5 минут, чтобы корочка немного подсохла.
Обжарьте курицу порциями. Грудкам и крыльям потребуе"&amp;"тся 12–14 минут, ножкам и бедрам — еще несколько минут. Кусочки курицы готовы, когда термометр для мяса вставлен в самую нижнюю толстую часть, температура показывает 165°F.
Когда курица выйдет из фритюрницы, дайте ей стечь на нескольких бумажных полотенца"&amp;"х. Подавайте холодное.")</f>
        <v>Разогрейте фритюрницу до 350°F. Тщательно перемешайте все ингредиенты специальных смесей.
Смешайте смесь специй с мукой, коричневым сахаром и солью.
Окуните кусочки курицы в яичный белок, чтобы он слегка поправил их, а затем переложите в мучную смесь. Переверните несколько раз и убедитесь, что мучная смесь действительно прилипла к курице. Повторите то же самое со всеми кусочками курицы.
Оставьте кусочки курицы на 5 минут, чтобы корочка немного подсохла.
Обжарьте курицу порциями. Грудкам и крыльям потребуется 12–14 минут, ножкам и бедрам — еще несколько минут. Кусочки курицы готовы, когда термометр для мяса вставлен в самую нижнюю толстую часть, температура показывает 165°F.
Когда курица выйдет из фритюрницы, дайте ей стечь на нескольких бумажных полотенцах. Подавайте холодное.</v>
      </c>
    </row>
    <row r="1509" ht="15.75" customHeight="1">
      <c r="A1509" s="2" t="s">
        <v>719</v>
      </c>
      <c r="B1509" s="2" t="s">
        <v>18</v>
      </c>
      <c r="C1509" s="2" t="s">
        <v>720</v>
      </c>
      <c r="E1509" s="2" t="str">
        <f>IFERROR(__xludf.DUMMYFUNCTION("GOOGLETRANSLATE(A1509, ""en"", ""ru"")"),"Жареная курица в Кентукки")</f>
        <v>Жареная курица в Кентукки</v>
      </c>
      <c r="F1509" s="2" t="str">
        <f>IFERROR(__xludf.DUMMYFUNCTION("GOOGLETRANSLATE(B1509, ""en"", ""ru"")"),"Масло")</f>
        <v>Масло</v>
      </c>
      <c r="G1509" s="2" t="str">
        <f>IFERROR(__xludf.DUMMYFUNCTION("GOOGLETRANSLATE(C1509, ""en"", ""ru"")"),"Разогрейте фритюрницу до 350°F. Тщательно перемешайте все ингредиенты специальных смесей.
Смешайте смесь специй с мукой, коричневым сахаром и солью.
Окуните кусочки курицы в яичный белок, чтобы он слегка поправил их, а затем переложите в мучную смесь. Пер"&amp;"еверните несколько раз и убедитесь, что мучная смесь действительно прилипла к курице. Повторите то же самое со всеми кусочками курицы.
Оставьте кусочки курицы на 5 минут, чтобы корочка немного подсохла.
Обжарьте курицу порциями. Грудкам и крыльям потребуе"&amp;"тся 12–14 минут, ножкам и бедрам — еще несколько минут. Кусочки курицы готовы, когда термометр для мяса вставлен в самую нижнюю толстую часть, температура показывает 165°F.
Когда курица выйдет из фритюрницы, дайте ей стечь на нескольких бумажных полотенца"&amp;"х. Подавайте холодное.")</f>
        <v>Разогрейте фритюрницу до 350°F. Тщательно перемешайте все ингредиенты специальных смесей.
Смешайте смесь специй с мукой, коричневым сахаром и солью.
Окуните кусочки курицы в яичный белок, чтобы он слегка поправил их, а затем переложите в мучную смесь. Переверните несколько раз и убедитесь, что мучная смесь действительно прилипла к курице. Повторите то же самое со всеми кусочками курицы.
Оставьте кусочки курицы на 5 минут, чтобы корочка немного подсохла.
Обжарьте курицу порциями. Грудкам и крыльям потребуется 12–14 минут, ножкам и бедрам — еще несколько минут. Кусочки курицы готовы, когда термометр для мяса вставлен в самую нижнюю толстую часть, температура показывает 165°F.
Когда курица выйдет из фритюрницы, дайте ей стечь на нескольких бумажных полотенцах. Подавайте холодное.</v>
      </c>
    </row>
    <row r="1510" ht="15.75" customHeight="1">
      <c r="A1510" s="2" t="s">
        <v>719</v>
      </c>
      <c r="B1510" s="2" t="s">
        <v>260</v>
      </c>
      <c r="C1510" s="2" t="s">
        <v>720</v>
      </c>
      <c r="E1510" s="2" t="str">
        <f>IFERROR(__xludf.DUMMYFUNCTION("GOOGLETRANSLATE(A1510, ""en"", ""ru"")"),"Жареная курица в Кентукки")</f>
        <v>Жареная курица в Кентукки</v>
      </c>
      <c r="F1510" s="2" t="str">
        <f>IFERROR(__xludf.DUMMYFUNCTION("GOOGLETRANSLATE(B1510, ""en"", ""ru"")"),"Яичный белок")</f>
        <v>Яичный белок</v>
      </c>
      <c r="G1510" s="2" t="str">
        <f>IFERROR(__xludf.DUMMYFUNCTION("GOOGLETRANSLATE(C1510, ""en"", ""ru"")"),"Разогрейте фритюрницу до 350°F. Тщательно перемешайте все ингредиенты специальных смесей.
Смешайте смесь специй с мукой, коричневым сахаром и солью.
Окуните кусочки курицы в яичный белок, чтобы он слегка поправил их, а затем переложите в мучную смесь. Пер"&amp;"еверните несколько раз и убедитесь, что мучная смесь действительно прилипла к курице. Повторите то же самое со всеми кусочками курицы.
Оставьте кусочки курицы на 5 минут, чтобы корочка немного подсохла.
Обжарьте курицу порциями. Грудкам и крыльям потребуе"&amp;"тся 12–14 минут, ножкам и бедрам — еще несколько минут. Кусочки курицы готовы, когда термометр для мяса вставлен в самую нижнюю толстую часть, температура показывает 165°F.
Когда курица выйдет из фритюрницы, дайте ей стечь на нескольких бумажных полотенца"&amp;"х. Подавайте холодное.")</f>
        <v>Разогрейте фритюрницу до 350°F. Тщательно перемешайте все ингредиенты специальных смесей.
Смешайте смесь специй с мукой, коричневым сахаром и солью.
Окуните кусочки курицы в яичный белок, чтобы он слегка поправил их, а затем переложите в мучную смесь. Переверните несколько раз и убедитесь, что мучная смесь действительно прилипла к курице. Повторите то же самое со всеми кусочками курицы.
Оставьте кусочки курицы на 5 минут, чтобы корочка немного подсохла.
Обжарьте курицу порциями. Грудкам и крыльям потребуется 12–14 минут, ножкам и бедрам — еще несколько минут. Кусочки курицы готовы, когда термометр для мяса вставлен в самую нижнюю толстую часть, температура показывает 165°F.
Когда курица выйдет из фритюрницы, дайте ей стечь на нескольких бумажных полотенцах. Подавайте холодное.</v>
      </c>
    </row>
    <row r="1511" ht="15.75" customHeight="1">
      <c r="A1511" s="2" t="s">
        <v>719</v>
      </c>
      <c r="B1511" s="2" t="s">
        <v>28</v>
      </c>
      <c r="C1511" s="2" t="s">
        <v>720</v>
      </c>
      <c r="E1511" s="2" t="str">
        <f>IFERROR(__xludf.DUMMYFUNCTION("GOOGLETRANSLATE(A1511, ""en"", ""ru"")"),"Жареная курица в Кентукки")</f>
        <v>Жареная курица в Кентукки</v>
      </c>
      <c r="F1511" s="2" t="str">
        <f>IFERROR(__xludf.DUMMYFUNCTION("GOOGLETRANSLATE(B1511, ""en"", ""ru"")"),"Мука")</f>
        <v>Мука</v>
      </c>
      <c r="G1511" s="2" t="str">
        <f>IFERROR(__xludf.DUMMYFUNCTION("GOOGLETRANSLATE(C1511, ""en"", ""ru"")"),"Разогрейте фритюрницу до 350°F. Тщательно перемешайте все ингредиенты специальных смесей.
Смешайте смесь специй с мукой, коричневым сахаром и солью.
Окуните кусочки курицы в яичный белок, чтобы он слегка поправил их, а затем переложите в мучную смесь. Пер"&amp;"еверните несколько раз и убедитесь, что мучная смесь действительно прилипла к курице. Повторите то же самое со всеми кусочками курицы.
Оставьте кусочки курицы на 5 минут, чтобы корочка немного подсохла.
Обжарьте курицу порциями. Грудкам и крыльям потребуе"&amp;"тся 12–14 минут, ножкам и бедрам — еще несколько минут. Кусочки курицы готовы, когда термометр для мяса вставлен в самую нижнюю толстую часть, температура показывает 165°F.
Когда курица выйдет из фритюрницы, дайте ей стечь на нескольких бумажных полотенца"&amp;"х. Подавайте холодное.")</f>
        <v>Разогрейте фритюрницу до 350°F. Тщательно перемешайте все ингредиенты специальных смесей.
Смешайте смесь специй с мукой, коричневым сахаром и солью.
Окуните кусочки курицы в яичный белок, чтобы он слегка поправил их, а затем переложите в мучную смесь. Переверните несколько раз и убедитесь, что мучная смесь действительно прилипла к курице. Повторите то же самое со всеми кусочками курицы.
Оставьте кусочки курицы на 5 минут, чтобы корочка немного подсохла.
Обжарьте курицу порциями. Грудкам и крыльям потребуется 12–14 минут, ножкам и бедрам — еще несколько минут. Кусочки курицы готовы, когда термометр для мяса вставлен в самую нижнюю толстую часть, температура показывает 165°F.
Когда курица выйдет из фритюрницы, дайте ей стечь на нескольких бумажных полотенцах. Подавайте холодное.</v>
      </c>
    </row>
    <row r="1512" ht="15.75" customHeight="1">
      <c r="A1512" s="2" t="s">
        <v>719</v>
      </c>
      <c r="B1512" s="2" t="s">
        <v>444</v>
      </c>
      <c r="C1512" s="2" t="s">
        <v>720</v>
      </c>
      <c r="E1512" s="2" t="str">
        <f>IFERROR(__xludf.DUMMYFUNCTION("GOOGLETRANSLATE(A1512, ""en"", ""ru"")"),"Жареная курица в Кентукки")</f>
        <v>Жареная курица в Кентукки</v>
      </c>
      <c r="F1512" s="2" t="str">
        <f>IFERROR(__xludf.DUMMYFUNCTION("GOOGLETRANSLATE(B1512, ""en"", ""ru"")"),"Loading...")</f>
        <v>Loading...</v>
      </c>
      <c r="G1512" s="2" t="str">
        <f>IFERROR(__xludf.DUMMYFUNCTION("GOOGLETRANSLATE(C1512, ""en"", ""ru"")"),"Разогрейте фритюрницу до 350°F. Тщательно перемешайте все ингредиенты специальных смесей.
Смешайте смесь специй с мукой, коричневым сахаром и солью.
Окуните кусочки курицы в яичный белок, чтобы он слегка поправил их, а затем переложите в мучную смесь. Пер"&amp;"еверните несколько раз и убедитесь, что мучная смесь действительно прилипла к курице. Повторите то же самое со всеми кусочками курицы.
Оставьте кусочки курицы на 5 минут, чтобы корочка немного подсохла.
Обжарьте курицу порциями. Грудкам и крыльям потребуе"&amp;"тся 12–14 минут, ножкам и бедрам — еще несколько минут. Кусочки курицы готовы, когда термометр для мяса вставлен в самую нижнюю толстую часть, температура показывает 165°F.
Когда курица выйдет из фритюрницы, дайте ей стечь на нескольких бумажных полотенца"&amp;"х. Подавайте холодное.")</f>
        <v>Разогрейте фритюрницу до 350°F. Тщательно перемешайте все ингредиенты специальных смесей.
Смешайте смесь специй с мукой, коричневым сахаром и солью.
Окуните кусочки курицы в яичный белок, чтобы он слегка поправил их, а затем переложите в мучную смесь. Переверните несколько раз и убедитесь, что мучная смесь действительно прилипла к курице. Повторите то же самое со всеми кусочками курицы.
Оставьте кусочки курицы на 5 минут, чтобы корочка немного подсохла.
Обжарьте курицу порциями. Грудкам и крыльям потребуется 12–14 минут, ножкам и бедрам — еще несколько минут. Кусочки курицы готовы, когда термометр для мяса вставлен в самую нижнюю толстую часть, температура показывает 165°F.
Когда курица выйдет из фритюрницы, дайте ей стечь на нескольких бумажных полотенцах. Подавайте холодное.</v>
      </c>
    </row>
    <row r="1513" ht="15.75" customHeight="1">
      <c r="A1513" s="2" t="s">
        <v>719</v>
      </c>
      <c r="B1513" s="2" t="s">
        <v>30</v>
      </c>
      <c r="C1513" s="2" t="s">
        <v>720</v>
      </c>
      <c r="E1513" s="2" t="str">
        <f>IFERROR(__xludf.DUMMYFUNCTION("GOOGLETRANSLATE(A1513, ""en"", ""ru"")"),"Жареная курица в Кентукки")</f>
        <v>Жареная курица в Кентукки</v>
      </c>
      <c r="F1513" s="2" t="str">
        <f>IFERROR(__xludf.DUMMYFUNCTION("GOOGLETRANSLATE(B1513, ""en"", ""ru"")"),"Соль")</f>
        <v>Соль</v>
      </c>
      <c r="G1513" s="2" t="str">
        <f>IFERROR(__xludf.DUMMYFUNCTION("GOOGLETRANSLATE(C1513, ""en"", ""ru"")"),"Разогрейте фритюрницу до 350°F. Тщательно перемешайте все ингредиенты специальных смесей.
Смешайте смесь специй с мукой, коричневым сахаром и солью.
Окуните кусочки курицы в яичный белок, чтобы он слегка поправил их, а затем переложите в мучную смесь. Пер"&amp;"еверните несколько раз и убедитесь, что мучная смесь действительно прилипла к курице. Повторите то же самое со всеми кусочками курицы.
Оставьте кусочки курицы на 5 минут, чтобы корочка немного подсохла.
Обжарьте курицу порциями. Грудкам и крыльям потребуе"&amp;"тся 12–14 минут, ножкам и бедрам — еще несколько минут. Кусочки курицы готовы, когда термометр для мяса вставлен в самую нижнюю толстую часть, температура показывает 165°F.
Когда курица выйдет из фритюрницы, дайте ей стечь на нескольких бумажных полотенца"&amp;"х. Подавайте холодное.")</f>
        <v>Разогрейте фритюрницу до 350°F. Тщательно перемешайте все ингредиенты специальных смесей.
Смешайте смесь специй с мукой, коричневым сахаром и солью.
Окуните кусочки курицы в яичный белок, чтобы он слегка поправил их, а затем переложите в мучную смесь. Переверните несколько раз и убедитесь, что мучная смесь действительно прилипла к курице. Повторите то же самое со всеми кусочками курицы.
Оставьте кусочки курицы на 5 минут, чтобы корочка немного подсохла.
Обжарьте курицу порциями. Грудкам и крыльям потребуется 12–14 минут, ножкам и бедрам — еще несколько минут. Кусочки курицы готовы, когда термометр для мяса вставлен в самую нижнюю толстую часть, температура показывает 165°F.
Когда курица выйдет из фритюрницы, дайте ей стечь на нескольких бумажных полотенцах. Подавайте холодное.</v>
      </c>
    </row>
    <row r="1514" ht="15.75" customHeight="1">
      <c r="A1514" s="2" t="s">
        <v>719</v>
      </c>
      <c r="B1514" s="2" t="s">
        <v>721</v>
      </c>
      <c r="C1514" s="2" t="s">
        <v>720</v>
      </c>
      <c r="E1514" s="2" t="str">
        <f>IFERROR(__xludf.DUMMYFUNCTION("GOOGLETRANSLATE(A1514, ""en"", ""ru"")"),"Жареная курица в Кентукки")</f>
        <v>Жареная курица в Кентукки</v>
      </c>
      <c r="F1514" s="2" t="str">
        <f>IFERROR(__xludf.DUMMYFUNCTION("GOOGLETRANSLATE(B1514, ""en"", ""ru"")"),"Loading...")</f>
        <v>Loading...</v>
      </c>
      <c r="G1514" s="2" t="str">
        <f>IFERROR(__xludf.DUMMYFUNCTION("GOOGLETRANSLATE(C1514, ""en"", ""ru"")"),"Разогрейте фритюрницу до 350°F. Тщательно перемешайте все ингредиенты специальных смесей.
Смешайте смесь специй с мукой, коричневым сахаром и солью.
Окуните кусочки курицы в яичный белок, чтобы он слегка поправил их, а затем переложите в мучную смесь. Пер"&amp;"еверните несколько раз и убедитесь, что мучная смесь действительно прилипла к курице. Повторите то же самое со всеми кусочками курицы.
Оставьте кусочки курицы на 5 минут, чтобы корочка немного подсохла.
Обжарьте курицу порциями. Грудкам и крыльям потребуе"&amp;"тся 12–14 минут, ножкам и бедрам — еще несколько минут. Кусочки курицы готовы, когда термометр для мяса вставлен в самую нижнюю толстую часть, температура показывает 165°F.
Когда курица выйдет из фритюрницы, дайте ей стечь на нескольких бумажных полотенца"&amp;"х. Подавайте холодное.")</f>
        <v>Разогрейте фритюрницу до 350°F. Тщательно перемешайте все ингредиенты специальных смесей.
Смешайте смесь специй с мукой, коричневым сахаром и солью.
Окуните кусочки курицы в яичный белок, чтобы он слегка поправил их, а затем переложите в мучную смесь. Переверните несколько раз и убедитесь, что мучная смесь действительно прилипла к курице. Повторите то же самое со всеми кусочками курицы.
Оставьте кусочки курицы на 5 минут, чтобы корочка немного подсохла.
Обжарьте курицу порциями. Грудкам и крыльям потребуется 12–14 минут, ножкам и бедрам — еще несколько минут. Кусочки курицы готовы, когда термометр для мяса вставлен в самую нижнюю толстую часть, температура показывает 165°F.
Когда курица выйдет из фритюрницы, дайте ей стечь на нескольких бумажных полотенцах. Подавайте холодное.</v>
      </c>
    </row>
    <row r="1515" ht="15.75" customHeight="1">
      <c r="A1515" s="2" t="s">
        <v>719</v>
      </c>
      <c r="B1515" s="2" t="s">
        <v>722</v>
      </c>
      <c r="C1515" s="2" t="s">
        <v>720</v>
      </c>
      <c r="E1515" s="2" t="str">
        <f>IFERROR(__xludf.DUMMYFUNCTION("GOOGLETRANSLATE(A1515, ""en"", ""ru"")"),"Жареная курица в Кентукки")</f>
        <v>Жареная курица в Кентукки</v>
      </c>
      <c r="F1515" s="2" t="str">
        <f>IFERROR(__xludf.DUMMYFUNCTION("GOOGLETRANSLATE(B1515, ""en"", ""ru"")"),"Loading...")</f>
        <v>Loading...</v>
      </c>
      <c r="G1515" s="2" t="str">
        <f>IFERROR(__xludf.DUMMYFUNCTION("GOOGLETRANSLATE(C1515, ""en"", ""ru"")"),"Разогрейте фритюрницу до 350°F. Тщательно перемешайте все ингредиенты специальных смесей.
Смешайте смесь специй с мукой, коричневым сахаром и солью.
Окуните кусочки курицы в яичный белок, чтобы он слегка поправил их, а затем переложите в мучную смесь. Пер"&amp;"еверните несколько раз и убедитесь, что мучная смесь действительно прилипла к курице. Повторите то же самое со всеми кусочками курицы.
Оставьте кусочки курицы на 5 минут, чтобы корочка немного подсохла.
Обжарьте курицу порциями. Грудкам и крыльям потребуе"&amp;"тся 12–14 минут, ножкам и бедрам — еще несколько минут. Кусочки курицы готовы, когда термометр для мяса вставлен в самую нижнюю толстую часть, температура показывает 165°F.
Когда курица выйдет из фритюрницы, дайте ей стечь на нескольких бумажных полотенца"&amp;"х. Подавайте холодное.")</f>
        <v>Разогрейте фритюрницу до 350°F. Тщательно перемешайте все ингредиенты специальных смесей.
Смешайте смесь специй с мукой, коричневым сахаром и солью.
Окуните кусочки курицы в яичный белок, чтобы он слегка поправил их, а затем переложите в мучную смесь. Переверните несколько раз и убедитесь, что мучная смесь действительно прилипла к курице. Повторите то же самое со всеми кусочками курицы.
Оставьте кусочки курицы на 5 минут, чтобы корочка немного подсохла.
Обжарьте курицу порциями. Грудкам и крыльям потребуется 12–14 минут, ножкам и бедрам — еще несколько минут. Кусочки курицы готовы, когда термометр для мяса вставлен в самую нижнюю толстую часть, температура показывает 165°F.
Когда курица выйдет из фритюрницы, дайте ей стечь на нескольких бумажных полотенцах. Подавайте холодное.</v>
      </c>
    </row>
    <row r="1516" ht="15.75" customHeight="1">
      <c r="A1516" s="2" t="s">
        <v>719</v>
      </c>
      <c r="B1516" s="2" t="s">
        <v>723</v>
      </c>
      <c r="C1516" s="2" t="s">
        <v>720</v>
      </c>
      <c r="E1516" s="2" t="str">
        <f>IFERROR(__xludf.DUMMYFUNCTION("GOOGLETRANSLATE(A1516, ""en"", ""ru"")"),"Жареная курица в Кентукки")</f>
        <v>Жареная курица в Кентукки</v>
      </c>
      <c r="F1516" s="2" t="str">
        <f>IFERROR(__xludf.DUMMYFUNCTION("GOOGLETRANSLATE(B1516, ""en"", ""ru"")"),"Loading...")</f>
        <v>Loading...</v>
      </c>
      <c r="G1516" s="2" t="str">
        <f>IFERROR(__xludf.DUMMYFUNCTION("GOOGLETRANSLATE(C1516, ""en"", ""ru"")"),"Разогрейте фритюрницу до 350°F. Тщательно перемешайте все ингредиенты специальных смесей.
Смешайте смесь специй с мукой, коричневым сахаром и солью.
Окуните кусочки курицы в яичный белок, чтобы он слегка поправил их, а затем переложите в мучную смесь. Пер"&amp;"еверните несколько раз и убедитесь, что мучная смесь действительно прилипла к курице. Повторите то же самое со всеми кусочками курицы.
Оставьте кусочки курицы на 5 минут, чтобы корочка немного подсохла.
Обжарьте курицу порциями. Грудкам и крыльям потребуе"&amp;"тся 12–14 минут, ножкам и бедрам — еще несколько минут. Кусочки курицы готовы, когда термометр для мяса вставлен в самую нижнюю толстую часть, температура показывает 165°F.
Когда курица выйдет из фритюрницы, дайте ей стечь на нескольких бумажных полотенца"&amp;"х. Подавайте холодное.")</f>
        <v>Разогрейте фритюрницу до 350°F. Тщательно перемешайте все ингредиенты специальных смесей.
Смешайте смесь специй с мукой, коричневым сахаром и солью.
Окуните кусочки курицы в яичный белок, чтобы он слегка поправил их, а затем переложите в мучную смесь. Переверните несколько раз и убедитесь, что мучная смесь действительно прилипла к курице. Повторите то же самое со всеми кусочками курицы.
Оставьте кусочки курицы на 5 минут, чтобы корочка немного подсохла.
Обжарьте курицу порциями. Грудкам и крыльям потребуется 12–14 минут, ножкам и бедрам — еще несколько минут. Кусочки курицы готовы, когда термометр для мяса вставлен в самую нижнюю толстую часть, температура показывает 165°F.
Когда курица выйдет из фритюрницы, дайте ей стечь на нескольких бумажных полотенцах. Подавайте холодное.</v>
      </c>
    </row>
    <row r="1517" ht="15.75" customHeight="1">
      <c r="A1517" s="2" t="s">
        <v>719</v>
      </c>
      <c r="B1517" s="2" t="s">
        <v>724</v>
      </c>
      <c r="C1517" s="2" t="s">
        <v>720</v>
      </c>
      <c r="E1517" s="2" t="str">
        <f>IFERROR(__xludf.DUMMYFUNCTION("GOOGLETRANSLATE(A1517, ""en"", ""ru"")"),"Жареная курица в Кентукки")</f>
        <v>Жареная курица в Кентукки</v>
      </c>
      <c r="F1517" s="2" t="str">
        <f>IFERROR(__xludf.DUMMYFUNCTION("GOOGLETRANSLATE(B1517, ""en"", ""ru"")"),"Loading...")</f>
        <v>Loading...</v>
      </c>
      <c r="G1517" s="2" t="str">
        <f>IFERROR(__xludf.DUMMYFUNCTION("GOOGLETRANSLATE(C1517, ""en"", ""ru"")"),"Разогрейте фритюрницу до 350°F. Тщательно перемешайте все ингредиенты специальных смесей.
Смешайте смесь специй с мукой, коричневым сахаром и солью.
Окуните кусочки курицы в яичный белок, чтобы он слегка поправил их, а затем переложите в мучную смесь. Пер"&amp;"еверните несколько раз и убедитесь, что мучная смесь действительно прилипла к курице. Повторите то же самое со всеми кусочками курицы.
Оставьте кусочки курицы на 5 минут, чтобы корочка немного подсохла.
Обжарьте курицу порциями. Грудкам и крыльям потребуе"&amp;"тся 12–14 минут, ножкам и бедрам — еще несколько минут. Кусочки курицы готовы, когда термометр для мяса вставлен в самую нижнюю толстую часть, температура показывает 165°F.
Когда курица выйдет из фритюрницы, дайте ей стечь на нескольких бумажных полотенца"&amp;"х. Подавайте холодное.")</f>
        <v>Разогрейте фритюрницу до 350°F. Тщательно перемешайте все ингредиенты специальных смесей.
Смешайте смесь специй с мукой, коричневым сахаром и солью.
Окуните кусочки курицы в яичный белок, чтобы он слегка поправил их, а затем переложите в мучную смесь. Переверните несколько раз и убедитесь, что мучная смесь действительно прилипла к курице. Повторите то же самое со всеми кусочками курицы.
Оставьте кусочки курицы на 5 минут, чтобы корочка немного подсохла.
Обжарьте курицу порциями. Грудкам и крыльям потребуется 12–14 минут, ножкам и бедрам — еще несколько минут. Кусочки курицы готовы, когда термометр для мяса вставлен в самую нижнюю толстую часть, температура показывает 165°F.
Когда курица выйдет из фритюрницы, дайте ей стечь на нескольких бумажных полотенцах. Подавайте холодное.</v>
      </c>
    </row>
    <row r="1518" ht="15.75" customHeight="1">
      <c r="A1518" s="2" t="s">
        <v>719</v>
      </c>
      <c r="B1518" s="2" t="s">
        <v>725</v>
      </c>
      <c r="C1518" s="2" t="s">
        <v>720</v>
      </c>
      <c r="E1518" s="2" t="str">
        <f>IFERROR(__xludf.DUMMYFUNCTION("GOOGLETRANSLATE(A1518, ""en"", ""ru"")"),"Жареная курица в Кентукки")</f>
        <v>Жареная курица в Кентукки</v>
      </c>
      <c r="F1518" s="2" t="str">
        <f>IFERROR(__xludf.DUMMYFUNCTION("GOOGLETRANSLATE(B1518, ""en"", ""ru"")"),"Loading...")</f>
        <v>Loading...</v>
      </c>
      <c r="G1518" s="2" t="str">
        <f>IFERROR(__xludf.DUMMYFUNCTION("GOOGLETRANSLATE(C1518, ""en"", ""ru"")"),"Разогрейте фритюрницу до 350°F. Тщательно перемешайте все ингредиенты специальных смесей.
Смешайте смесь специй с мукой, коричневым сахаром и солью.
Окуните кусочки курицы в яичный белок, чтобы он слегка поправил их, а затем переложите в мучную смесь. Пер"&amp;"еверните несколько раз и убедитесь, что мучная смесь действительно прилипла к курице. Повторите то же самое со всеми кусочками курицы.
Оставьте кусочки курицы на 5 минут, чтобы корочка немного подсохла.
Обжарьте курицу порциями. Грудкам и крыльям потребуе"&amp;"тся 12–14 минут, ножкам и бедрам — еще несколько минут. Кусочки курицы готовы, когда термометр для мяса вставлен в самую нижнюю толстую часть, температура показывает 165°F.
Когда курица выйдет из фритюрницы, дайте ей стечь на нескольких бумажных полотенца"&amp;"х. Подавайте холодное.")</f>
        <v>Разогрейте фритюрницу до 350°F. Тщательно перемешайте все ингредиенты специальных смесей.
Смешайте смесь специй с мукой, коричневым сахаром и солью.
Окуните кусочки курицы в яичный белок, чтобы он слегка поправил их, а затем переложите в мучную смесь. Переверните несколько раз и убедитесь, что мучная смесь действительно прилипла к курице. Повторите то же самое со всеми кусочками курицы.
Оставьте кусочки курицы на 5 минут, чтобы корочка немного подсохла.
Обжарьте курицу порциями. Грудкам и крыльям потребуется 12–14 минут, ножкам и бедрам — еще несколько минут. Кусочки курицы готовы, когда термометр для мяса вставлен в самую нижнюю толстую часть, температура показывает 165°F.
Когда курица выйдет из фритюрницы, дайте ей стечь на нескольких бумажных полотенцах. Подавайте холодное.</v>
      </c>
    </row>
    <row r="1519" ht="15.75" customHeight="1">
      <c r="A1519" s="2" t="s">
        <v>719</v>
      </c>
      <c r="B1519" s="2" t="s">
        <v>726</v>
      </c>
      <c r="C1519" s="2" t="s">
        <v>720</v>
      </c>
      <c r="E1519" s="2" t="str">
        <f>IFERROR(__xludf.DUMMYFUNCTION("GOOGLETRANSLATE(A1519, ""en"", ""ru"")"),"Жареная курица в Кентукки")</f>
        <v>Жареная курица в Кентукки</v>
      </c>
      <c r="F1519" s="2" t="str">
        <f>IFERROR(__xludf.DUMMYFUNCTION("GOOGLETRANSLATE(B1519, ""en"", ""ru"")"),"мудрец")</f>
        <v>мудрец</v>
      </c>
      <c r="G1519" s="2" t="str">
        <f>IFERROR(__xludf.DUMMYFUNCTION("GOOGLETRANSLATE(C1519, ""en"", ""ru"")"),"Разогрейте фритюрницу до 350°F. Тщательно перемешайте все ингредиенты специальных смесей.
Смешайте смесь специй с мукой, коричневым сахаром и солью.
Окуните кусочки курицы в яичный белок, чтобы он слегка поправил их, а затем переложите в мучную смесь. Пер"&amp;"еверните несколько раз и убедитесь, что мучная смесь действительно прилипла к курице. Повторите то же самое со всеми кусочками курицы.
Оставьте кусочки курицы на 5 минут, чтобы корочка немного подсохла.
Обжарьте курицу порциями. Грудкам и крыльям потребуе"&amp;"тся 12–14 минут, ножкам и бедрам — еще несколько минут. Кусочки курицы готовы, когда термометр для мяса вставлен в самую нижнюю толстую часть, температура показывает 165°F.
Когда курица выйдет из фритюрницы, дайте ей стечь на нескольких бумажных полотенца"&amp;"х. Подавайте холодное.")</f>
        <v>Разогрейте фритюрницу до 350°F. Тщательно перемешайте все ингредиенты специальных смесей.
Смешайте смесь специй с мукой, коричневым сахаром и солью.
Окуните кусочки курицы в яичный белок, чтобы он слегка поправил их, а затем переложите в мучную смесь. Переверните несколько раз и убедитесь, что мучная смесь действительно прилипла к курице. Повторите то же самое со всеми кусочками курицы.
Оставьте кусочки курицы на 5 минут, чтобы корочка немного подсохла.
Обжарьте курицу порциями. Грудкам и крыльям потребуется 12–14 минут, ножкам и бедрам — еще несколько минут. Кусочки курицы готовы, когда термометр для мяса вставлен в самую нижнюю толстую часть, температура показывает 165°F.
Когда курица выйдет из фритюрницы, дайте ей стечь на нескольких бумажных полотенцах. Подавайте холодное.</v>
      </c>
    </row>
    <row r="1520" ht="15.75" customHeight="1">
      <c r="A1520" s="2" t="s">
        <v>719</v>
      </c>
      <c r="B1520" s="2" t="s">
        <v>648</v>
      </c>
      <c r="C1520" s="2" t="s">
        <v>720</v>
      </c>
      <c r="E1520" s="2" t="str">
        <f>IFERROR(__xludf.DUMMYFUNCTION("GOOGLETRANSLATE(A1520, ""en"", ""ru"")"),"Жареная курица в Кентукки")</f>
        <v>Жареная курица в Кентукки</v>
      </c>
      <c r="F1520" s="2" t="str">
        <f>IFERROR(__xludf.DUMMYFUNCTION("GOOGLETRANSLATE(B1520, ""en"", ""ru"")"),"Loading...")</f>
        <v>Loading...</v>
      </c>
      <c r="G1520" s="2" t="str">
        <f>IFERROR(__xludf.DUMMYFUNCTION("GOOGLETRANSLATE(C1520, ""en"", ""ru"")"),"Разогрейте фритюрницу до 350°F. Тщательно перемешайте все ингредиенты специальных смесей.
Смешайте смесь специй с мукой, коричневым сахаром и солью.
Окуните кусочки курицы в яичный белок, чтобы он слегка поправил их, а затем переложите в мучную смесь. Пер"&amp;"еверните несколько раз и убедитесь, что мучная смесь действительно прилипла к курице. Повторите то же самое со всеми кусочками курицы.
Оставьте кусочки курицы на 5 минут, чтобы корочка немного подсохла.
Обжарьте курицу порциями. Грудкам и крыльям потребуе"&amp;"тся 12–14 минут, ножкам и бедрам — еще несколько минут. Кусочки курицы готовы, когда термометр для мяса вставлен в самую нижнюю толстую часть, температура показывает 165°F.
Когда курица выйдет из фритюрницы, дайте ей стечь на нескольких бумажных полотенца"&amp;"х. Подавайте холодное.")</f>
        <v>Разогрейте фритюрницу до 350°F. Тщательно перемешайте все ингредиенты специальных смесей.
Смешайте смесь специй с мукой, коричневым сахаром и солью.
Окуните кусочки курицы в яичный белок, чтобы он слегка поправил их, а затем переложите в мучную смесь. Переверните несколько раз и убедитесь, что мучная смесь действительно прилипла к курице. Повторите то же самое со всеми кусочками курицы.
Оставьте кусочки курицы на 5 минут, чтобы корочка немного подсохла.
Обжарьте курицу порциями. Грудкам и крыльям потребуется 12–14 минут, ножкам и бедрам — еще несколько минут. Кусочки курицы готовы, когда термометр для мяса вставлен в самую нижнюю толстую часть, температура показывает 165°F.
Когда курица выйдет из фритюрницы, дайте ей стечь на нескольких бумажных полотенцах. Подавайте холодное.</v>
      </c>
    </row>
    <row r="1521" ht="15.75" customHeight="1">
      <c r="A1521" s="2" t="s">
        <v>719</v>
      </c>
      <c r="B1521" s="2" t="s">
        <v>194</v>
      </c>
      <c r="C1521" s="2" t="s">
        <v>720</v>
      </c>
      <c r="E1521" s="2" t="str">
        <f>IFERROR(__xludf.DUMMYFUNCTION("GOOGLETRANSLATE(A1521, ""en"", ""ru"")"),"Жареная курица в Кентукки")</f>
        <v>Жареная курица в Кентукки</v>
      </c>
      <c r="F1521" s="2" t="str">
        <f>IFERROR(__xludf.DUMMYFUNCTION("GOOGLETRANSLATE(B1521, ""en"", ""ru"")"),"Loading...")</f>
        <v>Loading...</v>
      </c>
      <c r="G1521" s="2" t="str">
        <f>IFERROR(__xludf.DUMMYFUNCTION("GOOGLETRANSLATE(C1521, ""en"", ""ru"")"),"Разогрейте фритюрницу до 350°F. Тщательно перемешайте все ингредиенты специальных смесей.
Смешайте смесь специй с мукой, коричневым сахаром и солью.
Окуните кусочки курицы в яичный белок, чтобы он слегка поправил их, а затем переложите в мучную смесь. Пер"&amp;"еверните несколько раз и убедитесь, что мучная смесь действительно прилипла к курице. Повторите то же самое со всеми кусочками курицы.
Оставьте кусочки курицы на 5 минут, чтобы корочка немного подсохла.
Обжарьте курицу порциями. Грудкам и крыльям потребуе"&amp;"тся 12–14 минут, ножкам и бедрам — еще несколько минут. Кусочки курицы готовы, когда термометр для мяса вставлен в самую нижнюю толстую часть, температура показывает 165°F.
Когда курица выйдет из фритюрницы, дайте ей стечь на нескольких бумажных полотенца"&amp;"х. Подавайте холодное.")</f>
        <v>Разогрейте фритюрницу до 350°F. Тщательно перемешайте все ингредиенты специальных смесей.
Смешайте смесь специй с мукой, коричневым сахаром и солью.
Окуните кусочки курицы в яичный белок, чтобы он слегка поправил их, а затем переложите в мучную смесь. Переверните несколько раз и убедитесь, что мучная смесь действительно прилипла к курице. Повторите то же самое со всеми кусочками курицы.
Оставьте кусочки курицы на 5 минут, чтобы корочка немного подсохла.
Обжарьте курицу порциями. Грудкам и крыльям потребуется 12–14 минут, ножкам и бедрам — еще несколько минут. Кусочки курицы готовы, когда термометр для мяса вставлен в самую нижнюю толстую часть, температура показывает 165°F.
Когда курица выйдет из фритюрницы, дайте ей стечь на нескольких бумажных полотенцах. Подавайте холодное.</v>
      </c>
    </row>
    <row r="1522" ht="15.75" customHeight="1">
      <c r="A1522" s="2" t="s">
        <v>719</v>
      </c>
      <c r="B1522" s="2" t="s">
        <v>698</v>
      </c>
      <c r="C1522" s="2" t="s">
        <v>720</v>
      </c>
      <c r="E1522" s="2" t="str">
        <f>IFERROR(__xludf.DUMMYFUNCTION("GOOGLETRANSLATE(A1522, ""en"", ""ru"")"),"Жареная курица в Кентукки")</f>
        <v>Жареная курица в Кентукки</v>
      </c>
      <c r="F1522" s="2" t="str">
        <f>IFERROR(__xludf.DUMMYFUNCTION("GOOGLETRANSLATE(B1522, ""en"", ""ru"")"),"орегано")</f>
        <v>орегано</v>
      </c>
      <c r="G1522" s="2" t="str">
        <f>IFERROR(__xludf.DUMMYFUNCTION("GOOGLETRANSLATE(C1522, ""en"", ""ru"")"),"Разогрейте фритюрницу до 350°F. Тщательно перемешайте все ингредиенты специальных смесей.
Смешайте смесь специй с мукой, коричневым сахаром и солью.
Окуните кусочки курицы в яичный белок, чтобы он слегка поправил их, а затем переложите в мучную смесь. Пер"&amp;"еверните несколько раз и убедитесь, что мучная смесь действительно прилипла к курице. Повторите то же самое со всеми кусочками курицы.
Оставьте кусочки курицы на 5 минут, чтобы корочка немного подсохла.
Обжарьте курицу порциями. Грудкам и крыльям потребуе"&amp;"тся 12–14 минут, ножкам и бедрам — еще несколько минут. Кусочки курицы готовы, когда термометр для мяса вставлен в самую нижнюю толстую часть, температура показывает 165°F.
Когда курица выйдет из фритюрницы, дайте ей стечь на нескольких бумажных полотенца"&amp;"х. Подавайте холодное.")</f>
        <v>Разогрейте фритюрницу до 350°F. Тщательно перемешайте все ингредиенты специальных смесей.
Смешайте смесь специй с мукой, коричневым сахаром и солью.
Окуните кусочки курицы в яичный белок, чтобы он слегка поправил их, а затем переложите в мучную смесь. Переверните несколько раз и убедитесь, что мучная смесь действительно прилипла к курице. Повторите то же самое со всеми кусочками курицы.
Оставьте кусочки курицы на 5 минут, чтобы корочка немного подсохла.
Обжарьте курицу порциями. Грудкам и крыльям потребуется 12–14 минут, ножкам и бедрам — еще несколько минут. Кусочки курицы готовы, когда термометр для мяса вставлен в самую нижнюю толстую часть, температура показывает 165°F.
Когда курица выйдет из фритюрницы, дайте ей стечь на нескольких бумажных полотенцах. Подавайте холодное.</v>
      </c>
    </row>
    <row r="1523" ht="15.75" customHeight="1">
      <c r="A1523" s="2" t="s">
        <v>719</v>
      </c>
      <c r="B1523" s="2" t="s">
        <v>253</v>
      </c>
      <c r="C1523" s="2" t="s">
        <v>720</v>
      </c>
      <c r="E1523" s="2" t="str">
        <f>IFERROR(__xludf.DUMMYFUNCTION("GOOGLETRANSLATE(A1523, ""en"", ""ru"")"),"Жареная курица в Кентукки")</f>
        <v>Жареная курица в Кентукки</v>
      </c>
      <c r="F1523" s="2" t="str">
        <f>IFERROR(__xludf.DUMMYFUNCTION("GOOGLETRANSLATE(B1523, ""en"", ""ru"")"),"Безил")</f>
        <v>Безил</v>
      </c>
      <c r="G1523" s="2" t="str">
        <f>IFERROR(__xludf.DUMMYFUNCTION("GOOGLETRANSLATE(C1523, ""en"", ""ru"")"),"Разогрейте фритюрницу до 350°F. Тщательно перемешайте все ингредиенты специальных смесей.
Смешайте смесь специй с мукой, коричневым сахаром и солью.
Окуните кусочки курицы в яичный белок, чтобы он слегка поправил их, а затем переложите в мучную смесь. Пер"&amp;"еверните несколько раз и убедитесь, что мучная смесь действительно прилипла к курице. Повторите то же самое со всеми кусочками курицы.
Оставьте кусочки курицы на 5 минут, чтобы корочка немного подсохла.
Обжарьте курицу порциями. Грудкам и крыльям потребуе"&amp;"тся 12–14 минут, ножкам и бедрам — еще несколько минут. Кусочки курицы готовы, когда термометр для мяса вставлен в самую нижнюю толстую часть, температура показывает 165°F.
Когда курица выйдет из фритюрницы, дайте ей стечь на нескольких бумажных полотенца"&amp;"х. Подавайте холодное.")</f>
        <v>Разогрейте фритюрницу до 350°F. Тщательно перемешайте все ингредиенты специальных смесей.
Смешайте смесь специй с мукой, коричневым сахаром и солью.
Окуните кусочки курицы в яичный белок, чтобы он слегка поправил их, а затем переложите в мучную смесь. Переверните несколько раз и убедитесь, что мучная смесь действительно прилипла к курице. Повторите то же самое со всеми кусочками курицы.
Оставьте кусочки курицы на 5 минут, чтобы корочка немного подсохла.
Обжарьте курицу порциями. Грудкам и крыльям потребуется 12–14 минут, ножкам и бедрам — еще несколько минут. Кусочки курицы готовы, когда термометр для мяса вставлен в самую нижнюю толстую часть, температура показывает 165°F.
Когда курица выйдет из фритюрницы, дайте ей стечь на нескольких бумажных полотенцах. Подавайте холодное.</v>
      </c>
    </row>
    <row r="1524" ht="15.75" customHeight="1">
      <c r="A1524" s="2" t="s">
        <v>719</v>
      </c>
      <c r="B1524" s="2" t="s">
        <v>727</v>
      </c>
      <c r="C1524" s="2" t="s">
        <v>720</v>
      </c>
      <c r="E1524" s="2" t="str">
        <f>IFERROR(__xludf.DUMMYFUNCTION("GOOGLETRANSLATE(A1524, ""en"", ""ru"")"),"Жареная курица в Кентукки")</f>
        <v>Жареная курица в Кентукки</v>
      </c>
      <c r="F1524" s="2" t="str">
        <f>IFERROR(__xludf.DUMMYFUNCTION("GOOGLETRANSLATE(B1524, ""en"", ""ru"")"),"Loading...")</f>
        <v>Loading...</v>
      </c>
      <c r="G1524" s="2" t="str">
        <f>IFERROR(__xludf.DUMMYFUNCTION("GOOGLETRANSLATE(C1524, ""en"", ""ru"")"),"Разогрейте фритюрницу до 350°F. Тщательно перемешайте все ингредиенты специальных смесей.
Смешайте смесь специй с мукой, коричневым сахаром и солью.
Окуните кусочки курицы в яичный белок, чтобы он слегка поправил их, а затем переложите в мучную смесь. Пер"&amp;"еверните несколько раз и убедитесь, что мучная смесь действительно прилипла к курице. Повторите то же самое со всеми кусочками курицы.
Оставьте кусочки курицы на 5 минут, чтобы корочка немного подсохла.
Обжарьте курицу порциями. Грудкам и крыльям потребуе"&amp;"тся 12–14 минут, ножкам и бедрам — еще несколько минут. Кусочки курицы готовы, когда термометр для мяса вставлен в самую нижнюю толстую часть, температура показывает 165°F.
Когда курица выйдет из фритюрницы, дайте ей стечь на нескольких бумажных полотенца"&amp;"х. Подавайте холодное.")</f>
        <v>Разогрейте фритюрницу до 350°F. Тщательно перемешайте все ингредиенты специальных смесей.
Смешайте смесь специй с мукой, коричневым сахаром и солью.
Окуните кусочки курицы в яичный белок, чтобы он слегка поправил их, а затем переложите в мучную смесь. Переверните несколько раз и убедитесь, что мучная смесь действительно прилипла к курице. Повторите то же самое со всеми кусочками курицы.
Оставьте кусочки курицы на 5 минут, чтобы корочка немного подсохла.
Обжарьте курицу порциями. Грудкам и крыльям потребуется 12–14 минут, ножкам и бедрам — еще несколько минут. Кусочки курицы готовы, когда термометр для мяса вставлен в самую нижнюю толстую часть, температура показывает 165°F.
Когда курица выйдет из фритюрницы, дайте ей стечь на нескольких бумажных полотенцах. Подавайте холодное.</v>
      </c>
    </row>
    <row r="1525" ht="15.75" customHeight="1">
      <c r="A1525" s="2" t="s">
        <v>728</v>
      </c>
      <c r="B1525" s="2" t="s">
        <v>301</v>
      </c>
      <c r="C1525" s="2" t="s">
        <v>729</v>
      </c>
      <c r="E1525" s="2" t="str">
        <f>IFERROR(__xludf.DUMMYFUNCTION("GOOGLETRANSLATE(A1525, ""en"", ""ru"")"),"Loading...")</f>
        <v>Loading...</v>
      </c>
      <c r="F1525" s="2" t="str">
        <f>IFERROR(__xludf.DUMMYFUNCTION("GOOGLETRANSLATE(B1525, ""en"", ""ru"")"),"Loading...")</f>
        <v>Loading...</v>
      </c>
      <c r="G1525" s="2" t="str">
        <f>IFERROR(__xludf.DUMMYFUNCTION("GOOGLETRANSLATE(C1525, ""en"", ""ru"")"),"Loading...")</f>
        <v>Loading...</v>
      </c>
    </row>
    <row r="1526" ht="15.75" customHeight="1">
      <c r="A1526" s="2" t="s">
        <v>728</v>
      </c>
      <c r="B1526" s="2" t="s">
        <v>49</v>
      </c>
      <c r="C1526" s="2" t="s">
        <v>729</v>
      </c>
      <c r="E1526" s="2" t="str">
        <f>IFERROR(__xludf.DUMMYFUNCTION("GOOGLETRANSLATE(A1526, ""en"", ""ru"")"),"Loading...")</f>
        <v>Loading...</v>
      </c>
      <c r="F1526" s="2" t="str">
        <f>IFERROR(__xludf.DUMMYFUNCTION("GOOGLETRANSLATE(B1526, ""en"", ""ru"")"),"пшеничной муки")</f>
        <v>пшеничной муки</v>
      </c>
      <c r="G1526" s="2" t="str">
        <f>IFERROR(__xludf.DUMMYFUNCTION("GOOGLETRANSLATE(C1526, ""en"", ""ru"")"),"Loading...")</f>
        <v>Loading...</v>
      </c>
    </row>
    <row r="1527" ht="15.75" customHeight="1">
      <c r="A1527" s="2" t="s">
        <v>728</v>
      </c>
      <c r="B1527" s="2" t="s">
        <v>730</v>
      </c>
      <c r="C1527" s="2" t="s">
        <v>729</v>
      </c>
      <c r="E1527" s="2" t="str">
        <f>IFERROR(__xludf.DUMMYFUNCTION("GOOGLETRANSLATE(A1527, ""en"", ""ru"")"),"Loading...")</f>
        <v>Loading...</v>
      </c>
      <c r="F1527" s="2" t="str">
        <f>IFERROR(__xludf.DUMMYFUNCTION("GOOGLETRANSLATE(B1527, ""en"", ""ru"")"),"яйцо")</f>
        <v>яйцо</v>
      </c>
      <c r="G1527" s="2" t="str">
        <f>IFERROR(__xludf.DUMMYFUNCTION("GOOGLETRANSLATE(C1527, ""en"", ""ru"")"),"Loading...")</f>
        <v>Loading...</v>
      </c>
    </row>
    <row r="1528" ht="15.75" customHeight="1">
      <c r="A1528" s="2" t="s">
        <v>728</v>
      </c>
      <c r="B1528" s="2" t="s">
        <v>731</v>
      </c>
      <c r="C1528" s="2" t="s">
        <v>729</v>
      </c>
      <c r="E1528" s="2" t="str">
        <f>IFERROR(__xludf.DUMMYFUNCTION("GOOGLETRANSLATE(A1528, ""en"", ""ru"")"),"Loading...")</f>
        <v>Loading...</v>
      </c>
      <c r="F1528" s="2" t="str">
        <f>IFERROR(__xludf.DUMMYFUNCTION("GOOGLETRANSLATE(B1528, ""en"", ""ru"")"),"Loading...")</f>
        <v>Loading...</v>
      </c>
      <c r="G1528" s="2" t="str">
        <f>IFERROR(__xludf.DUMMYFUNCTION("GOOGLETRANSLATE(C1528, ""en"", ""ru"")"),"Loading...")</f>
        <v>Loading...</v>
      </c>
    </row>
    <row r="1529" ht="15.75" customHeight="1">
      <c r="A1529" s="2" t="s">
        <v>728</v>
      </c>
      <c r="B1529" s="2" t="s">
        <v>346</v>
      </c>
      <c r="C1529" s="2" t="s">
        <v>729</v>
      </c>
      <c r="E1529" s="2" t="str">
        <f>IFERROR(__xludf.DUMMYFUNCTION("GOOGLETRANSLATE(A1529, ""en"", ""ru"")"),"Loading...")</f>
        <v>Loading...</v>
      </c>
      <c r="F1529" s="2" t="str">
        <f>IFERROR(__xludf.DUMMYFUNCTION("GOOGLETRANSLATE(B1529, ""en"", ""ru"")"),"Loading...")</f>
        <v>Loading...</v>
      </c>
      <c r="G1529" s="2" t="str">
        <f>IFERROR(__xludf.DUMMYFUNCTION("GOOGLETRANSLATE(C1529, ""en"", ""ru"")"),"Loading...")</f>
        <v>Loading...</v>
      </c>
    </row>
    <row r="1530" ht="15.75" customHeight="1">
      <c r="A1530" s="2" t="s">
        <v>728</v>
      </c>
      <c r="B1530" s="2" t="s">
        <v>98</v>
      </c>
      <c r="C1530" s="2" t="s">
        <v>729</v>
      </c>
      <c r="E1530" s="2" t="str">
        <f>IFERROR(__xludf.DUMMYFUNCTION("GOOGLETRANSLATE(A1530, ""en"", ""ru"")"),"Loading...")</f>
        <v>Loading...</v>
      </c>
      <c r="F1530" s="2" t="str">
        <f>IFERROR(__xludf.DUMMYFUNCTION("GOOGLETRANSLATE(B1530, ""en"", ""ru"")"),"подсолнечное масло")</f>
        <v>подсолнечное масло</v>
      </c>
      <c r="G1530" s="2" t="str">
        <f>IFERROR(__xludf.DUMMYFUNCTION("GOOGLETRANSLATE(C1530, ""en"", ""ru"")"),"Loading...")</f>
        <v>Loading...</v>
      </c>
    </row>
    <row r="1531" ht="15.75" customHeight="1">
      <c r="A1531" s="2" t="s">
        <v>728</v>
      </c>
      <c r="B1531" s="2" t="s">
        <v>325</v>
      </c>
      <c r="C1531" s="2" t="s">
        <v>729</v>
      </c>
      <c r="E1531" s="2" t="str">
        <f>IFERROR(__xludf.DUMMYFUNCTION("GOOGLETRANSLATE(A1531, ""en"", ""ru"")"),"Loading...")</f>
        <v>Loading...</v>
      </c>
      <c r="F1531" s="2" t="str">
        <f>IFERROR(__xludf.DUMMYFUNCTION("GOOGLETRANSLATE(B1531, ""en"", ""ru"")"),"Loading...")</f>
        <v>Loading...</v>
      </c>
      <c r="G1531" s="2" t="str">
        <f>IFERROR(__xludf.DUMMYFUNCTION("GOOGLETRANSLATE(C1531, ""en"", ""ru"")"),"Loading...")</f>
        <v>Loading...</v>
      </c>
    </row>
    <row r="1532" ht="15.75" customHeight="1">
      <c r="A1532" s="2" t="s">
        <v>728</v>
      </c>
      <c r="B1532" s="2" t="s">
        <v>326</v>
      </c>
      <c r="C1532" s="2" t="s">
        <v>729</v>
      </c>
      <c r="E1532" s="2" t="str">
        <f>IFERROR(__xludf.DUMMYFUNCTION("GOOGLETRANSLATE(A1532, ""en"", ""ru"")"),"Loading...")</f>
        <v>Loading...</v>
      </c>
      <c r="F1532" s="2" t="str">
        <f>IFERROR(__xludf.DUMMYFUNCTION("GOOGLETRANSLATE(B1532, ""en"", ""ru"")"),"Loading...")</f>
        <v>Loading...</v>
      </c>
      <c r="G1532" s="2" t="str">
        <f>IFERROR(__xludf.DUMMYFUNCTION("GOOGLETRANSLATE(C1532, ""en"", ""ru"")"),"Loading...")</f>
        <v>Loading...</v>
      </c>
    </row>
    <row r="1533" ht="15.75" customHeight="1">
      <c r="A1533" s="2" t="s">
        <v>728</v>
      </c>
      <c r="B1533" s="2" t="s">
        <v>693</v>
      </c>
      <c r="C1533" s="2" t="s">
        <v>729</v>
      </c>
      <c r="E1533" s="2" t="str">
        <f>IFERROR(__xludf.DUMMYFUNCTION("GOOGLETRANSLATE(A1533, ""en"", ""ru"")"),"Loading...")</f>
        <v>Loading...</v>
      </c>
      <c r="F1533" s="2" t="str">
        <f>IFERROR(__xludf.DUMMYFUNCTION("GOOGLETRANSLATE(B1533, ""en"", ""ru"")"),"Loading...")</f>
        <v>Loading...</v>
      </c>
      <c r="G1533" s="2" t="str">
        <f>IFERROR(__xludf.DUMMYFUNCTION("GOOGLETRANSLATE(C1533, ""en"", ""ru"")"),"Loading...")</f>
        <v>Loading...</v>
      </c>
    </row>
    <row r="1534" ht="15.75" customHeight="1">
      <c r="A1534" s="2" t="s">
        <v>728</v>
      </c>
      <c r="B1534" s="2" t="s">
        <v>49</v>
      </c>
      <c r="C1534" s="2" t="s">
        <v>729</v>
      </c>
      <c r="E1534" s="2" t="str">
        <f>IFERROR(__xludf.DUMMYFUNCTION("GOOGLETRANSLATE(A1534, ""en"", ""ru"")"),"Loading...")</f>
        <v>Loading...</v>
      </c>
      <c r="F1534" s="2" t="str">
        <f>IFERROR(__xludf.DUMMYFUNCTION("GOOGLETRANSLATE(B1534, ""en"", ""ru"")"),"пшеничной муки")</f>
        <v>пшеничной муки</v>
      </c>
      <c r="G1534" s="2" t="str">
        <f>IFERROR(__xludf.DUMMYFUNCTION("GOOGLETRANSLATE(C1534, ""en"", ""ru"")"),"Loading...")</f>
        <v>Loading...</v>
      </c>
    </row>
    <row r="1535" ht="15.75" customHeight="1">
      <c r="A1535" s="2" t="s">
        <v>728</v>
      </c>
      <c r="B1535" s="2" t="s">
        <v>732</v>
      </c>
      <c r="C1535" s="2" t="s">
        <v>729</v>
      </c>
      <c r="E1535" s="2" t="str">
        <f>IFERROR(__xludf.DUMMYFUNCTION("GOOGLETRANSLATE(A1535, ""en"", ""ru"")"),"Loading...")</f>
        <v>Loading...</v>
      </c>
      <c r="F1535" s="2" t="str">
        <f>IFERROR(__xludf.DUMMYFUNCTION("GOOGLETRANSLATE(B1535, ""en"", ""ru"")"),"карри порошок")</f>
        <v>карри порошок</v>
      </c>
      <c r="G1535" s="2" t="str">
        <f>IFERROR(__xludf.DUMMYFUNCTION("GOOGLETRANSLATE(C1535, ""en"", ""ru"")"),"Loading...")</f>
        <v>Loading...</v>
      </c>
    </row>
    <row r="1536" ht="15.75" customHeight="1">
      <c r="A1536" s="2" t="s">
        <v>728</v>
      </c>
      <c r="B1536" s="2" t="s">
        <v>335</v>
      </c>
      <c r="C1536" s="2" t="s">
        <v>729</v>
      </c>
      <c r="E1536" s="2" t="str">
        <f>IFERROR(__xludf.DUMMYFUNCTION("GOOGLETRANSLATE(A1536, ""en"", ""ru"")"),"Loading...")</f>
        <v>Loading...</v>
      </c>
      <c r="F1536" s="2" t="str">
        <f>IFERROR(__xludf.DUMMYFUNCTION("GOOGLETRANSLATE(B1536, ""en"", ""ru"")"),"Loading...")</f>
        <v>Loading...</v>
      </c>
      <c r="G1536" s="2" t="str">
        <f>IFERROR(__xludf.DUMMYFUNCTION("GOOGLETRANSLATE(C1536, ""en"", ""ru"")"),"Loading...")</f>
        <v>Loading...</v>
      </c>
    </row>
    <row r="1537" ht="15.75" customHeight="1">
      <c r="A1537" s="2" t="s">
        <v>728</v>
      </c>
      <c r="B1537" s="2" t="s">
        <v>733</v>
      </c>
      <c r="C1537" s="2" t="s">
        <v>729</v>
      </c>
      <c r="E1537" s="2" t="str">
        <f>IFERROR(__xludf.DUMMYFUNCTION("GOOGLETRANSLATE(A1537, ""en"", ""ru"")"),"Loading...")</f>
        <v>Loading...</v>
      </c>
      <c r="F1537" s="2" t="str">
        <f>IFERROR(__xludf.DUMMYFUNCTION("GOOGLETRANSLATE(B1537, ""en"", ""ru"")"),"Loading...")</f>
        <v>Loading...</v>
      </c>
      <c r="G1537" s="2" t="str">
        <f>IFERROR(__xludf.DUMMYFUNCTION("GOOGLETRANSLATE(C1537, ""en"", ""ru"")"),"Loading...")</f>
        <v>Loading...</v>
      </c>
    </row>
    <row r="1538" ht="15.75" customHeight="1">
      <c r="A1538" s="2" t="s">
        <v>728</v>
      </c>
      <c r="B1538" s="2" t="s">
        <v>734</v>
      </c>
      <c r="C1538" s="2" t="s">
        <v>729</v>
      </c>
      <c r="E1538" s="2" t="str">
        <f>IFERROR(__xludf.DUMMYFUNCTION("GOOGLETRANSLATE(A1538, ""en"", ""ru"")"),"Loading...")</f>
        <v>Loading...</v>
      </c>
      <c r="F1538" s="2" t="str">
        <f>IFERROR(__xludf.DUMMYFUNCTION("GOOGLETRANSLATE(B1538, ""en"", ""ru"")"),"Loading...")</f>
        <v>Loading...</v>
      </c>
      <c r="G1538" s="2" t="str">
        <f>IFERROR(__xludf.DUMMYFUNCTION("GOOGLETRANSLATE(C1538, ""en"", ""ru"")"),"Loading...")</f>
        <v>Loading...</v>
      </c>
    </row>
    <row r="1539" ht="15.75" customHeight="1">
      <c r="A1539" s="2" t="s">
        <v>728</v>
      </c>
      <c r="B1539" s="2" t="s">
        <v>378</v>
      </c>
      <c r="C1539" s="2" t="s">
        <v>729</v>
      </c>
      <c r="E1539" s="2" t="str">
        <f>IFERROR(__xludf.DUMMYFUNCTION("GOOGLETRANSLATE(A1539, ""en"", ""ru"")"),"Loading...")</f>
        <v>Loading...</v>
      </c>
      <c r="F1539" s="2" t="str">
        <f>IFERROR(__xludf.DUMMYFUNCTION("GOOGLETRANSLATE(B1539, ""en"", ""ru"")"),"Loading...")</f>
        <v>Loading...</v>
      </c>
      <c r="G1539" s="2" t="str">
        <f>IFERROR(__xludf.DUMMYFUNCTION("GOOGLETRANSLATE(C1539, ""en"", ""ru"")"),"Loading...")</f>
        <v>Loading...</v>
      </c>
    </row>
    <row r="1540" ht="15.75" customHeight="1">
      <c r="A1540" s="2" t="s">
        <v>728</v>
      </c>
      <c r="B1540" s="2" t="s">
        <v>321</v>
      </c>
      <c r="C1540" s="2" t="s">
        <v>729</v>
      </c>
      <c r="E1540" s="2" t="str">
        <f>IFERROR(__xludf.DUMMYFUNCTION("GOOGLETRANSLATE(A1540, ""en"", ""ru"")"),"Loading...")</f>
        <v>Loading...</v>
      </c>
      <c r="F1540" s="2" t="str">
        <f>IFERROR(__xludf.DUMMYFUNCTION("GOOGLETRANSLATE(B1540, ""en"", ""ru"")"),"Loading...")</f>
        <v>Loading...</v>
      </c>
      <c r="G1540" s="2" t="str">
        <f>IFERROR(__xludf.DUMMYFUNCTION("GOOGLETRANSLATE(C1540, ""en"", ""ru"")"),"Loading...")</f>
        <v>Loading...</v>
      </c>
    </row>
    <row r="1541" ht="15.75" customHeight="1">
      <c r="A1541" s="2" t="s">
        <v>735</v>
      </c>
      <c r="B1541" s="2" t="s">
        <v>682</v>
      </c>
      <c r="C1541" s="2" t="s">
        <v>736</v>
      </c>
      <c r="E1541" s="2" t="str">
        <f>IFERROR(__xludf.DUMMYFUNCTION("GOOGLETRANSLATE(A1541, ""en"", ""ru"")"),"Loading...")</f>
        <v>Loading...</v>
      </c>
      <c r="F1541" s="2" t="str">
        <f>IFERROR(__xludf.DUMMYFUNCTION("GOOGLETRANSLATE(B1541, ""en"", ""ru"")"),"Loading...")</f>
        <v>Loading...</v>
      </c>
      <c r="G1541" s="2" t="str">
        <f>IFERROR(__xludf.DUMMYFUNCTION("GOOGLETRANSLATE(C1541, ""en"", ""ru"")"),"Loading...")</f>
        <v>Loading...</v>
      </c>
    </row>
    <row r="1542" ht="15.75" customHeight="1">
      <c r="A1542" s="2" t="s">
        <v>735</v>
      </c>
      <c r="B1542" s="2" t="s">
        <v>18</v>
      </c>
      <c r="C1542" s="2" t="s">
        <v>736</v>
      </c>
      <c r="E1542" s="2" t="str">
        <f>IFERROR(__xludf.DUMMYFUNCTION("GOOGLETRANSLATE(A1542, ""en"", ""ru"")"),"Loading...")</f>
        <v>Loading...</v>
      </c>
      <c r="F1542" s="2" t="str">
        <f>IFERROR(__xludf.DUMMYFUNCTION("GOOGLETRANSLATE(B1542, ""en"", ""ru"")"),"Масло")</f>
        <v>Масло</v>
      </c>
      <c r="G1542" s="2" t="str">
        <f>IFERROR(__xludf.DUMMYFUNCTION("GOOGLETRANSLATE(C1542, ""en"", ""ru"")"),"Loading...")</f>
        <v>Loading...</v>
      </c>
    </row>
    <row r="1543" ht="15.75" customHeight="1">
      <c r="A1543" s="2" t="s">
        <v>735</v>
      </c>
      <c r="B1543" s="2" t="s">
        <v>669</v>
      </c>
      <c r="C1543" s="2" t="s">
        <v>736</v>
      </c>
      <c r="E1543" s="2" t="str">
        <f>IFERROR(__xludf.DUMMYFUNCTION("GOOGLETRANSLATE(A1543, ""en"", ""ru"")"),"Loading...")</f>
        <v>Loading...</v>
      </c>
      <c r="F1543" s="2" t="str">
        <f>IFERROR(__xludf.DUMMYFUNCTION("GOOGLETRANSLATE(B1543, ""en"", ""ru"")"),"Loading...")</f>
        <v>Loading...</v>
      </c>
      <c r="G1543" s="2" t="str">
        <f>IFERROR(__xludf.DUMMYFUNCTION("GOOGLETRANSLATE(C1543, ""en"", ""ru"")"),"Loading...")</f>
        <v>Loading...</v>
      </c>
    </row>
    <row r="1544" ht="15.75" customHeight="1">
      <c r="A1544" s="2" t="s">
        <v>735</v>
      </c>
      <c r="B1544" s="2" t="s">
        <v>73</v>
      </c>
      <c r="C1544" s="2" t="s">
        <v>736</v>
      </c>
      <c r="E1544" s="2" t="str">
        <f>IFERROR(__xludf.DUMMYFUNCTION("GOOGLETRANSLATE(A1544, ""en"", ""ru"")"),"Loading...")</f>
        <v>Loading...</v>
      </c>
      <c r="F1544" s="2" t="str">
        <f>IFERROR(__xludf.DUMMYFUNCTION("GOOGLETRANSLATE(B1544, ""en"", ""ru"")"),"Яичные желтки")</f>
        <v>Яичные желтки</v>
      </c>
      <c r="G1544" s="2" t="str">
        <f>IFERROR(__xludf.DUMMYFUNCTION("GOOGLETRANSLATE(C1544, ""en"", ""ru"")"),"Loading...")</f>
        <v>Loading...</v>
      </c>
    </row>
    <row r="1545" ht="15.75" customHeight="1">
      <c r="A1545" s="2" t="s">
        <v>735</v>
      </c>
      <c r="B1545" s="2" t="s">
        <v>193</v>
      </c>
      <c r="C1545" s="2" t="s">
        <v>736</v>
      </c>
      <c r="E1545" s="2" t="str">
        <f>IFERROR(__xludf.DUMMYFUNCTION("GOOGLETRANSLATE(A1545, ""en"", ""ru"")"),"Loading...")</f>
        <v>Loading...</v>
      </c>
      <c r="F1545" s="2" t="str">
        <f>IFERROR(__xludf.DUMMYFUNCTION("GOOGLETRANSLATE(B1545, ""en"", ""ru"")"),"Loading...")</f>
        <v>Loading...</v>
      </c>
      <c r="G1545" s="2" t="str">
        <f>IFERROR(__xludf.DUMMYFUNCTION("GOOGLETRANSLATE(C1545, ""en"", ""ru"")"),"Loading...")</f>
        <v>Loading...</v>
      </c>
    </row>
    <row r="1546" ht="15.75" customHeight="1">
      <c r="A1546" s="2" t="s">
        <v>735</v>
      </c>
      <c r="B1546" s="2" t="s">
        <v>159</v>
      </c>
      <c r="C1546" s="2" t="s">
        <v>736</v>
      </c>
      <c r="E1546" s="2" t="str">
        <f>IFERROR(__xludf.DUMMYFUNCTION("GOOGLETRANSLATE(A1546, ""en"", ""ru"")"),"Loading...")</f>
        <v>Loading...</v>
      </c>
      <c r="F1546" s="2" t="str">
        <f>IFERROR(__xludf.DUMMYFUNCTION("GOOGLETRANSLATE(B1546, ""en"", ""ru"")"),"Loading...")</f>
        <v>Loading...</v>
      </c>
      <c r="G1546" s="2" t="str">
        <f>IFERROR(__xludf.DUMMYFUNCTION("GOOGLETRANSLATE(C1546, ""en"", ""ru"")"),"Loading...")</f>
        <v>Loading...</v>
      </c>
    </row>
    <row r="1547" ht="15.75" customHeight="1">
      <c r="A1547" s="2" t="s">
        <v>735</v>
      </c>
      <c r="B1547" s="2" t="s">
        <v>170</v>
      </c>
      <c r="C1547" s="2" t="s">
        <v>736</v>
      </c>
      <c r="E1547" s="2" t="str">
        <f>IFERROR(__xludf.DUMMYFUNCTION("GOOGLETRANSLATE(A1547, ""en"", ""ru"")"),"Loading...")</f>
        <v>Loading...</v>
      </c>
      <c r="F1547" s="2" t="str">
        <f>IFERROR(__xludf.DUMMYFUNCTION("GOOGLETRANSLATE(B1547, ""en"", ""ru"")"),"Loading...")</f>
        <v>Loading...</v>
      </c>
      <c r="G1547" s="2" t="str">
        <f>IFERROR(__xludf.DUMMYFUNCTION("GOOGLETRANSLATE(C1547, ""en"", ""ru"")"),"Loading...")</f>
        <v>Loading...</v>
      </c>
    </row>
    <row r="1548" ht="15.75" customHeight="1">
      <c r="A1548" s="2" t="s">
        <v>735</v>
      </c>
      <c r="B1548" s="2" t="s">
        <v>193</v>
      </c>
      <c r="C1548" s="2" t="s">
        <v>736</v>
      </c>
      <c r="E1548" s="2" t="str">
        <f>IFERROR(__xludf.DUMMYFUNCTION("GOOGLETRANSLATE(A1548, ""en"", ""ru"")"),"Loading...")</f>
        <v>Loading...</v>
      </c>
      <c r="F1548" s="2" t="str">
        <f>IFERROR(__xludf.DUMMYFUNCTION("GOOGLETRANSLATE(B1548, ""en"", ""ru"")"),"Loading...")</f>
        <v>Loading...</v>
      </c>
      <c r="G1548" s="2" t="str">
        <f>IFERROR(__xludf.DUMMYFUNCTION("GOOGLETRANSLATE(C1548, ""en"", ""ru"")"),"Loading...")</f>
        <v>Loading...</v>
      </c>
    </row>
    <row r="1549" ht="15.75" customHeight="1">
      <c r="A1549" s="2" t="s">
        <v>737</v>
      </c>
      <c r="B1549" s="2" t="s">
        <v>197</v>
      </c>
      <c r="C1549" s="2" t="s">
        <v>738</v>
      </c>
      <c r="E1549" s="2" t="str">
        <f>IFERROR(__xludf.DUMMYFUNCTION("GOOGLETRANSLATE(A1549, ""en"", ""ru"")"),"Loading...")</f>
        <v>Loading...</v>
      </c>
      <c r="F1549" s="2" t="str">
        <f>IFERROR(__xludf.DUMMYFUNCTION("GOOGLETRANSLATE(B1549, ""en"", ""ru"")"),"Loading...")</f>
        <v>Loading...</v>
      </c>
      <c r="G1549" s="2" t="str">
        <f>IFERROR(__xludf.DUMMYFUNCTION("GOOGLETRANSLATE(C1549, ""en"", ""ru"")"),"Loading...")</f>
        <v>Loading...</v>
      </c>
    </row>
    <row r="1550" ht="15.75" customHeight="1">
      <c r="A1550" s="2" t="s">
        <v>737</v>
      </c>
      <c r="B1550" s="2" t="s">
        <v>77</v>
      </c>
      <c r="C1550" s="2" t="s">
        <v>738</v>
      </c>
      <c r="E1550" s="2" t="str">
        <f>IFERROR(__xludf.DUMMYFUNCTION("GOOGLETRANSLATE(A1550, ""en"", ""ru"")"),"Loading...")</f>
        <v>Loading...</v>
      </c>
      <c r="F1550" s="2" t="str">
        <f>IFERROR(__xludf.DUMMYFUNCTION("GOOGLETRANSLATE(B1550, ""en"", ""ru"")"),"Лук")</f>
        <v>Лук</v>
      </c>
      <c r="G1550" s="2" t="str">
        <f>IFERROR(__xludf.DUMMYFUNCTION("GOOGLETRANSLATE(C1550, ""en"", ""ru"")"),"Loading...")</f>
        <v>Loading...</v>
      </c>
    </row>
    <row r="1551" ht="15.75" customHeight="1">
      <c r="A1551" s="2" t="s">
        <v>737</v>
      </c>
      <c r="B1551" s="2" t="s">
        <v>79</v>
      </c>
      <c r="C1551" s="2" t="s">
        <v>738</v>
      </c>
      <c r="E1551" s="2" t="str">
        <f>IFERROR(__xludf.DUMMYFUNCTION("GOOGLETRANSLATE(A1551, ""en"", ""ru"")"),"Loading...")</f>
        <v>Loading...</v>
      </c>
      <c r="F1551" s="2" t="str">
        <f>IFERROR(__xludf.DUMMYFUNCTION("GOOGLETRANSLATE(B1551, ""en"", ""ru"")"),"Чеснок")</f>
        <v>Чеснок</v>
      </c>
      <c r="G1551" s="2" t="str">
        <f>IFERROR(__xludf.DUMMYFUNCTION("GOOGLETRANSLATE(C1551, ""en"", ""ru"")"),"Loading...")</f>
        <v>Loading...</v>
      </c>
    </row>
    <row r="1552" ht="15.75" customHeight="1">
      <c r="A1552" s="2" t="s">
        <v>737</v>
      </c>
      <c r="B1552" s="2" t="s">
        <v>38</v>
      </c>
      <c r="C1552" s="2" t="s">
        <v>738</v>
      </c>
      <c r="E1552" s="2" t="str">
        <f>IFERROR(__xludf.DUMMYFUNCTION("GOOGLETRANSLATE(A1552, ""en"", ""ru"")"),"Loading...")</f>
        <v>Loading...</v>
      </c>
      <c r="F1552" s="2" t="str">
        <f>IFERROR(__xludf.DUMMYFUNCTION("GOOGLETRANSLATE(B1552, ""en"", ""ru"")"),"Имбирь")</f>
        <v>Имбирь</v>
      </c>
      <c r="G1552" s="2" t="str">
        <f>IFERROR(__xludf.DUMMYFUNCTION("GOOGLETRANSLATE(C1552, ""en"", ""ru"")"),"Loading...")</f>
        <v>Loading...</v>
      </c>
    </row>
    <row r="1553" ht="15.75" customHeight="1">
      <c r="A1553" s="2" t="s">
        <v>737</v>
      </c>
      <c r="B1553" s="2" t="s">
        <v>43</v>
      </c>
      <c r="C1553" s="2" t="s">
        <v>738</v>
      </c>
      <c r="E1553" s="2" t="str">
        <f>IFERROR(__xludf.DUMMYFUNCTION("GOOGLETRANSLATE(A1553, ""en"", ""ru"")"),"Loading...")</f>
        <v>Loading...</v>
      </c>
      <c r="F1553" s="2" t="str">
        <f>IFERROR(__xludf.DUMMYFUNCTION("GOOGLETRANSLATE(B1553, ""en"", ""ru"")"),"Кориандр")</f>
        <v>Кориандр</v>
      </c>
      <c r="G1553" s="2" t="str">
        <f>IFERROR(__xludf.DUMMYFUNCTION("GOOGLETRANSLATE(C1553, ""en"", ""ru"")"),"Loading...")</f>
        <v>Loading...</v>
      </c>
    </row>
    <row r="1554" ht="15.75" customHeight="1">
      <c r="A1554" s="2" t="s">
        <v>737</v>
      </c>
      <c r="B1554" s="2" t="s">
        <v>42</v>
      </c>
      <c r="C1554" s="2" t="s">
        <v>738</v>
      </c>
      <c r="E1554" s="2" t="str">
        <f>IFERROR(__xludf.DUMMYFUNCTION("GOOGLETRANSLATE(A1554, ""en"", ""ru"")"),"Loading...")</f>
        <v>Loading...</v>
      </c>
      <c r="F1554" s="2" t="str">
        <f>IFERROR(__xludf.DUMMYFUNCTION("GOOGLETRANSLATE(B1554, ""en"", ""ru"")"),"Тмин")</f>
        <v>Тмин</v>
      </c>
      <c r="G1554" s="2" t="str">
        <f>IFERROR(__xludf.DUMMYFUNCTION("GOOGLETRANSLATE(C1554, ""en"", ""ru"")"),"Loading...")</f>
        <v>Loading...</v>
      </c>
    </row>
    <row r="1555" ht="15.75" customHeight="1">
      <c r="A1555" s="2" t="s">
        <v>737</v>
      </c>
      <c r="B1555" s="2" t="s">
        <v>247</v>
      </c>
      <c r="C1555" s="2" t="s">
        <v>738</v>
      </c>
      <c r="E1555" s="2" t="str">
        <f>IFERROR(__xludf.DUMMYFUNCTION("GOOGLETRANSLATE(A1555, ""en"", ""ru"")"),"Loading...")</f>
        <v>Loading...</v>
      </c>
      <c r="F1555" s="2" t="str">
        <f>IFERROR(__xludf.DUMMYFUNCTION("GOOGLETRANSLATE(B1555, ""en"", ""ru"")"),"Loading...")</f>
        <v>Loading...</v>
      </c>
      <c r="G1555" s="2" t="str">
        <f>IFERROR(__xludf.DUMMYFUNCTION("GOOGLETRANSLATE(C1555, ""en"", ""ru"")"),"Loading...")</f>
        <v>Loading...</v>
      </c>
    </row>
    <row r="1556" ht="15.75" customHeight="1">
      <c r="A1556" s="2" t="s">
        <v>737</v>
      </c>
      <c r="B1556" s="2" t="s">
        <v>548</v>
      </c>
      <c r="C1556" s="2" t="s">
        <v>738</v>
      </c>
      <c r="E1556" s="2" t="str">
        <f>IFERROR(__xludf.DUMMYFUNCTION("GOOGLETRANSLATE(A1556, ""en"", ""ru"")"),"Loading...")</f>
        <v>Loading...</v>
      </c>
      <c r="F1556" s="2" t="str">
        <f>IFERROR(__xludf.DUMMYFUNCTION("GOOGLETRANSLATE(B1556, ""en"", ""ru"")"),"Loading...")</f>
        <v>Loading...</v>
      </c>
      <c r="G1556" s="2" t="str">
        <f>IFERROR(__xludf.DUMMYFUNCTION("GOOGLETRANSLATE(C1556, ""en"", ""ru"")"),"Loading...")</f>
        <v>Loading...</v>
      </c>
    </row>
    <row r="1557" ht="15.75" customHeight="1">
      <c r="A1557" s="2" t="s">
        <v>737</v>
      </c>
      <c r="B1557" s="2" t="s">
        <v>394</v>
      </c>
      <c r="C1557" s="2" t="s">
        <v>738</v>
      </c>
      <c r="E1557" s="2" t="str">
        <f>IFERROR(__xludf.DUMMYFUNCTION("GOOGLETRANSLATE(A1557, ""en"", ""ru"")"),"Loading...")</f>
        <v>Loading...</v>
      </c>
      <c r="F1557" s="2" t="str">
        <f>IFERROR(__xludf.DUMMYFUNCTION("GOOGLETRANSLATE(B1557, ""en"", ""ru"")"),"Loading...")</f>
        <v>Loading...</v>
      </c>
      <c r="G1557" s="2" t="str">
        <f>IFERROR(__xludf.DUMMYFUNCTION("GOOGLETRANSLATE(C1557, ""en"", ""ru"")"),"Loading...")</f>
        <v>Loading...</v>
      </c>
    </row>
    <row r="1558" ht="15.75" customHeight="1">
      <c r="A1558" s="2" t="s">
        <v>737</v>
      </c>
      <c r="B1558" s="2" t="s">
        <v>704</v>
      </c>
      <c r="C1558" s="2" t="s">
        <v>738</v>
      </c>
      <c r="E1558" s="2" t="str">
        <f>IFERROR(__xludf.DUMMYFUNCTION("GOOGLETRANSLATE(A1558, ""en"", ""ru"")"),"Loading...")</f>
        <v>Loading...</v>
      </c>
      <c r="F1558" s="2" t="str">
        <f>IFERROR(__xludf.DUMMYFUNCTION("GOOGLETRANSLATE(B1558, ""en"", ""ru"")"),"Loading...")</f>
        <v>Loading...</v>
      </c>
      <c r="G1558" s="2" t="str">
        <f>IFERROR(__xludf.DUMMYFUNCTION("GOOGLETRANSLATE(C1558, ""en"", ""ru"")"),"Loading...")</f>
        <v>Loading...</v>
      </c>
    </row>
    <row r="1559" ht="15.75" customHeight="1">
      <c r="A1559" s="2" t="s">
        <v>737</v>
      </c>
      <c r="B1559" s="2" t="s">
        <v>462</v>
      </c>
      <c r="C1559" s="2" t="s">
        <v>738</v>
      </c>
      <c r="E1559" s="2" t="str">
        <f>IFERROR(__xludf.DUMMYFUNCTION("GOOGLETRANSLATE(A1559, ""en"", ""ru"")"),"Loading...")</f>
        <v>Loading...</v>
      </c>
      <c r="F1559" s="2" t="str">
        <f>IFERROR(__xludf.DUMMYFUNCTION("GOOGLETRANSLATE(B1559, ""en"", ""ru"")"),"Рис басмати")</f>
        <v>Рис басмати</v>
      </c>
      <c r="G1559" s="2" t="str">
        <f>IFERROR(__xludf.DUMMYFUNCTION("GOOGLETRANSLATE(C1559, ""en"", ""ru"")"),"Loading...")</f>
        <v>Loading...</v>
      </c>
    </row>
    <row r="1560" ht="15.75" customHeight="1">
      <c r="A1560" s="2" t="s">
        <v>739</v>
      </c>
      <c r="B1560" s="2" t="s">
        <v>740</v>
      </c>
      <c r="C1560" s="2" t="s">
        <v>741</v>
      </c>
      <c r="E1560" s="2" t="str">
        <f>IFERROR(__xludf.DUMMYFUNCTION("GOOGLETRANSLATE(A1560, ""en"", ""ru"")"),"Loading...")</f>
        <v>Loading...</v>
      </c>
      <c r="F1560" s="2" t="str">
        <f>IFERROR(__xludf.DUMMYFUNCTION("GOOGLETRANSLATE(B1560, ""en"", ""ru"")"),"Loading...")</f>
        <v>Loading...</v>
      </c>
      <c r="G1560" s="2" t="str">
        <f>IFERROR(__xludf.DUMMYFUNCTION("GOOGLETRANSLATE(C1560, ""en"", ""ru"")"),"Loading...")</f>
        <v>Loading...</v>
      </c>
    </row>
    <row r="1561" ht="15.75" customHeight="1">
      <c r="A1561" s="2" t="s">
        <v>739</v>
      </c>
      <c r="B1561" s="2" t="s">
        <v>89</v>
      </c>
      <c r="C1561" s="2" t="s">
        <v>741</v>
      </c>
      <c r="E1561" s="2" t="str">
        <f>IFERROR(__xludf.DUMMYFUNCTION("GOOGLETRANSLATE(A1561, ""en"", ""ru"")"),"Loading...")</f>
        <v>Loading...</v>
      </c>
      <c r="F1561" s="2" t="str">
        <f>IFERROR(__xludf.DUMMYFUNCTION("GOOGLETRANSLATE(B1561, ""en"", ""ru"")"),"Лавровый лист")</f>
        <v>Лавровый лист</v>
      </c>
      <c r="G1561" s="2" t="str">
        <f>IFERROR(__xludf.DUMMYFUNCTION("GOOGLETRANSLATE(C1561, ""en"", ""ru"")"),"Loading...")</f>
        <v>Loading...</v>
      </c>
    </row>
    <row r="1562" ht="15.75" customHeight="1">
      <c r="A1562" s="2" t="s">
        <v>739</v>
      </c>
      <c r="B1562" s="2" t="s">
        <v>25</v>
      </c>
      <c r="C1562" s="2" t="s">
        <v>741</v>
      </c>
      <c r="E1562" s="2" t="str">
        <f>IFERROR(__xludf.DUMMYFUNCTION("GOOGLETRANSLATE(A1562, ""en"", ""ru"")"),"Loading...")</f>
        <v>Loading...</v>
      </c>
      <c r="F1562" s="2" t="str">
        <f>IFERROR(__xludf.DUMMYFUNCTION("GOOGLETRANSLATE(B1562, ""en"", ""ru"")"),"Молоко")</f>
        <v>Молоко</v>
      </c>
      <c r="G1562" s="2" t="str">
        <f>IFERROR(__xludf.DUMMYFUNCTION("GOOGLETRANSLATE(C1562, ""en"", ""ru"")"),"Loading...")</f>
        <v>Loading...</v>
      </c>
    </row>
    <row r="1563" ht="15.75" customHeight="1">
      <c r="A1563" s="2" t="s">
        <v>739</v>
      </c>
      <c r="B1563" s="2" t="s">
        <v>27</v>
      </c>
      <c r="C1563" s="2" t="s">
        <v>741</v>
      </c>
      <c r="E1563" s="2" t="str">
        <f>IFERROR(__xludf.DUMMYFUNCTION("GOOGLETRANSLATE(A1563, ""en"", ""ru"")"),"Loading...")</f>
        <v>Loading...</v>
      </c>
      <c r="F1563" s="2" t="str">
        <f>IFERROR(__xludf.DUMMYFUNCTION("GOOGLETRANSLATE(B1563, ""en"", ""ru"")"),"Яйца")</f>
        <v>Яйца</v>
      </c>
      <c r="G1563" s="2" t="str">
        <f>IFERROR(__xludf.DUMMYFUNCTION("GOOGLETRANSLATE(C1563, ""en"", ""ru"")"),"Loading...")</f>
        <v>Loading...</v>
      </c>
    </row>
    <row r="1564" ht="15.75" customHeight="1">
      <c r="A1564" s="2" t="s">
        <v>739</v>
      </c>
      <c r="B1564" s="2" t="s">
        <v>118</v>
      </c>
      <c r="C1564" s="2" t="s">
        <v>741</v>
      </c>
      <c r="E1564" s="2" t="str">
        <f>IFERROR(__xludf.DUMMYFUNCTION("GOOGLETRANSLATE(A1564, ""en"", ""ru"")"),"Loading...")</f>
        <v>Loading...</v>
      </c>
      <c r="F1564" s="2" t="str">
        <f>IFERROR(__xludf.DUMMYFUNCTION("GOOGLETRANSLATE(B1564, ""en"", ""ru"")"),"Петрушка")</f>
        <v>Петрушка</v>
      </c>
      <c r="G1564" s="2" t="str">
        <f>IFERROR(__xludf.DUMMYFUNCTION("GOOGLETRANSLATE(C1564, ""en"", ""ru"")"),"Loading...")</f>
        <v>Loading...</v>
      </c>
    </row>
    <row r="1565" ht="15.75" customHeight="1">
      <c r="A1565" s="2" t="s">
        <v>739</v>
      </c>
      <c r="B1565" s="2" t="s">
        <v>43</v>
      </c>
      <c r="C1565" s="2" t="s">
        <v>741</v>
      </c>
      <c r="E1565" s="2" t="str">
        <f>IFERROR(__xludf.DUMMYFUNCTION("GOOGLETRANSLATE(A1565, ""en"", ""ru"")"),"Loading...")</f>
        <v>Loading...</v>
      </c>
      <c r="F1565" s="2" t="str">
        <f>IFERROR(__xludf.DUMMYFUNCTION("GOOGLETRANSLATE(B1565, ""en"", ""ru"")"),"Кориандр")</f>
        <v>Кориандр</v>
      </c>
      <c r="G1565" s="2" t="str">
        <f>IFERROR(__xludf.DUMMYFUNCTION("GOOGLETRANSLATE(C1565, ""en"", ""ru"")"),"Loading...")</f>
        <v>Loading...</v>
      </c>
    </row>
    <row r="1566" ht="15.75" customHeight="1">
      <c r="A1566" s="2" t="s">
        <v>739</v>
      </c>
      <c r="B1566" s="2" t="s">
        <v>197</v>
      </c>
      <c r="C1566" s="2" t="s">
        <v>741</v>
      </c>
      <c r="E1566" s="2" t="str">
        <f>IFERROR(__xludf.DUMMYFUNCTION("GOOGLETRANSLATE(A1566, ""en"", ""ru"")"),"Loading...")</f>
        <v>Loading...</v>
      </c>
      <c r="F1566" s="2" t="str">
        <f>IFERROR(__xludf.DUMMYFUNCTION("GOOGLETRANSLATE(B1566, ""en"", ""ru"")"),"Loading...")</f>
        <v>Loading...</v>
      </c>
      <c r="G1566" s="2" t="str">
        <f>IFERROR(__xludf.DUMMYFUNCTION("GOOGLETRANSLATE(C1566, ""en"", ""ru"")"),"Loading...")</f>
        <v>Loading...</v>
      </c>
    </row>
    <row r="1567" ht="15.75" customHeight="1">
      <c r="A1567" s="2" t="s">
        <v>739</v>
      </c>
      <c r="B1567" s="2" t="s">
        <v>77</v>
      </c>
      <c r="C1567" s="2" t="s">
        <v>741</v>
      </c>
      <c r="E1567" s="2" t="str">
        <f>IFERROR(__xludf.DUMMYFUNCTION("GOOGLETRANSLATE(A1567, ""en"", ""ru"")"),"Loading...")</f>
        <v>Loading...</v>
      </c>
      <c r="F1567" s="2" t="str">
        <f>IFERROR(__xludf.DUMMYFUNCTION("GOOGLETRANSLATE(B1567, ""en"", ""ru"")"),"Лук")</f>
        <v>Лук</v>
      </c>
      <c r="G1567" s="2" t="str">
        <f>IFERROR(__xludf.DUMMYFUNCTION("GOOGLETRANSLATE(C1567, ""en"", ""ru"")"),"Loading...")</f>
        <v>Loading...</v>
      </c>
    </row>
    <row r="1568" ht="15.75" customHeight="1">
      <c r="A1568" s="2" t="s">
        <v>739</v>
      </c>
      <c r="B1568" s="2" t="s">
        <v>43</v>
      </c>
      <c r="C1568" s="2" t="s">
        <v>741</v>
      </c>
      <c r="E1568" s="2" t="str">
        <f>IFERROR(__xludf.DUMMYFUNCTION("GOOGLETRANSLATE(A1568, ""en"", ""ru"")"),"Loading...")</f>
        <v>Loading...</v>
      </c>
      <c r="F1568" s="2" t="str">
        <f>IFERROR(__xludf.DUMMYFUNCTION("GOOGLETRANSLATE(B1568, ""en"", ""ru"")"),"Кориандр")</f>
        <v>Кориандр</v>
      </c>
      <c r="G1568" s="2" t="str">
        <f>IFERROR(__xludf.DUMMYFUNCTION("GOOGLETRANSLATE(C1568, ""en"", ""ru"")"),"Loading...")</f>
        <v>Loading...</v>
      </c>
    </row>
    <row r="1569" ht="15.75" customHeight="1">
      <c r="A1569" s="2" t="s">
        <v>739</v>
      </c>
      <c r="B1569" s="2" t="s">
        <v>707</v>
      </c>
      <c r="C1569" s="2" t="s">
        <v>741</v>
      </c>
      <c r="E1569" s="2" t="str">
        <f>IFERROR(__xludf.DUMMYFUNCTION("GOOGLETRANSLATE(A1569, ""en"", ""ru"")"),"Loading...")</f>
        <v>Loading...</v>
      </c>
      <c r="F1569" s="2" t="str">
        <f>IFERROR(__xludf.DUMMYFUNCTION("GOOGLETRANSLATE(B1569, ""en"", ""ru"")"),"Loading...")</f>
        <v>Loading...</v>
      </c>
      <c r="G1569" s="2" t="str">
        <f>IFERROR(__xludf.DUMMYFUNCTION("GOOGLETRANSLATE(C1569, ""en"", ""ru"")"),"Loading...")</f>
        <v>Loading...</v>
      </c>
    </row>
    <row r="1570" ht="15.75" customHeight="1">
      <c r="A1570" s="2" t="s">
        <v>739</v>
      </c>
      <c r="B1570" s="2" t="s">
        <v>232</v>
      </c>
      <c r="C1570" s="2" t="s">
        <v>741</v>
      </c>
      <c r="E1570" s="2" t="str">
        <f>IFERROR(__xludf.DUMMYFUNCTION("GOOGLETRANSLATE(A1570, ""en"", ""ru"")"),"Loading...")</f>
        <v>Loading...</v>
      </c>
      <c r="F1570" s="2" t="str">
        <f>IFERROR(__xludf.DUMMYFUNCTION("GOOGLETRANSLATE(B1570, ""en"", ""ru"")"),"Loading...")</f>
        <v>Loading...</v>
      </c>
      <c r="G1570" s="2" t="str">
        <f>IFERROR(__xludf.DUMMYFUNCTION("GOOGLETRANSLATE(C1570, ""en"", ""ru"")"),"Loading...")</f>
        <v>Loading...</v>
      </c>
    </row>
    <row r="1571" ht="15.75" customHeight="1">
      <c r="A1571" s="2" t="s">
        <v>742</v>
      </c>
      <c r="B1571" s="2" t="s">
        <v>369</v>
      </c>
      <c r="C1571" s="2" t="s">
        <v>743</v>
      </c>
      <c r="E1571" s="2" t="str">
        <f>IFERROR(__xludf.DUMMYFUNCTION("GOOGLETRANSLATE(A1571, ""en"", ""ru"")"),"Loading...")</f>
        <v>Loading...</v>
      </c>
      <c r="F1571" s="2" t="str">
        <f>IFERROR(__xludf.DUMMYFUNCTION("GOOGLETRANSLATE(B1571, ""en"", ""ru"")"),"Loading...")</f>
        <v>Loading...</v>
      </c>
      <c r="G1571" s="2" t="str">
        <f>IFERROR(__xludf.DUMMYFUNCTION("GOOGLETRANSLATE(C1571, ""en"", ""ru"")"),"Loading...")</f>
        <v>Loading...</v>
      </c>
    </row>
    <row r="1572" ht="15.75" customHeight="1">
      <c r="A1572" s="2" t="s">
        <v>742</v>
      </c>
      <c r="B1572" s="2" t="s">
        <v>195</v>
      </c>
      <c r="C1572" s="2" t="s">
        <v>743</v>
      </c>
      <c r="E1572" s="2" t="str">
        <f>IFERROR(__xludf.DUMMYFUNCTION("GOOGLETRANSLATE(A1572, ""en"", ""ru"")"),"Loading...")</f>
        <v>Loading...</v>
      </c>
      <c r="F1572" s="2" t="str">
        <f>IFERROR(__xludf.DUMMYFUNCTION("GOOGLETRANSLATE(B1572, ""en"", ""ru"")"),"Loading...")</f>
        <v>Loading...</v>
      </c>
      <c r="G1572" s="2" t="str">
        <f>IFERROR(__xludf.DUMMYFUNCTION("GOOGLETRANSLATE(C1572, ""en"", ""ru"")"),"Loading...")</f>
        <v>Loading...</v>
      </c>
    </row>
    <row r="1573" ht="15.75" customHeight="1">
      <c r="A1573" s="2" t="s">
        <v>742</v>
      </c>
      <c r="B1573" s="2" t="s">
        <v>200</v>
      </c>
      <c r="C1573" s="2" t="s">
        <v>743</v>
      </c>
      <c r="E1573" s="2" t="str">
        <f>IFERROR(__xludf.DUMMYFUNCTION("GOOGLETRANSLATE(A1573, ""en"", ""ru"")"),"Loading...")</f>
        <v>Loading...</v>
      </c>
      <c r="F1573" s="2" t="str">
        <f>IFERROR(__xludf.DUMMYFUNCTION("GOOGLETRANSLATE(B1573, ""en"", ""ru"")"),"Loading...")</f>
        <v>Loading...</v>
      </c>
      <c r="G1573" s="2" t="str">
        <f>IFERROR(__xludf.DUMMYFUNCTION("GOOGLETRANSLATE(C1573, ""en"", ""ru"")"),"Loading...")</f>
        <v>Loading...</v>
      </c>
    </row>
    <row r="1574" ht="15.75" customHeight="1">
      <c r="A1574" s="2" t="s">
        <v>742</v>
      </c>
      <c r="B1574" s="2" t="s">
        <v>152</v>
      </c>
      <c r="C1574" s="2" t="s">
        <v>743</v>
      </c>
      <c r="E1574" s="2" t="str">
        <f>IFERROR(__xludf.DUMMYFUNCTION("GOOGLETRANSLATE(A1574, ""en"", ""ru"")"),"Loading...")</f>
        <v>Loading...</v>
      </c>
      <c r="F1574" s="2" t="str">
        <f>IFERROR(__xludf.DUMMYFUNCTION("GOOGLETRANSLATE(B1574, ""en"", ""ru"")"),"Loading...")</f>
        <v>Loading...</v>
      </c>
      <c r="G1574" s="2" t="str">
        <f>IFERROR(__xludf.DUMMYFUNCTION("GOOGLETRANSLATE(C1574, ""en"", ""ru"")"),"Loading...")</f>
        <v>Loading...</v>
      </c>
    </row>
    <row r="1575" ht="15.75" customHeight="1">
      <c r="A1575" s="2" t="s">
        <v>742</v>
      </c>
      <c r="B1575" s="2" t="s">
        <v>47</v>
      </c>
      <c r="C1575" s="2" t="s">
        <v>743</v>
      </c>
      <c r="E1575" s="2" t="str">
        <f>IFERROR(__xludf.DUMMYFUNCTION("GOOGLETRANSLATE(A1575, ""en"", ""ru"")"),"Loading...")</f>
        <v>Loading...</v>
      </c>
      <c r="F1575" s="2" t="str">
        <f>IFERROR(__xludf.DUMMYFUNCTION("GOOGLETRANSLATE(B1575, ""en"", ""ru"")"),"Вода")</f>
        <v>Вода</v>
      </c>
      <c r="G1575" s="2" t="str">
        <f>IFERROR(__xludf.DUMMYFUNCTION("GOOGLETRANSLATE(C1575, ""en"", ""ru"")"),"Loading...")</f>
        <v>Loading...</v>
      </c>
    </row>
    <row r="1576" ht="15.75" customHeight="1">
      <c r="A1576" s="2" t="s">
        <v>742</v>
      </c>
      <c r="B1576" s="2" t="s">
        <v>189</v>
      </c>
      <c r="C1576" s="2" t="s">
        <v>743</v>
      </c>
      <c r="E1576" s="2" t="str">
        <f>IFERROR(__xludf.DUMMYFUNCTION("GOOGLETRANSLATE(A1576, ""en"", ""ru"")"),"Loading...")</f>
        <v>Loading...</v>
      </c>
      <c r="F1576" s="2" t="str">
        <f>IFERROR(__xludf.DUMMYFUNCTION("GOOGLETRANSLATE(B1576, ""en"", ""ru"")"),"Loading...")</f>
        <v>Loading...</v>
      </c>
      <c r="G1576" s="2" t="str">
        <f>IFERROR(__xludf.DUMMYFUNCTION("GOOGLETRANSLATE(C1576, ""en"", ""ru"")"),"Loading...")</f>
        <v>Loading...</v>
      </c>
    </row>
    <row r="1577" ht="15.75" customHeight="1">
      <c r="A1577" s="2" t="s">
        <v>742</v>
      </c>
      <c r="B1577" s="2" t="s">
        <v>277</v>
      </c>
      <c r="C1577" s="2" t="s">
        <v>743</v>
      </c>
      <c r="E1577" s="2" t="str">
        <f>IFERROR(__xludf.DUMMYFUNCTION("GOOGLETRANSLATE(A1577, ""en"", ""ru"")"),"Loading...")</f>
        <v>Loading...</v>
      </c>
      <c r="F1577" s="2" t="str">
        <f>IFERROR(__xludf.DUMMYFUNCTION("GOOGLETRANSLATE(B1577, ""en"", ""ru"")"),"Loading...")</f>
        <v>Loading...</v>
      </c>
      <c r="G1577" s="2" t="str">
        <f>IFERROR(__xludf.DUMMYFUNCTION("GOOGLETRANSLATE(C1577, ""en"", ""ru"")"),"Loading...")</f>
        <v>Loading...</v>
      </c>
    </row>
    <row r="1578" ht="15.75" customHeight="1">
      <c r="A1578" s="2" t="s">
        <v>742</v>
      </c>
      <c r="B1578" s="2" t="s">
        <v>581</v>
      </c>
      <c r="C1578" s="2" t="s">
        <v>743</v>
      </c>
      <c r="E1578" s="2" t="str">
        <f>IFERROR(__xludf.DUMMYFUNCTION("GOOGLETRANSLATE(A1578, ""en"", ""ru"")"),"Loading...")</f>
        <v>Loading...</v>
      </c>
      <c r="F1578" s="2" t="str">
        <f>IFERROR(__xludf.DUMMYFUNCTION("GOOGLETRANSLATE(B1578, ""en"", ""ru"")"),"Loading...")</f>
        <v>Loading...</v>
      </c>
      <c r="G1578" s="2" t="str">
        <f>IFERROR(__xludf.DUMMYFUNCTION("GOOGLETRANSLATE(C1578, ""en"", ""ru"")"),"Loading...")</f>
        <v>Loading...</v>
      </c>
    </row>
    <row r="1579" ht="15.75" customHeight="1">
      <c r="A1579" s="2" t="s">
        <v>742</v>
      </c>
      <c r="B1579" s="2" t="s">
        <v>444</v>
      </c>
      <c r="C1579" s="2" t="s">
        <v>743</v>
      </c>
      <c r="E1579" s="2" t="str">
        <f>IFERROR(__xludf.DUMMYFUNCTION("GOOGLETRANSLATE(A1579, ""en"", ""ru"")"),"Loading...")</f>
        <v>Loading...</v>
      </c>
      <c r="F1579" s="2" t="str">
        <f>IFERROR(__xludf.DUMMYFUNCTION("GOOGLETRANSLATE(B1579, ""en"", ""ru"")"),"Loading...")</f>
        <v>Loading...</v>
      </c>
      <c r="G1579" s="2" t="str">
        <f>IFERROR(__xludf.DUMMYFUNCTION("GOOGLETRANSLATE(C1579, ""en"", ""ru"")"),"Loading...")</f>
        <v>Loading...</v>
      </c>
    </row>
    <row r="1580" ht="15.75" customHeight="1">
      <c r="A1580" s="2" t="s">
        <v>742</v>
      </c>
      <c r="B1580" s="2" t="s">
        <v>77</v>
      </c>
      <c r="C1580" s="2" t="s">
        <v>743</v>
      </c>
      <c r="E1580" s="2" t="str">
        <f>IFERROR(__xludf.DUMMYFUNCTION("GOOGLETRANSLATE(A1580, ""en"", ""ru"")"),"Loading...")</f>
        <v>Loading...</v>
      </c>
      <c r="F1580" s="2" t="str">
        <f>IFERROR(__xludf.DUMMYFUNCTION("GOOGLETRANSLATE(B1580, ""en"", ""ru"")"),"Лук")</f>
        <v>Лук</v>
      </c>
      <c r="G1580" s="2" t="str">
        <f>IFERROR(__xludf.DUMMYFUNCTION("GOOGLETRANSLATE(C1580, ""en"", ""ru"")"),"Loading...")</f>
        <v>Loading...</v>
      </c>
    </row>
    <row r="1581" ht="15.75" customHeight="1">
      <c r="A1581" s="2" t="s">
        <v>742</v>
      </c>
      <c r="B1581" s="2" t="s">
        <v>39</v>
      </c>
      <c r="C1581" s="2" t="s">
        <v>743</v>
      </c>
      <c r="E1581" s="2" t="str">
        <f>IFERROR(__xludf.DUMMYFUNCTION("GOOGLETRANSLATE(A1581, ""en"", ""ru"")"),"Loading...")</f>
        <v>Loading...</v>
      </c>
      <c r="F1581" s="2" t="str">
        <f>IFERROR(__xludf.DUMMYFUNCTION("GOOGLETRANSLATE(B1581, ""en"", ""ru"")"),"Зубчик чеснока")</f>
        <v>Зубчик чеснока</v>
      </c>
      <c r="G1581" s="2" t="str">
        <f>IFERROR(__xludf.DUMMYFUNCTION("GOOGLETRANSLATE(C1581, ""en"", ""ru"")"),"Loading...")</f>
        <v>Loading...</v>
      </c>
    </row>
    <row r="1582" ht="15.75" customHeight="1">
      <c r="A1582" s="2" t="s">
        <v>742</v>
      </c>
      <c r="B1582" s="2" t="s">
        <v>744</v>
      </c>
      <c r="C1582" s="2" t="s">
        <v>743</v>
      </c>
      <c r="E1582" s="2" t="str">
        <f>IFERROR(__xludf.DUMMYFUNCTION("GOOGLETRANSLATE(A1582, ""en"", ""ru"")"),"Loading...")</f>
        <v>Loading...</v>
      </c>
      <c r="F1582" s="2" t="str">
        <f>IFERROR(__xludf.DUMMYFUNCTION("GOOGLETRANSLATE(B1582, ""en"", ""ru"")"),"Loading...")</f>
        <v>Loading...</v>
      </c>
      <c r="G1582" s="2" t="str">
        <f>IFERROR(__xludf.DUMMYFUNCTION("GOOGLETRANSLATE(C1582, ""en"", ""ru"")"),"Loading...")</f>
        <v>Loading...</v>
      </c>
    </row>
    <row r="1583" ht="15.75" customHeight="1">
      <c r="A1583" s="2" t="s">
        <v>742</v>
      </c>
      <c r="B1583" s="2" t="s">
        <v>745</v>
      </c>
      <c r="C1583" s="2" t="s">
        <v>743</v>
      </c>
      <c r="E1583" s="2" t="str">
        <f>IFERROR(__xludf.DUMMYFUNCTION("GOOGLETRANSLATE(A1583, ""en"", ""ru"")"),"Loading...")</f>
        <v>Loading...</v>
      </c>
      <c r="F1583" s="2" t="str">
        <f>IFERROR(__xludf.DUMMYFUNCTION("GOOGLETRANSLATE(B1583, ""en"", ""ru"")"),"Арахис")</f>
        <v>Арахис</v>
      </c>
      <c r="G1583" s="2" t="str">
        <f>IFERROR(__xludf.DUMMYFUNCTION("GOOGLETRANSLATE(C1583, ""en"", ""ru"")"),"Loading...")</f>
        <v>Loading...</v>
      </c>
    </row>
    <row r="1584" ht="15.75" customHeight="1">
      <c r="A1584" s="2" t="s">
        <v>746</v>
      </c>
      <c r="B1584" s="2" t="s">
        <v>588</v>
      </c>
      <c r="C1584" s="2" t="s">
        <v>747</v>
      </c>
      <c r="E1584" s="2" t="str">
        <f>IFERROR(__xludf.DUMMYFUNCTION("GOOGLETRANSLATE(A1584, ""en"", ""ru"")"),"Креветки Кунг По")</f>
        <v>Креветки Кунг По</v>
      </c>
      <c r="F1584" s="2" t="str">
        <f>IFERROR(__xludf.DUMMYFUNCTION("GOOGLETRANSLATE(B1584, ""en"", ""ru"")"),"Креветки")</f>
        <v>Креветки</v>
      </c>
      <c r="G1584" s="2" t="str">
        <f>IFERROR(__xludf.DUMMYFUNCTION("GOOGLETRANSLATE(C1584, ""en"", ""ru"")"),"Loading...")</f>
        <v>Loading...</v>
      </c>
    </row>
    <row r="1585" ht="15.75" customHeight="1">
      <c r="A1585" s="2" t="s">
        <v>746</v>
      </c>
      <c r="B1585" s="2" t="s">
        <v>195</v>
      </c>
      <c r="C1585" s="2" t="s">
        <v>747</v>
      </c>
      <c r="E1585" s="2" t="str">
        <f>IFERROR(__xludf.DUMMYFUNCTION("GOOGLETRANSLATE(A1585, ""en"", ""ru"")"),"Креветки Кунг По")</f>
        <v>Креветки Кунг По</v>
      </c>
      <c r="F1585" s="2" t="str">
        <f>IFERROR(__xludf.DUMMYFUNCTION("GOOGLETRANSLATE(B1585, ""en"", ""ru"")"),"Loading...")</f>
        <v>Loading...</v>
      </c>
      <c r="G1585" s="2" t="str">
        <f>IFERROR(__xludf.DUMMYFUNCTION("GOOGLETRANSLATE(C1585, ""en"", ""ru"")"),"Loading...")</f>
        <v>Loading...</v>
      </c>
    </row>
    <row r="1586" ht="15.75" customHeight="1">
      <c r="A1586" s="2" t="s">
        <v>746</v>
      </c>
      <c r="B1586" s="2" t="s">
        <v>177</v>
      </c>
      <c r="C1586" s="2" t="s">
        <v>747</v>
      </c>
      <c r="E1586" s="2" t="str">
        <f>IFERROR(__xludf.DUMMYFUNCTION("GOOGLETRANSLATE(A1586, ""en"", ""ru"")"),"Креветки Кунг По")</f>
        <v>Креветки Кунг По</v>
      </c>
      <c r="F1586" s="2" t="str">
        <f>IFERROR(__xludf.DUMMYFUNCTION("GOOGLETRANSLATE(B1586, ""en"", ""ru"")"),"Loading...")</f>
        <v>Loading...</v>
      </c>
      <c r="G1586" s="2" t="str">
        <f>IFERROR(__xludf.DUMMYFUNCTION("GOOGLETRANSLATE(C1586, ""en"", ""ru"")"),"Loading...")</f>
        <v>Loading...</v>
      </c>
    </row>
    <row r="1587" ht="15.75" customHeight="1">
      <c r="A1587" s="2" t="s">
        <v>746</v>
      </c>
      <c r="B1587" s="2" t="s">
        <v>152</v>
      </c>
      <c r="C1587" s="2" t="s">
        <v>747</v>
      </c>
      <c r="E1587" s="2" t="str">
        <f>IFERROR(__xludf.DUMMYFUNCTION("GOOGLETRANSLATE(A1587, ""en"", ""ru"")"),"Креветки Кунг По")</f>
        <v>Креветки Кунг По</v>
      </c>
      <c r="F1587" s="2" t="str">
        <f>IFERROR(__xludf.DUMMYFUNCTION("GOOGLETRANSLATE(B1587, ""en"", ""ru"")"),"Loading...")</f>
        <v>Loading...</v>
      </c>
      <c r="G1587" s="2" t="str">
        <f>IFERROR(__xludf.DUMMYFUNCTION("GOOGLETRANSLATE(C1587, ""en"", ""ru"")"),"Loading...")</f>
        <v>Loading...</v>
      </c>
    </row>
    <row r="1588" ht="15.75" customHeight="1">
      <c r="A1588" s="2" t="s">
        <v>746</v>
      </c>
      <c r="B1588" s="2" t="s">
        <v>17</v>
      </c>
      <c r="C1588" s="2" t="s">
        <v>747</v>
      </c>
      <c r="E1588" s="2" t="str">
        <f>IFERROR(__xludf.DUMMYFUNCTION("GOOGLETRANSLATE(A1588, ""en"", ""ru"")"),"Креветки Кунг По")</f>
        <v>Креветки Кунг По</v>
      </c>
      <c r="F1588" s="2" t="str">
        <f>IFERROR(__xludf.DUMMYFUNCTION("GOOGLETRANSLATE(B1588, ""en"", ""ru"")"),"Кастеровый сахар")</f>
        <v>Кастеровый сахар</v>
      </c>
      <c r="G1588" s="2" t="str">
        <f>IFERROR(__xludf.DUMMYFUNCTION("GOOGLETRANSLATE(C1588, ""en"", ""ru"")"),"Loading...")</f>
        <v>Loading...</v>
      </c>
    </row>
    <row r="1589" ht="15.75" customHeight="1">
      <c r="A1589" s="2" t="s">
        <v>746</v>
      </c>
      <c r="B1589" s="2" t="s">
        <v>748</v>
      </c>
      <c r="C1589" s="2" t="s">
        <v>747</v>
      </c>
      <c r="E1589" s="2" t="str">
        <f>IFERROR(__xludf.DUMMYFUNCTION("GOOGLETRANSLATE(A1589, ""en"", ""ru"")"),"Креветки Кунг По")</f>
        <v>Креветки Кунг По</v>
      </c>
      <c r="F1589" s="2" t="str">
        <f>IFERROR(__xludf.DUMMYFUNCTION("GOOGLETRANSLATE(B1589, ""en"", ""ru"")"),"Loading...")</f>
        <v>Loading...</v>
      </c>
      <c r="G1589" s="2" t="str">
        <f>IFERROR(__xludf.DUMMYFUNCTION("GOOGLETRANSLATE(C1589, ""en"", ""ru"")"),"Loading...")</f>
        <v>Loading...</v>
      </c>
    </row>
    <row r="1590" ht="15.75" customHeight="1">
      <c r="A1590" s="2" t="s">
        <v>746</v>
      </c>
      <c r="B1590" s="2" t="s">
        <v>745</v>
      </c>
      <c r="C1590" s="2" t="s">
        <v>747</v>
      </c>
      <c r="E1590" s="2" t="str">
        <f>IFERROR(__xludf.DUMMYFUNCTION("GOOGLETRANSLATE(A1590, ""en"", ""ru"")"),"Креветки Кунг По")</f>
        <v>Креветки Кунг По</v>
      </c>
      <c r="F1590" s="2" t="str">
        <f>IFERROR(__xludf.DUMMYFUNCTION("GOOGLETRANSLATE(B1590, ""en"", ""ru"")"),"Арахис")</f>
        <v>Арахис</v>
      </c>
      <c r="G1590" s="2" t="str">
        <f>IFERROR(__xludf.DUMMYFUNCTION("GOOGLETRANSLATE(C1590, ""en"", ""ru"")"),"Loading...")</f>
        <v>Loading...</v>
      </c>
    </row>
    <row r="1591" ht="15.75" customHeight="1">
      <c r="A1591" s="2" t="s">
        <v>746</v>
      </c>
      <c r="B1591" s="2" t="s">
        <v>749</v>
      </c>
      <c r="C1591" s="2" t="s">
        <v>747</v>
      </c>
      <c r="E1591" s="2" t="str">
        <f>IFERROR(__xludf.DUMMYFUNCTION("GOOGLETRANSLATE(A1591, ""en"", ""ru"")"),"Креветки Кунг По")</f>
        <v>Креветки Кунг По</v>
      </c>
      <c r="F1591" s="2" t="str">
        <f>IFERROR(__xludf.DUMMYFUNCTION("GOOGLETRANSLATE(B1591, ""en"", ""ru"")"),"Loading...")</f>
        <v>Loading...</v>
      </c>
      <c r="G1591" s="2" t="str">
        <f>IFERROR(__xludf.DUMMYFUNCTION("GOOGLETRANSLATE(C1591, ""en"", ""ru"")"),"Loading...")</f>
        <v>Loading...</v>
      </c>
    </row>
    <row r="1592" ht="15.75" customHeight="1">
      <c r="A1592" s="2" t="s">
        <v>746</v>
      </c>
      <c r="B1592" s="2" t="s">
        <v>444</v>
      </c>
      <c r="C1592" s="2" t="s">
        <v>747</v>
      </c>
      <c r="E1592" s="2" t="str">
        <f>IFERROR(__xludf.DUMMYFUNCTION("GOOGLETRANSLATE(A1592, ""en"", ""ru"")"),"Креветки Кунг По")</f>
        <v>Креветки Кунг По</v>
      </c>
      <c r="F1592" s="2" t="str">
        <f>IFERROR(__xludf.DUMMYFUNCTION("GOOGLETRANSLATE(B1592, ""en"", ""ru"")"),"Loading...")</f>
        <v>Loading...</v>
      </c>
      <c r="G1592" s="2" t="str">
        <f>IFERROR(__xludf.DUMMYFUNCTION("GOOGLETRANSLATE(C1592, ""en"", ""ru"")"),"Loading...")</f>
        <v>Loading...</v>
      </c>
    </row>
    <row r="1593" ht="15.75" customHeight="1">
      <c r="A1593" s="2" t="s">
        <v>746</v>
      </c>
      <c r="B1593" s="2" t="s">
        <v>39</v>
      </c>
      <c r="C1593" s="2" t="s">
        <v>747</v>
      </c>
      <c r="E1593" s="2" t="str">
        <f>IFERROR(__xludf.DUMMYFUNCTION("GOOGLETRANSLATE(A1593, ""en"", ""ru"")"),"Креветки Кунг По")</f>
        <v>Креветки Кунг По</v>
      </c>
      <c r="F1593" s="2" t="str">
        <f>IFERROR(__xludf.DUMMYFUNCTION("GOOGLETRANSLATE(B1593, ""en"", ""ru"")"),"Зубчик чеснока")</f>
        <v>Зубчик чеснока</v>
      </c>
      <c r="G1593" s="2" t="str">
        <f>IFERROR(__xludf.DUMMYFUNCTION("GOOGLETRANSLATE(C1593, ""en"", ""ru"")"),"Loading...")</f>
        <v>Loading...</v>
      </c>
    </row>
    <row r="1594" ht="15.75" customHeight="1">
      <c r="A1594" s="2" t="s">
        <v>746</v>
      </c>
      <c r="B1594" s="2" t="s">
        <v>744</v>
      </c>
      <c r="C1594" s="2" t="s">
        <v>747</v>
      </c>
      <c r="E1594" s="2" t="str">
        <f>IFERROR(__xludf.DUMMYFUNCTION("GOOGLETRANSLATE(A1594, ""en"", ""ru"")"),"Креветки Кунг По")</f>
        <v>Креветки Кунг По</v>
      </c>
      <c r="F1594" s="2" t="str">
        <f>IFERROR(__xludf.DUMMYFUNCTION("GOOGLETRANSLATE(B1594, ""en"", ""ru"")"),"Loading...")</f>
        <v>Loading...</v>
      </c>
      <c r="G1594" s="2" t="str">
        <f>IFERROR(__xludf.DUMMYFUNCTION("GOOGLETRANSLATE(C1594, ""en"", ""ru"")"),"Loading...")</f>
        <v>Loading...</v>
      </c>
    </row>
    <row r="1595" ht="15.75" customHeight="1">
      <c r="A1595" s="2" t="s">
        <v>746</v>
      </c>
      <c r="B1595" s="2" t="s">
        <v>38</v>
      </c>
      <c r="C1595" s="2" t="s">
        <v>747</v>
      </c>
      <c r="E1595" s="2" t="str">
        <f>IFERROR(__xludf.DUMMYFUNCTION("GOOGLETRANSLATE(A1595, ""en"", ""ru"")"),"Креветки Кунг По")</f>
        <v>Креветки Кунг По</v>
      </c>
      <c r="F1595" s="2" t="str">
        <f>IFERROR(__xludf.DUMMYFUNCTION("GOOGLETRANSLATE(B1595, ""en"", ""ru"")"),"Имбирь")</f>
        <v>Имбирь</v>
      </c>
      <c r="G1595" s="2" t="str">
        <f>IFERROR(__xludf.DUMMYFUNCTION("GOOGLETRANSLATE(C1595, ""en"", ""ru"")"),"Loading...")</f>
        <v>Loading...</v>
      </c>
    </row>
    <row r="1596" ht="15.75" customHeight="1">
      <c r="A1596" s="2" t="s">
        <v>750</v>
      </c>
      <c r="B1596" s="2" t="s">
        <v>93</v>
      </c>
      <c r="C1596" s="2" t="s">
        <v>751</v>
      </c>
      <c r="E1596" s="2" t="str">
        <f>IFERROR(__xludf.DUMMYFUNCTION("GOOGLETRANSLATE(A1596, ""en"", ""ru"")"),"Loading...")</f>
        <v>Loading...</v>
      </c>
      <c r="F1596" s="2" t="str">
        <f>IFERROR(__xludf.DUMMYFUNCTION("GOOGLETRANSLATE(B1596, ""en"", ""ru"")"),"Картофель")</f>
        <v>Картофель</v>
      </c>
      <c r="G1596" s="2" t="str">
        <f>IFERROR(__xludf.DUMMYFUNCTION("GOOGLETRANSLATE(C1596, ""en"", ""ru"")"),"Loading...")</f>
        <v>Loading...</v>
      </c>
    </row>
    <row r="1597" ht="15.75" customHeight="1">
      <c r="A1597" s="2" t="s">
        <v>750</v>
      </c>
      <c r="B1597" s="2" t="s">
        <v>69</v>
      </c>
      <c r="C1597" s="2" t="s">
        <v>751</v>
      </c>
      <c r="E1597" s="2" t="str">
        <f>IFERROR(__xludf.DUMMYFUNCTION("GOOGLETRANSLATE(A1597, ""en"", ""ru"")"),"Loading...")</f>
        <v>Loading...</v>
      </c>
      <c r="F1597" s="2" t="str">
        <f>IFERROR(__xludf.DUMMYFUNCTION("GOOGLETRANSLATE(B1597, ""en"", ""ru"")"),"Оливковое масло")</f>
        <v>Оливковое масло</v>
      </c>
      <c r="G1597" s="2" t="str">
        <f>IFERROR(__xludf.DUMMYFUNCTION("GOOGLETRANSLATE(C1597, ""en"", ""ru"")"),"Loading...")</f>
        <v>Loading...</v>
      </c>
    </row>
    <row r="1598" ht="15.75" customHeight="1">
      <c r="A1598" s="2" t="s">
        <v>750</v>
      </c>
      <c r="B1598" s="2" t="s">
        <v>276</v>
      </c>
      <c r="C1598" s="2" t="s">
        <v>751</v>
      </c>
      <c r="E1598" s="2" t="str">
        <f>IFERROR(__xludf.DUMMYFUNCTION("GOOGLETRANSLATE(A1598, ""en"", ""ru"")"),"Loading...")</f>
        <v>Loading...</v>
      </c>
      <c r="F1598" s="2" t="str">
        <f>IFERROR(__xludf.DUMMYFUNCTION("GOOGLETRANSLATE(B1598, ""en"", ""ru"")"),"Loading...")</f>
        <v>Loading...</v>
      </c>
      <c r="G1598" s="2" t="str">
        <f>IFERROR(__xludf.DUMMYFUNCTION("GOOGLETRANSLATE(C1598, ""en"", ""ru"")"),"Loading...")</f>
        <v>Loading...</v>
      </c>
    </row>
    <row r="1599" ht="15.75" customHeight="1">
      <c r="A1599" s="2" t="s">
        <v>750</v>
      </c>
      <c r="B1599" s="2" t="s">
        <v>77</v>
      </c>
      <c r="C1599" s="2" t="s">
        <v>751</v>
      </c>
      <c r="E1599" s="2" t="str">
        <f>IFERROR(__xludf.DUMMYFUNCTION("GOOGLETRANSLATE(A1599, ""en"", ""ru"")"),"Loading...")</f>
        <v>Loading...</v>
      </c>
      <c r="F1599" s="2" t="str">
        <f>IFERROR(__xludf.DUMMYFUNCTION("GOOGLETRANSLATE(B1599, ""en"", ""ru"")"),"Лук")</f>
        <v>Лук</v>
      </c>
      <c r="G1599" s="2" t="str">
        <f>IFERROR(__xludf.DUMMYFUNCTION("GOOGLETRANSLATE(C1599, ""en"", ""ru"")"),"Loading...")</f>
        <v>Loading...</v>
      </c>
    </row>
    <row r="1600" ht="15.75" customHeight="1">
      <c r="A1600" s="2" t="s">
        <v>750</v>
      </c>
      <c r="B1600" s="2" t="s">
        <v>752</v>
      </c>
      <c r="C1600" s="2" t="s">
        <v>751</v>
      </c>
      <c r="E1600" s="2" t="str">
        <f>IFERROR(__xludf.DUMMYFUNCTION("GOOGLETRANSLATE(A1600, ""en"", ""ru"")"),"Loading...")</f>
        <v>Loading...</v>
      </c>
      <c r="F1600" s="2" t="str">
        <f>IFERROR(__xludf.DUMMYFUNCTION("GOOGLETRANSLATE(B1600, ""en"", ""ru"")"),"Loading...")</f>
        <v>Loading...</v>
      </c>
      <c r="G1600" s="2" t="str">
        <f>IFERROR(__xludf.DUMMYFUNCTION("GOOGLETRANSLATE(C1600, ""en"", ""ru"")"),"Loading...")</f>
        <v>Loading...</v>
      </c>
    </row>
    <row r="1601" ht="15.75" customHeight="1">
      <c r="A1601" s="2" t="s">
        <v>750</v>
      </c>
      <c r="B1601" s="2" t="s">
        <v>753</v>
      </c>
      <c r="C1601" s="2" t="s">
        <v>751</v>
      </c>
      <c r="E1601" s="2" t="str">
        <f>IFERROR(__xludf.DUMMYFUNCTION("GOOGLETRANSLATE(A1601, ""en"", ""ru"")"),"Loading...")</f>
        <v>Loading...</v>
      </c>
      <c r="F1601" s="2" t="str">
        <f>IFERROR(__xludf.DUMMYFUNCTION("GOOGLETRANSLATE(B1601, ""en"", ""ru"")"),"Loading...")</f>
        <v>Loading...</v>
      </c>
      <c r="G1601" s="2" t="str">
        <f>IFERROR(__xludf.DUMMYFUNCTION("GOOGLETRANSLATE(C1601, ""en"", ""ru"")"),"Loading...")</f>
        <v>Loading...</v>
      </c>
    </row>
    <row r="1602" ht="15.75" customHeight="1">
      <c r="A1602" s="2" t="s">
        <v>750</v>
      </c>
      <c r="B1602" s="2" t="s">
        <v>27</v>
      </c>
      <c r="C1602" s="2" t="s">
        <v>751</v>
      </c>
      <c r="E1602" s="2" t="str">
        <f>IFERROR(__xludf.DUMMYFUNCTION("GOOGLETRANSLATE(A1602, ""en"", ""ru"")"),"Loading...")</f>
        <v>Loading...</v>
      </c>
      <c r="F1602" s="2" t="str">
        <f>IFERROR(__xludf.DUMMYFUNCTION("GOOGLETRANSLATE(B1602, ""en"", ""ru"")"),"Яйца")</f>
        <v>Яйца</v>
      </c>
      <c r="G1602" s="2" t="str">
        <f>IFERROR(__xludf.DUMMYFUNCTION("GOOGLETRANSLATE(C1602, ""en"", ""ru"")"),"Loading...")</f>
        <v>Loading...</v>
      </c>
    </row>
    <row r="1603" ht="15.75" customHeight="1">
      <c r="A1603" s="2" t="s">
        <v>750</v>
      </c>
      <c r="B1603" s="2" t="s">
        <v>30</v>
      </c>
      <c r="C1603" s="2" t="s">
        <v>751</v>
      </c>
      <c r="E1603" s="2" t="str">
        <f>IFERROR(__xludf.DUMMYFUNCTION("GOOGLETRANSLATE(A1603, ""en"", ""ru"")"),"Loading...")</f>
        <v>Loading...</v>
      </c>
      <c r="F1603" s="2" t="str">
        <f>IFERROR(__xludf.DUMMYFUNCTION("GOOGLETRANSLATE(B1603, ""en"", ""ru"")"),"Соль")</f>
        <v>Соль</v>
      </c>
      <c r="G1603" s="2" t="str">
        <f>IFERROR(__xludf.DUMMYFUNCTION("GOOGLETRANSLATE(C1603, ""en"", ""ru"")"),"Loading...")</f>
        <v>Loading...</v>
      </c>
    </row>
    <row r="1604" ht="15.75" customHeight="1">
      <c r="A1604" s="2" t="s">
        <v>750</v>
      </c>
      <c r="B1604" s="2" t="s">
        <v>146</v>
      </c>
      <c r="C1604" s="2" t="s">
        <v>751</v>
      </c>
      <c r="E1604" s="2" t="str">
        <f>IFERROR(__xludf.DUMMYFUNCTION("GOOGLETRANSLATE(A1604, ""en"", ""ru"")"),"Loading...")</f>
        <v>Loading...</v>
      </c>
      <c r="F1604" s="2" t="str">
        <f>IFERROR(__xludf.DUMMYFUNCTION("GOOGLETRANSLATE(B1604, ""en"", ""ru"")"),"Loading...")</f>
        <v>Loading...</v>
      </c>
      <c r="G1604" s="2" t="str">
        <f>IFERROR(__xludf.DUMMYFUNCTION("GOOGLETRANSLATE(C1604, ""en"", ""ru"")"),"Loading...")</f>
        <v>Loading...</v>
      </c>
    </row>
    <row r="1605" ht="15.75" customHeight="1">
      <c r="A1605" s="2" t="s">
        <v>754</v>
      </c>
      <c r="B1605" s="2" t="s">
        <v>69</v>
      </c>
      <c r="C1605" s="2" t="s">
        <v>755</v>
      </c>
      <c r="E1605" s="2" t="str">
        <f>IFERROR(__xludf.DUMMYFUNCTION("GOOGLETRANSLATE(A1605, ""en"", ""ru"")"),"Loading...")</f>
        <v>Loading...</v>
      </c>
      <c r="F1605" s="2" t="str">
        <f>IFERROR(__xludf.DUMMYFUNCTION("GOOGLETRANSLATE(B1605, ""en"", ""ru"")"),"Оливковое масло")</f>
        <v>Оливковое масло</v>
      </c>
      <c r="G1605" s="2" t="str">
        <f>IFERROR(__xludf.DUMMYFUNCTION("GOOGLETRANSLATE(C1605, ""en"", ""ru"")"),"Loading...")</f>
        <v>Loading...</v>
      </c>
    </row>
    <row r="1606" ht="15.75" customHeight="1">
      <c r="A1606" s="2" t="s">
        <v>754</v>
      </c>
      <c r="B1606" s="2" t="s">
        <v>756</v>
      </c>
      <c r="C1606" s="2" t="s">
        <v>755</v>
      </c>
      <c r="E1606" s="2" t="str">
        <f>IFERROR(__xludf.DUMMYFUNCTION("GOOGLETRANSLATE(A1606, ""en"", ""ru"")"),"Loading...")</f>
        <v>Loading...</v>
      </c>
      <c r="F1606" s="2" t="str">
        <f>IFERROR(__xludf.DUMMYFUNCTION("GOOGLETRANSLATE(B1606, ""en"", ""ru"")"),"Loading...")</f>
        <v>Loading...</v>
      </c>
      <c r="G1606" s="2" t="str">
        <f>IFERROR(__xludf.DUMMYFUNCTION("GOOGLETRANSLATE(C1606, ""en"", ""ru"")"),"Loading...")</f>
        <v>Loading...</v>
      </c>
    </row>
    <row r="1607" ht="15.75" customHeight="1">
      <c r="A1607" s="2" t="s">
        <v>754</v>
      </c>
      <c r="B1607" s="2" t="s">
        <v>757</v>
      </c>
      <c r="C1607" s="2" t="s">
        <v>755</v>
      </c>
      <c r="E1607" s="2" t="str">
        <f>IFERROR(__xludf.DUMMYFUNCTION("GOOGLETRANSLATE(A1607, ""en"", ""ru"")"),"Loading...")</f>
        <v>Loading...</v>
      </c>
      <c r="F1607" s="2" t="str">
        <f>IFERROR(__xludf.DUMMYFUNCTION("GOOGLETRANSLATE(B1607, ""en"", ""ru"")"),"Loading...")</f>
        <v>Loading...</v>
      </c>
      <c r="G1607" s="2" t="str">
        <f>IFERROR(__xludf.DUMMYFUNCTION("GOOGLETRANSLATE(C1607, ""en"", ""ru"")"),"Loading...")</f>
        <v>Loading...</v>
      </c>
    </row>
    <row r="1608" ht="15.75" customHeight="1">
      <c r="A1608" s="2" t="s">
        <v>754</v>
      </c>
      <c r="B1608" s="2" t="s">
        <v>77</v>
      </c>
      <c r="C1608" s="2" t="s">
        <v>755</v>
      </c>
      <c r="E1608" s="2" t="str">
        <f>IFERROR(__xludf.DUMMYFUNCTION("GOOGLETRANSLATE(A1608, ""en"", ""ru"")"),"Loading...")</f>
        <v>Loading...</v>
      </c>
      <c r="F1608" s="2" t="str">
        <f>IFERROR(__xludf.DUMMYFUNCTION("GOOGLETRANSLATE(B1608, ""en"", ""ru"")"),"Лук")</f>
        <v>Лук</v>
      </c>
      <c r="G1608" s="2" t="str">
        <f>IFERROR(__xludf.DUMMYFUNCTION("GOOGLETRANSLATE(C1608, ""en"", ""ru"")"),"Loading...")</f>
        <v>Loading...</v>
      </c>
    </row>
    <row r="1609" ht="15.75" customHeight="1">
      <c r="A1609" s="2" t="s">
        <v>754</v>
      </c>
      <c r="B1609" s="2" t="s">
        <v>47</v>
      </c>
      <c r="C1609" s="2" t="s">
        <v>755</v>
      </c>
      <c r="E1609" s="2" t="str">
        <f>IFERROR(__xludf.DUMMYFUNCTION("GOOGLETRANSLATE(A1609, ""en"", ""ru"")"),"Loading...")</f>
        <v>Loading...</v>
      </c>
      <c r="F1609" s="2" t="str">
        <f>IFERROR(__xludf.DUMMYFUNCTION("GOOGLETRANSLATE(B1609, ""en"", ""ru"")"),"Вода")</f>
        <v>Вода</v>
      </c>
      <c r="G1609" s="2" t="str">
        <f>IFERROR(__xludf.DUMMYFUNCTION("GOOGLETRANSLATE(C1609, ""en"", ""ru"")"),"Loading...")</f>
        <v>Loading...</v>
      </c>
    </row>
    <row r="1610" ht="15.75" customHeight="1">
      <c r="A1610" s="2" t="s">
        <v>754</v>
      </c>
      <c r="B1610" s="2" t="s">
        <v>118</v>
      </c>
      <c r="C1610" s="2" t="s">
        <v>755</v>
      </c>
      <c r="E1610" s="2" t="str">
        <f>IFERROR(__xludf.DUMMYFUNCTION("GOOGLETRANSLATE(A1610, ""en"", ""ru"")"),"Loading...")</f>
        <v>Loading...</v>
      </c>
      <c r="F1610" s="2" t="str">
        <f>IFERROR(__xludf.DUMMYFUNCTION("GOOGLETRANSLATE(B1610, ""en"", ""ru"")"),"Петрушка")</f>
        <v>Петрушка</v>
      </c>
      <c r="G1610" s="2" t="str">
        <f>IFERROR(__xludf.DUMMYFUNCTION("GOOGLETRANSLATE(C1610, ""en"", ""ru"")"),"Loading...")</f>
        <v>Loading...</v>
      </c>
    </row>
    <row r="1611" ht="15.75" customHeight="1">
      <c r="A1611" s="2" t="s">
        <v>754</v>
      </c>
      <c r="B1611" s="2" t="s">
        <v>18</v>
      </c>
      <c r="C1611" s="2" t="s">
        <v>755</v>
      </c>
      <c r="E1611" s="2" t="str">
        <f>IFERROR(__xludf.DUMMYFUNCTION("GOOGLETRANSLATE(A1611, ""en"", ""ru"")"),"Loading...")</f>
        <v>Loading...</v>
      </c>
      <c r="F1611" s="2" t="str">
        <f>IFERROR(__xludf.DUMMYFUNCTION("GOOGLETRANSLATE(B1611, ""en"", ""ru"")"),"Масло")</f>
        <v>Масло</v>
      </c>
      <c r="G1611" s="2" t="str">
        <f>IFERROR(__xludf.DUMMYFUNCTION("GOOGLETRANSLATE(C1611, ""en"", ""ru"")"),"Loading...")</f>
        <v>Loading...</v>
      </c>
    </row>
    <row r="1612" ht="15.75" customHeight="1">
      <c r="A1612" s="2" t="s">
        <v>754</v>
      </c>
      <c r="B1612" s="2" t="s">
        <v>157</v>
      </c>
      <c r="C1612" s="2" t="s">
        <v>755</v>
      </c>
      <c r="E1612" s="2" t="str">
        <f>IFERROR(__xludf.DUMMYFUNCTION("GOOGLETRANSLATE(A1612, ""en"", ""ru"")"),"Loading...")</f>
        <v>Loading...</v>
      </c>
      <c r="F1612" s="2" t="str">
        <f>IFERROR(__xludf.DUMMYFUNCTION("GOOGLETRANSLATE(B1612, ""en"", ""ru"")"),"Loading...")</f>
        <v>Loading...</v>
      </c>
      <c r="G1612" s="2" t="str">
        <f>IFERROR(__xludf.DUMMYFUNCTION("GOOGLETRANSLATE(C1612, ""en"", ""ru"")"),"Loading...")</f>
        <v>Loading...</v>
      </c>
    </row>
    <row r="1613" ht="15.75" customHeight="1">
      <c r="A1613" s="2" t="s">
        <v>758</v>
      </c>
      <c r="B1613" s="2" t="s">
        <v>93</v>
      </c>
      <c r="C1613" s="2" t="s">
        <v>759</v>
      </c>
      <c r="E1613" s="2" t="str">
        <f>IFERROR(__xludf.DUMMYFUNCTION("GOOGLETRANSLATE(A1613, ""en"", ""ru"")"),"Loading...")</f>
        <v>Loading...</v>
      </c>
      <c r="F1613" s="2" t="str">
        <f>IFERROR(__xludf.DUMMYFUNCTION("GOOGLETRANSLATE(B1613, ""en"", ""ru"")"),"Картофель")</f>
        <v>Картофель</v>
      </c>
      <c r="G1613" s="2" t="str">
        <f>IFERROR(__xludf.DUMMYFUNCTION("GOOGLETRANSLATE(C1613, ""en"", ""ru"")"),"Loading...")</f>
        <v>Loading...</v>
      </c>
    </row>
    <row r="1614" ht="15.75" customHeight="1">
      <c r="A1614" s="2" t="s">
        <v>758</v>
      </c>
      <c r="B1614" s="2" t="s">
        <v>18</v>
      </c>
      <c r="C1614" s="2" t="s">
        <v>759</v>
      </c>
      <c r="E1614" s="2" t="str">
        <f>IFERROR(__xludf.DUMMYFUNCTION("GOOGLETRANSLATE(A1614, ""en"", ""ru"")"),"Loading...")</f>
        <v>Loading...</v>
      </c>
      <c r="F1614" s="2" t="str">
        <f>IFERROR(__xludf.DUMMYFUNCTION("GOOGLETRANSLATE(B1614, ""en"", ""ru"")"),"Масло")</f>
        <v>Масло</v>
      </c>
      <c r="G1614" s="2" t="str">
        <f>IFERROR(__xludf.DUMMYFUNCTION("GOOGLETRANSLATE(C1614, ""en"", ""ru"")"),"Loading...")</f>
        <v>Loading...</v>
      </c>
    </row>
    <row r="1615" ht="15.75" customHeight="1">
      <c r="A1615" s="2" t="s">
        <v>758</v>
      </c>
      <c r="B1615" s="2" t="s">
        <v>241</v>
      </c>
      <c r="C1615" s="2" t="s">
        <v>759</v>
      </c>
      <c r="E1615" s="2" t="str">
        <f>IFERROR(__xludf.DUMMYFUNCTION("GOOGLETRANSLATE(A1615, ""en"", ""ru"")"),"Loading...")</f>
        <v>Loading...</v>
      </c>
      <c r="F1615" s="2" t="str">
        <f>IFERROR(__xludf.DUMMYFUNCTION("GOOGLETRANSLATE(B1615, ""en"", ""ru"")"),"Сыр")</f>
        <v>Сыр</v>
      </c>
      <c r="G1615" s="2" t="str">
        <f>IFERROR(__xludf.DUMMYFUNCTION("GOOGLETRANSLATE(C1615, ""en"", ""ru"")"),"Loading...")</f>
        <v>Loading...</v>
      </c>
    </row>
    <row r="1616" ht="15.75" customHeight="1">
      <c r="A1616" s="2" t="s">
        <v>758</v>
      </c>
      <c r="B1616" s="2" t="s">
        <v>77</v>
      </c>
      <c r="C1616" s="2" t="s">
        <v>759</v>
      </c>
      <c r="E1616" s="2" t="str">
        <f>IFERROR(__xludf.DUMMYFUNCTION("GOOGLETRANSLATE(A1616, ""en"", ""ru"")"),"Loading...")</f>
        <v>Loading...</v>
      </c>
      <c r="F1616" s="2" t="str">
        <f>IFERROR(__xludf.DUMMYFUNCTION("GOOGLETRANSLATE(B1616, ""en"", ""ru"")"),"Лук")</f>
        <v>Лук</v>
      </c>
      <c r="G1616" s="2" t="str">
        <f>IFERROR(__xludf.DUMMYFUNCTION("GOOGLETRANSLATE(C1616, ""en"", ""ru"")"),"Loading...")</f>
        <v>Loading...</v>
      </c>
    </row>
    <row r="1617" ht="15.75" customHeight="1">
      <c r="A1617" s="2" t="s">
        <v>758</v>
      </c>
      <c r="B1617" s="2" t="s">
        <v>192</v>
      </c>
      <c r="C1617" s="2" t="s">
        <v>759</v>
      </c>
      <c r="E1617" s="2" t="str">
        <f>IFERROR(__xludf.DUMMYFUNCTION("GOOGLETRANSLATE(A1617, ""en"", ""ru"")"),"Loading...")</f>
        <v>Loading...</v>
      </c>
      <c r="F1617" s="2" t="str">
        <f>IFERROR(__xludf.DUMMYFUNCTION("GOOGLETRANSLATE(B1617, ""en"", ""ru"")"),"Loading...")</f>
        <v>Loading...</v>
      </c>
      <c r="G1617" s="2" t="str">
        <f>IFERROR(__xludf.DUMMYFUNCTION("GOOGLETRANSLATE(C1617, ""en"", ""ru"")"),"Loading...")</f>
        <v>Loading...</v>
      </c>
    </row>
    <row r="1618" ht="15.75" customHeight="1">
      <c r="A1618" s="2" t="s">
        <v>758</v>
      </c>
      <c r="B1618" s="2" t="s">
        <v>760</v>
      </c>
      <c r="C1618" s="2" t="s">
        <v>759</v>
      </c>
      <c r="E1618" s="2" t="str">
        <f>IFERROR(__xludf.DUMMYFUNCTION("GOOGLETRANSLATE(A1618, ""en"", ""ru"")"),"Loading...")</f>
        <v>Loading...</v>
      </c>
      <c r="F1618" s="2" t="str">
        <f>IFERROR(__xludf.DUMMYFUNCTION("GOOGLETRANSLATE(B1618, ""en"", ""ru"")"),"Loading...")</f>
        <v>Loading...</v>
      </c>
      <c r="G1618" s="2" t="str">
        <f>IFERROR(__xludf.DUMMYFUNCTION("GOOGLETRANSLATE(C1618, ""en"", ""ru"")"),"Loading...")</f>
        <v>Loading...</v>
      </c>
    </row>
    <row r="1619" ht="15.75" customHeight="1">
      <c r="A1619" s="2" t="s">
        <v>761</v>
      </c>
      <c r="B1619" s="2" t="s">
        <v>181</v>
      </c>
      <c r="C1619" s="2" t="s">
        <v>762</v>
      </c>
      <c r="E1619" s="2" t="str">
        <f>IFERROR(__xludf.DUMMYFUNCTION("GOOGLETRANSLATE(A1619, ""en"", ""ru"")"),"Loading...")</f>
        <v>Loading...</v>
      </c>
      <c r="F1619" s="2" t="str">
        <f>IFERROR(__xludf.DUMMYFUNCTION("GOOGLETRANSLATE(B1619, ""en"", ""ru"")"),"Loading...")</f>
        <v>Loading...</v>
      </c>
      <c r="G1619" s="2" t="str">
        <f>IFERROR(__xludf.DUMMYFUNCTION("GOOGLETRANSLATE(C1619, ""en"", ""ru"")"),"Loading...")</f>
        <v>Loading...</v>
      </c>
    </row>
    <row r="1620" ht="15.75" customHeight="1">
      <c r="A1620" s="2" t="s">
        <v>761</v>
      </c>
      <c r="B1620" s="2" t="s">
        <v>47</v>
      </c>
      <c r="C1620" s="2" t="s">
        <v>762</v>
      </c>
      <c r="E1620" s="2" t="str">
        <f>IFERROR(__xludf.DUMMYFUNCTION("GOOGLETRANSLATE(A1620, ""en"", ""ru"")"),"Loading...")</f>
        <v>Loading...</v>
      </c>
      <c r="F1620" s="2" t="str">
        <f>IFERROR(__xludf.DUMMYFUNCTION("GOOGLETRANSLATE(B1620, ""en"", ""ru"")"),"Вода")</f>
        <v>Вода</v>
      </c>
      <c r="G1620" s="2" t="str">
        <f>IFERROR(__xludf.DUMMYFUNCTION("GOOGLETRANSLATE(C1620, ""en"", ""ru"")"),"Loading...")</f>
        <v>Loading...</v>
      </c>
    </row>
    <row r="1621" ht="15.75" customHeight="1">
      <c r="A1621" s="2" t="s">
        <v>761</v>
      </c>
      <c r="B1621" s="2" t="s">
        <v>47</v>
      </c>
      <c r="C1621" s="2" t="s">
        <v>762</v>
      </c>
      <c r="E1621" s="2" t="str">
        <f>IFERROR(__xludf.DUMMYFUNCTION("GOOGLETRANSLATE(A1621, ""en"", ""ru"")"),"Loading...")</f>
        <v>Loading...</v>
      </c>
      <c r="F1621" s="2" t="str">
        <f>IFERROR(__xludf.DUMMYFUNCTION("GOOGLETRANSLATE(B1621, ""en"", ""ru"")"),"Вода")</f>
        <v>Вода</v>
      </c>
      <c r="G1621" s="2" t="str">
        <f>IFERROR(__xludf.DUMMYFUNCTION("GOOGLETRANSLATE(C1621, ""en"", ""ru"")"),"Loading...")</f>
        <v>Loading...</v>
      </c>
    </row>
    <row r="1622" ht="15.75" customHeight="1">
      <c r="A1622" s="2" t="s">
        <v>761</v>
      </c>
      <c r="B1622" s="2" t="s">
        <v>32</v>
      </c>
      <c r="C1622" s="2" t="s">
        <v>762</v>
      </c>
      <c r="E1622" s="2" t="str">
        <f>IFERROR(__xludf.DUMMYFUNCTION("GOOGLETRANSLATE(A1622, ""en"", ""ru"")"),"Loading...")</f>
        <v>Loading...</v>
      </c>
      <c r="F1622" s="2" t="str">
        <f>IFERROR(__xludf.DUMMYFUNCTION("GOOGLETRANSLATE(B1622, ""en"", ""ru"")"),"Сахар")</f>
        <v>Сахар</v>
      </c>
      <c r="G1622" s="2" t="str">
        <f>IFERROR(__xludf.DUMMYFUNCTION("GOOGLETRANSLATE(C1622, ""en"", ""ru"")"),"Loading...")</f>
        <v>Loading...</v>
      </c>
    </row>
    <row r="1623" ht="15.75" customHeight="1">
      <c r="A1623" s="2" t="s">
        <v>761</v>
      </c>
      <c r="B1623" s="2" t="s">
        <v>30</v>
      </c>
      <c r="C1623" s="2" t="s">
        <v>762</v>
      </c>
      <c r="E1623" s="2" t="str">
        <f>IFERROR(__xludf.DUMMYFUNCTION("GOOGLETRANSLATE(A1623, ""en"", ""ru"")"),"Loading...")</f>
        <v>Loading...</v>
      </c>
      <c r="F1623" s="2" t="str">
        <f>IFERROR(__xludf.DUMMYFUNCTION("GOOGLETRANSLATE(B1623, ""en"", ""ru"")"),"Соль")</f>
        <v>Соль</v>
      </c>
      <c r="G1623" s="2" t="str">
        <f>IFERROR(__xludf.DUMMYFUNCTION("GOOGLETRANSLATE(C1623, ""en"", ""ru"")"),"Loading...")</f>
        <v>Loading...</v>
      </c>
    </row>
    <row r="1624" ht="15.75" customHeight="1">
      <c r="A1624" s="2" t="s">
        <v>761</v>
      </c>
      <c r="B1624" s="2" t="s">
        <v>27</v>
      </c>
      <c r="C1624" s="2" t="s">
        <v>762</v>
      </c>
      <c r="E1624" s="2" t="str">
        <f>IFERROR(__xludf.DUMMYFUNCTION("GOOGLETRANSLATE(A1624, ""en"", ""ru"")"),"Loading...")</f>
        <v>Loading...</v>
      </c>
      <c r="F1624" s="2" t="str">
        <f>IFERROR(__xludf.DUMMYFUNCTION("GOOGLETRANSLATE(B1624, ""en"", ""ru"")"),"Яйца")</f>
        <v>Яйца</v>
      </c>
      <c r="G1624" s="2" t="str">
        <f>IFERROR(__xludf.DUMMYFUNCTION("GOOGLETRANSLATE(C1624, ""en"", ""ru"")"),"Loading...")</f>
        <v>Loading...</v>
      </c>
    </row>
    <row r="1625" ht="15.75" customHeight="1">
      <c r="A1625" s="2" t="s">
        <v>761</v>
      </c>
      <c r="B1625" s="2" t="s">
        <v>763</v>
      </c>
      <c r="C1625" s="2" t="s">
        <v>762</v>
      </c>
      <c r="E1625" s="2" t="str">
        <f>IFERROR(__xludf.DUMMYFUNCTION("GOOGLETRANSLATE(A1625, ""en"", ""ru"")"),"Loading...")</f>
        <v>Loading...</v>
      </c>
      <c r="F1625" s="2" t="str">
        <f>IFERROR(__xludf.DUMMYFUNCTION("GOOGLETRANSLATE(B1625, ""en"", ""ru"")"),"Loading...")</f>
        <v>Loading...</v>
      </c>
      <c r="G1625" s="2" t="str">
        <f>IFERROR(__xludf.DUMMYFUNCTION("GOOGLETRANSLATE(C1625, ""en"", ""ru"")"),"Loading...")</f>
        <v>Loading...</v>
      </c>
    </row>
    <row r="1626" ht="15.75" customHeight="1">
      <c r="A1626" s="2" t="s">
        <v>761</v>
      </c>
      <c r="B1626" s="2" t="s">
        <v>28</v>
      </c>
      <c r="C1626" s="2" t="s">
        <v>762</v>
      </c>
      <c r="E1626" s="2" t="str">
        <f>IFERROR(__xludf.DUMMYFUNCTION("GOOGLETRANSLATE(A1626, ""en"", ""ru"")"),"Loading...")</f>
        <v>Loading...</v>
      </c>
      <c r="F1626" s="2" t="str">
        <f>IFERROR(__xludf.DUMMYFUNCTION("GOOGLETRANSLATE(B1626, ""en"", ""ru"")"),"Мука")</f>
        <v>Мука</v>
      </c>
      <c r="G1626" s="2" t="str">
        <f>IFERROR(__xludf.DUMMYFUNCTION("GOOGLETRANSLATE(C1626, ""en"", ""ru"")"),"Loading...")</f>
        <v>Loading...</v>
      </c>
    </row>
    <row r="1627" ht="15.75" customHeight="1">
      <c r="A1627" s="2" t="s">
        <v>761</v>
      </c>
      <c r="B1627" s="2" t="s">
        <v>120</v>
      </c>
      <c r="C1627" s="2" t="s">
        <v>762</v>
      </c>
      <c r="E1627" s="2" t="str">
        <f>IFERROR(__xludf.DUMMYFUNCTION("GOOGLETRANSLATE(A1627, ""en"", ""ru"")"),"Loading...")</f>
        <v>Loading...</v>
      </c>
      <c r="F1627" s="2" t="str">
        <f>IFERROR(__xludf.DUMMYFUNCTION("GOOGLETRANSLATE(B1627, ""en"", ""ru"")"),"Loading...")</f>
        <v>Loading...</v>
      </c>
      <c r="G1627" s="2" t="str">
        <f>IFERROR(__xludf.DUMMYFUNCTION("GOOGLETRANSLATE(C1627, ""en"", ""ru"")"),"Loading...")</f>
        <v>Loading...</v>
      </c>
    </row>
    <row r="1628" ht="15.75" customHeight="1">
      <c r="A1628" s="2" t="s">
        <v>761</v>
      </c>
      <c r="B1628" s="2" t="s">
        <v>25</v>
      </c>
      <c r="C1628" s="2" t="s">
        <v>762</v>
      </c>
      <c r="E1628" s="2" t="str">
        <f>IFERROR(__xludf.DUMMYFUNCTION("GOOGLETRANSLATE(A1628, ""en"", ""ru"")"),"Loading...")</f>
        <v>Loading...</v>
      </c>
      <c r="F1628" s="2" t="str">
        <f>IFERROR(__xludf.DUMMYFUNCTION("GOOGLETRANSLATE(B1628, ""en"", ""ru"")"),"Молоко")</f>
        <v>Молоко</v>
      </c>
      <c r="G1628" s="2" t="str">
        <f>IFERROR(__xludf.DUMMYFUNCTION("GOOGLETRANSLATE(C1628, ""en"", ""ru"")"),"Loading...")</f>
        <v>Loading...</v>
      </c>
    </row>
    <row r="1629" ht="15.75" customHeight="1">
      <c r="A1629" s="2" t="s">
        <v>761</v>
      </c>
      <c r="B1629" s="2" t="s">
        <v>32</v>
      </c>
      <c r="C1629" s="2" t="s">
        <v>762</v>
      </c>
      <c r="E1629" s="2" t="str">
        <f>IFERROR(__xludf.DUMMYFUNCTION("GOOGLETRANSLATE(A1629, ""en"", ""ru"")"),"Loading...")</f>
        <v>Loading...</v>
      </c>
      <c r="F1629" s="2" t="str">
        <f>IFERROR(__xludf.DUMMYFUNCTION("GOOGLETRANSLATE(B1629, ""en"", ""ru"")"),"Сахар")</f>
        <v>Сахар</v>
      </c>
      <c r="G1629" s="2" t="str">
        <f>IFERROR(__xludf.DUMMYFUNCTION("GOOGLETRANSLATE(C1629, ""en"", ""ru"")"),"Loading...")</f>
        <v>Loading...</v>
      </c>
    </row>
    <row r="1630" ht="15.75" customHeight="1">
      <c r="A1630" s="2" t="s">
        <v>761</v>
      </c>
      <c r="B1630" s="2" t="s">
        <v>411</v>
      </c>
      <c r="C1630" s="2" t="s">
        <v>762</v>
      </c>
      <c r="E1630" s="2" t="str">
        <f>IFERROR(__xludf.DUMMYFUNCTION("GOOGLETRANSLATE(A1630, ""en"", ""ru"")"),"Loading...")</f>
        <v>Loading...</v>
      </c>
      <c r="F1630" s="2" t="str">
        <f>IFERROR(__xludf.DUMMYFUNCTION("GOOGLETRANSLATE(B1630, ""en"", ""ru"")"),"Loading...")</f>
        <v>Loading...</v>
      </c>
      <c r="G1630" s="2" t="str">
        <f>IFERROR(__xludf.DUMMYFUNCTION("GOOGLETRANSLATE(C1630, ""en"", ""ru"")"),"Loading...")</f>
        <v>Loading...</v>
      </c>
    </row>
    <row r="1631" ht="15.75" customHeight="1">
      <c r="A1631" s="2" t="s">
        <v>761</v>
      </c>
      <c r="B1631" s="2" t="s">
        <v>764</v>
      </c>
      <c r="C1631" s="2" t="s">
        <v>762</v>
      </c>
      <c r="E1631" s="2" t="str">
        <f>IFERROR(__xludf.DUMMYFUNCTION("GOOGLETRANSLATE(A1631, ""en"", ""ru"")"),"Loading...")</f>
        <v>Loading...</v>
      </c>
      <c r="F1631" s="2" t="str">
        <f>IFERROR(__xludf.DUMMYFUNCTION("GOOGLETRANSLATE(B1631, ""en"", ""ru"")"),"Loading...")</f>
        <v>Loading...</v>
      </c>
      <c r="G1631" s="2" t="str">
        <f>IFERROR(__xludf.DUMMYFUNCTION("GOOGLETRANSLATE(C1631, ""en"", ""ru"")"),"Loading...")</f>
        <v>Loading...</v>
      </c>
    </row>
    <row r="1632" ht="15.75" customHeight="1">
      <c r="A1632" s="2" t="s">
        <v>761</v>
      </c>
      <c r="B1632" s="2" t="s">
        <v>18</v>
      </c>
      <c r="C1632" s="2" t="s">
        <v>762</v>
      </c>
      <c r="E1632" s="2" t="str">
        <f>IFERROR(__xludf.DUMMYFUNCTION("GOOGLETRANSLATE(A1632, ""en"", ""ru"")"),"Loading...")</f>
        <v>Loading...</v>
      </c>
      <c r="F1632" s="2" t="str">
        <f>IFERROR(__xludf.DUMMYFUNCTION("GOOGLETRANSLATE(B1632, ""en"", ""ru"")"),"Масло")</f>
        <v>Масло</v>
      </c>
      <c r="G1632" s="2" t="str">
        <f>IFERROR(__xludf.DUMMYFUNCTION("GOOGLETRANSLATE(C1632, ""en"", ""ru"")"),"Loading...")</f>
        <v>Loading...</v>
      </c>
    </row>
    <row r="1633" ht="15.75" customHeight="1">
      <c r="A1633" s="2" t="s">
        <v>765</v>
      </c>
      <c r="B1633" s="2" t="s">
        <v>766</v>
      </c>
      <c r="C1633" s="2" t="s">
        <v>767</v>
      </c>
      <c r="E1633" s="2" t="str">
        <f>IFERROR(__xludf.DUMMYFUNCTION("GOOGLETRANSLATE(A1633, ""en"", ""ru"")"),"Кошари")</f>
        <v>Кошари</v>
      </c>
      <c r="F1633" s="2" t="str">
        <f>IFERROR(__xludf.DUMMYFUNCTION("GOOGLETRANSLATE(B1633, ""en"", ""ru"")"),"Loading...")</f>
        <v>Loading...</v>
      </c>
      <c r="G1633" s="2" t="str">
        <f>IFERROR(__xludf.DUMMYFUNCTION("GOOGLETRANSLATE(C1633, ""en"", ""ru"")"),"Сварить чечевицу. Возьмите чечевицу и 4 стакана воды в среднем кастрюле или кастрюле на сильном огне. Уменьшите огонь до минимума и варите, пока чечевица не станет мягкой (15–17 минут). Слейте воду и добавьте небольшое количество соли. (Примечание: когда "&amp;"чечевица готова, она не должна быть приготовлена ​​полностью. Она должна быть приготовлена ​​только частично, но при этом иметь небольшой прикус, так как ей нужно закончить приготовление вместе с рисом).
Теперь о рисе. Слейте с риса воду, в которой он зам"&amp;"ачивался. Смешайте приготовленную пару чечевиц и рис в кастрюле на среднем огне с 1 столовой ложкой растительного масла, солью, перцем и кориандром. Готовьте 3 минуты, регулярно помешивая. Добавьте теплую воду, чтобы залить смесь риса и чечевицы примерно "&amp;"на 1 1/2 дюйма (вероятно, вам понадобится около 3 стаканов воды). Довести до золота; вода немного должна увариться. Теперь накройте крышку и варите, пока вся жидкость не впитается, а рис и чечевица не будут хорошо приготовлены (около 20 минут).  Держите з"&amp;"акрытым и нетронутым в течение 5 минут или около того.
Теперь приготовьте макароны. Пока рис и чечевица готовятся, приготовьте макароны в соответствии с рекомендациями на упаковке, добавляя макароны в кипящую воду с небольшим количеством соли и небольшим "&amp;"количеством масла. Варите, пока макароны не станут «аль денте». Осушать.
Перед передачей накройте орех и немного подогрейте его в микроволновой печи.
Приготовьте хрустящую луковую начинку. 
Посыпьте луковые кольца солью, затем обваляйте их в муке. Стрях"&amp;"ните лишнюю муку.
В большой сковороде нагрейте растительное масло на среднем или сильном огне, обжарьте луковые кольца, часто помешивая, пока они не станут красивого карамелизованного коричневого цвета. Лук должен быть хрустящим, но не подгоревшим (минут "&amp;"15-20).")</f>
        <v>Сварить чечевицу. Возьмите чечевицу и 4 стакана воды в среднем кастрюле или кастрюле на сильном огне. Уменьшите огонь до минимума и варите, пока чечевица не станет мягкой (15–17 минут). Слейте воду и добавьте небольшое количество соли. (Примечание: когда чечевица готова, она не должна быть приготовлена ​​полностью. Она должна быть приготовлена ​​только частично, но при этом иметь небольшой прикус, так как ей нужно закончить приготовление вместе с рисом).
Теперь о рисе. Слейте с риса воду, в которой он замачивался. Смешайте приготовленную пару чечевиц и рис в кастрюле на среднем огне с 1 столовой ложкой растительного масла, солью, перцем и кориандром. Готовьте 3 минуты, регулярно помешивая. Добавьте теплую воду, чтобы залить смесь риса и чечевицы примерно на 1 1/2 дюйма (вероятно, вам понадобится около 3 стаканов воды). Довести до золота; вода немного должна увариться. Теперь накройте крышку и варите, пока вся жидкость не впитается, а рис и чечевица не будут хорошо приготовлены (около 20 минут).  Держите закрытым и нетронутым в течение 5 минут или около того.
Теперь приготовьте макароны. Пока рис и чечевица готовятся, приготовьте макароны в соответствии с рекомендациями на упаковке, добавляя макароны в кипящую воду с небольшим количеством соли и небольшим количеством масла. Варите, пока макароны не станут «аль денте». Осушать.
Перед передачей накройте орех и немного подогрейте его в микроволновой печи.
Приготовьте хрустящую луковую начинку. 
Посыпьте луковые кольца солью, затем обваляйте их в муке. Стряхните лишнюю муку.
В большой сковороде нагрейте растительное масло на среднем или сильном огне, обжарьте луковые кольца, часто помешивая, пока они не станут красивого карамелизованного коричневого цвета. Лук должен быть хрустящим, но не подгоревшим (минут 15-20).</v>
      </c>
    </row>
    <row r="1634" ht="15.75" customHeight="1">
      <c r="A1634" s="2" t="s">
        <v>765</v>
      </c>
      <c r="B1634" s="2" t="s">
        <v>232</v>
      </c>
      <c r="C1634" s="2" t="s">
        <v>767</v>
      </c>
      <c r="E1634" s="2" t="str">
        <f>IFERROR(__xludf.DUMMYFUNCTION("GOOGLETRANSLATE(A1634, ""en"", ""ru"")"),"Кошари")</f>
        <v>Кошари</v>
      </c>
      <c r="F1634" s="2" t="str">
        <f>IFERROR(__xludf.DUMMYFUNCTION("GOOGLETRANSLATE(B1634, ""en"", ""ru"")"),"Loading...")</f>
        <v>Loading...</v>
      </c>
      <c r="G1634" s="2" t="str">
        <f>IFERROR(__xludf.DUMMYFUNCTION("GOOGLETRANSLATE(C1634, ""en"", ""ru"")"),"Сварить чечевицу. Возьмите чечевицу и 4 стакана воды в среднем кастрюле или кастрюле на сильном огне. Уменьшите огонь до минимума и варите, пока чечевица не станет мягкой (15–17 минут). Слейте воду и добавьте небольшое количество соли. (Примечание: когда "&amp;"чечевица готова, она не должна быть приготовлена ​​полностью. Она должна быть приготовлена ​​только частично, но при этом иметь небольшой прикус, так как ей нужно закончить приготовление вместе с рисом).
Теперь о рисе. Слейте с риса воду, в которой он зам"&amp;"ачивался. Смешайте приготовленную пару чечевиц и рис в кастрюле на среднем огне с 1 столовой ложкой растительного масла, солью, перцем и кориандром. Готовьте 3 минуты, регулярно помешивая. Добавьте теплую воду, чтобы залить смесь риса и чечевицы примерно "&amp;"на 1 1/2 дюйма (вероятно, вам понадобится около 3 стаканов воды). Довести до золота; вода немного должна увариться. Теперь накройте крышку и варите, пока вся жидкость не впитается, а рис и чечевица не будут хорошо приготовлены (около 20 минут).  Держите з"&amp;"акрытым и нетронутым в течение 5 минут или около того.
Теперь приготовьте макароны. Пока рис и чечевица готовятся, приготовьте макароны в соответствии с рекомендациями на упаковке, добавляя макароны в кипящую воду с небольшим количеством соли и небольшим "&amp;"количеством масла. Варите, пока макароны не станут «аль денте». Осушать.
Перед передачей накройте орех и немного подогрейте его в микроволновой печи.
Приготовьте хрустящую луковую начинку. 
Посыпьте луковые кольца солью, затем обваляйте их в муке. Стрях"&amp;"ните лишнюю муку.
В большой сковороде нагрейте растительное масло на среднем или сильном огне, обжарьте луковые кольца, часто помешивая, пока они не станут красивого карамелизованного коричневого цвета. Лук должен быть хрустящим, но не подгоревшим (минут "&amp;"15-20).")</f>
        <v>Сварить чечевицу. Возьмите чечевицу и 4 стакана воды в среднем кастрюле или кастрюле на сильном огне. Уменьшите огонь до минимума и варите, пока чечевица не станет мягкой (15–17 минут). Слейте воду и добавьте небольшое количество соли. (Примечание: когда чечевица готова, она не должна быть приготовлена ​​полностью. Она должна быть приготовлена ​​только частично, но при этом иметь небольшой прикус, так как ей нужно закончить приготовление вместе с рисом).
Теперь о рисе. Слейте с риса воду, в которой он замачивался. Смешайте приготовленную пару чечевиц и рис в кастрюле на среднем огне с 1 столовой ложкой растительного масла, солью, перцем и кориандром. Готовьте 3 минуты, регулярно помешивая. Добавьте теплую воду, чтобы залить смесь риса и чечевицы примерно на 1 1/2 дюйма (вероятно, вам понадобится около 3 стаканов воды). Довести до золота; вода немного должна увариться. Теперь накройте крышку и варите, пока вся жидкость не впитается, а рис и чечевица не будут хорошо приготовлены (около 20 минут).  Держите закрытым и нетронутым в течение 5 минут или около того.
Теперь приготовьте макароны. Пока рис и чечевица готовятся, приготовьте макароны в соответствии с рекомендациями на упаковке, добавляя макароны в кипящую воду с небольшим количеством соли и небольшим количеством масла. Варите, пока макароны не станут «аль денте». Осушать.
Перед передачей накройте орех и немного подогрейте его в микроволновой печи.
Приготовьте хрустящую луковую начинку. 
Посыпьте луковые кольца солью, затем обваляйте их в муке. Стряхните лишнюю муку.
В большой сковороде нагрейте растительное масло на среднем или сильном огне, обжарьте луковые кольца, часто помешивая, пока они не станут красивого карамелизованного коричневого цвета. Лук должен быть хрустящим, но не подгоревшим (минут 15-20).</v>
      </c>
    </row>
    <row r="1635" ht="15.75" customHeight="1">
      <c r="A1635" s="2" t="s">
        <v>765</v>
      </c>
      <c r="B1635" s="2" t="s">
        <v>43</v>
      </c>
      <c r="C1635" s="2" t="s">
        <v>767</v>
      </c>
      <c r="E1635" s="2" t="str">
        <f>IFERROR(__xludf.DUMMYFUNCTION("GOOGLETRANSLATE(A1635, ""en"", ""ru"")"),"Кошари")</f>
        <v>Кошари</v>
      </c>
      <c r="F1635" s="2" t="str">
        <f>IFERROR(__xludf.DUMMYFUNCTION("GOOGLETRANSLATE(B1635, ""en"", ""ru"")"),"Кориандр")</f>
        <v>Кориандр</v>
      </c>
      <c r="G1635" s="2" t="str">
        <f>IFERROR(__xludf.DUMMYFUNCTION("GOOGLETRANSLATE(C1635, ""en"", ""ru"")"),"Сварить чечевицу. Возьмите чечевицу и 4 стакана воды в среднем кастрюле или кастрюле на сильном огне. Уменьшите огонь до минимума и варите, пока чечевица не станет мягкой (15–17 минут). Слейте воду и добавьте небольшое количество соли. (Примечание: когда "&amp;"чечевица готова, она не должна быть приготовлена ​​полностью. Она должна быть приготовлена ​​только частично, но при этом иметь небольшой прикус, так как ей нужно закончить приготовление вместе с рисом).
Теперь о рисе. Слейте с риса воду, в которой он зам"&amp;"ачивался. Смешайте приготовленную пару чечевиц и рис в кастрюле на среднем огне с 1 столовой ложкой растительного масла, солью, перцем и кориандром. Готовьте 3 минуты, регулярно помешивая. Добавьте теплую воду, чтобы залить смесь риса и чечевицы примерно "&amp;"на 1 1/2 дюйма (вероятно, вам понадобится около 3 стаканов воды). Довести до золота; вода немного должна увариться. Теперь накройте крышку и варите, пока вся жидкость не впитается, а рис и чечевица не будут хорошо приготовлены (около 20 минут).  Держите з"&amp;"акрытым и нетронутым в течение 5 минут или около того.
Теперь приготовьте макароны. Пока рис и чечевица готовятся, приготовьте макароны в соответствии с рекомендациями на упаковке, добавляя макароны в кипящую воду с небольшим количеством соли и небольшим "&amp;"количеством масла. Варите, пока макароны не станут «аль денте». Осушать.
Перед передачей накройте орех и немного подогрейте его в микроволновой печи.
Приготовьте хрустящую луковую начинку. 
Посыпьте луковые кольца солью, затем обваляйте их в муке. Стрях"&amp;"ните лишнюю муку.
В большой сковороде нагрейте растительное масло на среднем или сильном огне, обжарьте луковые кольца, часто помешивая, пока они не станут красивого карамелизованного коричневого цвета. Лук должен быть хрустящим, но не подгоревшим (минут "&amp;"15-20).")</f>
        <v>Сварить чечевицу. Возьмите чечевицу и 4 стакана воды в среднем кастрюле или кастрюле на сильном огне. Уменьшите огонь до минимума и варите, пока чечевица не станет мягкой (15–17 минут). Слейте воду и добавьте небольшое количество соли. (Примечание: когда чечевица готова, она не должна быть приготовлена ​​полностью. Она должна быть приготовлена ​​только частично, но при этом иметь небольшой прикус, так как ей нужно закончить приготовление вместе с рисом).
Теперь о рисе. Слейте с риса воду, в которой он замачивался. Смешайте приготовленную пару чечевиц и рис в кастрюле на среднем огне с 1 столовой ложкой растительного масла, солью, перцем и кориандром. Готовьте 3 минуты, регулярно помешивая. Добавьте теплую воду, чтобы залить смесь риса и чечевицы примерно на 1 1/2 дюйма (вероятно, вам понадобится около 3 стаканов воды). Довести до золота; вода немного должна увариться. Теперь накройте крышку и варите, пока вся жидкость не впитается, а рис и чечевица не будут хорошо приготовлены (около 20 минут).  Держите закрытым и нетронутым в течение 5 минут или около того.
Теперь приготовьте макароны. Пока рис и чечевица готовятся, приготовьте макароны в соответствии с рекомендациями на упаковке, добавляя макароны в кипящую воду с небольшим количеством соли и небольшим количеством масла. Варите, пока макароны не станут «аль денте». Осушать.
Перед передачей накройте орех и немного подогрейте его в микроволновой печи.
Приготовьте хрустящую луковую начинку. 
Посыпьте луковые кольца солью, затем обваляйте их в муке. Стряхните лишнюю муку.
В большой сковороде нагрейте растительное масло на среднем или сильном огне, обжарьте луковые кольца, часто помешивая, пока они не станут красивого карамелизованного коричневого цвета. Лук должен быть хрустящим, но не подгоревшим (минут 15-20).</v>
      </c>
    </row>
    <row r="1636" ht="15.75" customHeight="1">
      <c r="A1636" s="2" t="s">
        <v>765</v>
      </c>
      <c r="B1636" s="2" t="s">
        <v>644</v>
      </c>
      <c r="C1636" s="2" t="s">
        <v>767</v>
      </c>
      <c r="E1636" s="2" t="str">
        <f>IFERROR(__xludf.DUMMYFUNCTION("GOOGLETRANSLATE(A1636, ""en"", ""ru"")"),"Кошари")</f>
        <v>Кошари</v>
      </c>
      <c r="F1636" s="2" t="str">
        <f>IFERROR(__xludf.DUMMYFUNCTION("GOOGLETRANSLATE(B1636, ""en"", ""ru"")"),"Макароны")</f>
        <v>Макароны</v>
      </c>
      <c r="G1636" s="2" t="str">
        <f>IFERROR(__xludf.DUMMYFUNCTION("GOOGLETRANSLATE(C1636, ""en"", ""ru"")"),"Сварить чечевицу. Возьмите чечевицу и 4 стакана воды в среднем кастрюле или кастрюле на сильном огне. Уменьшите огонь до минимума и варите, пока чечевица не станет мягкой (15–17 минут). Слейте воду и добавьте небольшое количество соли. (Примечание: когда "&amp;"чечевица готова, она не должна быть приготовлена ​​полностью. Она должна быть приготовлена ​​только частично, но при этом иметь небольшой прикус, так как ей нужно закончить приготовление вместе с рисом).
Теперь о рисе. Слейте с риса воду, в которой он зам"&amp;"ачивался. Смешайте приготовленную пару чечевиц и рис в кастрюле на среднем огне с 1 столовой ложкой растительного масла, солью, перцем и кориандром. Готовьте 3 минуты, регулярно помешивая. Добавьте теплую воду, чтобы залить смесь риса и чечевицы примерно "&amp;"на 1 1/2 дюйма (вероятно, вам понадобится около 3 стаканов воды). Довести до золота; вода немного должна увариться. Теперь накройте крышку и варите, пока вся жидкость не впитается, а рис и чечевица не будут хорошо приготовлены (около 20 минут).  Держите з"&amp;"акрытым и нетронутым в течение 5 минут или около того.
Теперь приготовьте макароны. Пока рис и чечевица готовятся, приготовьте макароны в соответствии с рекомендациями на упаковке, добавляя макароны в кипящую воду с небольшим количеством соли и небольшим "&amp;"количеством масла. Варите, пока макароны не станут «аль денте». Осушать.
Перед передачей накройте орех и немного подогрейте его в микроволновой печи.
Приготовьте хрустящую луковую начинку. 
Посыпьте луковые кольца солью, затем обваляйте их в муке. Стрях"&amp;"ните лишнюю муку.
В большой сковороде нагрейте растительное масло на среднем или сильном огне, обжарьте луковые кольца, часто помешивая, пока они не станут красивого карамелизованного коричневого цвета. Лук должен быть хрустящим, но не подгоревшим (минут "&amp;"15-20).")</f>
        <v>Сварить чечевицу. Возьмите чечевицу и 4 стакана воды в среднем кастрюле или кастрюле на сильном огне. Уменьшите огонь до минимума и варите, пока чечевица не станет мягкой (15–17 минут). Слейте воду и добавьте небольшое количество соли. (Примечание: когда чечевица готова, она не должна быть приготовлена ​​полностью. Она должна быть приготовлена ​​только частично, но при этом иметь небольшой прикус, так как ей нужно закончить приготовление вместе с рисом).
Теперь о рисе. Слейте с риса воду, в которой он замачивался. Смешайте приготовленную пару чечевиц и рис в кастрюле на среднем огне с 1 столовой ложкой растительного масла, солью, перцем и кориандром. Готовьте 3 минуты, регулярно помешивая. Добавьте теплую воду, чтобы залить смесь риса и чечевицы примерно на 1 1/2 дюйма (вероятно, вам понадобится около 3 стаканов воды). Довести до золота; вода немного должна увариться. Теперь накройте крышку и варите, пока вся жидкость не впитается, а рис и чечевица не будут хорошо приготовлены (около 20 минут).  Держите закрытым и нетронутым в течение 5 минут или около того.
Теперь приготовьте макароны. Пока рис и чечевица готовятся, приготовьте макароны в соответствии с рекомендациями на упаковке, добавляя макароны в кипящую воду с небольшим количеством соли и небольшим количеством масла. Варите, пока макароны не станут «аль денте». Осушать.
Перед передачей накройте орех и немного подогрейте его в микроволновой печи.
Приготовьте хрустящую луковую начинку. 
Посыпьте луковые кольца солью, затем обваляйте их в муке. Стряхните лишнюю муку.
В большой сковороде нагрейте растительное масло на среднем или сильном огне, обжарьте луковые кольца, часто помешивая, пока они не станут красивого карамелизованного коричневого цвета. Лук должен быть хрустящим, но не подгоревшим (минут 15-20).</v>
      </c>
    </row>
    <row r="1637" ht="15.75" customHeight="1">
      <c r="A1637" s="2" t="s">
        <v>765</v>
      </c>
      <c r="B1637" s="2" t="s">
        <v>406</v>
      </c>
      <c r="C1637" s="2" t="s">
        <v>767</v>
      </c>
      <c r="E1637" s="2" t="str">
        <f>IFERROR(__xludf.DUMMYFUNCTION("GOOGLETRANSLATE(A1637, ""en"", ""ru"")"),"Кошари")</f>
        <v>Кошари</v>
      </c>
      <c r="F1637" s="2" t="str">
        <f>IFERROR(__xludf.DUMMYFUNCTION("GOOGLETRANSLATE(B1637, ""en"", ""ru"")"),"Loading...")</f>
        <v>Loading...</v>
      </c>
      <c r="G1637" s="2" t="str">
        <f>IFERROR(__xludf.DUMMYFUNCTION("GOOGLETRANSLATE(C1637, ""en"", ""ru"")"),"Сварить чечевицу. Возьмите чечевицу и 4 стакана воды в среднем кастрюле или кастрюле на сильном огне. Уменьшите огонь до минимума и варите, пока чечевица не станет мягкой (15–17 минут). Слейте воду и добавьте небольшое количество соли. (Примечание: когда "&amp;"чечевица готова, она не должна быть приготовлена ​​полностью. Она должна быть приготовлена ​​только частично, но при этом иметь небольшой прикус, так как ей нужно закончить приготовление вместе с рисом).
Теперь о рисе. Слейте с риса воду, в которой он зам"&amp;"ачивался. Смешайте приготовленную пару чечевиц и рис в кастрюле на среднем огне с 1 столовой ложкой растительного масла, солью, перцем и кориандром. Готовьте 3 минуты, регулярно помешивая. Добавьте теплую воду, чтобы залить смесь риса и чечевицы примерно "&amp;"на 1 1/2 дюйма (вероятно, вам понадобится около 3 стаканов воды). Довести до золота; вода немного должна увариться. Теперь накройте крышку и варите, пока вся жидкость не впитается, а рис и чечевица не будут хорошо приготовлены (около 20 минут).  Держите з"&amp;"акрытым и нетронутым в течение 5 минут или около того.
Теперь приготовьте макароны. Пока рис и чечевица готовятся, приготовьте макароны в соответствии с рекомендациями на упаковке, добавляя макароны в кипящую воду с небольшим количеством соли и небольшим "&amp;"количеством масла. Варите, пока макароны не станут «аль денте». Осушать.
Перед передачей накройте орех и немного подогрейте его в микроволновой печи.
Приготовьте хрустящую луковую начинку. 
Посыпьте луковые кольца солью, затем обваляйте их в муке. Стрях"&amp;"ните лишнюю муку.
В большой сковороде нагрейте растительное масло на среднем или сильном огне, обжарьте луковые кольца, часто помешивая, пока они не станут красивого карамелизованного коричневого цвета. Лук должен быть хрустящим, но не подгоревшим (минут "&amp;"15-20).")</f>
        <v>Сварить чечевицу. Возьмите чечевицу и 4 стакана воды в среднем кастрюле или кастрюле на сильном огне. Уменьшите огонь до минимума и варите, пока чечевица не станет мягкой (15–17 минут). Слейте воду и добавьте небольшое количество соли. (Примечание: когда чечевица готова, она не должна быть приготовлена ​​полностью. Она должна быть приготовлена ​​только частично, но при этом иметь небольшой прикус, так как ей нужно закончить приготовление вместе с рисом).
Теперь о рисе. Слейте с риса воду, в которой он замачивался. Смешайте приготовленную пару чечевиц и рис в кастрюле на среднем огне с 1 столовой ложкой растительного масла, солью, перцем и кориандром. Готовьте 3 минуты, регулярно помешивая. Добавьте теплую воду, чтобы залить смесь риса и чечевицы примерно на 1 1/2 дюйма (вероятно, вам понадобится около 3 стаканов воды). Довести до золота; вода немного должна увариться. Теперь накройте крышку и варите, пока вся жидкость не впитается, а рис и чечевица не будут хорошо приготовлены (около 20 минут).  Держите закрытым и нетронутым в течение 5 минут или около того.
Теперь приготовьте макароны. Пока рис и чечевица готовятся, приготовьте макароны в соответствии с рекомендациями на упаковке, добавляя макароны в кипящую воду с небольшим количеством соли и небольшим количеством масла. Варите, пока макароны не станут «аль денте». Осушать.
Перед передачей накройте орех и немного подогрейте его в микроволновой печи.
Приготовьте хрустящую луковую начинку. 
Посыпьте луковые кольца солью, затем обваляйте их в муке. Стряхните лишнюю муку.
В большой сковороде нагрейте растительное масло на среднем или сильном огне, обжарьте луковые кольца, часто помешивая, пока они не станут красивого карамелизованного коричневого цвета. Лук должен быть хрустящим, но не подгоревшим (минут 15-20).</v>
      </c>
    </row>
    <row r="1638" ht="15.75" customHeight="1">
      <c r="A1638" s="2" t="s">
        <v>765</v>
      </c>
      <c r="B1638" s="2" t="s">
        <v>77</v>
      </c>
      <c r="C1638" s="2" t="s">
        <v>767</v>
      </c>
      <c r="E1638" s="2" t="str">
        <f>IFERROR(__xludf.DUMMYFUNCTION("GOOGLETRANSLATE(A1638, ""en"", ""ru"")"),"Кошари")</f>
        <v>Кошари</v>
      </c>
      <c r="F1638" s="2" t="str">
        <f>IFERROR(__xludf.DUMMYFUNCTION("GOOGLETRANSLATE(B1638, ""en"", ""ru"")"),"Лук")</f>
        <v>Лук</v>
      </c>
      <c r="G1638" s="2" t="str">
        <f>IFERROR(__xludf.DUMMYFUNCTION("GOOGLETRANSLATE(C1638, ""en"", ""ru"")"),"Сварить чечевицу. Возьмите чечевицу и 4 стакана воды в среднем кастрюле или кастрюле на сильном огне. Уменьшите огонь до минимума и варите, пока чечевица не станет мягкой (15–17 минут). Слейте воду и добавьте небольшое количество соли. (Примечание: когда "&amp;"чечевица готова, она не должна быть приготовлена ​​полностью. Она должна быть приготовлена ​​только частично, но при этом иметь небольшой прикус, так как ей нужно закончить приготовление вместе с рисом).
Теперь о рисе. Слейте с риса воду, в которой он зам"&amp;"ачивался. Смешайте приготовленную пару чечевиц и рис в кастрюле на среднем огне с 1 столовой ложкой растительного масла, солью, перцем и кориандром. Готовьте 3 минуты, регулярно помешивая. Добавьте теплую воду, чтобы залить смесь риса и чечевицы примерно "&amp;"на 1 1/2 дюйма (вероятно, вам понадобится около 3 стаканов воды). Довести до золота; вода немного должна увариться. Теперь накройте крышку и варите, пока вся жидкость не впитается, а рис и чечевица не будут хорошо приготовлены (около 20 минут).  Держите з"&amp;"акрытым и нетронутым в течение 5 минут или около того.
Теперь приготовьте макароны. Пока рис и чечевица готовятся, приготовьте макароны в соответствии с рекомендациями на упаковке, добавляя макароны в кипящую воду с небольшим количеством соли и небольшим "&amp;"количеством масла. Варите, пока макароны не станут «аль денте». Осушать.
Перед передачей накройте орех и немного подогрейте его в микроволновой печи.
Приготовьте хрустящую луковую начинку. 
Посыпьте луковые кольца солью, затем обваляйте их в муке. Стрях"&amp;"ните лишнюю муку.
В большой сковороде нагрейте растительное масло на среднем или сильном огне, обжарьте луковые кольца, часто помешивая, пока они не станут красивого карамелизованного коричневого цвета. Лук должен быть хрустящим, но не подгоревшим (минут "&amp;"15-20).")</f>
        <v>Сварить чечевицу. Возьмите чечевицу и 4 стакана воды в среднем кастрюле или кастрюле на сильном огне. Уменьшите огонь до минимума и варите, пока чечевица не станет мягкой (15–17 минут). Слейте воду и добавьте небольшое количество соли. (Примечание: когда чечевица готова, она не должна быть приготовлена ​​полностью. Она должна быть приготовлена ​​только частично, но при этом иметь небольшой прикус, так как ей нужно закончить приготовление вместе с рисом).
Теперь о рисе. Слейте с риса воду, в которой он замачивался. Смешайте приготовленную пару чечевиц и рис в кастрюле на среднем огне с 1 столовой ложкой растительного масла, солью, перцем и кориандром. Готовьте 3 минуты, регулярно помешивая. Добавьте теплую воду, чтобы залить смесь риса и чечевицы примерно на 1 1/2 дюйма (вероятно, вам понадобится около 3 стаканов воды). Довести до золота; вода немного должна увариться. Теперь накройте крышку и варите, пока вся жидкость не впитается, а рис и чечевица не будут хорошо приготовлены (около 20 минут).  Держите закрытым и нетронутым в течение 5 минут или около того.
Теперь приготовьте макароны. Пока рис и чечевица готовятся, приготовьте макароны в соответствии с рекомендациями на упаковке, добавляя макароны в кипящую воду с небольшим количеством соли и небольшим количеством масла. Варите, пока макароны не станут «аль денте». Осушать.
Перед передачей накройте орех и немного подогрейте его в микроволновой печи.
Приготовьте хрустящую луковую начинку. 
Посыпьте луковые кольца солью, затем обваляйте их в муке. Стряхните лишнюю муку.
В большой сковороде нагрейте растительное масло на среднем или сильном огне, обжарьте луковые кольца, часто помешивая, пока они не станут красивого карамелизованного коричневого цвета. Лук должен быть хрустящим, но не подгоревшим (минут 15-20).</v>
      </c>
    </row>
    <row r="1639" ht="15.75" customHeight="1">
      <c r="A1639" s="2" t="s">
        <v>765</v>
      </c>
      <c r="B1639" s="2" t="s">
        <v>30</v>
      </c>
      <c r="C1639" s="2" t="s">
        <v>767</v>
      </c>
      <c r="E1639" s="2" t="str">
        <f>IFERROR(__xludf.DUMMYFUNCTION("GOOGLETRANSLATE(A1639, ""en"", ""ru"")"),"Кошари")</f>
        <v>Кошари</v>
      </c>
      <c r="F1639" s="2" t="str">
        <f>IFERROR(__xludf.DUMMYFUNCTION("GOOGLETRANSLATE(B1639, ""en"", ""ru"")"),"Соль")</f>
        <v>Соль</v>
      </c>
      <c r="G1639" s="2" t="str">
        <f>IFERROR(__xludf.DUMMYFUNCTION("GOOGLETRANSLATE(C1639, ""en"", ""ru"")"),"Сварить чечевицу. Возьмите чечевицу и 4 стакана воды в среднем кастрюле или кастрюле на сильном огне. Уменьшите огонь до минимума и варите, пока чечевица не станет мягкой (15–17 минут). Слейте воду и добавьте небольшое количество соли. (Примечание: когда "&amp;"чечевица готова, она не должна быть приготовлена ​​полностью. Она должна быть приготовлена ​​только частично, но при этом иметь небольшой прикус, так как ей нужно закончить приготовление вместе с рисом).
Теперь о рисе. Слейте с риса воду, в которой он зам"&amp;"ачивался. Смешайте приготовленную пару чечевиц и рис в кастрюле на среднем огне с 1 столовой ложкой растительного масла, солью, перцем и кориандром. Готовьте 3 минуты, регулярно помешивая. Добавьте теплую воду, чтобы залить смесь риса и чечевицы примерно "&amp;"на 1 1/2 дюйма (вероятно, вам понадобится около 3 стаканов воды). Довести до золота; вода немного должна увариться. Теперь накройте крышку и варите, пока вся жидкость не впитается, а рис и чечевица не будут хорошо приготовлены (около 20 минут).  Держите з"&amp;"акрытым и нетронутым в течение 5 минут или около того.
Теперь приготовьте макароны. Пока рис и чечевица готовятся, приготовьте макароны в соответствии с рекомендациями на упаковке, добавляя макароны в кипящую воду с небольшим количеством соли и небольшим "&amp;"количеством масла. Варите, пока макароны не станут «аль денте». Осушать.
Перед передачей накройте орех и немного подогрейте его в микроволновой печи.
Приготовьте хрустящую луковую начинку. 
Посыпьте луковые кольца солью, затем обваляйте их в муке. Стрях"&amp;"ните лишнюю муку.
В большой сковороде нагрейте растительное масло на среднем или сильном огне, обжарьте луковые кольца, часто помешивая, пока они не станут красивого карамелизованного коричневого цвета. Лук должен быть хрустящим, но не подгоревшим (минут "&amp;"15-20).")</f>
        <v>Сварить чечевицу. Возьмите чечевицу и 4 стакана воды в среднем кастрюле или кастрюле на сильном огне. Уменьшите огонь до минимума и варите, пока чечевица не станет мягкой (15–17 минут). Слейте воду и добавьте небольшое количество соли. (Примечание: когда чечевица готова, она не должна быть приготовлена ​​полностью. Она должна быть приготовлена ​​только частично, но при этом иметь небольшой прикус, так как ей нужно закончить приготовление вместе с рисом).
Теперь о рисе. Слейте с риса воду, в которой он замачивался. Смешайте приготовленную пару чечевиц и рис в кастрюле на среднем огне с 1 столовой ложкой растительного масла, солью, перцем и кориандром. Готовьте 3 минуты, регулярно помешивая. Добавьте теплую воду, чтобы залить смесь риса и чечевицы примерно на 1 1/2 дюйма (вероятно, вам понадобится около 3 стаканов воды). Довести до золота; вода немного должна увариться. Теперь накройте крышку и варите, пока вся жидкость не впитается, а рис и чечевица не будут хорошо приготовлены (около 20 минут).  Держите закрытым и нетронутым в течение 5 минут или около того.
Теперь приготовьте макароны. Пока рис и чечевица готовятся, приготовьте макароны в соответствии с рекомендациями на упаковке, добавляя макароны в кипящую воду с небольшим количеством соли и небольшим количеством масла. Варите, пока макароны не станут «аль денте». Осушать.
Перед передачей накройте орех и немного подогрейте его в микроволновой печи.
Приготовьте хрустящую луковую начинку. 
Посыпьте луковые кольца солью, затем обваляйте их в муке. Стряхните лишнюю муку.
В большой сковороде нагрейте растительное масло на среднем или сильном огне, обжарьте луковые кольца, часто помешивая, пока они не станут красивого карамелизованного коричневого цвета. Лук должен быть хрустящим, но не подгоревшим (минут 15-20).</v>
      </c>
    </row>
    <row r="1640" ht="15.75" customHeight="1">
      <c r="A1640" s="2" t="s">
        <v>765</v>
      </c>
      <c r="B1640" s="2" t="s">
        <v>197</v>
      </c>
      <c r="C1640" s="2" t="s">
        <v>767</v>
      </c>
      <c r="E1640" s="2" t="str">
        <f>IFERROR(__xludf.DUMMYFUNCTION("GOOGLETRANSLATE(A1640, ""en"", ""ru"")"),"Кошари")</f>
        <v>Кошари</v>
      </c>
      <c r="F1640" s="2" t="str">
        <f>IFERROR(__xludf.DUMMYFUNCTION("GOOGLETRANSLATE(B1640, ""en"", ""ru"")"),"Loading...")</f>
        <v>Loading...</v>
      </c>
      <c r="G1640" s="2" t="str">
        <f>IFERROR(__xludf.DUMMYFUNCTION("GOOGLETRANSLATE(C1640, ""en"", ""ru"")"),"Сварить чечевицу. Возьмите чечевицу и 4 стакана воды в среднем кастрюле или кастрюле на сильном огне. Уменьшите огонь до минимума и варите, пока чечевица не станет мягкой (15–17 минут). Слейте воду и добавьте небольшое количество соли. (Примечание: когда "&amp;"чечевица готова, она не должна быть приготовлена ​​полностью. Она должна быть приготовлена ​​только частично, но при этом иметь небольшой прикус, так как ей нужно закончить приготовление вместе с рисом).
Теперь о рисе. Слейте с риса воду, в которой он зам"&amp;"ачивался. Смешайте приготовленную пару чечевиц и рис в кастрюле на среднем огне с 1 столовой ложкой растительного масла, солью, перцем и кориандром. Готовьте 3 минуты, регулярно помешивая. Добавьте теплую воду, чтобы залить смесь риса и чечевицы примерно "&amp;"на 1 1/2 дюйма (вероятно, вам понадобится около 3 стаканов воды). Довести до золота; вода немного должна увариться. Теперь накройте крышку и варите, пока вся жидкость не впитается, а рис и чечевица не будут хорошо приготовлены (около 20 минут).  Держите з"&amp;"акрытым и нетронутым в течение 5 минут или около того.
Теперь приготовьте макароны. Пока рис и чечевица готовятся, приготовьте макароны в соответствии с рекомендациями на упаковке, добавляя макароны в кипящую воду с небольшим количеством соли и небольшим "&amp;"количеством масла. Варите, пока макароны не станут «аль денте». Осушать.
Перед передачей накройте орех и немного подогрейте его в микроволновой печи.
Приготовьте хрустящую луковую начинку. 
Посыпьте луковые кольца солью, затем обваляйте их в муке. Стрях"&amp;"ните лишнюю муку.
В большой сковороде нагрейте растительное масло на среднем или сильном огне, обжарьте луковые кольца, часто помешивая, пока они не станут красивого карамелизованного коричневого цвета. Лук должен быть хрустящим, но не подгоревшим (минут "&amp;"15-20).")</f>
        <v>Сварить чечевицу. Возьмите чечевицу и 4 стакана воды в среднем кастрюле или кастрюле на сильном огне. Уменьшите огонь до минимума и варите, пока чечевица не станет мягкой (15–17 минут). Слейте воду и добавьте небольшое количество соли. (Примечание: когда чечевица готова, она не должна быть приготовлена ​​полностью. Она должна быть приготовлена ​​только частично, но при этом иметь небольшой прикус, так как ей нужно закончить приготовление вместе с рисом).
Теперь о рисе. Слейте с риса воду, в которой он замачивался. Смешайте приготовленную пару чечевиц и рис в кастрюле на среднем огне с 1 столовой ложкой растительного масла, солью, перцем и кориандром. Готовьте 3 минуты, регулярно помешивая. Добавьте теплую воду, чтобы залить смесь риса и чечевицы примерно на 1 1/2 дюйма (вероятно, вам понадобится около 3 стаканов воды). Довести до золота; вода немного должна увариться. Теперь накройте крышку и варите, пока вся жидкость не впитается, а рис и чечевица не будут хорошо приготовлены (около 20 минут).  Держите закрытым и нетронутым в течение 5 минут или около того.
Теперь приготовьте макароны. Пока рис и чечевица готовятся, приготовьте макароны в соответствии с рекомендациями на упаковке, добавляя макароны в кипящую воду с небольшим количеством соли и небольшим количеством масла. Варите, пока макароны не станут «аль денте». Осушать.
Перед передачей накройте орех и немного подогрейте его в микроволновой печи.
Приготовьте хрустящую луковую начинку. 
Посыпьте луковые кольца солью, затем обваляйте их в муке. Стряхните лишнюю муку.
В большой сковороде нагрейте растительное масло на среднем или сильном огне, обжарьте луковые кольца, часто помешивая, пока они не станут красивого карамелизованного коричневого цвета. Лук должен быть хрустящим, но не подгоревшим (минут 15-20).</v>
      </c>
    </row>
    <row r="1641" ht="15.75" customHeight="1">
      <c r="A1641" s="2" t="s">
        <v>768</v>
      </c>
      <c r="B1641" s="2" t="s">
        <v>337</v>
      </c>
      <c r="C1641" s="2" t="s">
        <v>769</v>
      </c>
      <c r="E1641" s="2" t="str">
        <f>IFERROR(__xludf.DUMMYFUNCTION("GOOGLETRANSLATE(A1641, ""en"", ""ru"")"),"Loading...")</f>
        <v>Loading...</v>
      </c>
      <c r="F1641" s="2" t="str">
        <f>IFERROR(__xludf.DUMMYFUNCTION("GOOGLETRANSLATE(B1641, ""en"", ""ru"")"),"оливковое масло")</f>
        <v>оливковое масло</v>
      </c>
      <c r="G1641" s="2" t="str">
        <f>IFERROR(__xludf.DUMMYFUNCTION("GOOGLETRANSLATE(C1641, ""en"", ""ru"")"),"Loading...")</f>
        <v>Loading...</v>
      </c>
    </row>
    <row r="1642" ht="15.75" customHeight="1">
      <c r="A1642" s="2" t="s">
        <v>768</v>
      </c>
      <c r="B1642" s="2" t="s">
        <v>770</v>
      </c>
      <c r="C1642" s="2" t="s">
        <v>769</v>
      </c>
      <c r="E1642" s="2" t="str">
        <f>IFERROR(__xludf.DUMMYFUNCTION("GOOGLETRANSLATE(A1642, ""en"", ""ru"")"),"Loading...")</f>
        <v>Loading...</v>
      </c>
      <c r="F1642" s="2" t="str">
        <f>IFERROR(__xludf.DUMMYFUNCTION("GOOGLETRANSLATE(B1642, ""en"", ""ru"")"),"имбирь")</f>
        <v>имбирь</v>
      </c>
      <c r="G1642" s="2" t="str">
        <f>IFERROR(__xludf.DUMMYFUNCTION("GOOGLETRANSLATE(C1642, ""en"", ""ru"")"),"Loading...")</f>
        <v>Loading...</v>
      </c>
    </row>
    <row r="1643" ht="15.75" customHeight="1">
      <c r="A1643" s="2" t="s">
        <v>768</v>
      </c>
      <c r="B1643" s="2" t="s">
        <v>326</v>
      </c>
      <c r="C1643" s="2" t="s">
        <v>769</v>
      </c>
      <c r="E1643" s="2" t="str">
        <f>IFERROR(__xludf.DUMMYFUNCTION("GOOGLETRANSLATE(A1643, ""en"", ""ru"")"),"Loading...")</f>
        <v>Loading...</v>
      </c>
      <c r="F1643" s="2" t="str">
        <f>IFERROR(__xludf.DUMMYFUNCTION("GOOGLETRANSLATE(B1643, ""en"", ""ru"")"),"Loading...")</f>
        <v>Loading...</v>
      </c>
      <c r="G1643" s="2" t="str">
        <f>IFERROR(__xludf.DUMMYFUNCTION("GOOGLETRANSLATE(C1643, ""en"", ""ru"")"),"Loading...")</f>
        <v>Loading...</v>
      </c>
    </row>
    <row r="1644" ht="15.75" customHeight="1">
      <c r="A1644" s="2" t="s">
        <v>768</v>
      </c>
      <c r="B1644" s="2" t="s">
        <v>771</v>
      </c>
      <c r="C1644" s="2" t="s">
        <v>769</v>
      </c>
      <c r="E1644" s="2" t="str">
        <f>IFERROR(__xludf.DUMMYFUNCTION("GOOGLETRANSLATE(A1644, ""en"", ""ru"")"),"Loading...")</f>
        <v>Loading...</v>
      </c>
      <c r="F1644" s="2" t="str">
        <f>IFERROR(__xludf.DUMMYFUNCTION("GOOGLETRANSLATE(B1644, ""en"", ""ru"")"),"Loading...")</f>
        <v>Loading...</v>
      </c>
      <c r="G1644" s="2" t="str">
        <f>IFERROR(__xludf.DUMMYFUNCTION("GOOGLETRANSLATE(C1644, ""en"", ""ru"")"),"Loading...")</f>
        <v>Loading...</v>
      </c>
    </row>
    <row r="1645" ht="15.75" customHeight="1">
      <c r="A1645" s="2" t="s">
        <v>768</v>
      </c>
      <c r="B1645" s="2" t="s">
        <v>772</v>
      </c>
      <c r="C1645" s="2" t="s">
        <v>769</v>
      </c>
      <c r="E1645" s="2" t="str">
        <f>IFERROR(__xludf.DUMMYFUNCTION("GOOGLETRANSLATE(A1645, ""en"", ""ru"")"),"Loading...")</f>
        <v>Loading...</v>
      </c>
      <c r="F1645" s="2" t="str">
        <f>IFERROR(__xludf.DUMMYFUNCTION("GOOGLETRANSLATE(B1645, ""en"", ""ru"")"),"Loading...")</f>
        <v>Loading...</v>
      </c>
      <c r="G1645" s="2" t="str">
        <f>IFERROR(__xludf.DUMMYFUNCTION("GOOGLETRANSLATE(C1645, ""en"", ""ru"")"),"Loading...")</f>
        <v>Loading...</v>
      </c>
    </row>
    <row r="1646" ht="15.75" customHeight="1">
      <c r="A1646" s="2" t="s">
        <v>768</v>
      </c>
      <c r="B1646" s="2" t="s">
        <v>9</v>
      </c>
      <c r="C1646" s="2" t="s">
        <v>769</v>
      </c>
      <c r="E1646" s="2" t="str">
        <f>IFERROR(__xludf.DUMMYFUNCTION("GOOGLETRANSLATE(A1646, ""en"", ""ru"")"),"Loading...")</f>
        <v>Loading...</v>
      </c>
      <c r="F1646" s="2" t="str">
        <f>IFERROR(__xludf.DUMMYFUNCTION("GOOGLETRANSLATE(B1646, ""en"", ""ru"")"),"сахарная пудра")</f>
        <v>сахарная пудра</v>
      </c>
      <c r="G1646" s="2" t="str">
        <f>IFERROR(__xludf.DUMMYFUNCTION("GOOGLETRANSLATE(C1646, ""en"", ""ru"")"),"Loading...")</f>
        <v>Loading...</v>
      </c>
    </row>
    <row r="1647" ht="15.75" customHeight="1">
      <c r="A1647" s="2" t="s">
        <v>768</v>
      </c>
      <c r="B1647" s="2" t="s">
        <v>773</v>
      </c>
      <c r="C1647" s="2" t="s">
        <v>769</v>
      </c>
      <c r="E1647" s="2" t="str">
        <f>IFERROR(__xludf.DUMMYFUNCTION("GOOGLETRANSLATE(A1647, ""en"", ""ru"")"),"Loading...")</f>
        <v>Loading...</v>
      </c>
      <c r="F1647" s="2" t="str">
        <f>IFERROR(__xludf.DUMMYFUNCTION("GOOGLETRANSLATE(B1647, ""en"", ""ru"")"),"Loading...")</f>
        <v>Loading...</v>
      </c>
      <c r="G1647" s="2" t="str">
        <f>IFERROR(__xludf.DUMMYFUNCTION("GOOGLETRANSLATE(C1647, ""en"", ""ru"")"),"Loading...")</f>
        <v>Loading...</v>
      </c>
    </row>
    <row r="1648" ht="15.75" customHeight="1">
      <c r="A1648" s="2" t="s">
        <v>768</v>
      </c>
      <c r="B1648" s="2" t="s">
        <v>774</v>
      </c>
      <c r="C1648" s="2" t="s">
        <v>769</v>
      </c>
      <c r="E1648" s="2" t="str">
        <f>IFERROR(__xludf.DUMMYFUNCTION("GOOGLETRANSLATE(A1648, ""en"", ""ru"")"),"Loading...")</f>
        <v>Loading...</v>
      </c>
      <c r="F1648" s="2" t="str">
        <f>IFERROR(__xludf.DUMMYFUNCTION("GOOGLETRANSLATE(B1648, ""en"", ""ru"")"),"Loading...")</f>
        <v>Loading...</v>
      </c>
      <c r="G1648" s="2" t="str">
        <f>IFERROR(__xludf.DUMMYFUNCTION("GOOGLETRANSLATE(C1648, ""en"", ""ru"")"),"Loading...")</f>
        <v>Loading...</v>
      </c>
    </row>
    <row r="1649" ht="15.75" customHeight="1">
      <c r="A1649" s="2" t="s">
        <v>768</v>
      </c>
      <c r="B1649" s="2" t="s">
        <v>775</v>
      </c>
      <c r="C1649" s="2" t="s">
        <v>769</v>
      </c>
      <c r="E1649" s="2" t="str">
        <f>IFERROR(__xludf.DUMMYFUNCTION("GOOGLETRANSLATE(A1649, ""en"", ""ru"")"),"Loading...")</f>
        <v>Loading...</v>
      </c>
      <c r="F1649" s="2" t="str">
        <f>IFERROR(__xludf.DUMMYFUNCTION("GOOGLETRANSLATE(B1649, ""en"", ""ru"")"),"Loading...")</f>
        <v>Loading...</v>
      </c>
      <c r="G1649" s="2" t="str">
        <f>IFERROR(__xludf.DUMMYFUNCTION("GOOGLETRANSLATE(C1649, ""en"", ""ru"")"),"Loading...")</f>
        <v>Loading...</v>
      </c>
    </row>
    <row r="1650" ht="15.75" customHeight="1">
      <c r="A1650" s="2" t="s">
        <v>768</v>
      </c>
      <c r="B1650" s="2" t="s">
        <v>325</v>
      </c>
      <c r="C1650" s="2" t="s">
        <v>769</v>
      </c>
      <c r="E1650" s="2" t="str">
        <f>IFERROR(__xludf.DUMMYFUNCTION("GOOGLETRANSLATE(A1650, ""en"", ""ru"")"),"Loading...")</f>
        <v>Loading...</v>
      </c>
      <c r="F1650" s="2" t="str">
        <f>IFERROR(__xludf.DUMMYFUNCTION("GOOGLETRANSLATE(B1650, ""en"", ""ru"")"),"Loading...")</f>
        <v>Loading...</v>
      </c>
      <c r="G1650" s="2" t="str">
        <f>IFERROR(__xludf.DUMMYFUNCTION("GOOGLETRANSLATE(C1650, ""en"", ""ru"")"),"Loading...")</f>
        <v>Loading...</v>
      </c>
    </row>
    <row r="1651" ht="15.75" customHeight="1">
      <c r="A1651" s="2" t="s">
        <v>768</v>
      </c>
      <c r="B1651" s="2" t="s">
        <v>776</v>
      </c>
      <c r="C1651" s="2" t="s">
        <v>769</v>
      </c>
      <c r="E1651" s="2" t="str">
        <f>IFERROR(__xludf.DUMMYFUNCTION("GOOGLETRANSLATE(A1651, ""en"", ""ru"")"),"Loading...")</f>
        <v>Loading...</v>
      </c>
      <c r="F1651" s="2" t="str">
        <f>IFERROR(__xludf.DUMMYFUNCTION("GOOGLETRANSLATE(B1651, ""en"", ""ru"")"),"Loading...")</f>
        <v>Loading...</v>
      </c>
      <c r="G1651" s="2" t="str">
        <f>IFERROR(__xludf.DUMMYFUNCTION("GOOGLETRANSLATE(C1651, ""en"", ""ru"")"),"Loading...")</f>
        <v>Loading...</v>
      </c>
    </row>
    <row r="1652" ht="15.75" customHeight="1">
      <c r="A1652" s="2" t="s">
        <v>768</v>
      </c>
      <c r="B1652" s="2" t="s">
        <v>777</v>
      </c>
      <c r="C1652" s="2" t="s">
        <v>769</v>
      </c>
      <c r="E1652" s="2" t="str">
        <f>IFERROR(__xludf.DUMMYFUNCTION("GOOGLETRANSLATE(A1652, ""en"", ""ru"")"),"Loading...")</f>
        <v>Loading...</v>
      </c>
      <c r="F1652" s="2" t="str">
        <f>IFERROR(__xludf.DUMMYFUNCTION("GOOGLETRANSLATE(B1652, ""en"", ""ru"")"),"Loading...")</f>
        <v>Loading...</v>
      </c>
      <c r="G1652" s="2" t="str">
        <f>IFERROR(__xludf.DUMMYFUNCTION("GOOGLETRANSLATE(C1652, ""en"", ""ru"")"),"Loading...")</f>
        <v>Loading...</v>
      </c>
    </row>
    <row r="1653" ht="15.75" customHeight="1">
      <c r="A1653" s="2" t="s">
        <v>768</v>
      </c>
      <c r="B1653" s="2" t="s">
        <v>778</v>
      </c>
      <c r="C1653" s="2" t="s">
        <v>769</v>
      </c>
      <c r="E1653" s="2" t="str">
        <f>IFERROR(__xludf.DUMMYFUNCTION("GOOGLETRANSLATE(A1653, ""en"", ""ru"")"),"Loading...")</f>
        <v>Loading...</v>
      </c>
      <c r="F1653" s="2" t="str">
        <f>IFERROR(__xludf.DUMMYFUNCTION("GOOGLETRANSLATE(B1653, ""en"", ""ru"")"),"Loading...")</f>
        <v>Loading...</v>
      </c>
      <c r="G1653" s="2" t="str">
        <f>IFERROR(__xludf.DUMMYFUNCTION("GOOGLETRANSLATE(C1653, ""en"", ""ru"")"),"Loading...")</f>
        <v>Loading...</v>
      </c>
    </row>
    <row r="1654" ht="15.75" customHeight="1">
      <c r="A1654" s="2" t="s">
        <v>768</v>
      </c>
      <c r="B1654" s="2" t="s">
        <v>779</v>
      </c>
      <c r="C1654" s="2" t="s">
        <v>769</v>
      </c>
      <c r="E1654" s="2" t="str">
        <f>IFERROR(__xludf.DUMMYFUNCTION("GOOGLETRANSLATE(A1654, ""en"", ""ru"")"),"Loading...")</f>
        <v>Loading...</v>
      </c>
      <c r="F1654" s="2" t="str">
        <f>IFERROR(__xludf.DUMMYFUNCTION("GOOGLETRANSLATE(B1654, ""en"", ""ru"")"),"Loading...")</f>
        <v>Loading...</v>
      </c>
      <c r="G1654" s="2" t="str">
        <f>IFERROR(__xludf.DUMMYFUNCTION("GOOGLETRANSLATE(C1654, ""en"", ""ru"")"),"Loading...")</f>
        <v>Loading...</v>
      </c>
    </row>
    <row r="1655" ht="15.75" customHeight="1">
      <c r="A1655" s="2" t="s">
        <v>768</v>
      </c>
      <c r="B1655" s="2" t="s">
        <v>772</v>
      </c>
      <c r="C1655" s="2" t="s">
        <v>769</v>
      </c>
      <c r="E1655" s="2" t="str">
        <f>IFERROR(__xludf.DUMMYFUNCTION("GOOGLETRANSLATE(A1655, ""en"", ""ru"")"),"Loading...")</f>
        <v>Loading...</v>
      </c>
      <c r="F1655" s="2" t="str">
        <f>IFERROR(__xludf.DUMMYFUNCTION("GOOGLETRANSLATE(B1655, ""en"", ""ru"")"),"Loading...")</f>
        <v>Loading...</v>
      </c>
      <c r="G1655" s="2" t="str">
        <f>IFERROR(__xludf.DUMMYFUNCTION("GOOGLETRANSLATE(C1655, ""en"", ""ru"")"),"Loading...")</f>
        <v>Loading...</v>
      </c>
    </row>
    <row r="1656" ht="15.75" customHeight="1">
      <c r="A1656" s="2" t="s">
        <v>768</v>
      </c>
      <c r="B1656" s="2" t="s">
        <v>326</v>
      </c>
      <c r="C1656" s="2" t="s">
        <v>769</v>
      </c>
      <c r="E1656" s="2" t="str">
        <f>IFERROR(__xludf.DUMMYFUNCTION("GOOGLETRANSLATE(A1656, ""en"", ""ru"")"),"Loading...")</f>
        <v>Loading...</v>
      </c>
      <c r="F1656" s="2" t="str">
        <f>IFERROR(__xludf.DUMMYFUNCTION("GOOGLETRANSLATE(B1656, ""en"", ""ru"")"),"Loading...")</f>
        <v>Loading...</v>
      </c>
      <c r="G1656" s="2" t="str">
        <f>IFERROR(__xludf.DUMMYFUNCTION("GOOGLETRANSLATE(C1656, ""en"", ""ru"")"),"Loading...")</f>
        <v>Loading...</v>
      </c>
    </row>
    <row r="1657" ht="15.75" customHeight="1">
      <c r="A1657" s="2" t="s">
        <v>768</v>
      </c>
      <c r="B1657" s="2" t="s">
        <v>780</v>
      </c>
      <c r="C1657" s="2" t="s">
        <v>769</v>
      </c>
      <c r="E1657" s="2" t="str">
        <f>IFERROR(__xludf.DUMMYFUNCTION("GOOGLETRANSLATE(A1657, ""en"", ""ru"")"),"Loading...")</f>
        <v>Loading...</v>
      </c>
      <c r="F1657" s="2" t="str">
        <f>IFERROR(__xludf.DUMMYFUNCTION("GOOGLETRANSLATE(B1657, ""en"", ""ru"")"),"Loading...")</f>
        <v>Loading...</v>
      </c>
      <c r="G1657" s="2" t="str">
        <f>IFERROR(__xludf.DUMMYFUNCTION("GOOGLETRANSLATE(C1657, ""en"", ""ru"")"),"Loading...")</f>
        <v>Loading...</v>
      </c>
    </row>
    <row r="1658" ht="15.75" customHeight="1">
      <c r="A1658" s="2" t="s">
        <v>768</v>
      </c>
      <c r="B1658" s="2" t="s">
        <v>59</v>
      </c>
      <c r="C1658" s="2" t="s">
        <v>769</v>
      </c>
      <c r="E1658" s="2" t="str">
        <f>IFERROR(__xludf.DUMMYFUNCTION("GOOGLETRANSLATE(A1658, ""en"", ""ru"")"),"Loading...")</f>
        <v>Loading...</v>
      </c>
      <c r="F1658" s="2" t="str">
        <f>IFERROR(__xludf.DUMMYFUNCTION("GOOGLETRANSLATE(B1658, ""en"", ""ru"")"),"корица")</f>
        <v>корица</v>
      </c>
      <c r="G1658" s="2" t="str">
        <f>IFERROR(__xludf.DUMMYFUNCTION("GOOGLETRANSLATE(C1658, ""en"", ""ru"")"),"Loading...")</f>
        <v>Loading...</v>
      </c>
    </row>
    <row r="1659" ht="15.75" customHeight="1">
      <c r="A1659" s="2" t="s">
        <v>768</v>
      </c>
      <c r="B1659" s="2" t="s">
        <v>771</v>
      </c>
      <c r="C1659" s="2" t="s">
        <v>769</v>
      </c>
      <c r="E1659" s="2" t="str">
        <f>IFERROR(__xludf.DUMMYFUNCTION("GOOGLETRANSLATE(A1659, ""en"", ""ru"")"),"Loading...")</f>
        <v>Loading...</v>
      </c>
      <c r="F1659" s="2" t="str">
        <f>IFERROR(__xludf.DUMMYFUNCTION("GOOGLETRANSLATE(B1659, ""en"", ""ru"")"),"Loading...")</f>
        <v>Loading...</v>
      </c>
      <c r="G1659" s="2" t="str">
        <f>IFERROR(__xludf.DUMMYFUNCTION("GOOGLETRANSLATE(C1659, ""en"", ""ru"")"),"Loading...")</f>
        <v>Loading...</v>
      </c>
    </row>
    <row r="1660" ht="15.75" customHeight="1">
      <c r="A1660" s="2" t="s">
        <v>781</v>
      </c>
      <c r="B1660" s="2" t="s">
        <v>478</v>
      </c>
      <c r="C1660" s="2" t="s">
        <v>782</v>
      </c>
      <c r="E1660" s="2" t="str">
        <f>IFERROR(__xludf.DUMMYFUNCTION("GOOGLETRANSLATE(A1660, ""en"", ""ru"")"),"Loading...")</f>
        <v>Loading...</v>
      </c>
      <c r="F1660" s="2" t="str">
        <f>IFERROR(__xludf.DUMMYFUNCTION("GOOGLETRANSLATE(B1660, ""en"", ""ru"")"),"Loading...")</f>
        <v>Loading...</v>
      </c>
      <c r="G1660" s="2" t="str">
        <f>IFERROR(__xludf.DUMMYFUNCTION("GOOGLETRANSLATE(C1660, ""en"", ""ru"")"),"Loading...")</f>
        <v>Loading...</v>
      </c>
    </row>
    <row r="1661" ht="15.75" customHeight="1">
      <c r="A1661" s="2" t="s">
        <v>781</v>
      </c>
      <c r="B1661" s="2" t="s">
        <v>783</v>
      </c>
      <c r="C1661" s="2" t="s">
        <v>782</v>
      </c>
      <c r="E1661" s="2" t="str">
        <f>IFERROR(__xludf.DUMMYFUNCTION("GOOGLETRANSLATE(A1661, ""en"", ""ru"")"),"Loading...")</f>
        <v>Loading...</v>
      </c>
      <c r="F1661" s="2" t="str">
        <f>IFERROR(__xludf.DUMMYFUNCTION("GOOGLETRANSLATE(B1661, ""en"", ""ru"")"),"Loading...")</f>
        <v>Loading...</v>
      </c>
      <c r="G1661" s="2" t="str">
        <f>IFERROR(__xludf.DUMMYFUNCTION("GOOGLETRANSLATE(C1661, ""en"", ""ru"")"),"Loading...")</f>
        <v>Loading...</v>
      </c>
    </row>
    <row r="1662" ht="15.75" customHeight="1">
      <c r="A1662" s="2" t="s">
        <v>781</v>
      </c>
      <c r="B1662" s="2" t="s">
        <v>317</v>
      </c>
      <c r="C1662" s="2" t="s">
        <v>782</v>
      </c>
      <c r="E1662" s="2" t="str">
        <f>IFERROR(__xludf.DUMMYFUNCTION("GOOGLETRANSLATE(A1662, ""en"", ""ru"")"),"Loading...")</f>
        <v>Loading...</v>
      </c>
      <c r="F1662" s="2" t="str">
        <f>IFERROR(__xludf.DUMMYFUNCTION("GOOGLETRANSLATE(B1662, ""en"", ""ru"")"),"Loading...")</f>
        <v>Loading...</v>
      </c>
      <c r="G1662" s="2" t="str">
        <f>IFERROR(__xludf.DUMMYFUNCTION("GOOGLETRANSLATE(C1662, ""en"", ""ru"")"),"Loading...")</f>
        <v>Loading...</v>
      </c>
    </row>
    <row r="1663" ht="15.75" customHeight="1">
      <c r="A1663" s="2" t="s">
        <v>781</v>
      </c>
      <c r="B1663" s="2" t="s">
        <v>77</v>
      </c>
      <c r="C1663" s="2" t="s">
        <v>782</v>
      </c>
      <c r="E1663" s="2" t="str">
        <f>IFERROR(__xludf.DUMMYFUNCTION("GOOGLETRANSLATE(A1663, ""en"", ""ru"")"),"Loading...")</f>
        <v>Loading...</v>
      </c>
      <c r="F1663" s="2" t="str">
        <f>IFERROR(__xludf.DUMMYFUNCTION("GOOGLETRANSLATE(B1663, ""en"", ""ru"")"),"Лук")</f>
        <v>Лук</v>
      </c>
      <c r="G1663" s="2" t="str">
        <f>IFERROR(__xludf.DUMMYFUNCTION("GOOGLETRANSLATE(C1663, ""en"", ""ru"")"),"Loading...")</f>
        <v>Loading...</v>
      </c>
    </row>
    <row r="1664" ht="15.75" customHeight="1">
      <c r="A1664" s="2" t="s">
        <v>781</v>
      </c>
      <c r="B1664" s="2" t="s">
        <v>784</v>
      </c>
      <c r="C1664" s="2" t="s">
        <v>782</v>
      </c>
      <c r="E1664" s="2" t="str">
        <f>IFERROR(__xludf.DUMMYFUNCTION("GOOGLETRANSLATE(A1664, ""en"", ""ru"")"),"Loading...")</f>
        <v>Loading...</v>
      </c>
      <c r="F1664" s="2" t="str">
        <f>IFERROR(__xludf.DUMMYFUNCTION("GOOGLETRANSLATE(B1664, ""en"", ""ru"")"),"Loading...")</f>
        <v>Loading...</v>
      </c>
      <c r="G1664" s="2" t="str">
        <f>IFERROR(__xludf.DUMMYFUNCTION("GOOGLETRANSLATE(C1664, ""en"", ""ru"")"),"Loading...")</f>
        <v>Loading...</v>
      </c>
    </row>
    <row r="1665" ht="15.75" customHeight="1">
      <c r="A1665" s="2" t="s">
        <v>781</v>
      </c>
      <c r="B1665" s="2" t="s">
        <v>79</v>
      </c>
      <c r="C1665" s="2" t="s">
        <v>782</v>
      </c>
      <c r="E1665" s="2" t="str">
        <f>IFERROR(__xludf.DUMMYFUNCTION("GOOGLETRANSLATE(A1665, ""en"", ""ru"")"),"Loading...")</f>
        <v>Loading...</v>
      </c>
      <c r="F1665" s="2" t="str">
        <f>IFERROR(__xludf.DUMMYFUNCTION("GOOGLETRANSLATE(B1665, ""en"", ""ru"")"),"Чеснок")</f>
        <v>Чеснок</v>
      </c>
      <c r="G1665" s="2" t="str">
        <f>IFERROR(__xludf.DUMMYFUNCTION("GOOGLETRANSLATE(C1665, ""en"", ""ru"")"),"Loading...")</f>
        <v>Loading...</v>
      </c>
    </row>
    <row r="1666" ht="15.75" customHeight="1">
      <c r="A1666" s="2" t="s">
        <v>781</v>
      </c>
      <c r="B1666" s="2" t="s">
        <v>161</v>
      </c>
      <c r="C1666" s="2" t="s">
        <v>782</v>
      </c>
      <c r="E1666" s="2" t="str">
        <f>IFERROR(__xludf.DUMMYFUNCTION("GOOGLETRANSLATE(A1666, ""en"", ""ru"")"),"Loading...")</f>
        <v>Loading...</v>
      </c>
      <c r="F1666" s="2" t="str">
        <f>IFERROR(__xludf.DUMMYFUNCTION("GOOGLETRANSLATE(B1666, ""en"", ""ru"")"),"Loading...")</f>
        <v>Loading...</v>
      </c>
      <c r="G1666" s="2" t="str">
        <f>IFERROR(__xludf.DUMMYFUNCTION("GOOGLETRANSLATE(C1666, ""en"", ""ru"")"),"Loading...")</f>
        <v>Loading...</v>
      </c>
    </row>
    <row r="1667" ht="15.75" customHeight="1">
      <c r="A1667" s="2" t="s">
        <v>781</v>
      </c>
      <c r="B1667" s="2" t="s">
        <v>547</v>
      </c>
      <c r="C1667" s="2" t="s">
        <v>782</v>
      </c>
      <c r="E1667" s="2" t="str">
        <f>IFERROR(__xludf.DUMMYFUNCTION("GOOGLETRANSLATE(A1667, ""en"", ""ru"")"),"Loading...")</f>
        <v>Loading...</v>
      </c>
      <c r="F1667" s="2" t="str">
        <f>IFERROR(__xludf.DUMMYFUNCTION("GOOGLETRANSLATE(B1667, ""en"", ""ru"")"),"Loading...")</f>
        <v>Loading...</v>
      </c>
      <c r="G1667" s="2" t="str">
        <f>IFERROR(__xludf.DUMMYFUNCTION("GOOGLETRANSLATE(C1667, ""en"", ""ru"")"),"Loading...")</f>
        <v>Loading...</v>
      </c>
    </row>
    <row r="1668" ht="15.75" customHeight="1">
      <c r="A1668" s="2" t="s">
        <v>781</v>
      </c>
      <c r="B1668" s="2" t="s">
        <v>757</v>
      </c>
      <c r="C1668" s="2" t="s">
        <v>782</v>
      </c>
      <c r="E1668" s="2" t="str">
        <f>IFERROR(__xludf.DUMMYFUNCTION("GOOGLETRANSLATE(A1668, ""en"", ""ru"")"),"Loading...")</f>
        <v>Loading...</v>
      </c>
      <c r="F1668" s="2" t="str">
        <f>IFERROR(__xludf.DUMMYFUNCTION("GOOGLETRANSLATE(B1668, ""en"", ""ru"")"),"Loading...")</f>
        <v>Loading...</v>
      </c>
      <c r="G1668" s="2" t="str">
        <f>IFERROR(__xludf.DUMMYFUNCTION("GOOGLETRANSLATE(C1668, ""en"", ""ru"")"),"Loading...")</f>
        <v>Loading...</v>
      </c>
    </row>
    <row r="1669" ht="15.75" customHeight="1">
      <c r="A1669" s="2" t="s">
        <v>781</v>
      </c>
      <c r="B1669" s="2" t="s">
        <v>544</v>
      </c>
      <c r="C1669" s="2" t="s">
        <v>782</v>
      </c>
      <c r="E1669" s="2" t="str">
        <f>IFERROR(__xludf.DUMMYFUNCTION("GOOGLETRANSLATE(A1669, ""en"", ""ru"")"),"Loading...")</f>
        <v>Loading...</v>
      </c>
      <c r="F1669" s="2" t="str">
        <f>IFERROR(__xludf.DUMMYFUNCTION("GOOGLETRANSLATE(B1669, ""en"", ""ru"")"),"Loading...")</f>
        <v>Loading...</v>
      </c>
      <c r="G1669" s="2" t="str">
        <f>IFERROR(__xludf.DUMMYFUNCTION("GOOGLETRANSLATE(C1669, ""en"", ""ru"")"),"Loading...")</f>
        <v>Loading...</v>
      </c>
    </row>
    <row r="1670" ht="15.75" customHeight="1">
      <c r="A1670" s="2" t="s">
        <v>781</v>
      </c>
      <c r="B1670" s="2" t="s">
        <v>462</v>
      </c>
      <c r="C1670" s="2" t="s">
        <v>782</v>
      </c>
      <c r="E1670" s="2" t="str">
        <f>IFERROR(__xludf.DUMMYFUNCTION("GOOGLETRANSLATE(A1670, ""en"", ""ru"")"),"Loading...")</f>
        <v>Loading...</v>
      </c>
      <c r="F1670" s="2" t="str">
        <f>IFERROR(__xludf.DUMMYFUNCTION("GOOGLETRANSLATE(B1670, ""en"", ""ru"")"),"Рис басмати")</f>
        <v>Рис басмати</v>
      </c>
      <c r="G1670" s="2" t="str">
        <f>IFERROR(__xludf.DUMMYFUNCTION("GOOGLETRANSLATE(C1670, ""en"", ""ru"")"),"Loading...")</f>
        <v>Loading...</v>
      </c>
    </row>
    <row r="1671" ht="15.75" customHeight="1">
      <c r="A1671" s="2" t="s">
        <v>781</v>
      </c>
      <c r="B1671" s="2" t="s">
        <v>785</v>
      </c>
      <c r="C1671" s="2" t="s">
        <v>782</v>
      </c>
      <c r="E1671" s="2" t="str">
        <f>IFERROR(__xludf.DUMMYFUNCTION("GOOGLETRANSLATE(A1671, ""en"", ""ru"")"),"Loading...")</f>
        <v>Loading...</v>
      </c>
      <c r="F1671" s="2" t="str">
        <f>IFERROR(__xludf.DUMMYFUNCTION("GOOGLETRANSLATE(B1671, ""en"", ""ru"")"),"Loading...")</f>
        <v>Loading...</v>
      </c>
      <c r="G1671" s="2" t="str">
        <f>IFERROR(__xludf.DUMMYFUNCTION("GOOGLETRANSLATE(C1671, ""en"", ""ru"")"),"Loading...")</f>
        <v>Loading...</v>
      </c>
    </row>
    <row r="1672" ht="15.75" customHeight="1">
      <c r="A1672" s="2" t="s">
        <v>781</v>
      </c>
      <c r="B1672" s="2" t="s">
        <v>317</v>
      </c>
      <c r="C1672" s="2" t="s">
        <v>782</v>
      </c>
      <c r="E1672" s="2" t="str">
        <f>IFERROR(__xludf.DUMMYFUNCTION("GOOGLETRANSLATE(A1672, ""en"", ""ru"")"),"Loading...")</f>
        <v>Loading...</v>
      </c>
      <c r="F1672" s="2" t="str">
        <f>IFERROR(__xludf.DUMMYFUNCTION("GOOGLETRANSLATE(B1672, ""en"", ""ru"")"),"Loading...")</f>
        <v>Loading...</v>
      </c>
      <c r="G1672" s="2" t="str">
        <f>IFERROR(__xludf.DUMMYFUNCTION("GOOGLETRANSLATE(C1672, ""en"", ""ru"")"),"Loading...")</f>
        <v>Loading...</v>
      </c>
    </row>
    <row r="1673" ht="15.75" customHeight="1">
      <c r="A1673" s="2" t="s">
        <v>781</v>
      </c>
      <c r="B1673" s="2" t="s">
        <v>89</v>
      </c>
      <c r="C1673" s="2" t="s">
        <v>782</v>
      </c>
      <c r="E1673" s="2" t="str">
        <f>IFERROR(__xludf.DUMMYFUNCTION("GOOGLETRANSLATE(A1673, ""en"", ""ru"")"),"Loading...")</f>
        <v>Loading...</v>
      </c>
      <c r="F1673" s="2" t="str">
        <f>IFERROR(__xludf.DUMMYFUNCTION("GOOGLETRANSLATE(B1673, ""en"", ""ru"")"),"Лавровый лист")</f>
        <v>Лавровый лист</v>
      </c>
      <c r="G1673" s="2" t="str">
        <f>IFERROR(__xludf.DUMMYFUNCTION("GOOGLETRANSLATE(C1673, ""en"", ""ru"")"),"Loading...")</f>
        <v>Loading...</v>
      </c>
    </row>
    <row r="1674" ht="15.75" customHeight="1">
      <c r="A1674" s="2" t="s">
        <v>781</v>
      </c>
      <c r="B1674" s="2" t="s">
        <v>22</v>
      </c>
      <c r="C1674" s="2" t="s">
        <v>782</v>
      </c>
      <c r="E1674" s="2" t="str">
        <f>IFERROR(__xludf.DUMMYFUNCTION("GOOGLETRANSLATE(A1674, ""en"", ""ru"")"),"Loading...")</f>
        <v>Loading...</v>
      </c>
      <c r="F1674" s="2" t="str">
        <f>IFERROR(__xludf.DUMMYFUNCTION("GOOGLETRANSLATE(B1674, ""en"", ""ru"")"),"Корица")</f>
        <v>Корица</v>
      </c>
      <c r="G1674" s="2" t="str">
        <f>IFERROR(__xludf.DUMMYFUNCTION("GOOGLETRANSLATE(C1674, ""en"", ""ru"")"),"Loading...")</f>
        <v>Loading...</v>
      </c>
    </row>
    <row r="1675" ht="15.75" customHeight="1">
      <c r="A1675" s="2" t="s">
        <v>781</v>
      </c>
      <c r="B1675" s="2" t="s">
        <v>104</v>
      </c>
      <c r="C1675" s="2" t="s">
        <v>782</v>
      </c>
      <c r="E1675" s="2" t="str">
        <f>IFERROR(__xludf.DUMMYFUNCTION("GOOGLETRANSLATE(A1675, ""en"", ""ru"")"),"Loading...")</f>
        <v>Loading...</v>
      </c>
      <c r="F1675" s="2" t="str">
        <f>IFERROR(__xludf.DUMMYFUNCTION("GOOGLETRANSLATE(B1675, ""en"", ""ru"")"),"Гвоздика")</f>
        <v>Гвоздика</v>
      </c>
      <c r="G1675" s="2" t="str">
        <f>IFERROR(__xludf.DUMMYFUNCTION("GOOGLETRANSLATE(C1675, ""en"", ""ru"")"),"Loading...")</f>
        <v>Loading...</v>
      </c>
    </row>
    <row r="1676" ht="15.75" customHeight="1">
      <c r="A1676" s="2" t="s">
        <v>781</v>
      </c>
      <c r="B1676" s="2" t="s">
        <v>178</v>
      </c>
      <c r="C1676" s="2" t="s">
        <v>782</v>
      </c>
      <c r="E1676" s="2" t="str">
        <f>IFERROR(__xludf.DUMMYFUNCTION("GOOGLETRANSLATE(A1676, ""en"", ""ru"")"),"Loading...")</f>
        <v>Loading...</v>
      </c>
      <c r="F1676" s="2" t="str">
        <f>IFERROR(__xludf.DUMMYFUNCTION("GOOGLETRANSLATE(B1676, ""en"", ""ru"")"),"Loading...")</f>
        <v>Loading...</v>
      </c>
      <c r="G1676" s="2" t="str">
        <f>IFERROR(__xludf.DUMMYFUNCTION("GOOGLETRANSLATE(C1676, ""en"", ""ru"")"),"Loading...")</f>
        <v>Loading...</v>
      </c>
    </row>
    <row r="1677" ht="15.75" customHeight="1">
      <c r="A1677" s="2" t="s">
        <v>781</v>
      </c>
      <c r="B1677" s="2" t="s">
        <v>756</v>
      </c>
      <c r="C1677" s="2" t="s">
        <v>782</v>
      </c>
      <c r="E1677" s="2" t="str">
        <f>IFERROR(__xludf.DUMMYFUNCTION("GOOGLETRANSLATE(A1677, ""en"", ""ru"")"),"Loading...")</f>
        <v>Loading...</v>
      </c>
      <c r="F1677" s="2" t="str">
        <f>IFERROR(__xludf.DUMMYFUNCTION("GOOGLETRANSLATE(B1677, ""en"", ""ru"")"),"Loading...")</f>
        <v>Loading...</v>
      </c>
      <c r="G1677" s="2" t="str">
        <f>IFERROR(__xludf.DUMMYFUNCTION("GOOGLETRANSLATE(C1677, ""en"", ""ru"")"),"Loading...")</f>
        <v>Loading...</v>
      </c>
    </row>
    <row r="1678" ht="15.75" customHeight="1">
      <c r="A1678" s="2" t="s">
        <v>781</v>
      </c>
      <c r="B1678" s="2" t="s">
        <v>81</v>
      </c>
      <c r="C1678" s="2" t="s">
        <v>782</v>
      </c>
      <c r="E1678" s="2" t="str">
        <f>IFERROR(__xludf.DUMMYFUNCTION("GOOGLETRANSLATE(A1678, ""en"", ""ru"")"),"Loading...")</f>
        <v>Loading...</v>
      </c>
      <c r="F1678" s="2" t="str">
        <f>IFERROR(__xludf.DUMMYFUNCTION("GOOGLETRANSLATE(B1678, ""en"", ""ru"")"),"Красный порошок чили")</f>
        <v>Красный порошок чили</v>
      </c>
      <c r="G1678" s="2" t="str">
        <f>IFERROR(__xludf.DUMMYFUNCTION("GOOGLETRANSLATE(C1678, ""en"", ""ru"")"),"Loading...")</f>
        <v>Loading...</v>
      </c>
    </row>
    <row r="1679" ht="15.75" customHeight="1">
      <c r="A1679" s="2" t="s">
        <v>781</v>
      </c>
      <c r="B1679" s="2" t="s">
        <v>786</v>
      </c>
      <c r="C1679" s="2" t="s">
        <v>782</v>
      </c>
      <c r="E1679" s="2" t="str">
        <f>IFERROR(__xludf.DUMMYFUNCTION("GOOGLETRANSLATE(A1679, ""en"", ""ru"")"),"Loading...")</f>
        <v>Loading...</v>
      </c>
      <c r="F1679" s="2" t="str">
        <f>IFERROR(__xludf.DUMMYFUNCTION("GOOGLETRANSLATE(B1679, ""en"", ""ru"")"),"Loading...")</f>
        <v>Loading...</v>
      </c>
      <c r="G1679" s="2" t="str">
        <f>IFERROR(__xludf.DUMMYFUNCTION("GOOGLETRANSLATE(C1679, ""en"", ""ru"")"),"Loading...")</f>
        <v>Loading...</v>
      </c>
    </row>
    <row r="1680" ht="15.75" customHeight="1">
      <c r="A1680" s="2" t="s">
        <v>787</v>
      </c>
      <c r="B1680" s="2" t="s">
        <v>77</v>
      </c>
      <c r="C1680" s="2" t="s">
        <v>788</v>
      </c>
      <c r="E1680" s="2" t="str">
        <f>IFERROR(__xludf.DUMMYFUNCTION("GOOGLETRANSLATE(A1680, ""en"", ""ru"")"),"Loading...")</f>
        <v>Loading...</v>
      </c>
      <c r="F1680" s="2" t="str">
        <f>IFERROR(__xludf.DUMMYFUNCTION("GOOGLETRANSLATE(B1680, ""en"", ""ru"")"),"Лук")</f>
        <v>Лук</v>
      </c>
      <c r="G1680" s="2" t="str">
        <f>IFERROR(__xludf.DUMMYFUNCTION("GOOGLETRANSLATE(C1680, ""en"", ""ru"")"),"Loading...")</f>
        <v>Loading...</v>
      </c>
    </row>
    <row r="1681" ht="15.75" customHeight="1">
      <c r="A1681" s="2" t="s">
        <v>787</v>
      </c>
      <c r="B1681" s="2" t="s">
        <v>748</v>
      </c>
      <c r="C1681" s="2" t="s">
        <v>788</v>
      </c>
      <c r="E1681" s="2" t="str">
        <f>IFERROR(__xludf.DUMMYFUNCTION("GOOGLETRANSLATE(A1681, ""en"", ""ru"")"),"Loading...")</f>
        <v>Loading...</v>
      </c>
      <c r="F1681" s="2" t="str">
        <f>IFERROR(__xludf.DUMMYFUNCTION("GOOGLETRANSLATE(B1681, ""en"", ""ru"")"),"Loading...")</f>
        <v>Loading...</v>
      </c>
      <c r="G1681" s="2" t="str">
        <f>IFERROR(__xludf.DUMMYFUNCTION("GOOGLETRANSLATE(C1681, ""en"", ""ru"")"),"Loading...")</f>
        <v>Loading...</v>
      </c>
    </row>
    <row r="1682" ht="15.75" customHeight="1">
      <c r="A1682" s="2" t="s">
        <v>787</v>
      </c>
      <c r="B1682" s="2" t="s">
        <v>79</v>
      </c>
      <c r="C1682" s="2" t="s">
        <v>788</v>
      </c>
      <c r="E1682" s="2" t="str">
        <f>IFERROR(__xludf.DUMMYFUNCTION("GOOGLETRANSLATE(A1682, ""en"", ""ru"")"),"Loading...")</f>
        <v>Loading...</v>
      </c>
      <c r="F1682" s="2" t="str">
        <f>IFERROR(__xludf.DUMMYFUNCTION("GOOGLETRANSLATE(B1682, ""en"", ""ru"")"),"Чеснок")</f>
        <v>Чеснок</v>
      </c>
      <c r="G1682" s="2" t="str">
        <f>IFERROR(__xludf.DUMMYFUNCTION("GOOGLETRANSLATE(C1682, ""en"", ""ru"")"),"Loading...")</f>
        <v>Loading...</v>
      </c>
    </row>
    <row r="1683" ht="15.75" customHeight="1">
      <c r="A1683" s="2" t="s">
        <v>787</v>
      </c>
      <c r="B1683" s="2" t="s">
        <v>38</v>
      </c>
      <c r="C1683" s="2" t="s">
        <v>788</v>
      </c>
      <c r="E1683" s="2" t="str">
        <f>IFERROR(__xludf.DUMMYFUNCTION("GOOGLETRANSLATE(A1683, ""en"", ""ru"")"),"Loading...")</f>
        <v>Loading...</v>
      </c>
      <c r="F1683" s="2" t="str">
        <f>IFERROR(__xludf.DUMMYFUNCTION("GOOGLETRANSLATE(B1683, ""en"", ""ru"")"),"Имбирь")</f>
        <v>Имбирь</v>
      </c>
      <c r="G1683" s="2" t="str">
        <f>IFERROR(__xludf.DUMMYFUNCTION("GOOGLETRANSLATE(C1683, ""en"", ""ru"")"),"Loading...")</f>
        <v>Loading...</v>
      </c>
    </row>
    <row r="1684" ht="15.75" customHeight="1">
      <c r="A1684" s="2" t="s">
        <v>787</v>
      </c>
      <c r="B1684" s="2" t="s">
        <v>789</v>
      </c>
      <c r="C1684" s="2" t="s">
        <v>788</v>
      </c>
      <c r="E1684" s="2" t="str">
        <f>IFERROR(__xludf.DUMMYFUNCTION("GOOGLETRANSLATE(A1684, ""en"", ""ru"")"),"Loading...")</f>
        <v>Loading...</v>
      </c>
      <c r="F1684" s="2" t="str">
        <f>IFERROR(__xludf.DUMMYFUNCTION("GOOGLETRANSLATE(B1684, ""en"", ""ru"")"),"Loading...")</f>
        <v>Loading...</v>
      </c>
      <c r="G1684" s="2" t="str">
        <f>IFERROR(__xludf.DUMMYFUNCTION("GOOGLETRANSLATE(C1684, ""en"", ""ru"")"),"Loading...")</f>
        <v>Loading...</v>
      </c>
    </row>
    <row r="1685" ht="15.75" customHeight="1">
      <c r="A1685" s="2" t="s">
        <v>787</v>
      </c>
      <c r="B1685" s="2" t="s">
        <v>247</v>
      </c>
      <c r="C1685" s="2" t="s">
        <v>788</v>
      </c>
      <c r="E1685" s="2" t="str">
        <f>IFERROR(__xludf.DUMMYFUNCTION("GOOGLETRANSLATE(A1685, ""en"", ""ru"")"),"Loading...")</f>
        <v>Loading...</v>
      </c>
      <c r="F1685" s="2" t="str">
        <f>IFERROR(__xludf.DUMMYFUNCTION("GOOGLETRANSLATE(B1685, ""en"", ""ru"")"),"Loading...")</f>
        <v>Loading...</v>
      </c>
      <c r="G1685" s="2" t="str">
        <f>IFERROR(__xludf.DUMMYFUNCTION("GOOGLETRANSLATE(C1685, ""en"", ""ru"")"),"Loading...")</f>
        <v>Loading...</v>
      </c>
    </row>
    <row r="1686" ht="15.75" customHeight="1">
      <c r="A1686" s="2" t="s">
        <v>787</v>
      </c>
      <c r="B1686" s="2" t="s">
        <v>790</v>
      </c>
      <c r="C1686" s="2" t="s">
        <v>788</v>
      </c>
      <c r="E1686" s="2" t="str">
        <f>IFERROR(__xludf.DUMMYFUNCTION("GOOGLETRANSLATE(A1686, ""en"", ""ru"")"),"Loading...")</f>
        <v>Loading...</v>
      </c>
      <c r="F1686" s="2" t="str">
        <f>IFERROR(__xludf.DUMMYFUNCTION("GOOGLETRANSLATE(B1686, ""en"", ""ru"")"),"Loading...")</f>
        <v>Loading...</v>
      </c>
      <c r="G1686" s="2" t="str">
        <f>IFERROR(__xludf.DUMMYFUNCTION("GOOGLETRANSLATE(C1686, ""en"", ""ru"")"),"Loading...")</f>
        <v>Loading...</v>
      </c>
    </row>
    <row r="1687" ht="15.75" customHeight="1">
      <c r="A1687" s="2" t="s">
        <v>787</v>
      </c>
      <c r="B1687" s="2" t="s">
        <v>178</v>
      </c>
      <c r="C1687" s="2" t="s">
        <v>788</v>
      </c>
      <c r="E1687" s="2" t="str">
        <f>IFERROR(__xludf.DUMMYFUNCTION("GOOGLETRANSLATE(A1687, ""en"", ""ru"")"),"Loading...")</f>
        <v>Loading...</v>
      </c>
      <c r="F1687" s="2" t="str">
        <f>IFERROR(__xludf.DUMMYFUNCTION("GOOGLETRANSLATE(B1687, ""en"", ""ru"")"),"Loading...")</f>
        <v>Loading...</v>
      </c>
      <c r="G1687" s="2" t="str">
        <f>IFERROR(__xludf.DUMMYFUNCTION("GOOGLETRANSLATE(C1687, ""en"", ""ru"")"),"Loading...")</f>
        <v>Loading...</v>
      </c>
    </row>
    <row r="1688" ht="15.75" customHeight="1">
      <c r="A1688" s="2" t="s">
        <v>787</v>
      </c>
      <c r="B1688" s="2" t="s">
        <v>104</v>
      </c>
      <c r="C1688" s="2" t="s">
        <v>788</v>
      </c>
      <c r="E1688" s="2" t="str">
        <f>IFERROR(__xludf.DUMMYFUNCTION("GOOGLETRANSLATE(A1688, ""en"", ""ru"")"),"Loading...")</f>
        <v>Loading...</v>
      </c>
      <c r="F1688" s="2" t="str">
        <f>IFERROR(__xludf.DUMMYFUNCTION("GOOGLETRANSLATE(B1688, ""en"", ""ru"")"),"Гвоздика")</f>
        <v>Гвоздика</v>
      </c>
      <c r="G1688" s="2" t="str">
        <f>IFERROR(__xludf.DUMMYFUNCTION("GOOGLETRANSLATE(C1688, ""en"", ""ru"")"),"Loading...")</f>
        <v>Loading...</v>
      </c>
    </row>
    <row r="1689" ht="15.75" customHeight="1">
      <c r="A1689" s="2" t="s">
        <v>787</v>
      </c>
      <c r="B1689" s="2" t="s">
        <v>89</v>
      </c>
      <c r="C1689" s="2" t="s">
        <v>788</v>
      </c>
      <c r="E1689" s="2" t="str">
        <f>IFERROR(__xludf.DUMMYFUNCTION("GOOGLETRANSLATE(A1689, ""en"", ""ru"")"),"Loading...")</f>
        <v>Loading...</v>
      </c>
      <c r="F1689" s="2" t="str">
        <f>IFERROR(__xludf.DUMMYFUNCTION("GOOGLETRANSLATE(B1689, ""en"", ""ru"")"),"Лавровый лист")</f>
        <v>Лавровый лист</v>
      </c>
      <c r="G1689" s="2" t="str">
        <f>IFERROR(__xludf.DUMMYFUNCTION("GOOGLETRANSLATE(C1689, ""en"", ""ru"")"),"Loading...")</f>
        <v>Loading...</v>
      </c>
    </row>
    <row r="1690" ht="15.75" customHeight="1">
      <c r="A1690" s="2" t="s">
        <v>787</v>
      </c>
      <c r="B1690" s="2" t="s">
        <v>177</v>
      </c>
      <c r="C1690" s="2" t="s">
        <v>788</v>
      </c>
      <c r="E1690" s="2" t="str">
        <f>IFERROR(__xludf.DUMMYFUNCTION("GOOGLETRANSLATE(A1690, ""en"", ""ru"")"),"Loading...")</f>
        <v>Loading...</v>
      </c>
      <c r="F1690" s="2" t="str">
        <f>IFERROR(__xludf.DUMMYFUNCTION("GOOGLETRANSLATE(B1690, ""en"", ""ru"")"),"Loading...")</f>
        <v>Loading...</v>
      </c>
      <c r="G1690" s="2" t="str">
        <f>IFERROR(__xludf.DUMMYFUNCTION("GOOGLETRANSLATE(C1690, ""en"", ""ru"")"),"Loading...")</f>
        <v>Loading...</v>
      </c>
    </row>
    <row r="1691" ht="15.75" customHeight="1">
      <c r="A1691" s="2" t="s">
        <v>787</v>
      </c>
      <c r="B1691" s="2" t="s">
        <v>756</v>
      </c>
      <c r="C1691" s="2" t="s">
        <v>788</v>
      </c>
      <c r="E1691" s="2" t="str">
        <f>IFERROR(__xludf.DUMMYFUNCTION("GOOGLETRANSLATE(A1691, ""en"", ""ru"")"),"Loading...")</f>
        <v>Loading...</v>
      </c>
      <c r="F1691" s="2" t="str">
        <f>IFERROR(__xludf.DUMMYFUNCTION("GOOGLETRANSLATE(B1691, ""en"", ""ru"")"),"Loading...")</f>
        <v>Loading...</v>
      </c>
      <c r="G1691" s="2" t="str">
        <f>IFERROR(__xludf.DUMMYFUNCTION("GOOGLETRANSLATE(C1691, ""en"", ""ru"")"),"Loading...")</f>
        <v>Loading...</v>
      </c>
    </row>
    <row r="1692" ht="15.75" customHeight="1">
      <c r="A1692" s="2" t="s">
        <v>787</v>
      </c>
      <c r="B1692" s="2" t="s">
        <v>791</v>
      </c>
      <c r="C1692" s="2" t="s">
        <v>788</v>
      </c>
      <c r="E1692" s="2" t="str">
        <f>IFERROR(__xludf.DUMMYFUNCTION("GOOGLETRANSLATE(A1692, ""en"", ""ru"")"),"Loading...")</f>
        <v>Loading...</v>
      </c>
      <c r="F1692" s="2" t="str">
        <f>IFERROR(__xludf.DUMMYFUNCTION("GOOGLETRANSLATE(B1692, ""en"", ""ru"")"),"Loading...")</f>
        <v>Loading...</v>
      </c>
      <c r="G1692" s="2" t="str">
        <f>IFERROR(__xludf.DUMMYFUNCTION("GOOGLETRANSLATE(C1692, ""en"", ""ru"")"),"Loading...")</f>
        <v>Loading...</v>
      </c>
    </row>
    <row r="1693" ht="15.75" customHeight="1">
      <c r="A1693" s="2" t="s">
        <v>787</v>
      </c>
      <c r="B1693" s="2" t="s">
        <v>43</v>
      </c>
      <c r="C1693" s="2" t="s">
        <v>788</v>
      </c>
      <c r="E1693" s="2" t="str">
        <f>IFERROR(__xludf.DUMMYFUNCTION("GOOGLETRANSLATE(A1693, ""en"", ""ru"")"),"Loading...")</f>
        <v>Loading...</v>
      </c>
      <c r="F1693" s="2" t="str">
        <f>IFERROR(__xludf.DUMMYFUNCTION("GOOGLETRANSLATE(B1693, ""en"", ""ru"")"),"Кориандр")</f>
        <v>Кориандр</v>
      </c>
      <c r="G1693" s="2" t="str">
        <f>IFERROR(__xludf.DUMMYFUNCTION("GOOGLETRANSLATE(C1693, ""en"", ""ru"")"),"Loading...")</f>
        <v>Loading...</v>
      </c>
    </row>
    <row r="1694" ht="15.75" customHeight="1">
      <c r="A1694" s="2" t="s">
        <v>792</v>
      </c>
      <c r="B1694" s="2" t="s">
        <v>69</v>
      </c>
      <c r="C1694" s="2" t="s">
        <v>793</v>
      </c>
      <c r="E1694" s="2" t="str">
        <f>IFERROR(__xludf.DUMMYFUNCTION("GOOGLETRANSLATE(A1694, ""en"", ""ru"")"),"Loading...")</f>
        <v>Loading...</v>
      </c>
      <c r="F1694" s="2" t="str">
        <f>IFERROR(__xludf.DUMMYFUNCTION("GOOGLETRANSLATE(B1694, ""en"", ""ru"")"),"Оливковое масло")</f>
        <v>Оливковое масло</v>
      </c>
      <c r="G1694" s="2" t="str">
        <f>IFERROR(__xludf.DUMMYFUNCTION("GOOGLETRANSLATE(C1694, ""en"", ""ru"")"),"Loading...")</f>
        <v>Loading...</v>
      </c>
    </row>
    <row r="1695" ht="15.75" customHeight="1">
      <c r="A1695" s="2" t="s">
        <v>792</v>
      </c>
      <c r="B1695" s="2" t="s">
        <v>794</v>
      </c>
      <c r="C1695" s="2" t="s">
        <v>793</v>
      </c>
      <c r="E1695" s="2" t="str">
        <f>IFERROR(__xludf.DUMMYFUNCTION("GOOGLETRANSLATE(A1695, ""en"", ""ru"")"),"Loading...")</f>
        <v>Loading...</v>
      </c>
      <c r="F1695" s="2" t="str">
        <f>IFERROR(__xludf.DUMMYFUNCTION("GOOGLETRANSLATE(B1695, ""en"", ""ru"")"),"Loading...")</f>
        <v>Loading...</v>
      </c>
      <c r="G1695" s="2" t="str">
        <f>IFERROR(__xludf.DUMMYFUNCTION("GOOGLETRANSLATE(C1695, ""en"", ""ru"")"),"Loading...")</f>
        <v>Loading...</v>
      </c>
    </row>
    <row r="1696" ht="15.75" customHeight="1">
      <c r="A1696" s="2" t="s">
        <v>792</v>
      </c>
      <c r="B1696" s="2" t="s">
        <v>795</v>
      </c>
      <c r="C1696" s="2" t="s">
        <v>793</v>
      </c>
      <c r="E1696" s="2" t="str">
        <f>IFERROR(__xludf.DUMMYFUNCTION("GOOGLETRANSLATE(A1696, ""en"", ""ru"")"),"Loading...")</f>
        <v>Loading...</v>
      </c>
      <c r="F1696" s="2" t="str">
        <f>IFERROR(__xludf.DUMMYFUNCTION("GOOGLETRANSLATE(B1696, ""en"", ""ru"")"),"Loading...")</f>
        <v>Loading...</v>
      </c>
      <c r="G1696" s="2" t="str">
        <f>IFERROR(__xludf.DUMMYFUNCTION("GOOGLETRANSLATE(C1696, ""en"", ""ru"")"),"Loading...")</f>
        <v>Loading...</v>
      </c>
    </row>
    <row r="1697" ht="15.75" customHeight="1">
      <c r="A1697" s="2" t="s">
        <v>792</v>
      </c>
      <c r="B1697" s="2" t="s">
        <v>796</v>
      </c>
      <c r="C1697" s="2" t="s">
        <v>793</v>
      </c>
      <c r="E1697" s="2" t="str">
        <f>IFERROR(__xludf.DUMMYFUNCTION("GOOGLETRANSLATE(A1697, ""en"", ""ru"")"),"Loading...")</f>
        <v>Loading...</v>
      </c>
      <c r="F1697" s="2" t="str">
        <f>IFERROR(__xludf.DUMMYFUNCTION("GOOGLETRANSLATE(B1697, ""en"", ""ru"")"),"кубик овощного бульона")</f>
        <v>кубик овощного бульона</v>
      </c>
      <c r="G1697" s="2" t="str">
        <f>IFERROR(__xludf.DUMMYFUNCTION("GOOGLETRANSLATE(C1697, ""en"", ""ru"")"),"Loading...")</f>
        <v>Loading...</v>
      </c>
    </row>
    <row r="1698" ht="15.75" customHeight="1">
      <c r="A1698" s="2" t="s">
        <v>792</v>
      </c>
      <c r="B1698" s="2" t="s">
        <v>797</v>
      </c>
      <c r="C1698" s="2" t="s">
        <v>793</v>
      </c>
      <c r="E1698" s="2" t="str">
        <f>IFERROR(__xludf.DUMMYFUNCTION("GOOGLETRANSLATE(A1698, ""en"", ""ru"")"),"Loading...")</f>
        <v>Loading...</v>
      </c>
      <c r="F1698" s="2" t="str">
        <f>IFERROR(__xludf.DUMMYFUNCTION("GOOGLETRANSLATE(B1698, ""en"", ""ru"")"),"Loading...")</f>
        <v>Loading...</v>
      </c>
      <c r="G1698" s="2" t="str">
        <f>IFERROR(__xludf.DUMMYFUNCTION("GOOGLETRANSLATE(C1698, ""en"", ""ru"")"),"Loading...")</f>
        <v>Loading...</v>
      </c>
    </row>
    <row r="1699" ht="15.75" customHeight="1">
      <c r="A1699" s="2" t="s">
        <v>792</v>
      </c>
      <c r="B1699" s="2" t="s">
        <v>798</v>
      </c>
      <c r="C1699" s="2" t="s">
        <v>793</v>
      </c>
      <c r="E1699" s="2" t="str">
        <f>IFERROR(__xludf.DUMMYFUNCTION("GOOGLETRANSLATE(A1699, ""en"", ""ru"")"),"Loading...")</f>
        <v>Loading...</v>
      </c>
      <c r="F1699" s="2" t="str">
        <f>IFERROR(__xludf.DUMMYFUNCTION("GOOGLETRANSLATE(B1699, ""en"", ""ru"")"),"Loading...")</f>
        <v>Loading...</v>
      </c>
      <c r="G1699" s="2" t="str">
        <f>IFERROR(__xludf.DUMMYFUNCTION("GOOGLETRANSLATE(C1699, ""en"", ""ru"")"),"Loading...")</f>
        <v>Loading...</v>
      </c>
    </row>
    <row r="1700" ht="15.75" customHeight="1">
      <c r="A1700" s="2" t="s">
        <v>792</v>
      </c>
      <c r="B1700" s="2" t="s">
        <v>799</v>
      </c>
      <c r="C1700" s="2" t="s">
        <v>793</v>
      </c>
      <c r="E1700" s="2" t="str">
        <f>IFERROR(__xludf.DUMMYFUNCTION("GOOGLETRANSLATE(A1700, ""en"", ""ru"")"),"Loading...")</f>
        <v>Loading...</v>
      </c>
      <c r="F1700" s="2" t="str">
        <f>IFERROR(__xludf.DUMMYFUNCTION("GOOGLETRANSLATE(B1700, ""en"", ""ru"")"),"Loading...")</f>
        <v>Loading...</v>
      </c>
      <c r="G1700" s="2" t="str">
        <f>IFERROR(__xludf.DUMMYFUNCTION("GOOGLETRANSLATE(C1700, ""en"", ""ru"")"),"Loading...")</f>
        <v>Loading...</v>
      </c>
    </row>
    <row r="1701" ht="15.75" customHeight="1">
      <c r="A1701" s="2" t="s">
        <v>792</v>
      </c>
      <c r="B1701" s="2" t="s">
        <v>800</v>
      </c>
      <c r="C1701" s="2" t="s">
        <v>793</v>
      </c>
      <c r="E1701" s="2" t="str">
        <f>IFERROR(__xludf.DUMMYFUNCTION("GOOGLETRANSLATE(A1701, ""en"", ""ru"")"),"Loading...")</f>
        <v>Loading...</v>
      </c>
      <c r="F1701" s="2" t="str">
        <f>IFERROR(__xludf.DUMMYFUNCTION("GOOGLETRANSLATE(B1701, ""en"", ""ru"")"),"Loading...")</f>
        <v>Loading...</v>
      </c>
      <c r="G1701" s="2" t="str">
        <f>IFERROR(__xludf.DUMMYFUNCTION("GOOGLETRANSLATE(C1701, ""en"", ""ru"")"),"Loading...")</f>
        <v>Loading...</v>
      </c>
    </row>
    <row r="1702" ht="15.75" customHeight="1">
      <c r="A1702" s="2" t="s">
        <v>792</v>
      </c>
      <c r="B1702" s="2" t="s">
        <v>385</v>
      </c>
      <c r="C1702" s="2" t="s">
        <v>793</v>
      </c>
      <c r="E1702" s="2" t="str">
        <f>IFERROR(__xludf.DUMMYFUNCTION("GOOGLETRANSLATE(A1702, ""en"", ""ru"")"),"Loading...")</f>
        <v>Loading...</v>
      </c>
      <c r="F1702" s="2" t="str">
        <f>IFERROR(__xludf.DUMMYFUNCTION("GOOGLETRANSLATE(B1702, ""en"", ""ru"")"),"Loading...")</f>
        <v>Loading...</v>
      </c>
      <c r="G1702" s="2" t="str">
        <f>IFERROR(__xludf.DUMMYFUNCTION("GOOGLETRANSLATE(C1702, ""en"", ""ru"")"),"Loading...")</f>
        <v>Loading...</v>
      </c>
    </row>
    <row r="1703" ht="15.75" customHeight="1">
      <c r="A1703" s="2" t="s">
        <v>792</v>
      </c>
      <c r="B1703" s="2" t="s">
        <v>779</v>
      </c>
      <c r="C1703" s="2" t="s">
        <v>793</v>
      </c>
      <c r="E1703" s="2" t="str">
        <f>IFERROR(__xludf.DUMMYFUNCTION("GOOGLETRANSLATE(A1703, ""en"", ""ru"")"),"Loading...")</f>
        <v>Loading...</v>
      </c>
      <c r="F1703" s="2" t="str">
        <f>IFERROR(__xludf.DUMMYFUNCTION("GOOGLETRANSLATE(B1703, ""en"", ""ru"")"),"Loading...")</f>
        <v>Loading...</v>
      </c>
      <c r="G1703" s="2" t="str">
        <f>IFERROR(__xludf.DUMMYFUNCTION("GOOGLETRANSLATE(C1703, ""en"", ""ru"")"),"Loading...")</f>
        <v>Loading...</v>
      </c>
    </row>
    <row r="1704" ht="15.75" customHeight="1">
      <c r="A1704" s="2" t="s">
        <v>801</v>
      </c>
      <c r="B1704" s="2" t="s">
        <v>69</v>
      </c>
      <c r="C1704" s="2" t="s">
        <v>802</v>
      </c>
      <c r="E1704" s="2" t="str">
        <f>IFERROR(__xludf.DUMMYFUNCTION("GOOGLETRANSLATE(A1704, ""en"", ""ru"")"),"Loading...")</f>
        <v>Loading...</v>
      </c>
      <c r="F1704" s="2" t="str">
        <f>IFERROR(__xludf.DUMMYFUNCTION("GOOGLETRANSLATE(B1704, ""en"", ""ru"")"),"Оливковое масло")</f>
        <v>Оливковое масло</v>
      </c>
      <c r="G1704" s="2" t="str">
        <f>IFERROR(__xludf.DUMMYFUNCTION("GOOGLETRANSLATE(C1704, ""en"", ""ru"")"),"Нагрейте оливковое масло в кастрюле с толстым дном и страницами лук и морковь. Варить 3-4 минуты до размягчения.
Добавьте нарезанные кубики баранину и обжарьте ее со всех сторон. Добавьте чеснок и все специи и готовьте еще несколько минут, пока не высвоб"&amp;"одятся ароматы.
Добавьте мед и абрикосы, покрошите в бульонный кубик и залейте примерно 500 мл кипятка или столько, чтобы закрыть мясо. Хорошо перемешайте и доведите до криптовалюты. Уменьшите огонь, накройте крышку и варите 1 час.
Снимите крышку и гото"&amp;"вьте еще 30 минут, затем добавьте тыкву. Готовьте еще 20–30 минут, пока тыква не станет мягкой, а баранина – нежной. Подавайте вместе с рисом или кускусом, посыпав петрушкой и кедровыми орешками, если использовать.")</f>
        <v>Нагрейте оливковое масло в кастрюле с толстым дном и страницами лук и морковь. Варить 3-4 минуты до размягчения.
Добавьте нарезанные кубики баранину и обжарьте ее со всех сторон. Добавьте чеснок и все специи и готовьте еще несколько минут, пока не высвободятся ароматы.
Добавьте мед и абрикосы, покрошите в бульонный кубик и залейте примерно 500 мл кипятка или столько, чтобы закрыть мясо. Хорошо перемешайте и доведите до криптовалюты. Уменьшите огонь, накройте крышку и варите 1 час.
Снимите крышку и готовьте еще 30 минут, затем добавьте тыкву. Готовьте еще 20–30 минут, пока тыква не станет мягкой, а баранина – нежной. Подавайте вместе с рисом или кускусом, посыпав петрушкой и кедровыми орешками, если использовать.</v>
      </c>
    </row>
    <row r="1705" ht="15.75" customHeight="1">
      <c r="A1705" s="2" t="s">
        <v>801</v>
      </c>
      <c r="B1705" s="2" t="s">
        <v>77</v>
      </c>
      <c r="C1705" s="2" t="s">
        <v>802</v>
      </c>
      <c r="E1705" s="2" t="str">
        <f>IFERROR(__xludf.DUMMYFUNCTION("GOOGLETRANSLATE(A1705, ""en"", ""ru"")"),"Loading...")</f>
        <v>Loading...</v>
      </c>
      <c r="F1705" s="2" t="str">
        <f>IFERROR(__xludf.DUMMYFUNCTION("GOOGLETRANSLATE(B1705, ""en"", ""ru"")"),"Лук")</f>
        <v>Лук</v>
      </c>
      <c r="G1705" s="2" t="str">
        <f>IFERROR(__xludf.DUMMYFUNCTION("GOOGLETRANSLATE(C1705, ""en"", ""ru"")"),"Нагрейте оливковое масло в кастрюле с толстым дном и страницами лук и морковь. Варить 3-4 минуты до размягчения.
Добавьте нарезанные кубики баранину и обжарьте ее со всех сторон. Добавьте чеснок и все специи и готовьте еще несколько минут, пока не высвоб"&amp;"одятся ароматы.
Добавьте мед и абрикосы, покрошите в бульонный кубик и залейте примерно 500 мл кипятка или столько, чтобы закрыть мясо. Хорошо перемешайте и доведите до криптовалюты. Уменьшите огонь, накройте крышку и варите 1 час.
Снимите крышку и гото"&amp;"вьте еще 30 минут, затем добавьте тыкву. Готовьте еще 20–30 минут, пока тыква не станет мягкой, а баранина – нежной. Подавайте вместе с рисом или кускусом, посыпав петрушкой и кедровыми орешками, если использовать.")</f>
        <v>Нагрейте оливковое масло в кастрюле с толстым дном и страницами лук и морковь. Варить 3-4 минуты до размягчения.
Добавьте нарезанные кубики баранину и обжарьте ее со всех сторон. Добавьте чеснок и все специи и готовьте еще несколько минут, пока не высвободятся ароматы.
Добавьте мед и абрикосы, покрошите в бульонный кубик и залейте примерно 500 мл кипятка или столько, чтобы закрыть мясо. Хорошо перемешайте и доведите до криптовалюты. Уменьшите огонь, накройте крышку и варите 1 час.
Снимите крышку и готовьте еще 30 минут, затем добавьте тыкву. Готовьте еще 20–30 минут, пока тыква не станет мягкой, а баранина – нежной. Подавайте вместе с рисом или кускусом, посыпав петрушкой и кедровыми орешками, если использовать.</v>
      </c>
    </row>
    <row r="1706" ht="15.75" customHeight="1">
      <c r="A1706" s="2" t="s">
        <v>801</v>
      </c>
      <c r="B1706" s="2" t="s">
        <v>91</v>
      </c>
      <c r="C1706" s="2" t="s">
        <v>802</v>
      </c>
      <c r="E1706" s="2" t="str">
        <f>IFERROR(__xludf.DUMMYFUNCTION("GOOGLETRANSLATE(A1706, ""en"", ""ru"")"),"Loading...")</f>
        <v>Loading...</v>
      </c>
      <c r="F1706" s="2" t="str">
        <f>IFERROR(__xludf.DUMMYFUNCTION("GOOGLETRANSLATE(B1706, ""en"", ""ru"")"),"Морковь")</f>
        <v>Морковь</v>
      </c>
      <c r="G1706" s="2" t="str">
        <f>IFERROR(__xludf.DUMMYFUNCTION("GOOGLETRANSLATE(C1706, ""en"", ""ru"")"),"Нагрейте оливковое масло в кастрюле с толстым дном и страницами лук и морковь. Варить 3-4 минуты до размягчения.
Добавьте нарезанные кубики баранину и обжарьте ее со всех сторон. Добавьте чеснок и все специи и готовьте еще несколько минут, пока не высвоб"&amp;"одятся ароматы.
Добавьте мед и абрикосы, покрошите в бульонный кубик и залейте примерно 500 мл кипятка или столько, чтобы закрыть мясо. Хорошо перемешайте и доведите до криптовалюты. Уменьшите огонь, накройте крышку и варите 1 час.
Снимите крышку и гото"&amp;"вьте еще 30 минут, затем добавьте тыкву. Готовьте еще 20–30 минут, пока тыква не станет мягкой, а баранина – нежной. Подавайте вместе с рисом или кускусом, посыпав петрушкой и кедровыми орешками, если использовать.")</f>
        <v>Нагрейте оливковое масло в кастрюле с толстым дном и страницами лук и морковь. Варить 3-4 минуты до размягчения.
Добавьте нарезанные кубики баранину и обжарьте ее со всех сторон. Добавьте чеснок и все специи и готовьте еще несколько минут, пока не высвободятся ароматы.
Добавьте мед и абрикосы, покрошите в бульонный кубик и залейте примерно 500 мл кипятка или столько, чтобы закрыть мясо. Хорошо перемешайте и доведите до криптовалюты. Уменьшите огонь, накройте крышку и варите 1 час.
Снимите крышку и готовьте еще 30 минут, затем добавьте тыкву. Готовьте еще 20–30 минут, пока тыква не станет мягкой, а баранина – нежной. Подавайте вместе с рисом или кускусом, посыпав петрушкой и кедровыми орешками, если использовать.</v>
      </c>
    </row>
    <row r="1707" ht="15.75" customHeight="1">
      <c r="A1707" s="2" t="s">
        <v>801</v>
      </c>
      <c r="B1707" s="2" t="s">
        <v>803</v>
      </c>
      <c r="C1707" s="2" t="s">
        <v>802</v>
      </c>
      <c r="E1707" s="2" t="str">
        <f>IFERROR(__xludf.DUMMYFUNCTION("GOOGLETRANSLATE(A1707, ""en"", ""ru"")"),"Loading...")</f>
        <v>Loading...</v>
      </c>
      <c r="F1707" s="2" t="str">
        <f>IFERROR(__xludf.DUMMYFUNCTION("GOOGLETRANSLATE(B1707, ""en"", ""ru"")"),"Нога ягненка")</f>
        <v>Нога ягненка</v>
      </c>
      <c r="G1707" s="2" t="str">
        <f>IFERROR(__xludf.DUMMYFUNCTION("GOOGLETRANSLATE(C1707, ""en"", ""ru"")"),"Нагрейте оливковое масло в кастрюле с толстым дном и страницами лук и морковь. Варить 3-4 минуты до размягчения.
Добавьте нарезанные кубики баранину и обжарьте ее со всех сторон. Добавьте чеснок и все специи и готовьте еще несколько минут, пока не высвоб"&amp;"одятся ароматы.
Добавьте мед и абрикосы, покрошите в бульонный кубик и залейте примерно 500 мл кипятка или столько, чтобы закрыть мясо. Хорошо перемешайте и доведите до криптовалюты. Уменьшите огонь, накройте крышку и варите 1 час.
Снимите крышку и гото"&amp;"вьте еще 30 минут, затем добавьте тыкву. Готовьте еще 20–30 минут, пока тыква не станет мягкой, а баранина – нежной. Подавайте вместе с рисом или кускусом, посыпав петрушкой и кедровыми орешками, если использовать.")</f>
        <v>Нагрейте оливковое масло в кастрюле с толстым дном и страницами лук и морковь. Варить 3-4 минуты до размягчения.
Добавьте нарезанные кубики баранину и обжарьте ее со всех сторон. Добавьте чеснок и все специи и готовьте еще несколько минут, пока не высвободятся ароматы.
Добавьте мед и абрикосы, покрошите в бульонный кубик и залейте примерно 500 мл кипятка или столько, чтобы закрыть мясо. Хорошо перемешайте и доведите до криптовалюты. Уменьшите огонь, накройте крышку и варите 1 час.
Снимите крышку и готовьте еще 30 минут, затем добавьте тыкву. Готовьте еще 20–30 минут, пока тыква не станет мягкой, а баранина – нежной. Подавайте вместе с рисом или кускусом, посыпав петрушкой и кедровыми орешками, если использовать.</v>
      </c>
    </row>
    <row r="1708" ht="15.75" customHeight="1">
      <c r="A1708" s="2" t="s">
        <v>801</v>
      </c>
      <c r="B1708" s="2" t="s">
        <v>79</v>
      </c>
      <c r="C1708" s="2" t="s">
        <v>802</v>
      </c>
      <c r="E1708" s="2" t="str">
        <f>IFERROR(__xludf.DUMMYFUNCTION("GOOGLETRANSLATE(A1708, ""en"", ""ru"")"),"Loading...")</f>
        <v>Loading...</v>
      </c>
      <c r="F1708" s="2" t="str">
        <f>IFERROR(__xludf.DUMMYFUNCTION("GOOGLETRANSLATE(B1708, ""en"", ""ru"")"),"Чеснок")</f>
        <v>Чеснок</v>
      </c>
      <c r="G1708" s="2" t="str">
        <f>IFERROR(__xludf.DUMMYFUNCTION("GOOGLETRANSLATE(C1708, ""en"", ""ru"")"),"Нагрейте оливковое масло в кастрюле с толстым дном и страницами лук и морковь. Варить 3-4 минуты до размягчения.
Добавьте нарезанные кубики баранину и обжарьте ее со всех сторон. Добавьте чеснок и все специи и готовьте еще несколько минут, пока не высвоб"&amp;"одятся ароматы.
Добавьте мед и абрикосы, покрошите в бульонный кубик и залейте примерно 500 мл кипятка или столько, чтобы закрыть мясо. Хорошо перемешайте и доведите до криптовалюты. Уменьшите огонь, накройте крышку и варите 1 час.
Снимите крышку и гото"&amp;"вьте еще 30 минут, затем добавьте тыкву. Готовьте еще 20–30 минут, пока тыква не станет мягкой, а баранина – нежной. Подавайте вместе с рисом или кускусом, посыпав петрушкой и кедровыми орешками, если использовать.")</f>
        <v>Нагрейте оливковое масло в кастрюле с толстым дном и страницами лук и морковь. Варить 3-4 минуты до размягчения.
Добавьте нарезанные кубики баранину и обжарьте ее со всех сторон. Добавьте чеснок и все специи и готовьте еще несколько минут, пока не высвободятся ароматы.
Добавьте мед и абрикосы, покрошите в бульонный кубик и залейте примерно 500 мл кипятка или столько, чтобы закрыть мясо. Хорошо перемешайте и доведите до криптовалюты. Уменьшите огонь, накройте крышку и варите 1 час.
Снимите крышку и готовьте еще 30 минут, затем добавьте тыкву. Готовьте еще 20–30 минут, пока тыква не станет мягкой, а баранина – нежной. Подавайте вместе с рисом или кускусом, посыпав петрушкой и кедровыми орешками, если использовать.</v>
      </c>
    </row>
    <row r="1709" ht="15.75" customHeight="1">
      <c r="A1709" s="2" t="s">
        <v>801</v>
      </c>
      <c r="B1709" s="2" t="s">
        <v>42</v>
      </c>
      <c r="C1709" s="2" t="s">
        <v>802</v>
      </c>
      <c r="E1709" s="2" t="str">
        <f>IFERROR(__xludf.DUMMYFUNCTION("GOOGLETRANSLATE(A1709, ""en"", ""ru"")"),"Loading...")</f>
        <v>Loading...</v>
      </c>
      <c r="F1709" s="2" t="str">
        <f>IFERROR(__xludf.DUMMYFUNCTION("GOOGLETRANSLATE(B1709, ""en"", ""ru"")"),"Тмин")</f>
        <v>Тмин</v>
      </c>
      <c r="G1709" s="2" t="str">
        <f>IFERROR(__xludf.DUMMYFUNCTION("GOOGLETRANSLATE(C1709, ""en"", ""ru"")"),"Нагрейте оливковое масло в кастрюле с толстым дном и страницами лук и морковь. Варить 3-4 минуты до размягчения.
Добавьте нарезанные кубики баранину и обжарьте ее со всех сторон. Добавьте чеснок и все специи и готовьте еще несколько минут, пока не высвоб"&amp;"одятся ароматы.
Добавьте мед и абрикосы, покрошите в бульонный кубик и залейте примерно 500 мл кипятка или столько, чтобы закрыть мясо. Хорошо перемешайте и доведите до криптовалюты. Уменьшите огонь, накройте крышку и варите 1 час.
Снимите крышку и гото"&amp;"вьте еще 30 минут, затем добавьте тыкву. Готовьте еще 20–30 минут, пока тыква не станет мягкой, а баранина – нежной. Подавайте вместе с рисом или кускусом, посыпав петрушкой и кедровыми орешками, если использовать.")</f>
        <v>Нагрейте оливковое масло в кастрюле с толстым дном и страницами лук и морковь. Варить 3-4 минуты до размягчения.
Добавьте нарезанные кубики баранину и обжарьте ее со всех сторон. Добавьте чеснок и все специи и готовьте еще несколько минут, пока не высвободятся ароматы.
Добавьте мед и абрикосы, покрошите в бульонный кубик и залейте примерно 500 мл кипятка или столько, чтобы закрыть мясо. Хорошо перемешайте и доведите до криптовалюты. Уменьшите огонь, накройте крышку и варите 1 час.
Снимите крышку и готовьте еще 30 минут, затем добавьте тыкву. Готовьте еще 20–30 минут, пока тыква не станет мягкой, а баранина – нежной. Подавайте вместе с рисом или кускусом, посыпав петрушкой и кедровыми орешками, если использовать.</v>
      </c>
    </row>
    <row r="1710" ht="15.75" customHeight="1">
      <c r="A1710" s="2" t="s">
        <v>801</v>
      </c>
      <c r="B1710" s="2" t="s">
        <v>38</v>
      </c>
      <c r="C1710" s="2" t="s">
        <v>802</v>
      </c>
      <c r="E1710" s="2" t="str">
        <f>IFERROR(__xludf.DUMMYFUNCTION("GOOGLETRANSLATE(A1710, ""en"", ""ru"")"),"Loading...")</f>
        <v>Loading...</v>
      </c>
      <c r="F1710" s="2" t="str">
        <f>IFERROR(__xludf.DUMMYFUNCTION("GOOGLETRANSLATE(B1710, ""en"", ""ru"")"),"Имбирь")</f>
        <v>Имбирь</v>
      </c>
      <c r="G1710" s="2" t="str">
        <f>IFERROR(__xludf.DUMMYFUNCTION("GOOGLETRANSLATE(C1710, ""en"", ""ru"")"),"Нагрейте оливковое масло в кастрюле с толстым дном и страницами лук и морковь. Варить 3-4 минуты до размягчения.
Добавьте нарезанные кубики баранину и обжарьте ее со всех сторон. Добавьте чеснок и все специи и готовьте еще несколько минут, пока не высвоб"&amp;"одятся ароматы.
Добавьте мед и абрикосы, покрошите в бульонный кубик и залейте примерно 500 мл кипятка или столько, чтобы закрыть мясо. Хорошо перемешайте и доведите до криптовалюты. Уменьшите огонь, накройте крышку и варите 1 час.
Снимите крышку и гото"&amp;"вьте еще 30 минут, затем добавьте тыкву. Готовьте еще 20–30 минут, пока тыква не станет мягкой, а баранина – нежной. Подавайте вместе с рисом или кускусом, посыпав петрушкой и кедровыми орешками, если использовать.")</f>
        <v>Нагрейте оливковое масло в кастрюле с толстым дном и страницами лук и морковь. Варить 3-4 минуты до размягчения.
Добавьте нарезанные кубики баранину и обжарьте ее со всех сторон. Добавьте чеснок и все специи и готовьте еще несколько минут, пока не высвободятся ароматы.
Добавьте мед и абрикосы, покрошите в бульонный кубик и залейте примерно 500 мл кипятка или столько, чтобы закрыть мясо. Хорошо перемешайте и доведите до криптовалюты. Уменьшите огонь, накройте крышку и варите 1 час.
Снимите крышку и готовьте еще 30 минут, затем добавьте тыкву. Готовьте еще 20–30 минут, пока тыква не станет мягкой, а баранина – нежной. Подавайте вместе с рисом или кускусом, посыпав петрушкой и кедровыми орешками, если использовать.</v>
      </c>
    </row>
    <row r="1711" ht="15.75" customHeight="1">
      <c r="A1711" s="2" t="s">
        <v>801</v>
      </c>
      <c r="B1711" s="2" t="s">
        <v>757</v>
      </c>
      <c r="C1711" s="2" t="s">
        <v>802</v>
      </c>
      <c r="E1711" s="2" t="str">
        <f>IFERROR(__xludf.DUMMYFUNCTION("GOOGLETRANSLATE(A1711, ""en"", ""ru"")"),"Loading...")</f>
        <v>Loading...</v>
      </c>
      <c r="F1711" s="2" t="str">
        <f>IFERROR(__xludf.DUMMYFUNCTION("GOOGLETRANSLATE(B1711, ""en"", ""ru"")"),"Loading...")</f>
        <v>Loading...</v>
      </c>
      <c r="G1711" s="2" t="str">
        <f>IFERROR(__xludf.DUMMYFUNCTION("GOOGLETRANSLATE(C1711, ""en"", ""ru"")"),"Нагрейте оливковое масло в кастрюле с толстым дном и страницами лук и морковь. Варить 3-4 минуты до размягчения.
Добавьте нарезанные кубики баранину и обжарьте ее со всех сторон. Добавьте чеснок и все специи и готовьте еще несколько минут, пока не высвоб"&amp;"одятся ароматы.
Добавьте мед и абрикосы, покрошите в бульонный кубик и залейте примерно 500 мл кипятка или столько, чтобы закрыть мясо. Хорошо перемешайте и доведите до криптовалюты. Уменьшите огонь, накройте крышку и варите 1 час.
Снимите крышку и гото"&amp;"вьте еще 30 минут, затем добавьте тыкву. Готовьте еще 20–30 минут, пока тыква не станет мягкой, а баранина – нежной. Подавайте вместе с рисом или кускусом, посыпав петрушкой и кедровыми орешками, если использовать.")</f>
        <v>Нагрейте оливковое масло в кастрюле с толстым дном и страницами лук и морковь. Варить 3-4 минуты до размягчения.
Добавьте нарезанные кубики баранину и обжарьте ее со всех сторон. Добавьте чеснок и все специи и готовьте еще несколько минут, пока не высвободятся ароматы.
Добавьте мед и абрикосы, покрошите в бульонный кубик и залейте примерно 500 мл кипятка или столько, чтобы закрыть мясо. Хорошо перемешайте и доведите до криптовалюты. Уменьшите огонь, накройте крышку и варите 1 час.
Снимите крышку и готовьте еще 30 минут, затем добавьте тыкву. Готовьте еще 20–30 минут, пока тыква не станет мягкой, а баранина – нежной. Подавайте вместе с рисом или кускусом, посыпав петрушкой и кедровыми орешками, если использовать.</v>
      </c>
    </row>
    <row r="1712" ht="15.75" customHeight="1">
      <c r="A1712" s="2" t="s">
        <v>801</v>
      </c>
      <c r="B1712" s="2" t="s">
        <v>22</v>
      </c>
      <c r="C1712" s="2" t="s">
        <v>802</v>
      </c>
      <c r="E1712" s="2" t="str">
        <f>IFERROR(__xludf.DUMMYFUNCTION("GOOGLETRANSLATE(A1712, ""en"", ""ru"")"),"Loading...")</f>
        <v>Loading...</v>
      </c>
      <c r="F1712" s="2" t="str">
        <f>IFERROR(__xludf.DUMMYFUNCTION("GOOGLETRANSLATE(B1712, ""en"", ""ru"")"),"Корица")</f>
        <v>Корица</v>
      </c>
      <c r="G1712" s="2" t="str">
        <f>IFERROR(__xludf.DUMMYFUNCTION("GOOGLETRANSLATE(C1712, ""en"", ""ru"")"),"Нагрейте оливковое масло в кастрюле с толстым дном и страницами лук и морковь. Варить 3-4 минуты до размягчения.
Добавьте нарезанные кубики баранину и обжарьте ее со всех сторон. Добавьте чеснок и все специи и готовьте еще несколько минут, пока не высвоб"&amp;"одятся ароматы.
Добавьте мед и абрикосы, покрошите в бульонный кубик и залейте примерно 500 мл кипятка или столько, чтобы закрыть мясо. Хорошо перемешайте и доведите до криптовалюты. Уменьшите огонь, накройте крышку и варите 1 час.
Снимите крышку и гото"&amp;"вьте еще 30 минут, затем добавьте тыкву. Готовьте еще 20–30 минут, пока тыква не станет мягкой, а баранина – нежной. Подавайте вместе с рисом или кускусом, посыпав петрушкой и кедровыми орешками, если использовать.")</f>
        <v>Нагрейте оливковое масло в кастрюле с толстым дном и страницами лук и морковь. Варить 3-4 минуты до размягчения.
Добавьте нарезанные кубики баранину и обжарьте ее со всех сторон. Добавьте чеснок и все специи и готовьте еще несколько минут, пока не высвободятся ароматы.
Добавьте мед и абрикосы, покрошите в бульонный кубик и залейте примерно 500 мл кипятка или столько, чтобы закрыть мясо. Хорошо перемешайте и доведите до криптовалюты. Уменьшите огонь, накройте крышку и варите 1 час.
Снимите крышку и готовьте еще 30 минут, затем добавьте тыкву. Готовьте еще 20–30 минут, пока тыква не станет мягкой, а баранина – нежной. Подавайте вместе с рисом или кускусом, посыпав петрушкой и кедровыми орешками, если использовать.</v>
      </c>
    </row>
    <row r="1713" ht="15.75" customHeight="1">
      <c r="A1713" s="2" t="s">
        <v>801</v>
      </c>
      <c r="B1713" s="2" t="s">
        <v>306</v>
      </c>
      <c r="C1713" s="2" t="s">
        <v>802</v>
      </c>
      <c r="E1713" s="2" t="str">
        <f>IFERROR(__xludf.DUMMYFUNCTION("GOOGLETRANSLATE(A1713, ""en"", ""ru"")"),"Loading...")</f>
        <v>Loading...</v>
      </c>
      <c r="F1713" s="2" t="str">
        <f>IFERROR(__xludf.DUMMYFUNCTION("GOOGLETRANSLATE(B1713, ""en"", ""ru"")"),"Мед")</f>
        <v>Мед</v>
      </c>
      <c r="G1713" s="2" t="str">
        <f>IFERROR(__xludf.DUMMYFUNCTION("GOOGLETRANSLATE(C1713, ""en"", ""ru"")"),"Нагрейте оливковое масло в кастрюле с толстым дном и страницами лук и морковь. Варить 3-4 минуты до размягчения.
Добавьте нарезанные кубики баранину и обжарьте ее со всех сторон. Добавьте чеснок и все специи и готовьте еще несколько минут, пока не высвоб"&amp;"одятся ароматы.
Добавьте мед и абрикосы, покрошите в бульонный кубик и залейте примерно 500 мл кипятка или столько, чтобы закрыть мясо. Хорошо перемешайте и доведите до криптовалюты. Уменьшите огонь, накройте крышку и варите 1 час.
Снимите крышку и гото"&amp;"вьте еще 30 минут, затем добавьте тыкву. Готовьте еще 20–30 минут, пока тыква не станет мягкой, а баранина – нежной. Подавайте вместе с рисом или кускусом, посыпав петрушкой и кедровыми орешками, если использовать.")</f>
        <v>Нагрейте оливковое масло в кастрюле с толстым дном и страницами лук и морковь. Варить 3-4 минуты до размягчения.
Добавьте нарезанные кубики баранину и обжарьте ее со всех сторон. Добавьте чеснок и все специи и готовьте еще несколько минут, пока не высвободятся ароматы.
Добавьте мед и абрикосы, покрошите в бульонный кубик и залейте примерно 500 мл кипятка или столько, чтобы закрыть мясо. Хорошо перемешайте и доведите до криптовалюты. Уменьшите огонь, накройте крышку и варите 1 час.
Снимите крышку и готовьте еще 30 минут, затем добавьте тыкву. Готовьте еще 20–30 минут, пока тыква не станет мягкой, а баранина – нежной. Подавайте вместе с рисом или кускусом, посыпав петрушкой и кедровыми орешками, если использовать.</v>
      </c>
    </row>
    <row r="1714" ht="15.75" customHeight="1">
      <c r="A1714" s="2" t="s">
        <v>801</v>
      </c>
      <c r="B1714" s="2" t="s">
        <v>168</v>
      </c>
      <c r="C1714" s="2" t="s">
        <v>802</v>
      </c>
      <c r="E1714" s="2" t="str">
        <f>IFERROR(__xludf.DUMMYFUNCTION("GOOGLETRANSLATE(A1714, ""en"", ""ru"")"),"Loading...")</f>
        <v>Loading...</v>
      </c>
      <c r="F1714" s="2" t="str">
        <f>IFERROR(__xludf.DUMMYFUNCTION("GOOGLETRANSLATE(B1714, ""en"", ""ru"")"),"Абрикос")</f>
        <v>Абрикос</v>
      </c>
      <c r="G1714" s="2" t="str">
        <f>IFERROR(__xludf.DUMMYFUNCTION("GOOGLETRANSLATE(C1714, ""en"", ""ru"")"),"Нагрейте оливковое масло в кастрюле с толстым дном и страницами лук и морковь. Варить 3-4 минуты до размягчения.
Добавьте нарезанные кубики баранину и обжарьте ее со всех сторон. Добавьте чеснок и все специи и готовьте еще несколько минут, пока не высвоб"&amp;"одятся ароматы.
Добавьте мед и абрикосы, покрошите в бульонный кубик и залейте примерно 500 мл кипятка или столько, чтобы закрыть мясо. Хорошо перемешайте и доведите до криптовалюты. Уменьшите огонь, накройте крышку и варите 1 час.
Снимите крышку и гото"&amp;"вьте еще 30 минут, затем добавьте тыкву. Готовьте еще 20–30 минут, пока тыква не станет мягкой, а баранина – нежной. Подавайте вместе с рисом или кускусом, посыпав петрушкой и кедровыми орешками, если использовать.")</f>
        <v>Нагрейте оливковое масло в кастрюле с толстым дном и страницами лук и морковь. Варить 3-4 минуты до размягчения.
Добавьте нарезанные кубики баранину и обжарьте ее со всех сторон. Добавьте чеснок и все специи и готовьте еще несколько минут, пока не высвободятся ароматы.
Добавьте мед и абрикосы, покрошите в бульонный кубик и залейте примерно 500 мл кипятка или столько, чтобы закрыть мясо. Хорошо перемешайте и доведите до криптовалюты. Уменьшите огонь, накройте крышку и варите 1 час.
Снимите крышку и готовьте еще 30 минут, затем добавьте тыкву. Готовьте еще 20–30 минут, пока тыква не станет мягкой, а баранина – нежной. Подавайте вместе с рисом или кускусом, посыпав петрушкой и кедровыми орешками, если использовать.</v>
      </c>
    </row>
    <row r="1715" ht="15.75" customHeight="1">
      <c r="A1715" s="2" t="s">
        <v>801</v>
      </c>
      <c r="B1715" s="2" t="s">
        <v>396</v>
      </c>
      <c r="C1715" s="2" t="s">
        <v>802</v>
      </c>
      <c r="E1715" s="2" t="str">
        <f>IFERROR(__xludf.DUMMYFUNCTION("GOOGLETRANSLATE(A1715, ""en"", ""ru"")"),"Loading...")</f>
        <v>Loading...</v>
      </c>
      <c r="F1715" s="2" t="str">
        <f>IFERROR(__xludf.DUMMYFUNCTION("GOOGLETRANSLATE(B1715, ""en"", ""ru"")"),"Loading...")</f>
        <v>Loading...</v>
      </c>
      <c r="G1715" s="2" t="str">
        <f>IFERROR(__xludf.DUMMYFUNCTION("GOOGLETRANSLATE(C1715, ""en"", ""ru"")"),"Нагрейте оливковое масло в кастрюле с толстым дном и страницами лук и морковь. Варить 3-4 минуты до размягчения.
Добавьте нарезанные кубики баранину и обжарьте ее со всех сторон. Добавьте чеснок и все специи и готовьте еще несколько минут, пока не высвоб"&amp;"одятся ароматы.
Добавьте мед и абрикосы, покрошите в бульонный кубик и залейте примерно 500 мл кипятка или столько, чтобы закрыть мясо. Хорошо перемешайте и доведите до криптовалюты. Уменьшите огонь, накройте крышку и варите 1 час.
Снимите крышку и гото"&amp;"вьте еще 30 минут, затем добавьте тыкву. Готовьте еще 20–30 минут, пока тыква не станет мягкой, а баранина – нежной. Подавайте вместе с рисом или кускусом, посыпав петрушкой и кедровыми орешками, если использовать.")</f>
        <v>Нагрейте оливковое масло в кастрюле с толстым дном и страницами лук и морковь. Варить 3-4 минуты до размягчения.
Добавьте нарезанные кубики баранину и обжарьте ее со всех сторон. Добавьте чеснок и все специи и готовьте еще несколько минут, пока не высвободятся ароматы.
Добавьте мед и абрикосы, покрошите в бульонный кубик и залейте примерно 500 мл кипятка или столько, чтобы закрыть мясо. Хорошо перемешайте и доведите до криптовалюты. Уменьшите огонь, накройте крышку и варите 1 час.
Снимите крышку и готовьте еще 30 минут, затем добавьте тыкву. Готовьте еще 20–30 минут, пока тыква не станет мягкой, а баранина – нежной. Подавайте вместе с рисом или кускусом, посыпав петрушкой и кедровыми орешками, если использовать.</v>
      </c>
    </row>
    <row r="1716" ht="15.75" customHeight="1">
      <c r="A1716" s="2" t="s">
        <v>801</v>
      </c>
      <c r="B1716" s="2" t="s">
        <v>804</v>
      </c>
      <c r="C1716" s="2" t="s">
        <v>802</v>
      </c>
      <c r="E1716" s="2" t="str">
        <f>IFERROR(__xludf.DUMMYFUNCTION("GOOGLETRANSLATE(A1716, ""en"", ""ru"")"),"Loading...")</f>
        <v>Loading...</v>
      </c>
      <c r="F1716" s="2" t="str">
        <f>IFERROR(__xludf.DUMMYFUNCTION("GOOGLETRANSLATE(B1716, ""en"", ""ru"")"),"Loading...")</f>
        <v>Loading...</v>
      </c>
      <c r="G1716" s="2" t="str">
        <f>IFERROR(__xludf.DUMMYFUNCTION("GOOGLETRANSLATE(C1716, ""en"", ""ru"")"),"Нагрейте оливковое масло в кастрюле с толстым дном и страницами лук и морковь. Варить 3-4 минуты до размягчения.
Добавьте нарезанные кубики баранину и обжарьте ее со всех сторон. Добавьте чеснок и все специи и готовьте еще несколько минут, пока не высвоб"&amp;"одятся ароматы.
Добавьте мед и абрикосы, покрошите в бульонный кубик и залейте примерно 500 мл кипятка или столько, чтобы закрыть мясо. Хорошо перемешайте и доведите до криптовалюты. Уменьшите огонь, накройте крышку и варите 1 час.
Снимите крышку и гото"&amp;"вьте еще 30 минут, затем добавьте тыкву. Готовьте еще 20–30 минут, пока тыква не станет мягкой, а баранина – нежной. Подавайте вместе с рисом или кускусом, посыпав петрушкой и кедровыми орешками, если использовать.")</f>
        <v>Нагрейте оливковое масло в кастрюле с толстым дном и страницами лук и морковь. Варить 3-4 минуты до размягчения.
Добавьте нарезанные кубики баранину и обжарьте ее со всех сторон. Добавьте чеснок и все специи и готовьте еще несколько минут, пока не высвободятся ароматы.
Добавьте мед и абрикосы, покрошите в бульонный кубик и залейте примерно 500 мл кипятка или столько, чтобы закрыть мясо. Хорошо перемешайте и доведите до криптовалюты. Уменьшите огонь, накройте крышку и варите 1 час.
Снимите крышку и готовьте еще 30 минут, затем добавьте тыкву. Готовьте еще 20–30 минут, пока тыква не станет мягкой, а баранина – нежной. Подавайте вместе с рисом или кускусом, посыпав петрушкой и кедровыми орешками, если использовать.</v>
      </c>
    </row>
    <row r="1717" ht="15.75" customHeight="1">
      <c r="A1717" s="2" t="s">
        <v>801</v>
      </c>
      <c r="B1717" s="2" t="s">
        <v>407</v>
      </c>
      <c r="C1717" s="2" t="s">
        <v>802</v>
      </c>
      <c r="E1717" s="2" t="str">
        <f>IFERROR(__xludf.DUMMYFUNCTION("GOOGLETRANSLATE(A1717, ""en"", ""ru"")"),"Loading...")</f>
        <v>Loading...</v>
      </c>
      <c r="F1717" s="2" t="str">
        <f>IFERROR(__xludf.DUMMYFUNCTION("GOOGLETRANSLATE(B1717, ""en"", ""ru"")"),"Loading...")</f>
        <v>Loading...</v>
      </c>
      <c r="G1717" s="2" t="str">
        <f>IFERROR(__xludf.DUMMYFUNCTION("GOOGLETRANSLATE(C1717, ""en"", ""ru"")"),"Нагрейте оливковое масло в кастрюле с толстым дном и страницами лук и морковь. Варить 3-4 минуты до размягчения.
Добавьте нарезанные кубики баранину и обжарьте ее со всех сторон. Добавьте чеснок и все специи и готовьте еще несколько минут, пока не высвоб"&amp;"одятся ароматы.
Добавьте мед и абрикосы, покрошите в бульонный кубик и залейте примерно 500 мл кипятка или столько, чтобы закрыть мясо. Хорошо перемешайте и доведите до криптовалюты. Уменьшите огонь, накройте крышку и варите 1 час.
Снимите крышку и гото"&amp;"вьте еще 30 минут, затем добавьте тыкву. Готовьте еще 20–30 минут, пока тыква не станет мягкой, а баранина – нежной. Подавайте вместе с рисом или кускусом, посыпав петрушкой и кедровыми орешками, если использовать.")</f>
        <v>Нагрейте оливковое масло в кастрюле с толстым дном и страницами лук и морковь. Варить 3-4 минуты до размягчения.
Добавьте нарезанные кубики баранину и обжарьте ее со всех сторон. Добавьте чеснок и все специи и готовьте еще несколько минут, пока не высвободятся ароматы.
Добавьте мед и абрикосы, покрошите в бульонный кубик и залейте примерно 500 мл кипятка или столько, чтобы закрыть мясо. Хорошо перемешайте и доведите до криптовалюты. Уменьшите огонь, накройте крышку и варите 1 час.
Снимите крышку и готовьте еще 30 минут, затем добавьте тыкву. Готовьте еще 20–30 минут, пока тыква не станет мягкой, а баранина – нежной. Подавайте вместе с рисом или кускусом, посыпав петрушкой и кедровыми орешками, если использовать.</v>
      </c>
    </row>
    <row r="1718" ht="15.75" customHeight="1">
      <c r="A1718" s="2" t="s">
        <v>801</v>
      </c>
      <c r="B1718" s="2" t="s">
        <v>118</v>
      </c>
      <c r="C1718" s="2" t="s">
        <v>802</v>
      </c>
      <c r="E1718" s="2" t="str">
        <f>IFERROR(__xludf.DUMMYFUNCTION("GOOGLETRANSLATE(A1718, ""en"", ""ru"")"),"Loading...")</f>
        <v>Loading...</v>
      </c>
      <c r="F1718" s="2" t="str">
        <f>IFERROR(__xludf.DUMMYFUNCTION("GOOGLETRANSLATE(B1718, ""en"", ""ru"")"),"Петрушка")</f>
        <v>Петрушка</v>
      </c>
      <c r="G1718" s="2" t="str">
        <f>IFERROR(__xludf.DUMMYFUNCTION("GOOGLETRANSLATE(C1718, ""en"", ""ru"")"),"Нагрейте оливковое масло в кастрюле с толстым дном и страницами лук и морковь. Варить 3-4 минуты до размягчения.
Добавьте нарезанные кубики баранину и обжарьте ее со всех сторон. Добавьте чеснок и все специи и готовьте еще несколько минут, пока не высвоб"&amp;"одятся ароматы.
Добавьте мед и абрикосы, покрошите в бульонный кубик и залейте примерно 500 мл кипятка или столько, чтобы закрыть мясо. Хорошо перемешайте и доведите до криптовалюты. Уменьшите огонь, накройте крышку и варите 1 час.
Снимите крышку и гото"&amp;"вьте еще 30 минут, затем добавьте тыкву. Готовьте еще 20–30 минут, пока тыква не станет мягкой, а баранина – нежной. Подавайте вместе с рисом или кускусом, посыпав петрушкой и кедровыми орешками, если использовать.")</f>
        <v>Нагрейте оливковое масло в кастрюле с толстым дном и страницами лук и морковь. Варить 3-4 минуты до размягчения.
Добавьте нарезанные кубики баранину и обжарьте ее со всех сторон. Добавьте чеснок и все специи и готовьте еще несколько минут, пока не высвободятся ароматы.
Добавьте мед и абрикосы, покрошите в бульонный кубик и залейте примерно 500 мл кипятка или столько, чтобы закрыть мясо. Хорошо перемешайте и доведите до криптовалюты. Уменьшите огонь, накройте крышку и варите 1 час.
Снимите крышку и готовьте еще 30 минут, затем добавьте тыкву. Готовьте еще 20–30 минут, пока тыква не станет мягкой, а баранина – нежной. Подавайте вместе с рисом или кускусом, посыпав петрушкой и кедровыми орешками, если использовать.</v>
      </c>
    </row>
    <row r="1719" ht="15.75" customHeight="1">
      <c r="A1719" s="2" t="s">
        <v>805</v>
      </c>
      <c r="B1719" s="2" t="s">
        <v>69</v>
      </c>
      <c r="C1719" s="2" t="s">
        <v>806</v>
      </c>
      <c r="E1719" s="2" t="str">
        <f>IFERROR(__xludf.DUMMYFUNCTION("GOOGLETRANSLATE(A1719, ""en"", ""ru"")"),"Loading...")</f>
        <v>Loading...</v>
      </c>
      <c r="F1719" s="2" t="str">
        <f>IFERROR(__xludf.DUMMYFUNCTION("GOOGLETRANSLATE(B1719, ""en"", ""ru"")"),"Оливковое масло")</f>
        <v>Оливковое масло</v>
      </c>
      <c r="G1719" s="2" t="str">
        <f>IFERROR(__xludf.DUMMYFUNCTION("GOOGLETRANSLATE(C1719, ""en"", ""ru"")"),"Нагрейте масло в большом кастрюле. Нарежьте бекон на мелкие кусочки кухонными ножницами или нарежьте его острым ножом на разделочной доске. Добавьте бекон в сковороду и готовьте еще несколько минут, пока он не станет золотистым. Добавьте лук, сельдерей и "&amp;"морковь и готовьте на среднем огне 5 минут, периодически помешивая, пока они не станут мягкими.
Добавьте чеснок и готовьте 1 минуту, затем добавьте фарш и готовьте, помешивая и разбивая его деревянной ложкой, примерно 6 минут, пока он не подрумянится.
Доб"&amp;"авьте томатное пюре и готовьте 1 минуту, хорошо перемешивая с говядиной и овощами. Добавьте нарезанные помидоры. Наполните каждую банку половиной воды, чтобы промыть часть помидоров, и поместите их в кастрюлю. Добавьте мед и приправьте по вкусу. Тушить 20"&amp;" минут.
Нагрейте духовку до 200C/180C конвекция/газ. 6. Чтобы собрать лазанью, налейте немного соуса рагу на дно формы для запекания или формы для запекания, разложите соус по всему дну. Положите 2 листа лазаньи на поверхность соуса так, чтобы он поместил"&amp;"ся, затем повторите то же самое с большой степенью соуса и еще один слой макарон. Повторите то же самое с еще двумя слоями соуса и макаронами, завершив слой макарон.
Положите крем-фреш в миску и добавьте 2 столовые ложки воды, чтобы он размягчился и получ"&amp;"ился гладкий, текучий соус. Вылейте эту смесь на поверхность макарон, затем сверху выложите моцареллу. Посыпьте сверху пармезаном и запекайте 25–30 минут, пока он не станет золотистым и не начнет пузыриться. Подайте, посыпав базиликом, если хотите.")</f>
        <v>Нагрейте масло в большом кастрюле. Нарежьте бекон на мелкие кусочки кухонными ножницами или нарежьте его острым ножом на разделочной доске. Добавьте бекон в сковороду и готовьте еще несколько минут, пока он не станет золотистым. Добавьте лук, сельдерей и морковь и готовьте на среднем огне 5 минут, периодически помешивая, пока они не станут мягкими.
Добавьте чеснок и готовьте 1 минуту, затем добавьте фарш и готовьте, помешивая и разбивая его деревянной ложкой, примерно 6 минут, пока он не подрумянится.
Добавьте томатное пюре и готовьте 1 минуту, хорошо перемешивая с говядиной и овощами. Добавьте нарезанные помидоры. Наполните каждую банку половиной воды, чтобы промыть часть помидоров, и поместите их в кастрюлю. Добавьте мед и приправьте по вкусу. Тушить 20 минут.
Нагрейте духовку до 200C/180C конвекция/газ. 6. Чтобы собрать лазанью, налейте немного соуса рагу на дно формы для запекания или формы для запекания, разложите соус по всему дну. Положите 2 листа лазаньи на поверхность соуса так, чтобы он поместился, затем повторите то же самое с большой степенью соуса и еще один слой макарон. Повторите то же самое с еще двумя слоями соуса и макаронами, завершив слой макарон.
Положите крем-фреш в миску и добавьте 2 столовые ложки воды, чтобы он размягчился и получился гладкий, текучий соус. Вылейте эту смесь на поверхность макарон, затем сверху выложите моцареллу. Посыпьте сверху пармезаном и запекайте 25–30 минут, пока он не станет золотистым и не начнет пузыриться. Подайте, посыпав базиликом, если хотите.</v>
      </c>
    </row>
    <row r="1720" ht="15.75" customHeight="1">
      <c r="A1720" s="2" t="s">
        <v>805</v>
      </c>
      <c r="B1720" s="2" t="s">
        <v>150</v>
      </c>
      <c r="C1720" s="2" t="s">
        <v>806</v>
      </c>
      <c r="E1720" s="2" t="str">
        <f>IFERROR(__xludf.DUMMYFUNCTION("GOOGLETRANSLATE(A1720, ""en"", ""ru"")"),"Loading...")</f>
        <v>Loading...</v>
      </c>
      <c r="F1720" s="2" t="str">
        <f>IFERROR(__xludf.DUMMYFUNCTION("GOOGLETRANSLATE(B1720, ""en"", ""ru"")"),"Бекон")</f>
        <v>Бекон</v>
      </c>
      <c r="G1720" s="2" t="str">
        <f>IFERROR(__xludf.DUMMYFUNCTION("GOOGLETRANSLATE(C1720, ""en"", ""ru"")"),"Нагрейте масло в большом кастрюле. Нарежьте бекон на мелкие кусочки кухонными ножницами или нарежьте его острым ножом на разделочной доске. Добавьте бекон в сковороду и готовьте еще несколько минут, пока он не станет золотистым. Добавьте лук, сельдерей и "&amp;"морковь и готовьте на среднем огне 5 минут, периодически помешивая, пока они не станут мягкими.
Добавьте чеснок и готовьте 1 минуту, затем добавьте фарш и готовьте, помешивая и разбивая его деревянной ложкой, примерно 6 минут, пока он не подрумянится.
Доб"&amp;"авьте томатное пюре и готовьте 1 минуту, хорошо перемешивая с говядиной и овощами. Добавьте нарезанные помидоры. Наполните каждую банку половиной воды, чтобы промыть часть помидоров, и поместите их в кастрюлю. Добавьте мед и приправьте по вкусу. Тушить 20"&amp;" минут.
Нагрейте духовку до 200C/180C конвекция/газ. 6. Чтобы собрать лазанью, налейте немного соуса рагу на дно формы для запекания или формы для запекания, разложите соус по всему дну. Положите 2 листа лазаньи на поверхность соуса так, чтобы он поместил"&amp;"ся, затем повторите то же самое с большой степенью соуса и еще один слой макарон. Повторите то же самое с еще двумя слоями соуса и макаронами, завершив слой макарон.
Положите крем-фреш в миску и добавьте 2 столовые ложки воды, чтобы он размягчился и получ"&amp;"ился гладкий, текучий соус. Вылейте эту смесь на поверхность макарон, затем сверху выложите моцареллу. Посыпьте сверху пармезаном и запекайте 25–30 минут, пока он не станет золотистым и не начнет пузыриться. Подайте, посыпав базиликом, если хотите.")</f>
        <v>Нагрейте масло в большом кастрюле. Нарежьте бекон на мелкие кусочки кухонными ножницами или нарежьте его острым ножом на разделочной доске. Добавьте бекон в сковороду и готовьте еще несколько минут, пока он не станет золотистым. Добавьте лук, сельдерей и морковь и готовьте на среднем огне 5 минут, периодически помешивая, пока они не станут мягкими.
Добавьте чеснок и готовьте 1 минуту, затем добавьте фарш и готовьте, помешивая и разбивая его деревянной ложкой, примерно 6 минут, пока он не подрумянится.
Добавьте томатное пюре и готовьте 1 минуту, хорошо перемешивая с говядиной и овощами. Добавьте нарезанные помидоры. Наполните каждую банку половиной воды, чтобы промыть часть помидоров, и поместите их в кастрюлю. Добавьте мед и приправьте по вкусу. Тушить 20 минут.
Нагрейте духовку до 200C/180C конвекция/газ. 6. Чтобы собрать лазанью, налейте немного соуса рагу на дно формы для запекания или формы для запекания, разложите соус по всему дну. Положите 2 листа лазаньи на поверхность соуса так, чтобы он поместился, затем повторите то же самое с большой степенью соуса и еще один слой макарон. Повторите то же самое с еще двумя слоями соуса и макаронами, завершив слой макарон.
Положите крем-фреш в миску и добавьте 2 столовые ложки воды, чтобы он размягчился и получился гладкий, текучий соус. Вылейте эту смесь на поверхность макарон, затем сверху выложите моцареллу. Посыпьте сверху пармезаном и запекайте 25–30 минут, пока он не станет золотистым и не начнет пузыриться. Подайте, посыпав базиликом, если хотите.</v>
      </c>
    </row>
    <row r="1721" ht="15.75" customHeight="1">
      <c r="A1721" s="2" t="s">
        <v>805</v>
      </c>
      <c r="B1721" s="2" t="s">
        <v>77</v>
      </c>
      <c r="C1721" s="2" t="s">
        <v>806</v>
      </c>
      <c r="E1721" s="2" t="str">
        <f>IFERROR(__xludf.DUMMYFUNCTION("GOOGLETRANSLATE(A1721, ""en"", ""ru"")"),"Loading...")</f>
        <v>Loading...</v>
      </c>
      <c r="F1721" s="2" t="str">
        <f>IFERROR(__xludf.DUMMYFUNCTION("GOOGLETRANSLATE(B1721, ""en"", ""ru"")"),"Лук")</f>
        <v>Лук</v>
      </c>
      <c r="G1721" s="2" t="str">
        <f>IFERROR(__xludf.DUMMYFUNCTION("GOOGLETRANSLATE(C1721, ""en"", ""ru"")"),"Нагрейте масло в большом кастрюле. Нарежьте бекон на мелкие кусочки кухонными ножницами или нарежьте его острым ножом на разделочной доске. Добавьте бекон в сковороду и готовьте еще несколько минут, пока он не станет золотистым. Добавьте лук, сельдерей и "&amp;"морковь и готовьте на среднем огне 5 минут, периодически помешивая, пока они не станут мягкими.
Добавьте чеснок и готовьте 1 минуту, затем добавьте фарш и готовьте, помешивая и разбивая его деревянной ложкой, примерно 6 минут, пока он не подрумянится.
Доб"&amp;"авьте томатное пюре и готовьте 1 минуту, хорошо перемешивая с говядиной и овощами. Добавьте нарезанные помидоры. Наполните каждую банку половиной воды, чтобы промыть часть помидоров, и поместите их в кастрюлю. Добавьте мед и приправьте по вкусу. Тушить 20"&amp;" минут.
Нагрейте духовку до 200C/180C конвекция/газ. 6. Чтобы собрать лазанью, налейте немного соуса рагу на дно формы для запекания или формы для запекания, разложите соус по всему дну. Положите 2 листа лазаньи на поверхность соуса так, чтобы он поместил"&amp;"ся, затем повторите то же самое с большой степенью соуса и еще один слой макарон. Повторите то же самое с еще двумя слоями соуса и макаронами, завершив слой макарон.
Положите крем-фреш в миску и добавьте 2 столовые ложки воды, чтобы он размягчился и получ"&amp;"ился гладкий, текучий соус. Вылейте эту смесь на поверхность макарон, затем сверху выложите моцареллу. Посыпьте сверху пармезаном и запекайте 25–30 минут, пока он не станет золотистым и не начнет пузыриться. Подайте, посыпав базиликом, если хотите.")</f>
        <v>Нагрейте масло в большом кастрюле. Нарежьте бекон на мелкие кусочки кухонными ножницами или нарежьте его острым ножом на разделочной доске. Добавьте бекон в сковороду и готовьте еще несколько минут, пока он не станет золотистым. Добавьте лук, сельдерей и морковь и готовьте на среднем огне 5 минут, периодически помешивая, пока они не станут мягкими.
Добавьте чеснок и готовьте 1 минуту, затем добавьте фарш и готовьте, помешивая и разбивая его деревянной ложкой, примерно 6 минут, пока он не подрумянится.
Добавьте томатное пюре и готовьте 1 минуту, хорошо перемешивая с говядиной и овощами. Добавьте нарезанные помидоры. Наполните каждую банку половиной воды, чтобы промыть часть помидоров, и поместите их в кастрюлю. Добавьте мед и приправьте по вкусу. Тушить 20 минут.
Нагрейте духовку до 200C/180C конвекция/газ. 6. Чтобы собрать лазанью, налейте немного соуса рагу на дно формы для запекания или формы для запекания, разложите соус по всему дну. Положите 2 листа лазаньи на поверхность соуса так, чтобы он поместился, затем повторите то же самое с большой степенью соуса и еще один слой макарон. Повторите то же самое с еще двумя слоями соуса и макаронами, завершив слой макарон.
Положите крем-фреш в миску и добавьте 2 столовые ложки воды, чтобы он размягчился и получился гладкий, текучий соус. Вылейте эту смесь на поверхность макарон, затем сверху выложите моцареллу. Посыпьте сверху пармезаном и запекайте 25–30 минут, пока он не станет золотистым и не начнет пузыриться. Подайте, посыпав базиликом, если хотите.</v>
      </c>
    </row>
    <row r="1722" ht="15.75" customHeight="1">
      <c r="A1722" s="2" t="s">
        <v>805</v>
      </c>
      <c r="B1722" s="2" t="s">
        <v>122</v>
      </c>
      <c r="C1722" s="2" t="s">
        <v>806</v>
      </c>
      <c r="E1722" s="2" t="str">
        <f>IFERROR(__xludf.DUMMYFUNCTION("GOOGLETRANSLATE(A1722, ""en"", ""ru"")"),"Loading...")</f>
        <v>Loading...</v>
      </c>
      <c r="F1722" s="2" t="str">
        <f>IFERROR(__xludf.DUMMYFUNCTION("GOOGLETRANSLATE(B1722, ""en"", ""ru"")"),"Loading...")</f>
        <v>Loading...</v>
      </c>
      <c r="G1722" s="2" t="str">
        <f>IFERROR(__xludf.DUMMYFUNCTION("GOOGLETRANSLATE(C1722, ""en"", ""ru"")"),"Нагрейте масло в большом кастрюле. Нарежьте бекон на мелкие кусочки кухонными ножницами или нарежьте его острым ножом на разделочной доске. Добавьте бекон в сковороду и готовьте еще несколько минут, пока он не станет золотистым. Добавьте лук, сельдерей и "&amp;"морковь и готовьте на среднем огне 5 минут, периодически помешивая, пока они не станут мягкими.
Добавьте чеснок и готовьте 1 минуту, затем добавьте фарш и готовьте, помешивая и разбивая его деревянной ложкой, примерно 6 минут, пока он не подрумянится.
Доб"&amp;"авьте томатное пюре и готовьте 1 минуту, хорошо перемешивая с говядиной и овощами. Добавьте нарезанные помидоры. Наполните каждую банку половиной воды, чтобы промыть часть помидоров, и поместите их в кастрюлю. Добавьте мед и приправьте по вкусу. Тушить 20"&amp;" минут.
Нагрейте духовку до 200C/180C конвекция/газ. 6. Чтобы собрать лазанью, налейте немного соуса рагу на дно формы для запекания или формы для запекания, разложите соус по всему дну. Положите 2 листа лазаньи на поверхность соуса так, чтобы он поместил"&amp;"ся, затем повторите то же самое с большой степенью соуса и еще один слой макарон. Повторите то же самое с еще двумя слоями соуса и макаронами, завершив слой макарон.
Положите крем-фреш в миску и добавьте 2 столовые ложки воды, чтобы он размягчился и получ"&amp;"ился гладкий, текучий соус. Вылейте эту смесь на поверхность макарон, затем сверху выложите моцареллу. Посыпьте сверху пармезаном и запекайте 25–30 минут, пока он не станет золотистым и не начнет пузыриться. Подайте, посыпав базиликом, если хотите.")</f>
        <v>Нагрейте масло в большом кастрюле. Нарежьте бекон на мелкие кусочки кухонными ножницами или нарежьте его острым ножом на разделочной доске. Добавьте бекон в сковороду и готовьте еще несколько минут, пока он не станет золотистым. Добавьте лук, сельдерей и морковь и готовьте на среднем огне 5 минут, периодически помешивая, пока они не станут мягкими.
Добавьте чеснок и готовьте 1 минуту, затем добавьте фарш и готовьте, помешивая и разбивая его деревянной ложкой, примерно 6 минут, пока он не подрумянится.
Добавьте томатное пюре и готовьте 1 минуту, хорошо перемешивая с говядиной и овощами. Добавьте нарезанные помидоры. Наполните каждую банку половиной воды, чтобы промыть часть помидоров, и поместите их в кастрюлю. Добавьте мед и приправьте по вкусу. Тушить 20 минут.
Нагрейте духовку до 200C/180C конвекция/газ. 6. Чтобы собрать лазанью, налейте немного соуса рагу на дно формы для запекания или формы для запекания, разложите соус по всему дну. Положите 2 листа лазаньи на поверхность соуса так, чтобы он поместился, затем повторите то же самое с большой степенью соуса и еще один слой макарон. Повторите то же самое с еще двумя слоями соуса и макаронами, завершив слой макарон.
Положите крем-фреш в миску и добавьте 2 столовые ложки воды, чтобы он размягчился и получился гладкий, текучий соус. Вылейте эту смесь на поверхность макарон, затем сверху выложите моцареллу. Посыпьте сверху пармезаном и запекайте 25–30 минут, пока он не станет золотистым и не начнет пузыриться. Подайте, посыпав базиликом, если хотите.</v>
      </c>
    </row>
    <row r="1723" ht="15.75" customHeight="1">
      <c r="A1723" s="2" t="s">
        <v>805</v>
      </c>
      <c r="B1723" s="2" t="s">
        <v>91</v>
      </c>
      <c r="C1723" s="2" t="s">
        <v>806</v>
      </c>
      <c r="E1723" s="2" t="str">
        <f>IFERROR(__xludf.DUMMYFUNCTION("GOOGLETRANSLATE(A1723, ""en"", ""ru"")"),"Loading...")</f>
        <v>Loading...</v>
      </c>
      <c r="F1723" s="2" t="str">
        <f>IFERROR(__xludf.DUMMYFUNCTION("GOOGLETRANSLATE(B1723, ""en"", ""ru"")"),"Морковь")</f>
        <v>Морковь</v>
      </c>
      <c r="G1723" s="2" t="str">
        <f>IFERROR(__xludf.DUMMYFUNCTION("GOOGLETRANSLATE(C1723, ""en"", ""ru"")"),"Нагрейте масло в большом кастрюле. Нарежьте бекон на мелкие кусочки кухонными ножницами или нарежьте его острым ножом на разделочной доске. Добавьте бекон в сковороду и готовьте еще несколько минут, пока он не станет золотистым. Добавьте лук, сельдерей и "&amp;"морковь и готовьте на среднем огне 5 минут, периодически помешивая, пока они не станут мягкими.
Добавьте чеснок и готовьте 1 минуту, затем добавьте фарш и готовьте, помешивая и разбивая его деревянной ложкой, примерно 6 минут, пока он не подрумянится.
Доб"&amp;"авьте томатное пюре и готовьте 1 минуту, хорошо перемешивая с говядиной и овощами. Добавьте нарезанные помидоры. Наполните каждую банку половиной воды, чтобы промыть часть помидоров, и поместите их в кастрюлю. Добавьте мед и приправьте по вкусу. Тушить 20"&amp;" минут.
Нагрейте духовку до 200C/180C конвекция/газ. 6. Чтобы собрать лазанью, налейте немного соуса рагу на дно формы для запекания или формы для запекания, разложите соус по всему дну. Положите 2 листа лазаньи на поверхность соуса так, чтобы он поместил"&amp;"ся, затем повторите то же самое с большой степенью соуса и еще один слой макарон. Повторите то же самое с еще двумя слоями соуса и макаронами, завершив слой макарон.
Положите крем-фреш в миску и добавьте 2 столовые ложки воды, чтобы он размягчился и получ"&amp;"ился гладкий, текучий соус. Вылейте эту смесь на поверхность макарон, затем сверху выложите моцареллу. Посыпьте сверху пармезаном и запекайте 25–30 минут, пока он не станет золотистым и не начнет пузыриться. Подайте, посыпав базиликом, если хотите.")</f>
        <v>Нагрейте масло в большом кастрюле. Нарежьте бекон на мелкие кусочки кухонными ножницами или нарежьте его острым ножом на разделочной доске. Добавьте бекон в сковороду и готовьте еще несколько минут, пока он не станет золотистым. Добавьте лук, сельдерей и морковь и готовьте на среднем огне 5 минут, периодически помешивая, пока они не станут мягкими.
Добавьте чеснок и готовьте 1 минуту, затем добавьте фарш и готовьте, помешивая и разбивая его деревянной ложкой, примерно 6 минут, пока он не подрумянится.
Добавьте томатное пюре и готовьте 1 минуту, хорошо перемешивая с говядиной и овощами. Добавьте нарезанные помидоры. Наполните каждую банку половиной воды, чтобы промыть часть помидоров, и поместите их в кастрюлю. Добавьте мед и приправьте по вкусу. Тушить 20 минут.
Нагрейте духовку до 200C/180C конвекция/газ. 6. Чтобы собрать лазанью, налейте немного соуса рагу на дно формы для запекания или формы для запекания, разложите соус по всему дну. Положите 2 листа лазаньи на поверхность соуса так, чтобы он поместился, затем повторите то же самое с большой степенью соуса и еще один слой макарон. Повторите то же самое с еще двумя слоями соуса и макаронами, завершив слой макарон.
Положите крем-фреш в миску и добавьте 2 столовые ложки воды, чтобы он размягчился и получился гладкий, текучий соус. Вылейте эту смесь на поверхность макарон, затем сверху выложите моцареллу. Посыпьте сверху пармезаном и запекайте 25–30 минут, пока он не станет золотистым и не начнет пузыриться. Подайте, посыпав базиликом, если хотите.</v>
      </c>
    </row>
    <row r="1724" ht="15.75" customHeight="1">
      <c r="A1724" s="2" t="s">
        <v>805</v>
      </c>
      <c r="B1724" s="2" t="s">
        <v>79</v>
      </c>
      <c r="C1724" s="2" t="s">
        <v>806</v>
      </c>
      <c r="E1724" s="2" t="str">
        <f>IFERROR(__xludf.DUMMYFUNCTION("GOOGLETRANSLATE(A1724, ""en"", ""ru"")"),"Loading...")</f>
        <v>Loading...</v>
      </c>
      <c r="F1724" s="2" t="str">
        <f>IFERROR(__xludf.DUMMYFUNCTION("GOOGLETRANSLATE(B1724, ""en"", ""ru"")"),"Чеснок")</f>
        <v>Чеснок</v>
      </c>
      <c r="G1724" s="2" t="str">
        <f>IFERROR(__xludf.DUMMYFUNCTION("GOOGLETRANSLATE(C1724, ""en"", ""ru"")"),"Нагрейте масло в большом кастрюле. Нарежьте бекон на мелкие кусочки кухонными ножницами или нарежьте его острым ножом на разделочной доске. Добавьте бекон в сковороду и готовьте еще несколько минут, пока он не станет золотистым. Добавьте лук, сельдерей и "&amp;"морковь и готовьте на среднем огне 5 минут, периодически помешивая, пока они не станут мягкими.
Добавьте чеснок и готовьте 1 минуту, затем добавьте фарш и готовьте, помешивая и разбивая его деревянной ложкой, примерно 6 минут, пока он не подрумянится.
Доб"&amp;"авьте томатное пюре и готовьте 1 минуту, хорошо перемешивая с говядиной и овощами. Добавьте нарезанные помидоры. Наполните каждую банку половиной воды, чтобы промыть часть помидоров, и поместите их в кастрюлю. Добавьте мед и приправьте по вкусу. Тушить 20"&amp;" минут.
Нагрейте духовку до 200C/180C конвекция/газ. 6. Чтобы собрать лазанью, налейте немного соуса рагу на дно формы для запекания или формы для запекания, разложите соус по всему дну. Положите 2 листа лазаньи на поверхность соуса так, чтобы он поместил"&amp;"ся, затем повторите то же самое с большой степенью соуса и еще один слой макарон. Повторите то же самое с еще двумя слоями соуса и макаронами, завершив слой макарон.
Положите крем-фреш в миску и добавьте 2 столовые ложки воды, чтобы он размягчился и получ"&amp;"ился гладкий, текучий соус. Вылейте эту смесь на поверхность макарон, затем сверху выложите моцареллу. Посыпьте сверху пармезаном и запекайте 25–30 минут, пока он не станет золотистым и не начнет пузыриться. Подайте, посыпав базиликом, если хотите.")</f>
        <v>Нагрейте масло в большом кастрюле. Нарежьте бекон на мелкие кусочки кухонными ножницами или нарежьте его острым ножом на разделочной доске. Добавьте бекон в сковороду и готовьте еще несколько минут, пока он не станет золотистым. Добавьте лук, сельдерей и морковь и готовьте на среднем огне 5 минут, периодически помешивая, пока они не станут мягкими.
Добавьте чеснок и готовьте 1 минуту, затем добавьте фарш и готовьте, помешивая и разбивая его деревянной ложкой, примерно 6 минут, пока он не подрумянится.
Добавьте томатное пюре и готовьте 1 минуту, хорошо перемешивая с говядиной и овощами. Добавьте нарезанные помидоры. Наполните каждую банку половиной воды, чтобы промыть часть помидоров, и поместите их в кастрюлю. Добавьте мед и приправьте по вкусу. Тушить 20 минут.
Нагрейте духовку до 200C/180C конвекция/газ. 6. Чтобы собрать лазанью, налейте немного соуса рагу на дно формы для запекания или формы для запекания, разложите соус по всему дну. Положите 2 листа лазаньи на поверхность соуса так, чтобы он поместился, затем повторите то же самое с большой степенью соуса и еще один слой макарон. Повторите то же самое с еще двумя слоями соуса и макаронами, завершив слой макарон.
Положите крем-фреш в миску и добавьте 2 столовые ложки воды, чтобы он размягчился и получился гладкий, текучий соус. Вылейте эту смесь на поверхность макарон, затем сверху выложите моцареллу. Посыпьте сверху пармезаном и запекайте 25–30 минут, пока он не станет золотистым и не начнет пузыриться. Подайте, посыпав базиликом, если хотите.</v>
      </c>
    </row>
    <row r="1725" ht="15.75" customHeight="1">
      <c r="A1725" s="2" t="s">
        <v>805</v>
      </c>
      <c r="B1725" s="2" t="s">
        <v>237</v>
      </c>
      <c r="C1725" s="2" t="s">
        <v>806</v>
      </c>
      <c r="E1725" s="2" t="str">
        <f>IFERROR(__xludf.DUMMYFUNCTION("GOOGLETRANSLATE(A1725, ""en"", ""ru"")"),"Loading...")</f>
        <v>Loading...</v>
      </c>
      <c r="F1725" s="2" t="str">
        <f>IFERROR(__xludf.DUMMYFUNCTION("GOOGLETRANSLATE(B1725, ""en"", ""ru"")"),"Фарш говяжий")</f>
        <v>Фарш говяжий</v>
      </c>
      <c r="G1725" s="2" t="str">
        <f>IFERROR(__xludf.DUMMYFUNCTION("GOOGLETRANSLATE(C1725, ""en"", ""ru"")"),"Нагрейте масло в большом кастрюле. Нарежьте бекон на мелкие кусочки кухонными ножницами или нарежьте его острым ножом на разделочной доске. Добавьте бекон в сковороду и готовьте еще несколько минут, пока он не станет золотистым. Добавьте лук, сельдерей и "&amp;"морковь и готовьте на среднем огне 5 минут, периодически помешивая, пока они не станут мягкими.
Добавьте чеснок и готовьте 1 минуту, затем добавьте фарш и готовьте, помешивая и разбивая его деревянной ложкой, примерно 6 минут, пока он не подрумянится.
Доб"&amp;"авьте томатное пюре и готовьте 1 минуту, хорошо перемешивая с говядиной и овощами. Добавьте нарезанные помидоры. Наполните каждую банку половиной воды, чтобы промыть часть помидоров, и поместите их в кастрюлю. Добавьте мед и приправьте по вкусу. Тушить 20"&amp;" минут.
Нагрейте духовку до 200C/180C конвекция/газ. 6. Чтобы собрать лазанью, налейте немного соуса рагу на дно формы для запекания или формы для запекания, разложите соус по всему дну. Положите 2 листа лазаньи на поверхность соуса так, чтобы он поместил"&amp;"ся, затем повторите то же самое с большой степенью соуса и еще один слой макарон. Повторите то же самое с еще двумя слоями соуса и макаронами, завершив слой макарон.
Положите крем-фреш в миску и добавьте 2 столовые ложки воды, чтобы он размягчился и получ"&amp;"ился гладкий, текучий соус. Вылейте эту смесь на поверхность макарон, затем сверху выложите моцареллу. Посыпьте сверху пармезаном и запекайте 25–30 минут, пока он не станет золотистым и не начнет пузыриться. Подайте, посыпав базиликом, если хотите.")</f>
        <v>Нагрейте масло в большом кастрюле. Нарежьте бекон на мелкие кусочки кухонными ножницами или нарежьте его острым ножом на разделочной доске. Добавьте бекон в сковороду и готовьте еще несколько минут, пока он не станет золотистым. Добавьте лук, сельдерей и морковь и готовьте на среднем огне 5 минут, периодически помешивая, пока они не станут мягкими.
Добавьте чеснок и готовьте 1 минуту, затем добавьте фарш и готовьте, помешивая и разбивая его деревянной ложкой, примерно 6 минут, пока он не подрумянится.
Добавьте томатное пюре и готовьте 1 минуту, хорошо перемешивая с говядиной и овощами. Добавьте нарезанные помидоры. Наполните каждую банку половиной воды, чтобы промыть часть помидоров, и поместите их в кастрюлю. Добавьте мед и приправьте по вкусу. Тушить 20 минут.
Нагрейте духовку до 200C/180C конвекция/газ. 6. Чтобы собрать лазанью, налейте немного соуса рагу на дно формы для запекания или формы для запекания, разложите соус по всему дну. Положите 2 листа лазаньи на поверхность соуса так, чтобы он поместился, затем повторите то же самое с большой степенью соуса и еще один слой макарон. Повторите то же самое с еще двумя слоями соуса и макаронами, завершив слой макарон.
Положите крем-фреш в миску и добавьте 2 столовые ложки воды, чтобы он размягчился и получился гладкий, текучий соус. Вылейте эту смесь на поверхность макарон, затем сверху выложите моцареллу. Посыпьте сверху пармезаном и запекайте 25–30 минут, пока он не станет золотистым и не начнет пузыриться. Подайте, посыпав базиликом, если хотите.</v>
      </c>
    </row>
    <row r="1726" ht="15.75" customHeight="1">
      <c r="A1726" s="2" t="s">
        <v>805</v>
      </c>
      <c r="B1726" s="2" t="s">
        <v>177</v>
      </c>
      <c r="C1726" s="2" t="s">
        <v>806</v>
      </c>
      <c r="E1726" s="2" t="str">
        <f>IFERROR(__xludf.DUMMYFUNCTION("GOOGLETRANSLATE(A1726, ""en"", ""ru"")"),"Loading...")</f>
        <v>Loading...</v>
      </c>
      <c r="F1726" s="2" t="str">
        <f>IFERROR(__xludf.DUMMYFUNCTION("GOOGLETRANSLATE(B1726, ""en"", ""ru"")"),"Loading...")</f>
        <v>Loading...</v>
      </c>
      <c r="G1726" s="2" t="str">
        <f>IFERROR(__xludf.DUMMYFUNCTION("GOOGLETRANSLATE(C1726, ""en"", ""ru"")"),"Нагрейте масло в большом кастрюле. Нарежьте бекон на мелкие кусочки кухонными ножницами или нарежьте его острым ножом на разделочной доске. Добавьте бекон в сковороду и готовьте еще несколько минут, пока он не станет золотистым. Добавьте лук, сельдерей и "&amp;"морковь и готовьте на среднем огне 5 минут, периодически помешивая, пока они не станут мягкими.
Добавьте чеснок и готовьте 1 минуту, затем добавьте фарш и готовьте, помешивая и разбивая его деревянной ложкой, примерно 6 минут, пока он не подрумянится.
Доб"&amp;"авьте томатное пюре и готовьте 1 минуту, хорошо перемешивая с говядиной и овощами. Добавьте нарезанные помидоры. Наполните каждую банку половиной воды, чтобы промыть часть помидоров, и поместите их в кастрюлю. Добавьте мед и приправьте по вкусу. Тушить 20"&amp;" минут.
Нагрейте духовку до 200C/180C конвекция/газ. 6. Чтобы собрать лазанью, налейте немного соуса рагу на дно формы для запекания или формы для запекания, разложите соус по всему дну. Положите 2 листа лазаньи на поверхность соуса так, чтобы он поместил"&amp;"ся, затем повторите то же самое с большой степенью соуса и еще один слой макарон. Повторите то же самое с еще двумя слоями соуса и макаронами, завершив слой макарон.
Положите крем-фреш в миску и добавьте 2 столовые ложки воды, чтобы он размягчился и получ"&amp;"ился гладкий, текучий соус. Вылейте эту смесь на поверхность макарон, затем сверху выложите моцареллу. Посыпьте сверху пармезаном и запекайте 25–30 минут, пока он не станет золотистым и не начнет пузыриться. Подайте, посыпав базиликом, если хотите.")</f>
        <v>Нагрейте масло в большом кастрюле. Нарежьте бекон на мелкие кусочки кухонными ножницами или нарежьте его острым ножом на разделочной доске. Добавьте бекон в сковороду и готовьте еще несколько минут, пока он не станет золотистым. Добавьте лук, сельдерей и морковь и готовьте на среднем огне 5 минут, периодически помешивая, пока они не станут мягкими.
Добавьте чеснок и готовьте 1 минуту, затем добавьте фарш и готовьте, помешивая и разбивая его деревянной ложкой, примерно 6 минут, пока он не подрумянится.
Добавьте томатное пюре и готовьте 1 минуту, хорошо перемешивая с говядиной и овощами. Добавьте нарезанные помидоры. Наполните каждую банку половиной воды, чтобы промыть часть помидоров, и поместите их в кастрюлю. Добавьте мед и приправьте по вкусу. Тушить 20 минут.
Нагрейте духовку до 200C/180C конвекция/газ. 6. Чтобы собрать лазанью, налейте немного соуса рагу на дно формы для запекания или формы для запекания, разложите соус по всему дну. Положите 2 листа лазаньи на поверхность соуса так, чтобы он поместился, затем повторите то же самое с большой степенью соуса и еще один слой макарон. Повторите то же самое с еще двумя слоями соуса и макаронами, завершив слой макарон.
Положите крем-фреш в миску и добавьте 2 столовые ложки воды, чтобы он размягчился и получился гладкий, текучий соус. Вылейте эту смесь на поверхность макарон, затем сверху выложите моцареллу. Посыпьте сверху пармезаном и запекайте 25–30 минут, пока он не станет золотистым и не начнет пузыриться. Подайте, посыпав базиликом, если хотите.</v>
      </c>
    </row>
    <row r="1727" ht="15.75" customHeight="1">
      <c r="A1727" s="2" t="s">
        <v>805</v>
      </c>
      <c r="B1727" s="2" t="s">
        <v>394</v>
      </c>
      <c r="C1727" s="2" t="s">
        <v>806</v>
      </c>
      <c r="E1727" s="2" t="str">
        <f>IFERROR(__xludf.DUMMYFUNCTION("GOOGLETRANSLATE(A1727, ""en"", ""ru"")"),"Loading...")</f>
        <v>Loading...</v>
      </c>
      <c r="F1727" s="2" t="str">
        <f>IFERROR(__xludf.DUMMYFUNCTION("GOOGLETRANSLATE(B1727, ""en"", ""ru"")"),"Loading...")</f>
        <v>Loading...</v>
      </c>
      <c r="G1727" s="2" t="str">
        <f>IFERROR(__xludf.DUMMYFUNCTION("GOOGLETRANSLATE(C1727, ""en"", ""ru"")"),"Нагрейте масло в большом кастрюле. Нарежьте бекон на мелкие кусочки кухонными ножницами или нарежьте его острым ножом на разделочной доске. Добавьте бекон в сковороду и готовьте еще несколько минут, пока он не станет золотистым. Добавьте лук, сельдерей и "&amp;"морковь и готовьте на среднем огне 5 минут, периодически помешивая, пока они не станут мягкими.
Добавьте чеснок и готовьте 1 минуту, затем добавьте фарш и готовьте, помешивая и разбивая его деревянной ложкой, примерно 6 минут, пока он не подрумянится.
Доб"&amp;"авьте томатное пюре и готовьте 1 минуту, хорошо перемешивая с говядиной и овощами. Добавьте нарезанные помидоры. Наполните каждую банку половиной воды, чтобы промыть часть помидоров, и поместите их в кастрюлю. Добавьте мед и приправьте по вкусу. Тушить 20"&amp;" минут.
Нагрейте духовку до 200C/180C конвекция/газ. 6. Чтобы собрать лазанью, налейте немного соуса рагу на дно формы для запекания или формы для запекания, разложите соус по всему дну. Положите 2 листа лазаньи на поверхность соуса так, чтобы он поместил"&amp;"ся, затем повторите то же самое с большой степенью соуса и еще один слой макарон. Повторите то же самое с еще двумя слоями соуса и макаронами, завершив слой макарон.
Положите крем-фреш в миску и добавьте 2 столовые ложки воды, чтобы он размягчился и получ"&amp;"ился гладкий, текучий соус. Вылейте эту смесь на поверхность макарон, затем сверху выложите моцареллу. Посыпьте сверху пармезаном и запекайте 25–30 минут, пока он не станет золотистым и не начнет пузыриться. Подайте, посыпав базиликом, если хотите.")</f>
        <v>Нагрейте масло в большом кастрюле. Нарежьте бекон на мелкие кусочки кухонными ножницами или нарежьте его острым ножом на разделочной доске. Добавьте бекон в сковороду и готовьте еще несколько минут, пока он не станет золотистым. Добавьте лук, сельдерей и морковь и готовьте на среднем огне 5 минут, периодически помешивая, пока они не станут мягкими.
Добавьте чеснок и готовьте 1 минуту, затем добавьте фарш и готовьте, помешивая и разбивая его деревянной ложкой, примерно 6 минут, пока он не подрумянится.
Добавьте томатное пюре и готовьте 1 минуту, хорошо перемешивая с говядиной и овощами. Добавьте нарезанные помидоры. Наполните каждую банку половиной воды, чтобы промыть часть помидоров, и поместите их в кастрюлю. Добавьте мед и приправьте по вкусу. Тушить 20 минут.
Нагрейте духовку до 200C/180C конвекция/газ. 6. Чтобы собрать лазанью, налейте немного соуса рагу на дно формы для запекания или формы для запекания, разложите соус по всему дну. Положите 2 листа лазаньи на поверхность соуса так, чтобы он поместился, затем повторите то же самое с большой степенью соуса и еще один слой макарон. Повторите то же самое с еще двумя слоями соуса и макаронами, завершив слой макарон.
Положите крем-фреш в миску и добавьте 2 столовые ложки воды, чтобы он размягчился и получился гладкий, текучий соус. Вылейте эту смесь на поверхность макарон, затем сверху выложите моцареллу. Посыпьте сверху пармезаном и запекайте 25–30 минут, пока он не станет золотистым и не начнет пузыриться. Подайте, посыпав базиликом, если хотите.</v>
      </c>
    </row>
    <row r="1728" ht="15.75" customHeight="1">
      <c r="A1728" s="2" t="s">
        <v>805</v>
      </c>
      <c r="B1728" s="2" t="s">
        <v>306</v>
      </c>
      <c r="C1728" s="2" t="s">
        <v>806</v>
      </c>
      <c r="E1728" s="2" t="str">
        <f>IFERROR(__xludf.DUMMYFUNCTION("GOOGLETRANSLATE(A1728, ""en"", ""ru"")"),"Loading...")</f>
        <v>Loading...</v>
      </c>
      <c r="F1728" s="2" t="str">
        <f>IFERROR(__xludf.DUMMYFUNCTION("GOOGLETRANSLATE(B1728, ""en"", ""ru"")"),"Мед")</f>
        <v>Мед</v>
      </c>
      <c r="G1728" s="2" t="str">
        <f>IFERROR(__xludf.DUMMYFUNCTION("GOOGLETRANSLATE(C1728, ""en"", ""ru"")"),"Нагрейте масло в большом кастрюле. Нарежьте бекон на мелкие кусочки кухонными ножницами или нарежьте его острым ножом на разделочной доске. Добавьте бекон в сковороду и готовьте еще несколько минут, пока он не станет золотистым. Добавьте лук, сельдерей и "&amp;"морковь и готовьте на среднем огне 5 минут, периодически помешивая, пока они не станут мягкими.
Добавьте чеснок и готовьте 1 минуту, затем добавьте фарш и готовьте, помешивая и разбивая его деревянной ложкой, примерно 6 минут, пока он не подрумянится.
Доб"&amp;"авьте томатное пюре и готовьте 1 минуту, хорошо перемешивая с говядиной и овощами. Добавьте нарезанные помидоры. Наполните каждую банку половиной воды, чтобы промыть часть помидоров, и поместите их в кастрюлю. Добавьте мед и приправьте по вкусу. Тушить 20"&amp;" минут.
Нагрейте духовку до 200C/180C конвекция/газ. 6. Чтобы собрать лазанью, налейте немного соуса рагу на дно формы для запекания или формы для запекания, разложите соус по всему дну. Положите 2 листа лазаньи на поверхность соуса так, чтобы он поместил"&amp;"ся, затем повторите то же самое с большой степенью соуса и еще один слой макарон. Повторите то же самое с еще двумя слоями соуса и макаронами, завершив слой макарон.
Положите крем-фреш в миску и добавьте 2 столовые ложки воды, чтобы он размягчился и получ"&amp;"ился гладкий, текучий соус. Вылейте эту смесь на поверхность макарон, затем сверху выложите моцареллу. Посыпьте сверху пармезаном и запекайте 25–30 минут, пока он не станет золотистым и не начнет пузыриться. Подайте, посыпав базиликом, если хотите.")</f>
        <v>Нагрейте масло в большом кастрюле. Нарежьте бекон на мелкие кусочки кухонными ножницами или нарежьте его острым ножом на разделочной доске. Добавьте бекон в сковороду и готовьте еще несколько минут, пока он не станет золотистым. Добавьте лук, сельдерей и морковь и готовьте на среднем огне 5 минут, периодически помешивая, пока они не станут мягкими.
Добавьте чеснок и готовьте 1 минуту, затем добавьте фарш и готовьте, помешивая и разбивая его деревянной ложкой, примерно 6 минут, пока он не подрумянится.
Добавьте томатное пюре и готовьте 1 минуту, хорошо перемешивая с говядиной и овощами. Добавьте нарезанные помидоры. Наполните каждую банку половиной воды, чтобы промыть часть помидоров, и поместите их в кастрюлю. Добавьте мед и приправьте по вкусу. Тушить 20 минут.
Нагрейте духовку до 200C/180C конвекция/газ. 6. Чтобы собрать лазанью, налейте немного соуса рагу на дно формы для запекания или формы для запекания, разложите соус по всему дну. Положите 2 листа лазаньи на поверхность соуса так, чтобы он поместился, затем повторите то же самое с большой степенью соуса и еще один слой макарон. Повторите то же самое с еще двумя слоями соуса и макаронами, завершив слой макарон.
Положите крем-фреш в миску и добавьте 2 столовые ложки воды, чтобы он размягчился и получился гладкий, текучий соус. Вылейте эту смесь на поверхность макарон, затем сверху выложите моцареллу. Посыпьте сверху пармезаном и запекайте 25–30 минут, пока он не станет золотистым и не начнет пузыриться. Подайте, посыпав базиликом, если хотите.</v>
      </c>
    </row>
    <row r="1729" ht="15.75" customHeight="1">
      <c r="A1729" s="2" t="s">
        <v>805</v>
      </c>
      <c r="B1729" s="2" t="s">
        <v>807</v>
      </c>
      <c r="C1729" s="2" t="s">
        <v>806</v>
      </c>
      <c r="E1729" s="2" t="str">
        <f>IFERROR(__xludf.DUMMYFUNCTION("GOOGLETRANSLATE(A1729, ""en"", ""ru"")"),"Loading...")</f>
        <v>Loading...</v>
      </c>
      <c r="F1729" s="2" t="str">
        <f>IFERROR(__xludf.DUMMYFUNCTION("GOOGLETRANSLATE(B1729, ""en"", ""ru"")"),"Loading...")</f>
        <v>Loading...</v>
      </c>
      <c r="G1729" s="2" t="str">
        <f>IFERROR(__xludf.DUMMYFUNCTION("GOOGLETRANSLATE(C1729, ""en"", ""ru"")"),"Нагрейте масло в большом кастрюле. Нарежьте бекон на мелкие кусочки кухонными ножницами или нарежьте его острым ножом на разделочной доске. Добавьте бекон в сковороду и готовьте еще несколько минут, пока он не станет золотистым. Добавьте лук, сельдерей и "&amp;"морковь и готовьте на среднем огне 5 минут, периодически помешивая, пока они не станут мягкими.
Добавьте чеснок и готовьте 1 минуту, затем добавьте фарш и готовьте, помешивая и разбивая его деревянной ложкой, примерно 6 минут, пока он не подрумянится.
Доб"&amp;"авьте томатное пюре и готовьте 1 минуту, хорошо перемешивая с говядиной и овощами. Добавьте нарезанные помидоры. Наполните каждую банку половиной воды, чтобы промыть часть помидоров, и поместите их в кастрюлю. Добавьте мед и приправьте по вкусу. Тушить 20"&amp;" минут.
Нагрейте духовку до 200C/180C конвекция/газ. 6. Чтобы собрать лазанью, налейте немного соуса рагу на дно формы для запекания или формы для запекания, разложите соус по всему дну. Положите 2 листа лазаньи на поверхность соуса так, чтобы он поместил"&amp;"ся, затем повторите то же самое с большой степенью соуса и еще один слой макарон. Повторите то же самое с еще двумя слоями соуса и макаронами, завершив слой макарон.
Положите крем-фреш в миску и добавьте 2 столовые ложки воды, чтобы он размягчился и получ"&amp;"ился гладкий, текучий соус. Вылейте эту смесь на поверхность макарон, затем сверху выложите моцареллу. Посыпьте сверху пармезаном и запекайте 25–30 минут, пока он не станет золотистым и не начнет пузыриться. Подайте, посыпав базиликом, если хотите.")</f>
        <v>Нагрейте масло в большом кастрюле. Нарежьте бекон на мелкие кусочки кухонными ножницами или нарежьте его острым ножом на разделочной доске. Добавьте бекон в сковороду и готовьте еще несколько минут, пока он не станет золотистым. Добавьте лук, сельдерей и морковь и готовьте на среднем огне 5 минут, периодически помешивая, пока они не станут мягкими.
Добавьте чеснок и готовьте 1 минуту, затем добавьте фарш и готовьте, помешивая и разбивая его деревянной ложкой, примерно 6 минут, пока он не подрумянится.
Добавьте томатное пюре и готовьте 1 минуту, хорошо перемешивая с говядиной и овощами. Добавьте нарезанные помидоры. Наполните каждую банку половиной воды, чтобы промыть часть помидоров, и поместите их в кастрюлю. Добавьте мед и приправьте по вкусу. Тушить 20 минут.
Нагрейте духовку до 200C/180C конвекция/газ. 6. Чтобы собрать лазанью, налейте немного соуса рагу на дно формы для запекания или формы для запекания, разложите соус по всему дну. Положите 2 листа лазаньи на поверхность соуса так, чтобы он поместился, затем повторите то же самое с большой степенью соуса и еще один слой макарон. Повторите то же самое с еще двумя слоями соуса и макаронами, завершив слой макарон.
Положите крем-фреш в миску и добавьте 2 столовые ложки воды, чтобы он размягчился и получился гладкий, текучий соус. Вылейте эту смесь на поверхность макарон, затем сверху выложите моцареллу. Посыпьте сверху пармезаном и запекайте 25–30 минут, пока он не станет золотистым и не начнет пузыриться. Подайте, посыпав базиликом, если хотите.</v>
      </c>
    </row>
    <row r="1730" ht="15.75" customHeight="1">
      <c r="A1730" s="2" t="s">
        <v>805</v>
      </c>
      <c r="B1730" s="2" t="s">
        <v>116</v>
      </c>
      <c r="C1730" s="2" t="s">
        <v>806</v>
      </c>
      <c r="E1730" s="2" t="str">
        <f>IFERROR(__xludf.DUMMYFUNCTION("GOOGLETRANSLATE(A1730, ""en"", ""ru"")"),"Loading...")</f>
        <v>Loading...</v>
      </c>
      <c r="F1730" s="2" t="str">
        <f>IFERROR(__xludf.DUMMYFUNCTION("GOOGLETRANSLATE(B1730, ""en"", ""ru"")"),"Loading...")</f>
        <v>Loading...</v>
      </c>
      <c r="G1730" s="2" t="str">
        <f>IFERROR(__xludf.DUMMYFUNCTION("GOOGLETRANSLATE(C1730, ""en"", ""ru"")"),"Нагрейте масло в большом кастрюле. Нарежьте бекон на мелкие кусочки кухонными ножницами или нарежьте его острым ножом на разделочной доске. Добавьте бекон в сковороду и готовьте еще несколько минут, пока он не станет золотистым. Добавьте лук, сельдерей и "&amp;"морковь и готовьте на среднем огне 5 минут, периодически помешивая, пока они не станут мягкими.
Добавьте чеснок и готовьте 1 минуту, затем добавьте фарш и готовьте, помешивая и разбивая его деревянной ложкой, примерно 6 минут, пока он не подрумянится.
Доб"&amp;"авьте томатное пюре и готовьте 1 минуту, хорошо перемешивая с говядиной и овощами. Добавьте нарезанные помидоры. Наполните каждую банку половиной воды, чтобы промыть часть помидоров, и поместите их в кастрюлю. Добавьте мед и приправьте по вкусу. Тушить 20"&amp;" минут.
Нагрейте духовку до 200C/180C конвекция/газ. 6. Чтобы собрать лазанью, налейте немного соуса рагу на дно формы для запекания или формы для запекания, разложите соус по всему дну. Положите 2 листа лазаньи на поверхность соуса так, чтобы он поместил"&amp;"ся, затем повторите то же самое с большой степенью соуса и еще один слой макарон. Повторите то же самое с еще двумя слоями соуса и макаронами, завершив слой макарон.
Положите крем-фреш в миску и добавьте 2 столовые ложки воды, чтобы он размягчился и получ"&amp;"ился гладкий, текучий соус. Вылейте эту смесь на поверхность макарон, затем сверху выложите моцареллу. Посыпьте сверху пармезаном и запекайте 25–30 минут, пока он не станет золотистым и не начнет пузыриться. Подайте, посыпав базиликом, если хотите.")</f>
        <v>Нагрейте масло в большом кастрюле. Нарежьте бекон на мелкие кусочки кухонными ножницами или нарежьте его острым ножом на разделочной доске. Добавьте бекон в сковороду и готовьте еще несколько минут, пока он не станет золотистым. Добавьте лук, сельдерей и морковь и готовьте на среднем огне 5 минут, периодически помешивая, пока они не станут мягкими.
Добавьте чеснок и готовьте 1 минуту, затем добавьте фарш и готовьте, помешивая и разбивая его деревянной ложкой, примерно 6 минут, пока он не подрумянится.
Добавьте томатное пюре и готовьте 1 минуту, хорошо перемешивая с говядиной и овощами. Добавьте нарезанные помидоры. Наполните каждую банку половиной воды, чтобы промыть часть помидоров, и поместите их в кастрюлю. Добавьте мед и приправьте по вкусу. Тушить 20 минут.
Нагрейте духовку до 200C/180C конвекция/газ. 6. Чтобы собрать лазанью, налейте немного соуса рагу на дно формы для запекания или формы для запекания, разложите соус по всему дну. Положите 2 листа лазаньи на поверхность соуса так, чтобы он поместился, затем повторите то же самое с большой степенью соуса и еще один слой макарон. Повторите то же самое с еще двумя слоями соуса и макаронами, завершив слой макарон.
Положите крем-фреш в миску и добавьте 2 столовые ложки воды, чтобы он размягчился и получился гладкий, текучий соус. Вылейте эту смесь на поверхность макарон, затем сверху выложите моцареллу. Посыпьте сверху пармезаном и запекайте 25–30 минут, пока он не станет золотистым и не начнет пузыриться. Подайте, посыпав базиликом, если хотите.</v>
      </c>
    </row>
    <row r="1731" ht="15.75" customHeight="1">
      <c r="A1731" s="2" t="s">
        <v>805</v>
      </c>
      <c r="B1731" s="2" t="s">
        <v>808</v>
      </c>
      <c r="C1731" s="2" t="s">
        <v>806</v>
      </c>
      <c r="E1731" s="2" t="str">
        <f>IFERROR(__xludf.DUMMYFUNCTION("GOOGLETRANSLATE(A1731, ""en"", ""ru"")"),"Loading...")</f>
        <v>Loading...</v>
      </c>
      <c r="F1731" s="2" t="str">
        <f>IFERROR(__xludf.DUMMYFUNCTION("GOOGLETRANSLATE(B1731, ""en"", ""ru"")"),"Loading...")</f>
        <v>Loading...</v>
      </c>
      <c r="G1731" s="2" t="str">
        <f>IFERROR(__xludf.DUMMYFUNCTION("GOOGLETRANSLATE(C1731, ""en"", ""ru"")"),"Нагрейте масло в большом кастрюле. Нарежьте бекон на мелкие кусочки кухонными ножницами или нарежьте его острым ножом на разделочной доске. Добавьте бекон в сковороду и готовьте еще несколько минут, пока он не станет золотистым. Добавьте лук, сельдерей и "&amp;"морковь и готовьте на среднем огне 5 минут, периодически помешивая, пока они не станут мягкими.
Добавьте чеснок и готовьте 1 минуту, затем добавьте фарш и готовьте, помешивая и разбивая его деревянной ложкой, примерно 6 минут, пока он не подрумянится.
Доб"&amp;"авьте томатное пюре и готовьте 1 минуту, хорошо перемешивая с говядиной и овощами. Добавьте нарезанные помидоры. Наполните каждую банку половиной воды, чтобы промыть часть помидоров, и поместите их в кастрюлю. Добавьте мед и приправьте по вкусу. Тушить 20"&amp;" минут.
Нагрейте духовку до 200C/180C конвекция/газ. 6. Чтобы собрать лазанью, налейте немного соуса рагу на дно формы для запекания или формы для запекания, разложите соус по всему дну. Положите 2 листа лазаньи на поверхность соуса так, чтобы он поместил"&amp;"ся, затем повторите то же самое с большой степенью соуса и еще один слой макарон. Повторите то же самое с еще двумя слоями соуса и макаронами, завершив слой макарон.
Положите крем-фреш в миску и добавьте 2 столовые ложки воды, чтобы он размягчился и получ"&amp;"ился гладкий, текучий соус. Вылейте эту смесь на поверхность макарон, затем сверху выложите моцареллу. Посыпьте сверху пармезаном и запекайте 25–30 минут, пока он не станет золотистым и не начнет пузыриться. Подайте, посыпав базиликом, если хотите.")</f>
        <v>Нагрейте масло в большом кастрюле. Нарежьте бекон на мелкие кусочки кухонными ножницами или нарежьте его острым ножом на разделочной доске. Добавьте бекон в сковороду и готовьте еще несколько минут, пока он не станет золотистым. Добавьте лук, сельдерей и морковь и готовьте на среднем огне 5 минут, периодически помешивая, пока они не станут мягкими.
Добавьте чеснок и готовьте 1 минуту, затем добавьте фарш и готовьте, помешивая и разбивая его деревянной ложкой, примерно 6 минут, пока он не подрумянится.
Добавьте томатное пюре и готовьте 1 минуту, хорошо перемешивая с говядиной и овощами. Добавьте нарезанные помидоры. Наполните каждую банку половиной воды, чтобы промыть часть помидоров, и поместите их в кастрюлю. Добавьте мед и приправьте по вкусу. Тушить 20 минут.
Нагрейте духовку до 200C/180C конвекция/газ. 6. Чтобы собрать лазанью, налейте немного соуса рагу на дно формы для запекания или формы для запекания, разложите соус по всему дну. Положите 2 листа лазаньи на поверхность соуса так, чтобы он поместился, затем повторите то же самое с большой степенью соуса и еще один слой макарон. Повторите то же самое с еще двумя слоями соуса и макаронами, завершив слой макарон.
Положите крем-фреш в миску и добавьте 2 столовые ложки воды, чтобы он размягчился и получился гладкий, текучий соус. Вылейте эту смесь на поверхность макарон, затем сверху выложите моцареллу. Посыпьте сверху пармезаном и запекайте 25–30 минут, пока он не станет золотистым и не начнет пузыриться. Подайте, посыпав базиликом, если хотите.</v>
      </c>
    </row>
    <row r="1732" ht="15.75" customHeight="1">
      <c r="A1732" s="2" t="s">
        <v>805</v>
      </c>
      <c r="B1732" s="2" t="s">
        <v>304</v>
      </c>
      <c r="C1732" s="2" t="s">
        <v>806</v>
      </c>
      <c r="E1732" s="2" t="str">
        <f>IFERROR(__xludf.DUMMYFUNCTION("GOOGLETRANSLATE(A1732, ""en"", ""ru"")"),"Loading...")</f>
        <v>Loading...</v>
      </c>
      <c r="F1732" s="2" t="str">
        <f>IFERROR(__xludf.DUMMYFUNCTION("GOOGLETRANSLATE(B1732, ""en"", ""ru"")"),"Loading...")</f>
        <v>Loading...</v>
      </c>
      <c r="G1732" s="2" t="str">
        <f>IFERROR(__xludf.DUMMYFUNCTION("GOOGLETRANSLATE(C1732, ""en"", ""ru"")"),"Нагрейте масло в большом кастрюле. Нарежьте бекон на мелкие кусочки кухонными ножницами или нарежьте его острым ножом на разделочной доске. Добавьте бекон в сковороду и готовьте еще несколько минут, пока он не станет золотистым. Добавьте лук, сельдерей и "&amp;"морковь и готовьте на среднем огне 5 минут, периодически помешивая, пока они не станут мягкими.
Добавьте чеснок и готовьте 1 минуту, затем добавьте фарш и готовьте, помешивая и разбивая его деревянной ложкой, примерно 6 минут, пока он не подрумянится.
Доб"&amp;"авьте томатное пюре и готовьте 1 минуту, хорошо перемешивая с говядиной и овощами. Добавьте нарезанные помидоры. Наполните каждую банку половиной воды, чтобы промыть часть помидоров, и поместите их в кастрюлю. Добавьте мед и приправьте по вкусу. Тушить 20"&amp;" минут.
Нагрейте духовку до 200C/180C конвекция/газ. 6. Чтобы собрать лазанью, налейте немного соуса рагу на дно формы для запекания или формы для запекания, разложите соус по всему дну. Положите 2 листа лазаньи на поверхность соуса так, чтобы он поместил"&amp;"ся, затем повторите то же самое с большой степенью соуса и еще один слой макарон. Повторите то же самое с еще двумя слоями соуса и макаронами, завершив слой макарон.
Положите крем-фреш в миску и добавьте 2 столовые ложки воды, чтобы он размягчился и получ"&amp;"ился гладкий, текучий соус. Вылейте эту смесь на поверхность макарон, затем сверху выложите моцареллу. Посыпьте сверху пармезаном и запекайте 25–30 минут, пока он не станет золотистым и не начнет пузыриться. Подайте, посыпав базиликом, если хотите.")</f>
        <v>Нагрейте масло в большом кастрюле. Нарежьте бекон на мелкие кусочки кухонными ножницами или нарежьте его острым ножом на разделочной доске. Добавьте бекон в сковороду и готовьте еще несколько минут, пока он не станет золотистым. Добавьте лук, сельдерей и морковь и готовьте на среднем огне 5 минут, периодически помешивая, пока они не станут мягкими.
Добавьте чеснок и готовьте 1 минуту, затем добавьте фарш и готовьте, помешивая и разбивая его деревянной ложкой, примерно 6 минут, пока он не подрумянится.
Добавьте томатное пюре и готовьте 1 минуту, хорошо перемешивая с говядиной и овощами. Добавьте нарезанные помидоры. Наполните каждую банку половиной воды, чтобы промыть часть помидоров, и поместите их в кастрюлю. Добавьте мед и приправьте по вкусу. Тушить 20 минут.
Нагрейте духовку до 200C/180C конвекция/газ. 6. Чтобы собрать лазанью, налейте немного соуса рагу на дно формы для запекания или формы для запекания, разложите соус по всему дну. Положите 2 листа лазаньи на поверхность соуса так, чтобы он поместился, затем повторите то же самое с большой степенью соуса и еще один слой макарон. Повторите то же самое с еще двумя слоями соуса и макаронами, завершив слой макарон.
Положите крем-фреш в миску и добавьте 2 столовые ложки воды, чтобы он размягчился и получился гладкий, текучий соус. Вылейте эту смесь на поверхность макарон, затем сверху выложите моцареллу. Посыпьте сверху пармезаном и запекайте 25–30 минут, пока он не станет золотистым и не начнет пузыриться. Подайте, посыпав базиликом, если хотите.</v>
      </c>
    </row>
    <row r="1733" ht="15.75" customHeight="1">
      <c r="A1733" s="2" t="s">
        <v>805</v>
      </c>
      <c r="B1733" s="2" t="s">
        <v>386</v>
      </c>
      <c r="C1733" s="2" t="s">
        <v>806</v>
      </c>
      <c r="E1733" s="2" t="str">
        <f>IFERROR(__xludf.DUMMYFUNCTION("GOOGLETRANSLATE(A1733, ""en"", ""ru"")"),"Loading...")</f>
        <v>Loading...</v>
      </c>
      <c r="F1733" s="2" t="str">
        <f>IFERROR(__xludf.DUMMYFUNCTION("GOOGLETRANSLATE(B1733, ""en"", ""ru"")"),"Loading...")</f>
        <v>Loading...</v>
      </c>
      <c r="G1733" s="2" t="str">
        <f>IFERROR(__xludf.DUMMYFUNCTION("GOOGLETRANSLATE(C1733, ""en"", ""ru"")"),"Нагрейте масло в большом кастрюле. Нарежьте бекон на мелкие кусочки кухонными ножницами или нарежьте его острым ножом на разделочной доске. Добавьте бекон в сковороду и готовьте еще несколько минут, пока он не станет золотистым. Добавьте лук, сельдерей и "&amp;"морковь и готовьте на среднем огне 5 минут, периодически помешивая, пока они не станут мягкими.
Добавьте чеснок и готовьте 1 минуту, затем добавьте фарш и готовьте, помешивая и разбивая его деревянной ложкой, примерно 6 минут, пока он не подрумянится.
Доб"&amp;"авьте томатное пюре и готовьте 1 минуту, хорошо перемешивая с говядиной и овощами. Добавьте нарезанные помидоры. Наполните каждую банку половиной воды, чтобы промыть часть помидоров, и поместите их в кастрюлю. Добавьте мед и приправьте по вкусу. Тушить 20"&amp;" минут.
Нагрейте духовку до 200C/180C конвекция/газ. 6. Чтобы собрать лазанью, налейте немного соуса рагу на дно формы для запекания или формы для запекания, разложите соус по всему дну. Положите 2 листа лазаньи на поверхность соуса так, чтобы он поместил"&amp;"ся, затем повторите то же самое с большой степенью соуса и еще один слой макарон. Повторите то же самое с еще двумя слоями соуса и макаронами, завершив слой макарон.
Положите крем-фреш в миску и добавьте 2 столовые ложки воды, чтобы он размягчился и получ"&amp;"ился гладкий, текучий соус. Вылейте эту смесь на поверхность макарон, затем сверху выложите моцареллу. Посыпьте сверху пармезаном и запекайте 25–30 минут, пока он не станет золотистым и не начнет пузыриться. Подайте, посыпав базиликом, если хотите.")</f>
        <v>Нагрейте масло в большом кастрюле. Нарежьте бекон на мелкие кусочки кухонными ножницами или нарежьте его острым ножом на разделочной доске. Добавьте бекон в сковороду и готовьте еще несколько минут, пока он не станет золотистым. Добавьте лук, сельдерей и морковь и готовьте на среднем огне 5 минут, периодически помешивая, пока они не станут мягкими.
Добавьте чеснок и готовьте 1 минуту, затем добавьте фарш и готовьте, помешивая и разбивая его деревянной ложкой, примерно 6 минут, пока он не подрумянится.
Добавьте томатное пюре и готовьте 1 минуту, хорошо перемешивая с говядиной и овощами. Добавьте нарезанные помидоры. Наполните каждую банку половиной воды, чтобы промыть часть помидоров, и поместите их в кастрюлю. Добавьте мед и приправьте по вкусу. Тушить 20 минут.
Нагрейте духовку до 200C/180C конвекция/газ. 6. Чтобы собрать лазанью, налейте немного соуса рагу на дно формы для запекания или формы для запекания, разложите соус по всему дну. Положите 2 листа лазаньи на поверхность соуса так, чтобы он поместился, затем повторите то же самое с большой степенью соуса и еще один слой макарон. Повторите то же самое с еще двумя слоями соуса и макаронами, завершив слой макарон.
Положите крем-фреш в миску и добавьте 2 столовые ложки воды, чтобы он размягчился и получился гладкий, текучий соус. Вылейте эту смесь на поверхность макарон, затем сверху выложите моцареллу. Посыпьте сверху пармезаном и запекайте 25–30 минут, пока он не станет золотистым и не начнет пузыриться. Подайте, посыпав базиликом, если хотите.</v>
      </c>
    </row>
    <row r="1734" ht="15.75" customHeight="1">
      <c r="A1734" s="2" t="s">
        <v>809</v>
      </c>
      <c r="B1734" s="2" t="s">
        <v>528</v>
      </c>
      <c r="C1734" s="2" t="s">
        <v>810</v>
      </c>
      <c r="E1734" s="2" t="str">
        <f>IFERROR(__xludf.DUMMYFUNCTION("GOOGLETRANSLATE(A1734, ""en"", ""ru"")"),"Loading...")</f>
        <v>Loading...</v>
      </c>
      <c r="F1734" s="2" t="str">
        <f>IFERROR(__xludf.DUMMYFUNCTION("GOOGLETRANSLATE(B1734, ""en"", ""ru"")"),"Loading...")</f>
        <v>Loading...</v>
      </c>
      <c r="G1734" s="2" t="str">
        <f>IFERROR(__xludf.DUMMYFUNCTION("GOOGLETRANSLATE(C1734, ""en"", ""ru"")"),"Loading...")</f>
        <v>Loading...</v>
      </c>
    </row>
    <row r="1735" ht="15.75" customHeight="1">
      <c r="A1735" s="2" t="s">
        <v>809</v>
      </c>
      <c r="B1735" s="2" t="s">
        <v>28</v>
      </c>
      <c r="C1735" s="2" t="s">
        <v>810</v>
      </c>
      <c r="E1735" s="2" t="str">
        <f>IFERROR(__xludf.DUMMYFUNCTION("GOOGLETRANSLATE(A1735, ""en"", ""ru"")"),"Loading...")</f>
        <v>Loading...</v>
      </c>
      <c r="F1735" s="2" t="str">
        <f>IFERROR(__xludf.DUMMYFUNCTION("GOOGLETRANSLATE(B1735, ""en"", ""ru"")"),"Мука")</f>
        <v>Мука</v>
      </c>
      <c r="G1735" s="2" t="str">
        <f>IFERROR(__xludf.DUMMYFUNCTION("GOOGLETRANSLATE(C1735, ""en"", ""ru"")"),"Loading...")</f>
        <v>Loading...</v>
      </c>
    </row>
    <row r="1736" ht="15.75" customHeight="1">
      <c r="A1736" s="2" t="s">
        <v>809</v>
      </c>
      <c r="B1736" s="2" t="s">
        <v>197</v>
      </c>
      <c r="C1736" s="2" t="s">
        <v>810</v>
      </c>
      <c r="E1736" s="2" t="str">
        <f>IFERROR(__xludf.DUMMYFUNCTION("GOOGLETRANSLATE(A1736, ""en"", ""ru"")"),"Loading...")</f>
        <v>Loading...</v>
      </c>
      <c r="F1736" s="2" t="str">
        <f>IFERROR(__xludf.DUMMYFUNCTION("GOOGLETRANSLATE(B1736, ""en"", ""ru"")"),"Loading...")</f>
        <v>Loading...</v>
      </c>
      <c r="G1736" s="2" t="str">
        <f>IFERROR(__xludf.DUMMYFUNCTION("GOOGLETRANSLATE(C1736, ""en"", ""ru"")"),"Loading...")</f>
        <v>Loading...</v>
      </c>
    </row>
    <row r="1737" ht="15.75" customHeight="1">
      <c r="A1737" s="2" t="s">
        <v>809</v>
      </c>
      <c r="B1737" s="2" t="s">
        <v>77</v>
      </c>
      <c r="C1737" s="2" t="s">
        <v>810</v>
      </c>
      <c r="E1737" s="2" t="str">
        <f>IFERROR(__xludf.DUMMYFUNCTION("GOOGLETRANSLATE(A1737, ""en"", ""ru"")"),"Loading...")</f>
        <v>Loading...</v>
      </c>
      <c r="F1737" s="2" t="str">
        <f>IFERROR(__xludf.DUMMYFUNCTION("GOOGLETRANSLATE(B1737, ""en"", ""ru"")"),"Лук")</f>
        <v>Лук</v>
      </c>
      <c r="G1737" s="2" t="str">
        <f>IFERROR(__xludf.DUMMYFUNCTION("GOOGLETRANSLATE(C1737, ""en"", ""ru"")"),"Loading...")</f>
        <v>Loading...</v>
      </c>
    </row>
    <row r="1738" ht="15.75" customHeight="1">
      <c r="A1738" s="2" t="s">
        <v>809</v>
      </c>
      <c r="B1738" s="2" t="s">
        <v>91</v>
      </c>
      <c r="C1738" s="2" t="s">
        <v>810</v>
      </c>
      <c r="E1738" s="2" t="str">
        <f>IFERROR(__xludf.DUMMYFUNCTION("GOOGLETRANSLATE(A1738, ""en"", ""ru"")"),"Loading...")</f>
        <v>Loading...</v>
      </c>
      <c r="F1738" s="2" t="str">
        <f>IFERROR(__xludf.DUMMYFUNCTION("GOOGLETRANSLATE(B1738, ""en"", ""ru"")"),"Морковь")</f>
        <v>Морковь</v>
      </c>
      <c r="G1738" s="2" t="str">
        <f>IFERROR(__xludf.DUMMYFUNCTION("GOOGLETRANSLATE(C1738, ""en"", ""ru"")"),"Loading...")</f>
        <v>Loading...</v>
      </c>
    </row>
    <row r="1739" ht="15.75" customHeight="1">
      <c r="A1739" s="2" t="s">
        <v>809</v>
      </c>
      <c r="B1739" s="2" t="s">
        <v>124</v>
      </c>
      <c r="C1739" s="2" t="s">
        <v>810</v>
      </c>
      <c r="E1739" s="2" t="str">
        <f>IFERROR(__xludf.DUMMYFUNCTION("GOOGLETRANSLATE(A1739, ""en"", ""ru"")"),"Loading...")</f>
        <v>Loading...</v>
      </c>
      <c r="F1739" s="2" t="str">
        <f>IFERROR(__xludf.DUMMYFUNCTION("GOOGLETRANSLATE(B1739, ""en"", ""ru"")"),"Loading...")</f>
        <v>Loading...</v>
      </c>
      <c r="G1739" s="2" t="str">
        <f>IFERROR(__xludf.DUMMYFUNCTION("GOOGLETRANSLATE(C1739, ""en"", ""ru"")"),"Loading...")</f>
        <v>Loading...</v>
      </c>
    </row>
    <row r="1740" ht="15.75" customHeight="1">
      <c r="A1740" s="2" t="s">
        <v>809</v>
      </c>
      <c r="B1740" s="2" t="s">
        <v>93</v>
      </c>
      <c r="C1740" s="2" t="s">
        <v>810</v>
      </c>
      <c r="E1740" s="2" t="str">
        <f>IFERROR(__xludf.DUMMYFUNCTION("GOOGLETRANSLATE(A1740, ""en"", ""ru"")"),"Loading...")</f>
        <v>Loading...</v>
      </c>
      <c r="F1740" s="2" t="str">
        <f>IFERROR(__xludf.DUMMYFUNCTION("GOOGLETRANSLATE(B1740, ""en"", ""ru"")"),"Картофель")</f>
        <v>Картофель</v>
      </c>
      <c r="G1740" s="2" t="str">
        <f>IFERROR(__xludf.DUMMYFUNCTION("GOOGLETRANSLATE(C1740, ""en"", ""ru"")"),"Loading...")</f>
        <v>Loading...</v>
      </c>
    </row>
    <row r="1741" ht="15.75" customHeight="1">
      <c r="A1741" s="2" t="s">
        <v>809</v>
      </c>
      <c r="B1741" s="2" t="s">
        <v>455</v>
      </c>
      <c r="C1741" s="2" t="s">
        <v>810</v>
      </c>
      <c r="E1741" s="2" t="str">
        <f>IFERROR(__xludf.DUMMYFUNCTION("GOOGLETRANSLATE(A1741, ""en"", ""ru"")"),"Loading...")</f>
        <v>Loading...</v>
      </c>
      <c r="F1741" s="2" t="str">
        <f>IFERROR(__xludf.DUMMYFUNCTION("GOOGLETRANSLATE(B1741, ""en"", ""ru"")"),"Loading...")</f>
        <v>Loading...</v>
      </c>
      <c r="G1741" s="2" t="str">
        <f>IFERROR(__xludf.DUMMYFUNCTION("GOOGLETRANSLATE(C1741, ""en"", ""ru"")"),"Loading...")</f>
        <v>Loading...</v>
      </c>
    </row>
    <row r="1742" ht="15.75" customHeight="1">
      <c r="A1742" s="2" t="s">
        <v>809</v>
      </c>
      <c r="B1742" s="2" t="s">
        <v>27</v>
      </c>
      <c r="C1742" s="2" t="s">
        <v>810</v>
      </c>
      <c r="E1742" s="2" t="str">
        <f>IFERROR(__xludf.DUMMYFUNCTION("GOOGLETRANSLATE(A1742, ""en"", ""ru"")"),"Loading...")</f>
        <v>Loading...</v>
      </c>
      <c r="F1742" s="2" t="str">
        <f>IFERROR(__xludf.DUMMYFUNCTION("GOOGLETRANSLATE(B1742, ""en"", ""ru"")"),"Яйца")</f>
        <v>Яйца</v>
      </c>
      <c r="G1742" s="2" t="str">
        <f>IFERROR(__xludf.DUMMYFUNCTION("GOOGLETRANSLATE(C1742, ""en"", ""ru"")"),"Loading...")</f>
        <v>Loading...</v>
      </c>
    </row>
    <row r="1743" ht="15.75" customHeight="1">
      <c r="A1743" s="2" t="s">
        <v>811</v>
      </c>
      <c r="B1743" s="2" t="s">
        <v>18</v>
      </c>
      <c r="C1743" s="2" t="s">
        <v>812</v>
      </c>
      <c r="E1743" s="2" t="str">
        <f>IFERROR(__xludf.DUMMYFUNCTION("GOOGLETRANSLATE(A1743, ""en"", ""ru"")"),"Loading...")</f>
        <v>Loading...</v>
      </c>
      <c r="F1743" s="2" t="str">
        <f>IFERROR(__xludf.DUMMYFUNCTION("GOOGLETRANSLATE(B1743, ""en"", ""ru"")"),"Масло")</f>
        <v>Масло</v>
      </c>
      <c r="G1743" s="2" t="str">
        <f>IFERROR(__xludf.DUMMYFUNCTION("GOOGLETRANSLATE(C1743, ""en"", ""ru"")"),"Loading...")</f>
        <v>Loading...</v>
      </c>
    </row>
    <row r="1744" ht="15.75" customHeight="1">
      <c r="A1744" s="2" t="s">
        <v>811</v>
      </c>
      <c r="B1744" s="2" t="s">
        <v>756</v>
      </c>
      <c r="C1744" s="2" t="s">
        <v>812</v>
      </c>
      <c r="E1744" s="2" t="str">
        <f>IFERROR(__xludf.DUMMYFUNCTION("GOOGLETRANSLATE(A1744, ""en"", ""ru"")"),"Loading...")</f>
        <v>Loading...</v>
      </c>
      <c r="F1744" s="2" t="str">
        <f>IFERROR(__xludf.DUMMYFUNCTION("GOOGLETRANSLATE(B1744, ""en"", ""ru"")"),"Loading...")</f>
        <v>Loading...</v>
      </c>
      <c r="G1744" s="2" t="str">
        <f>IFERROR(__xludf.DUMMYFUNCTION("GOOGLETRANSLATE(C1744, ""en"", ""ru"")"),"Loading...")</f>
        <v>Loading...</v>
      </c>
    </row>
    <row r="1745" ht="15.75" customHeight="1">
      <c r="A1745" s="2" t="s">
        <v>811</v>
      </c>
      <c r="B1745" s="2" t="s">
        <v>813</v>
      </c>
      <c r="C1745" s="2" t="s">
        <v>812</v>
      </c>
      <c r="E1745" s="2" t="str">
        <f>IFERROR(__xludf.DUMMYFUNCTION("GOOGLETRANSLATE(A1745, ""en"", ""ru"")"),"Loading...")</f>
        <v>Loading...</v>
      </c>
      <c r="F1745" s="2" t="str">
        <f>IFERROR(__xludf.DUMMYFUNCTION("GOOGLETRANSLATE(B1745, ""en"", ""ru"")"),"Баранья почка")</f>
        <v>Баранья почка</v>
      </c>
      <c r="G1745" s="2" t="str">
        <f>IFERROR(__xludf.DUMMYFUNCTION("GOOGLETRANSLATE(C1745, ""en"", ""ru"")"),"Loading...")</f>
        <v>Loading...</v>
      </c>
    </row>
    <row r="1746" ht="15.75" customHeight="1">
      <c r="A1746" s="2" t="s">
        <v>811</v>
      </c>
      <c r="B1746" s="2" t="s">
        <v>77</v>
      </c>
      <c r="C1746" s="2" t="s">
        <v>812</v>
      </c>
      <c r="E1746" s="2" t="str">
        <f>IFERROR(__xludf.DUMMYFUNCTION("GOOGLETRANSLATE(A1746, ""en"", ""ru"")"),"Loading...")</f>
        <v>Loading...</v>
      </c>
      <c r="F1746" s="2" t="str">
        <f>IFERROR(__xludf.DUMMYFUNCTION("GOOGLETRANSLATE(B1746, ""en"", ""ru"")"),"Лук")</f>
        <v>Лук</v>
      </c>
      <c r="G1746" s="2" t="str">
        <f>IFERROR(__xludf.DUMMYFUNCTION("GOOGLETRANSLATE(C1746, ""en"", ""ru"")"),"Loading...")</f>
        <v>Loading...</v>
      </c>
    </row>
    <row r="1747" ht="15.75" customHeight="1">
      <c r="A1747" s="2" t="s">
        <v>811</v>
      </c>
      <c r="B1747" s="2" t="s">
        <v>91</v>
      </c>
      <c r="C1747" s="2" t="s">
        <v>812</v>
      </c>
      <c r="E1747" s="2" t="str">
        <f>IFERROR(__xludf.DUMMYFUNCTION("GOOGLETRANSLATE(A1747, ""en"", ""ru"")"),"Loading...")</f>
        <v>Loading...</v>
      </c>
      <c r="F1747" s="2" t="str">
        <f>IFERROR(__xludf.DUMMYFUNCTION("GOOGLETRANSLATE(B1747, ""en"", ""ru"")"),"Морковь")</f>
        <v>Морковь</v>
      </c>
      <c r="G1747" s="2" t="str">
        <f>IFERROR(__xludf.DUMMYFUNCTION("GOOGLETRANSLATE(C1747, ""en"", ""ru"")"),"Loading...")</f>
        <v>Loading...</v>
      </c>
    </row>
    <row r="1748" ht="15.75" customHeight="1">
      <c r="A1748" s="2" t="s">
        <v>811</v>
      </c>
      <c r="B1748" s="2" t="s">
        <v>15</v>
      </c>
      <c r="C1748" s="2" t="s">
        <v>812</v>
      </c>
      <c r="E1748" s="2" t="str">
        <f>IFERROR(__xludf.DUMMYFUNCTION("GOOGLETRANSLATE(A1748, ""en"", ""ru"")"),"Loading...")</f>
        <v>Loading...</v>
      </c>
      <c r="F1748" s="2" t="str">
        <f>IFERROR(__xludf.DUMMYFUNCTION("GOOGLETRANSLATE(B1748, ""en"", ""ru"")"),"Пшеничной муки")</f>
        <v>Пшеничной муки</v>
      </c>
      <c r="G1748" s="2" t="str">
        <f>IFERROR(__xludf.DUMMYFUNCTION("GOOGLETRANSLATE(C1748, ""en"", ""ru"")"),"Loading...")</f>
        <v>Loading...</v>
      </c>
    </row>
    <row r="1749" ht="15.75" customHeight="1">
      <c r="A1749" s="2" t="s">
        <v>811</v>
      </c>
      <c r="B1749" s="2" t="s">
        <v>257</v>
      </c>
      <c r="C1749" s="2" t="s">
        <v>812</v>
      </c>
      <c r="E1749" s="2" t="str">
        <f>IFERROR(__xludf.DUMMYFUNCTION("GOOGLETRANSLATE(A1749, ""en"", ""ru"")"),"Loading...")</f>
        <v>Loading...</v>
      </c>
      <c r="F1749" s="2" t="str">
        <f>IFERROR(__xludf.DUMMYFUNCTION("GOOGLETRANSLATE(B1749, ""en"", ""ru"")"),"Вустерширский соус")</f>
        <v>Вустерширский соус</v>
      </c>
      <c r="G1749" s="2" t="str">
        <f>IFERROR(__xludf.DUMMYFUNCTION("GOOGLETRANSLATE(C1749, ""en"", ""ru"")"),"Loading...")</f>
        <v>Loading...</v>
      </c>
    </row>
    <row r="1750" ht="15.75" customHeight="1">
      <c r="A1750" s="2" t="s">
        <v>811</v>
      </c>
      <c r="B1750" s="2" t="s">
        <v>375</v>
      </c>
      <c r="C1750" s="2" t="s">
        <v>812</v>
      </c>
      <c r="E1750" s="2" t="str">
        <f>IFERROR(__xludf.DUMMYFUNCTION("GOOGLETRANSLATE(A1750, ""en"", ""ru"")"),"Loading...")</f>
        <v>Loading...</v>
      </c>
      <c r="F1750" s="2" t="str">
        <f>IFERROR(__xludf.DUMMYFUNCTION("GOOGLETRANSLATE(B1750, ""en"", ""ru"")"),"Loading...")</f>
        <v>Loading...</v>
      </c>
      <c r="G1750" s="2" t="str">
        <f>IFERROR(__xludf.DUMMYFUNCTION("GOOGLETRANSLATE(C1750, ""en"", ""ru"")"),"Loading...")</f>
        <v>Loading...</v>
      </c>
    </row>
    <row r="1751" ht="15.75" customHeight="1">
      <c r="A1751" s="2" t="s">
        <v>811</v>
      </c>
      <c r="B1751" s="2" t="s">
        <v>89</v>
      </c>
      <c r="C1751" s="2" t="s">
        <v>812</v>
      </c>
      <c r="E1751" s="2" t="str">
        <f>IFERROR(__xludf.DUMMYFUNCTION("GOOGLETRANSLATE(A1751, ""en"", ""ru"")"),"Loading...")</f>
        <v>Loading...</v>
      </c>
      <c r="F1751" s="2" t="str">
        <f>IFERROR(__xludf.DUMMYFUNCTION("GOOGLETRANSLATE(B1751, ""en"", ""ru"")"),"Лавровый лист")</f>
        <v>Лавровый лист</v>
      </c>
      <c r="G1751" s="2" t="str">
        <f>IFERROR(__xludf.DUMMYFUNCTION("GOOGLETRANSLATE(C1751, ""en"", ""ru"")"),"Loading...")</f>
        <v>Loading...</v>
      </c>
    </row>
    <row r="1752" ht="15.75" customHeight="1">
      <c r="A1752" s="2" t="s">
        <v>811</v>
      </c>
      <c r="B1752" s="2" t="s">
        <v>93</v>
      </c>
      <c r="C1752" s="2" t="s">
        <v>812</v>
      </c>
      <c r="E1752" s="2" t="str">
        <f>IFERROR(__xludf.DUMMYFUNCTION("GOOGLETRANSLATE(A1752, ""en"", ""ru"")"),"Loading...")</f>
        <v>Loading...</v>
      </c>
      <c r="F1752" s="2" t="str">
        <f>IFERROR(__xludf.DUMMYFUNCTION("GOOGLETRANSLATE(B1752, ""en"", ""ru"")"),"Картофель")</f>
        <v>Картофель</v>
      </c>
      <c r="G1752" s="2" t="str">
        <f>IFERROR(__xludf.DUMMYFUNCTION("GOOGLETRANSLATE(C1752, ""en"", ""ru"")"),"Loading...")</f>
        <v>Loading...</v>
      </c>
    </row>
    <row r="1753" ht="15.75" customHeight="1">
      <c r="A1753" s="2" t="s">
        <v>814</v>
      </c>
      <c r="B1753" s="2" t="s">
        <v>69</v>
      </c>
      <c r="C1753" s="2" t="s">
        <v>815</v>
      </c>
      <c r="E1753" s="2" t="str">
        <f>IFERROR(__xludf.DUMMYFUNCTION("GOOGLETRANSLATE(A1753, ""en"", ""ru"")"),"Loading...")</f>
        <v>Loading...</v>
      </c>
      <c r="F1753" s="2" t="str">
        <f>IFERROR(__xludf.DUMMYFUNCTION("GOOGLETRANSLATE(B1753, ""en"", ""ru"")"),"Оливковое масло")</f>
        <v>Оливковое масло</v>
      </c>
      <c r="G1753" s="2" t="str">
        <f>IFERROR(__xludf.DUMMYFUNCTION("GOOGLETRANSLATE(C1753, ""en"", ""ru"")"),"Нагрейте масло в большом кастрюле. Добавьте лук и подготовьтесь к прозрачности.
Слейте воду с замоченного нута и добавьте его в кастрюлю вместе с овощным бульоном. Доведите до белого цвета, затем уменьшите огонь и накройте крышку. Тушить 30 минут.
Тем вре"&amp;"менем поджарьте тмин на небольшой несмазанной сковороде, а затем растолките его в ступке. Добавьте чеснок и соль и разотрите до состояния мелкой пастой.
Добавьте пасту и хариссу в суп и варите, пока нут не станет мягким, около 30 минут.
Приправьте по вкус"&amp;"у солью, перцем и лимонным соком и подавайте горячим.")</f>
        <v>Нагрейте масло в большом кастрюле. Добавьте лук и подготовьтесь к прозрачности.
Слейте воду с замоченного нута и добавьте его в кастрюлю вместе с овощным бульоном. Доведите до белого цвета, затем уменьшите огонь и накройте крышку. Тушить 30 минут.
Тем временем поджарьте тмин на небольшой несмазанной сковороде, а затем растолките его в ступке. Добавьте чеснок и соль и разотрите до состояния мелкой пастой.
Добавьте пасту и хариссу в суп и варите, пока нут не станет мягким, около 30 минут.
Приправьте по вкусу солью, перцем и лимонным соком и подавайте горячим.</v>
      </c>
    </row>
    <row r="1754" ht="15.75" customHeight="1">
      <c r="A1754" s="2" t="s">
        <v>814</v>
      </c>
      <c r="B1754" s="2" t="s">
        <v>77</v>
      </c>
      <c r="C1754" s="2" t="s">
        <v>815</v>
      </c>
      <c r="E1754" s="2" t="str">
        <f>IFERROR(__xludf.DUMMYFUNCTION("GOOGLETRANSLATE(A1754, ""en"", ""ru"")"),"Loading...")</f>
        <v>Loading...</v>
      </c>
      <c r="F1754" s="2" t="str">
        <f>IFERROR(__xludf.DUMMYFUNCTION("GOOGLETRANSLATE(B1754, ""en"", ""ru"")"),"Лук")</f>
        <v>Лук</v>
      </c>
      <c r="G1754" s="2" t="str">
        <f>IFERROR(__xludf.DUMMYFUNCTION("GOOGLETRANSLATE(C1754, ""en"", ""ru"")"),"Нагрейте масло в большом кастрюле. Добавьте лук и подготовьтесь к прозрачности.
Слейте воду с замоченного нута и добавьте его в кастрюлю вместе с овощным бульоном. Доведите до белого цвета, затем уменьшите огонь и накройте крышку. Тушить 30 минут.
Тем вре"&amp;"менем поджарьте тмин на небольшой несмазанной сковороде, а затем растолките его в ступке. Добавьте чеснок и соль и разотрите до состояния мелкой пастой.
Добавьте пасту и хариссу в суп и варите, пока нут не станет мягким, около 30 минут.
Приправьте по вкус"&amp;"у солью, перцем и лимонным соком и подавайте горячим.")</f>
        <v>Нагрейте масло в большом кастрюле. Добавьте лук и подготовьтесь к прозрачности.
Слейте воду с замоченного нута и добавьте его в кастрюлю вместе с овощным бульоном. Доведите до белого цвета, затем уменьшите огонь и накройте крышку. Тушить 30 минут.
Тем временем поджарьте тмин на небольшой несмазанной сковороде, а затем растолките его в ступке. Добавьте чеснок и соль и разотрите до состояния мелкой пастой.
Добавьте пасту и хариссу в суп и варите, пока нут не станет мягким, около 30 минут.
Приправьте по вкусу солью, перцем и лимонным соком и подавайте горячим.</v>
      </c>
    </row>
    <row r="1755" ht="15.75" customHeight="1">
      <c r="A1755" s="2" t="s">
        <v>814</v>
      </c>
      <c r="B1755" s="2" t="s">
        <v>406</v>
      </c>
      <c r="C1755" s="2" t="s">
        <v>815</v>
      </c>
      <c r="E1755" s="2" t="str">
        <f>IFERROR(__xludf.DUMMYFUNCTION("GOOGLETRANSLATE(A1755, ""en"", ""ru"")"),"Loading...")</f>
        <v>Loading...</v>
      </c>
      <c r="F1755" s="2" t="str">
        <f>IFERROR(__xludf.DUMMYFUNCTION("GOOGLETRANSLATE(B1755, ""en"", ""ru"")"),"Loading...")</f>
        <v>Loading...</v>
      </c>
      <c r="G1755" s="2" t="str">
        <f>IFERROR(__xludf.DUMMYFUNCTION("GOOGLETRANSLATE(C1755, ""en"", ""ru"")"),"Нагрейте масло в большом кастрюле. Добавьте лук и подготовьтесь к прозрачности.
Слейте воду с замоченного нута и добавьте его в кастрюлю вместе с овощным бульоном. Доведите до белого цвета, затем уменьшите огонь и накройте крышку. Тушить 30 минут.
Тем вре"&amp;"менем поджарьте тмин на небольшой несмазанной сковороде, а затем растолките его в ступке. Добавьте чеснок и соль и разотрите до состояния мелкой пастой.
Добавьте пасту и хариссу в суп и варите, пока нут не станет мягким, около 30 минут.
Приправьте по вкус"&amp;"у солью, перцем и лимонным соком и подавайте горячим.")</f>
        <v>Нагрейте масло в большом кастрюле. Добавьте лук и подготовьтесь к прозрачности.
Слейте воду с замоченного нута и добавьте его в кастрюлю вместе с овощным бульоном. Доведите до белого цвета, затем уменьшите огонь и накройте крышку. Тушить 30 минут.
Тем временем поджарьте тмин на небольшой несмазанной сковороде, а затем растолките его в ступке. Добавьте чеснок и соль и разотрите до состояния мелкой пастой.
Добавьте пасту и хариссу в суп и варите, пока нут не станет мягким, около 30 минут.
Приправьте по вкусу солью, перцем и лимонным соком и подавайте горячим.</v>
      </c>
    </row>
    <row r="1756" ht="15.75" customHeight="1">
      <c r="A1756" s="2" t="s">
        <v>814</v>
      </c>
      <c r="B1756" s="2" t="s">
        <v>124</v>
      </c>
      <c r="C1756" s="2" t="s">
        <v>815</v>
      </c>
      <c r="E1756" s="2" t="str">
        <f>IFERROR(__xludf.DUMMYFUNCTION("GOOGLETRANSLATE(A1756, ""en"", ""ru"")"),"Loading...")</f>
        <v>Loading...</v>
      </c>
      <c r="F1756" s="2" t="str">
        <f>IFERROR(__xludf.DUMMYFUNCTION("GOOGLETRANSLATE(B1756, ""en"", ""ru"")"),"Loading...")</f>
        <v>Loading...</v>
      </c>
      <c r="G1756" s="2" t="str">
        <f>IFERROR(__xludf.DUMMYFUNCTION("GOOGLETRANSLATE(C1756, ""en"", ""ru"")"),"Нагрейте масло в большом кастрюле. Добавьте лук и подготовьтесь к прозрачности.
Слейте воду с замоченного нута и добавьте его в кастрюлю вместе с овощным бульоном. Доведите до белого цвета, затем уменьшите огонь и накройте крышку. Тушить 30 минут.
Тем вре"&amp;"менем поджарьте тмин на небольшой несмазанной сковороде, а затем растолките его в ступке. Добавьте чеснок и соль и разотрите до состояния мелкой пастой.
Добавьте пасту и хариссу в суп и варите, пока нут не станет мягким, около 30 минут.
Приправьте по вкус"&amp;"у солью, перцем и лимонным соком и подавайте горячим.")</f>
        <v>Нагрейте масло в большом кастрюле. Добавьте лук и подготовьтесь к прозрачности.
Слейте воду с замоченного нута и добавьте его в кастрюлю вместе с овощным бульоном. Доведите до белого цвета, затем уменьшите огонь и накройте крышку. Тушить 30 минут.
Тем временем поджарьте тмин на небольшой несмазанной сковороде, а затем растолките его в ступке. Добавьте чеснок и соль и разотрите до состояния мелкой пастой.
Добавьте пасту и хариссу в суп и варите, пока нут не станет мягким, около 30 минут.
Приправьте по вкусу солью, перцем и лимонным соком и подавайте горячим.</v>
      </c>
    </row>
    <row r="1757" ht="15.75" customHeight="1">
      <c r="A1757" s="2" t="s">
        <v>814</v>
      </c>
      <c r="B1757" s="2" t="s">
        <v>42</v>
      </c>
      <c r="C1757" s="2" t="s">
        <v>815</v>
      </c>
      <c r="E1757" s="2" t="str">
        <f>IFERROR(__xludf.DUMMYFUNCTION("GOOGLETRANSLATE(A1757, ""en"", ""ru"")"),"Loading...")</f>
        <v>Loading...</v>
      </c>
      <c r="F1757" s="2" t="str">
        <f>IFERROR(__xludf.DUMMYFUNCTION("GOOGLETRANSLATE(B1757, ""en"", ""ru"")"),"Тмин")</f>
        <v>Тмин</v>
      </c>
      <c r="G1757" s="2" t="str">
        <f>IFERROR(__xludf.DUMMYFUNCTION("GOOGLETRANSLATE(C1757, ""en"", ""ru"")"),"Нагрейте масло в большом кастрюле. Добавьте лук и подготовьтесь к прозрачности.
Слейте воду с замоченного нута и добавьте его в кастрюлю вместе с овощным бульоном. Доведите до белого цвета, затем уменьшите огонь и накройте крышку. Тушить 30 минут.
Тем вре"&amp;"менем поджарьте тмин на небольшой несмазанной сковороде, а затем растолките его в ступке. Добавьте чеснок и соль и разотрите до состояния мелкой пастой.
Добавьте пасту и хариссу в суп и варите, пока нут не станет мягким, около 30 минут.
Приправьте по вкус"&amp;"у солью, перцем и лимонным соком и подавайте горячим.")</f>
        <v>Нагрейте масло в большом кастрюле. Добавьте лук и подготовьтесь к прозрачности.
Слейте воду с замоченного нута и добавьте его в кастрюлю вместе с овощным бульоном. Доведите до белого цвета, затем уменьшите огонь и накройте крышку. Тушить 30 минут.
Тем временем поджарьте тмин на небольшой несмазанной сковороде, а затем растолките его в ступке. Добавьте чеснок и соль и разотрите до состояния мелкой пастой.
Добавьте пасту и хариссу в суп и варите, пока нут не станет мягким, около 30 минут.
Приправьте по вкусу солью, перцем и лимонным соком и подавайте горячим.</v>
      </c>
    </row>
    <row r="1758" ht="15.75" customHeight="1">
      <c r="A1758" s="2" t="s">
        <v>814</v>
      </c>
      <c r="B1758" s="2" t="s">
        <v>79</v>
      </c>
      <c r="C1758" s="2" t="s">
        <v>815</v>
      </c>
      <c r="E1758" s="2" t="str">
        <f>IFERROR(__xludf.DUMMYFUNCTION("GOOGLETRANSLATE(A1758, ""en"", ""ru"")"),"Loading...")</f>
        <v>Loading...</v>
      </c>
      <c r="F1758" s="2" t="str">
        <f>IFERROR(__xludf.DUMMYFUNCTION("GOOGLETRANSLATE(B1758, ""en"", ""ru"")"),"Чеснок")</f>
        <v>Чеснок</v>
      </c>
      <c r="G1758" s="2" t="str">
        <f>IFERROR(__xludf.DUMMYFUNCTION("GOOGLETRANSLATE(C1758, ""en"", ""ru"")"),"Нагрейте масло в большом кастрюле. Добавьте лук и подготовьтесь к прозрачности.
Слейте воду с замоченного нута и добавьте его в кастрюлю вместе с овощным бульоном. Доведите до белого цвета, затем уменьшите огонь и накройте крышку. Тушить 30 минут.
Тем вре"&amp;"менем поджарьте тмин на небольшой несмазанной сковороде, а затем растолките его в ступке. Добавьте чеснок и соль и разотрите до состояния мелкой пастой.
Добавьте пасту и хариссу в суп и варите, пока нут не станет мягким, около 30 минут.
Приправьте по вкус"&amp;"у солью, перцем и лимонным соком и подавайте горячим.")</f>
        <v>Нагрейте масло в большом кастрюле. Добавьте лук и подготовьтесь к прозрачности.
Слейте воду с замоченного нута и добавьте его в кастрюлю вместе с овощным бульоном. Доведите до белого цвета, затем уменьшите огонь и накройте крышку. Тушить 30 минут.
Тем временем поджарьте тмин на небольшой несмазанной сковороде, а затем растолките его в ступке. Добавьте чеснок и соль и разотрите до состояния мелкой пастой.
Добавьте пасту и хариссу в суп и варите, пока нут не станет мягким, около 30 минут.
Приправьте по вкусу солью, перцем и лимонным соком и подавайте горячим.</v>
      </c>
    </row>
    <row r="1759" ht="15.75" customHeight="1">
      <c r="A1759" s="2" t="s">
        <v>814</v>
      </c>
      <c r="B1759" s="2" t="s">
        <v>30</v>
      </c>
      <c r="C1759" s="2" t="s">
        <v>815</v>
      </c>
      <c r="E1759" s="2" t="str">
        <f>IFERROR(__xludf.DUMMYFUNCTION("GOOGLETRANSLATE(A1759, ""en"", ""ru"")"),"Loading...")</f>
        <v>Loading...</v>
      </c>
      <c r="F1759" s="2" t="str">
        <f>IFERROR(__xludf.DUMMYFUNCTION("GOOGLETRANSLATE(B1759, ""en"", ""ru"")"),"Соль")</f>
        <v>Соль</v>
      </c>
      <c r="G1759" s="2" t="str">
        <f>IFERROR(__xludf.DUMMYFUNCTION("GOOGLETRANSLATE(C1759, ""en"", ""ru"")"),"Нагрейте масло в большом кастрюле. Добавьте лук и подготовьтесь к прозрачности.
Слейте воду с замоченного нута и добавьте его в кастрюлю вместе с овощным бульоном. Доведите до белого цвета, затем уменьшите огонь и накройте крышку. Тушить 30 минут.
Тем вре"&amp;"менем поджарьте тмин на небольшой несмазанной сковороде, а затем растолките его в ступке. Добавьте чеснок и соль и разотрите до состояния мелкой пастой.
Добавьте пасту и хариссу в суп и варите, пока нут не станет мягким, около 30 минут.
Приправьте по вкус"&amp;"у солью, перцем и лимонным соком и подавайте горячим.")</f>
        <v>Нагрейте масло в большом кастрюле. Добавьте лук и подготовьтесь к прозрачности.
Слейте воду с замоченного нута и добавьте его в кастрюлю вместе с овощным бульоном. Доведите до белого цвета, затем уменьшите огонь и накройте крышку. Тушить 30 минут.
Тем временем поджарьте тмин на небольшой несмазанной сковороде, а затем растолките его в ступке. Добавьте чеснок и соль и разотрите до состояния мелкой пастой.
Добавьте пасту и хариссу в суп и варите, пока нут не станет мягким, около 30 минут.
Приправьте по вкусу солью, перцем и лимонным соком и подавайте горячим.</v>
      </c>
    </row>
    <row r="1760" ht="15.75" customHeight="1">
      <c r="A1760" s="2" t="s">
        <v>814</v>
      </c>
      <c r="B1760" s="2" t="s">
        <v>404</v>
      </c>
      <c r="C1760" s="2" t="s">
        <v>815</v>
      </c>
      <c r="E1760" s="2" t="str">
        <f>IFERROR(__xludf.DUMMYFUNCTION("GOOGLETRANSLATE(A1760, ""en"", ""ru"")"),"Loading...")</f>
        <v>Loading...</v>
      </c>
      <c r="F1760" s="2" t="str">
        <f>IFERROR(__xludf.DUMMYFUNCTION("GOOGLETRANSLATE(B1760, ""en"", ""ru"")"),"Харисса Спайс")</f>
        <v>Харисса Спайс</v>
      </c>
      <c r="G1760" s="2" t="str">
        <f>IFERROR(__xludf.DUMMYFUNCTION("GOOGLETRANSLATE(C1760, ""en"", ""ru"")"),"Нагрейте масло в большом кастрюле. Добавьте лук и подготовьтесь к прозрачности.
Слейте воду с замоченного нута и добавьте его в кастрюлю вместе с овощным бульоном. Доведите до белого цвета, затем уменьшите огонь и накройте крышку. Тушить 30 минут.
Тем вре"&amp;"менем поджарьте тмин на небольшой несмазанной сковороде, а затем растолките его в ступке. Добавьте чеснок и соль и разотрите до состояния мелкой пастой.
Добавьте пасту и хариссу в суп и варите, пока нут не станет мягким, около 30 минут.
Приправьте по вкус"&amp;"у солью, перцем и лимонным соком и подавайте горячим.")</f>
        <v>Нагрейте масло в большом кастрюле. Добавьте лук и подготовьтесь к прозрачности.
Слейте воду с замоченного нута и добавьте его в кастрюлю вместе с овощным бульоном. Доведите до белого цвета, затем уменьшите огонь и накройте крышку. Тушить 30 минут.
Тем временем поджарьте тмин на небольшой несмазанной сковороде, а затем растолките его в ступке. Добавьте чеснок и соль и разотрите до состояния мелкой пастой.
Добавьте пасту и хариссу в суп и варите, пока нут не станет мягким, около 30 минут.
Приправьте по вкусу солью, перцем и лимонным соком и подавайте горячим.</v>
      </c>
    </row>
    <row r="1761" ht="15.75" customHeight="1">
      <c r="A1761" s="2" t="s">
        <v>814</v>
      </c>
      <c r="B1761" s="2" t="s">
        <v>146</v>
      </c>
      <c r="C1761" s="2" t="s">
        <v>815</v>
      </c>
      <c r="E1761" s="2" t="str">
        <f>IFERROR(__xludf.DUMMYFUNCTION("GOOGLETRANSLATE(A1761, ""en"", ""ru"")"),"Loading...")</f>
        <v>Loading...</v>
      </c>
      <c r="F1761" s="2" t="str">
        <f>IFERROR(__xludf.DUMMYFUNCTION("GOOGLETRANSLATE(B1761, ""en"", ""ru"")"),"Loading...")</f>
        <v>Loading...</v>
      </c>
      <c r="G1761" s="2" t="str">
        <f>IFERROR(__xludf.DUMMYFUNCTION("GOOGLETRANSLATE(C1761, ""en"", ""ru"")"),"Нагрейте масло в большом кастрюле. Добавьте лук и подготовьтесь к прозрачности.
Слейте воду с замоченного нута и добавьте его в кастрюлю вместе с овощным бульоном. Доведите до белого цвета, затем уменьшите огонь и накройте крышку. Тушить 30 минут.
Тем вре"&amp;"менем поджарьте тмин на небольшой несмазанной сковороде, а затем растолките его в ступке. Добавьте чеснок и соль и разотрите до состояния мелкой пастой.
Добавьте пасту и хариссу в суп и варите, пока нут не станет мягким, около 30 минут.
Приправьте по вкус"&amp;"у солью, перцем и лимонным соком и подавайте горячим.")</f>
        <v>Нагрейте масло в большом кастрюле. Добавьте лук и подготовьтесь к прозрачности.
Слейте воду с замоченного нута и добавьте его в кастрюлю вместе с овощным бульоном. Доведите до белого цвета, затем уменьшите огонь и накройте крышку. Тушить 30 минут.
Тем временем поджарьте тмин на небольшой несмазанной сковороде, а затем растолките его в ступке. Добавьте чеснок и соль и разотрите до состояния мелкой пастой.
Добавьте пасту и хариссу в суп и варите, пока нут не станет мягким, около 30 минут.
Приправьте по вкусу солью, перцем и лимонным соком и подавайте горячим.</v>
      </c>
    </row>
    <row r="1762" ht="15.75" customHeight="1">
      <c r="A1762" s="2" t="s">
        <v>814</v>
      </c>
      <c r="B1762" s="2" t="s">
        <v>193</v>
      </c>
      <c r="C1762" s="2" t="s">
        <v>815</v>
      </c>
      <c r="E1762" s="2" t="str">
        <f>IFERROR(__xludf.DUMMYFUNCTION("GOOGLETRANSLATE(A1762, ""en"", ""ru"")"),"Loading...")</f>
        <v>Loading...</v>
      </c>
      <c r="F1762" s="2" t="str">
        <f>IFERROR(__xludf.DUMMYFUNCTION("GOOGLETRANSLATE(B1762, ""en"", ""ru"")"),"Loading...")</f>
        <v>Loading...</v>
      </c>
      <c r="G1762" s="2" t="str">
        <f>IFERROR(__xludf.DUMMYFUNCTION("GOOGLETRANSLATE(C1762, ""en"", ""ru"")"),"Нагрейте масло в большом кастрюле. Добавьте лук и подготовьтесь к прозрачности.
Слейте воду с замоченного нута и добавьте его в кастрюлю вместе с овощным бульоном. Доведите до белого цвета, затем уменьшите огонь и накройте крышку. Тушить 30 минут.
Тем вре"&amp;"менем поджарьте тмин на небольшой несмазанной сковороде, а затем растолките его в ступке. Добавьте чеснок и соль и разотрите до состояния мелкой пастой.
Добавьте пасту и хариссу в суп и варите, пока нут не станет мягким, около 30 минут.
Приправьте по вкус"&amp;"у солью, перцем и лимонным соком и подавайте горячим.")</f>
        <v>Нагрейте масло в большом кастрюле. Добавьте лук и подготовьтесь к прозрачности.
Слейте воду с замоченного нута и добавьте его в кастрюлю вместе с овощным бульоном. Доведите до белого цвета, затем уменьшите огонь и накройте крышку. Тушить 30 минут.
Тем временем поджарьте тмин на небольшой несмазанной сковороде, а затем растолките его в ступке. Добавьте чеснок и соль и разотрите до состояния мелкой пастой.
Добавьте пасту и хариссу в суп и варите, пока нут не станет мягким, около 30 минут.
Приправьте по вкусу солью, перцем и лимонным соком и подавайте горячим.</v>
      </c>
    </row>
    <row r="1763" ht="15.75" customHeight="1">
      <c r="A1763" s="2" t="s">
        <v>816</v>
      </c>
      <c r="B1763" s="2" t="s">
        <v>116</v>
      </c>
      <c r="C1763" s="2" t="s">
        <v>817</v>
      </c>
      <c r="E1763" s="2" t="str">
        <f>IFERROR(__xludf.DUMMYFUNCTION("GOOGLETRANSLATE(A1763, ""en"", ""ru"")"),"Лазанья Сэндвичи")</f>
        <v>Лазанья Сэндвичи</v>
      </c>
      <c r="F1763" s="2" t="str">
        <f>IFERROR(__xludf.DUMMYFUNCTION("GOOGLETRANSLATE(B1763, ""en"", ""ru"")"),"Loading...")</f>
        <v>Loading...</v>
      </c>
      <c r="G1763" s="2" t="str">
        <f>IFERROR(__xludf.DUMMYFUNCTION("GOOGLETRANSLATE(C1763, ""en"", ""ru"")"),"Loading...")</f>
        <v>Loading...</v>
      </c>
    </row>
    <row r="1764" ht="15.75" customHeight="1">
      <c r="A1764" s="2" t="s">
        <v>816</v>
      </c>
      <c r="B1764" s="2" t="s">
        <v>640</v>
      </c>
      <c r="C1764" s="2" t="s">
        <v>817</v>
      </c>
      <c r="E1764" s="2" t="str">
        <f>IFERROR(__xludf.DUMMYFUNCTION("GOOGLETRANSLATE(A1764, ""en"", ""ru"")"),"Лазанья Сэндвичи")</f>
        <v>Лазанья Сэндвичи</v>
      </c>
      <c r="F1764" s="2" t="str">
        <f>IFERROR(__xludf.DUMMYFUNCTION("GOOGLETRANSLATE(B1764, ""en"", ""ru"")"),"Loading...")</f>
        <v>Loading...</v>
      </c>
      <c r="G1764" s="2" t="str">
        <f>IFERROR(__xludf.DUMMYFUNCTION("GOOGLETRANSLATE(C1764, ""en"", ""ru"")"),"Loading...")</f>
        <v>Loading...</v>
      </c>
    </row>
    <row r="1765" ht="15.75" customHeight="1">
      <c r="A1765" s="2" t="s">
        <v>816</v>
      </c>
      <c r="B1765" s="2" t="s">
        <v>656</v>
      </c>
      <c r="C1765" s="2" t="s">
        <v>817</v>
      </c>
      <c r="E1765" s="2" t="str">
        <f>IFERROR(__xludf.DUMMYFUNCTION("GOOGLETRANSLATE(A1765, ""en"", ""ru"")"),"Лазанья Сэндвичи")</f>
        <v>Лазанья Сэндвичи</v>
      </c>
      <c r="F1765" s="2" t="str">
        <f>IFERROR(__xludf.DUMMYFUNCTION("GOOGLETRANSLATE(B1765, ""en"", ""ru"")"),"Loading...")</f>
        <v>Loading...</v>
      </c>
      <c r="G1765" s="2" t="str">
        <f>IFERROR(__xludf.DUMMYFUNCTION("GOOGLETRANSLATE(C1765, ""en"", ""ru"")"),"Loading...")</f>
        <v>Loading...</v>
      </c>
    </row>
    <row r="1766" ht="15.75" customHeight="1">
      <c r="A1766" s="2" t="s">
        <v>816</v>
      </c>
      <c r="B1766" s="2" t="s">
        <v>30</v>
      </c>
      <c r="C1766" s="2" t="s">
        <v>817</v>
      </c>
      <c r="E1766" s="2" t="str">
        <f>IFERROR(__xludf.DUMMYFUNCTION("GOOGLETRANSLATE(A1766, ""en"", ""ru"")"),"Лазанья Сэндвичи")</f>
        <v>Лазанья Сэндвичи</v>
      </c>
      <c r="F1766" s="2" t="str">
        <f>IFERROR(__xludf.DUMMYFUNCTION("GOOGLETRANSLATE(B1766, ""en"", ""ru"")"),"Соль")</f>
        <v>Соль</v>
      </c>
      <c r="G1766" s="2" t="str">
        <f>IFERROR(__xludf.DUMMYFUNCTION("GOOGLETRANSLATE(C1766, ""en"", ""ru"")"),"Loading...")</f>
        <v>Loading...</v>
      </c>
    </row>
    <row r="1767" ht="15.75" customHeight="1">
      <c r="A1767" s="2" t="s">
        <v>816</v>
      </c>
      <c r="B1767" s="2" t="s">
        <v>227</v>
      </c>
      <c r="C1767" s="2" t="s">
        <v>817</v>
      </c>
      <c r="E1767" s="2" t="str">
        <f>IFERROR(__xludf.DUMMYFUNCTION("GOOGLETRANSLATE(A1767, ""en"", ""ru"")"),"Лазанья Сэндвичи")</f>
        <v>Лазанья Сэндвичи</v>
      </c>
      <c r="F1767" s="2" t="str">
        <f>IFERROR(__xludf.DUMMYFUNCTION("GOOGLETRANSLATE(B1767, ""en"", ""ru"")"),"Loading...")</f>
        <v>Loading...</v>
      </c>
      <c r="G1767" s="2" t="str">
        <f>IFERROR(__xludf.DUMMYFUNCTION("GOOGLETRANSLATE(C1767, ""en"", ""ru"")"),"Loading...")</f>
        <v>Loading...</v>
      </c>
    </row>
    <row r="1768" ht="15.75" customHeight="1">
      <c r="A1768" s="2" t="s">
        <v>816</v>
      </c>
      <c r="B1768" s="2" t="s">
        <v>150</v>
      </c>
      <c r="C1768" s="2" t="s">
        <v>817</v>
      </c>
      <c r="E1768" s="2" t="str">
        <f>IFERROR(__xludf.DUMMYFUNCTION("GOOGLETRANSLATE(A1768, ""en"", ""ru"")"),"Лазанья Сэндвичи")</f>
        <v>Лазанья Сэндвичи</v>
      </c>
      <c r="F1768" s="2" t="str">
        <f>IFERROR(__xludf.DUMMYFUNCTION("GOOGLETRANSLATE(B1768, ""en"", ""ru"")"),"Бекон")</f>
        <v>Бекон</v>
      </c>
      <c r="G1768" s="2" t="str">
        <f>IFERROR(__xludf.DUMMYFUNCTION("GOOGLETRANSLATE(C1768, ""en"", ""ru"")"),"Loading...")</f>
        <v>Loading...</v>
      </c>
    </row>
    <row r="1769" ht="15.75" customHeight="1">
      <c r="A1769" s="2" t="s">
        <v>816</v>
      </c>
      <c r="B1769" s="2" t="s">
        <v>191</v>
      </c>
      <c r="C1769" s="2" t="s">
        <v>817</v>
      </c>
      <c r="E1769" s="2" t="str">
        <f>IFERROR(__xludf.DUMMYFUNCTION("GOOGLETRANSLATE(A1769, ""en"", ""ru"")"),"Лазанья Сэндвичи")</f>
        <v>Лазанья Сэндвичи</v>
      </c>
      <c r="F1769" s="2" t="str">
        <f>IFERROR(__xludf.DUMMYFUNCTION("GOOGLETRANSLATE(B1769, ""en"", ""ru"")"),"Loading...")</f>
        <v>Loading...</v>
      </c>
      <c r="G1769" s="2" t="str">
        <f>IFERROR(__xludf.DUMMYFUNCTION("GOOGLETRANSLATE(C1769, ""en"", ""ru"")"),"Loading...")</f>
        <v>Loading...</v>
      </c>
    </row>
    <row r="1770" ht="15.75" customHeight="1">
      <c r="A1770" s="2" t="s">
        <v>816</v>
      </c>
      <c r="B1770" s="2" t="s">
        <v>534</v>
      </c>
      <c r="C1770" s="2" t="s">
        <v>817</v>
      </c>
      <c r="E1770" s="2" t="str">
        <f>IFERROR(__xludf.DUMMYFUNCTION("GOOGLETRANSLATE(A1770, ""en"", ""ru"")"),"Лазанья Сэндвичи")</f>
        <v>Лазанья Сэндвичи</v>
      </c>
      <c r="F1770" s="2" t="str">
        <f>IFERROR(__xludf.DUMMYFUNCTION("GOOGLETRANSLATE(B1770, ""en"", ""ru"")"),"Loading...")</f>
        <v>Loading...</v>
      </c>
      <c r="G1770" s="2" t="str">
        <f>IFERROR(__xludf.DUMMYFUNCTION("GOOGLETRANSLATE(C1770, ""en"", ""ru"")"),"Loading...")</f>
        <v>Loading...</v>
      </c>
    </row>
    <row r="1771" ht="15.75" customHeight="1">
      <c r="A1771" s="2" t="s">
        <v>816</v>
      </c>
      <c r="B1771" s="2" t="s">
        <v>18</v>
      </c>
      <c r="C1771" s="2" t="s">
        <v>817</v>
      </c>
      <c r="E1771" s="2" t="str">
        <f>IFERROR(__xludf.DUMMYFUNCTION("GOOGLETRANSLATE(A1771, ""en"", ""ru"")"),"Лазанья Сэндвичи")</f>
        <v>Лазанья Сэндвичи</v>
      </c>
      <c r="F1771" s="2" t="str">
        <f>IFERROR(__xludf.DUMMYFUNCTION("GOOGLETRANSLATE(B1771, ""en"", ""ru"")"),"Масло")</f>
        <v>Масло</v>
      </c>
      <c r="G1771" s="2" t="str">
        <f>IFERROR(__xludf.DUMMYFUNCTION("GOOGLETRANSLATE(C1771, ""en"", ""ru"")"),"Loading...")</f>
        <v>Loading...</v>
      </c>
    </row>
    <row r="1772" ht="15.75" customHeight="1">
      <c r="A1772" s="2" t="s">
        <v>818</v>
      </c>
      <c r="B1772" s="2" t="s">
        <v>79</v>
      </c>
      <c r="C1772" s="2" t="s">
        <v>819</v>
      </c>
      <c r="E1772" s="2" t="str">
        <f>IFERROR(__xludf.DUMMYFUNCTION("GOOGLETRANSLATE(A1772, ""en"", ""ru"")"),"Loading...")</f>
        <v>Loading...</v>
      </c>
      <c r="F1772" s="2" t="str">
        <f>IFERROR(__xludf.DUMMYFUNCTION("GOOGLETRANSLATE(B1772, ""en"", ""ru"")"),"Чеснок")</f>
        <v>Чеснок</v>
      </c>
      <c r="G1772" s="2" t="str">
        <f>IFERROR(__xludf.DUMMYFUNCTION("GOOGLETRANSLATE(C1772, ""en"", ""ru"")"),"Растолките чеснок с морской солью в ступке (или небольшой кухонный комбайн), пока чеснок не превратится в пасту. Взбейте вместе масло, лимонный сок, цедру, укроп и чеснок. Добавьте баранину и хорошо перемешайте. Накройте крышку и маринуйте минимум 2 часа "&amp;"или оставьте на ночь в холодильнике. Если вы собираетесь использовать бамбуковые шампуни, замочите их в холодной воде.
Если вы планируете баранину накануне, достаньте ее из холодильника за 30 минут до приготовления. Назовите мясо на замоченные или металл"&amp;"ические шампуни. Нагрейте гриль до максимума или приготовьте горячую сковороду или гриль. Обжаривайте шашлычки по 2–3 минуты с каждой стороны, поливая оставшимися маринадом. Ненадолго нагрейте питту или лепешки, затем начините сувлаки. Если хотите, добавь"&amp;"те греческий салат (см. «Хорошо сочетается» справа) и цацики (ниже).")</f>
        <v>Растолките чеснок с морской солью в ступке (или небольшой кухонный комбайн), пока чеснок не превратится в пасту. Взбейте вместе масло, лимонный сок, цедру, укроп и чеснок. Добавьте баранину и хорошо перемешайте. Накройте крышку и маринуйте минимум 2 часа или оставьте на ночь в холодильнике. Если вы собираетесь использовать бамбуковые шампуни, замочите их в холодной воде.
Если вы планируете баранину накануне, достаньте ее из холодильника за 30 минут до приготовления. Назовите мясо на замоченные или металлические шампуни. Нагрейте гриль до максимума или приготовьте горячую сковороду или гриль. Обжаривайте шашлычки по 2–3 минуты с каждой стороны, поливая оставшимися маринадом. Ненадолго нагрейте питту или лепешки, затем начините сувлаки. Если хотите, добавьте греческий салат (см. «Хорошо сочетается» справа) и цацики (ниже).</v>
      </c>
    </row>
    <row r="1773" ht="15.75" customHeight="1">
      <c r="A1773" s="2" t="s">
        <v>818</v>
      </c>
      <c r="B1773" s="2" t="s">
        <v>412</v>
      </c>
      <c r="C1773" s="2" t="s">
        <v>819</v>
      </c>
      <c r="E1773" s="2" t="str">
        <f>IFERROR(__xludf.DUMMYFUNCTION("GOOGLETRANSLATE(A1773, ""en"", ""ru"")"),"Loading...")</f>
        <v>Loading...</v>
      </c>
      <c r="F1773" s="2" t="str">
        <f>IFERROR(__xludf.DUMMYFUNCTION("GOOGLETRANSLATE(B1773, ""en"", ""ru"")"),"Loading...")</f>
        <v>Loading...</v>
      </c>
      <c r="G1773" s="2" t="str">
        <f>IFERROR(__xludf.DUMMYFUNCTION("GOOGLETRANSLATE(C1773, ""en"", ""ru"")"),"Растолките чеснок с морской солью в ступке (или небольшой кухонный комбайн), пока чеснок не превратится в пасту. Взбейте вместе масло, лимонный сок, цедру, укроп и чеснок. Добавьте баранину и хорошо перемешайте. Накройте крышку и маринуйте минимум 2 часа "&amp;"или оставьте на ночь в холодильнике. Если вы собираетесь использовать бамбуковые шампуни, замочите их в холодной воде.
Если вы планируете баранину накануне, достаньте ее из холодильника за 30 минут до приготовления. Назовите мясо на замоченные или металл"&amp;"ические шампуни. Нагрейте гриль до максимума или приготовьте горячую сковороду или гриль. Обжаривайте шашлычки по 2–3 минуты с каждой стороны, поливая оставшимися маринадом. Ненадолго нагрейте питту или лепешки, затем начините сувлаки. Если хотите, добавь"&amp;"те греческий салат (см. «Хорошо сочетается» справа) и цацики (ниже).")</f>
        <v>Растолките чеснок с морской солью в ступке (или небольшой кухонный комбайн), пока чеснок не превратится в пасту. Взбейте вместе масло, лимонный сок, цедру, укроп и чеснок. Добавьте баранину и хорошо перемешайте. Накройте крышку и маринуйте минимум 2 часа или оставьте на ночь в холодильнике. Если вы собираетесь использовать бамбуковые шампуни, замочите их в холодной воде.
Если вы планируете баранину накануне, достаньте ее из холодильника за 30 минут до приготовления. Назовите мясо на замоченные или металлические шампуни. Нагрейте гриль до максимума или приготовьте горячую сковороду или гриль. Обжаривайте шашлычки по 2–3 минуты с каждой стороны, поливая оставшимися маринадом. Ненадолго нагрейте питту или лепешки, затем начините сувлаки. Если хотите, добавьте греческий салат (см. «Хорошо сочетается» справа) и цацики (ниже).</v>
      </c>
    </row>
    <row r="1774" ht="15.75" customHeight="1">
      <c r="A1774" s="2" t="s">
        <v>818</v>
      </c>
      <c r="B1774" s="2" t="s">
        <v>69</v>
      </c>
      <c r="C1774" s="2" t="s">
        <v>819</v>
      </c>
      <c r="E1774" s="2" t="str">
        <f>IFERROR(__xludf.DUMMYFUNCTION("GOOGLETRANSLATE(A1774, ""en"", ""ru"")"),"Loading...")</f>
        <v>Loading...</v>
      </c>
      <c r="F1774" s="2" t="str">
        <f>IFERROR(__xludf.DUMMYFUNCTION("GOOGLETRANSLATE(B1774, ""en"", ""ru"")"),"Оливковое масло")</f>
        <v>Оливковое масло</v>
      </c>
      <c r="G1774" s="2" t="str">
        <f>IFERROR(__xludf.DUMMYFUNCTION("GOOGLETRANSLATE(C1774, ""en"", ""ru"")"),"Растолките чеснок с морской солью в ступке (или небольшой кухонный комбайн), пока чеснок не превратится в пасту. Взбейте вместе масло, лимонный сок, цедру, укроп и чеснок. Добавьте баранину и хорошо перемешайте. Накройте крышку и маринуйте минимум 2 часа "&amp;"или оставьте на ночь в холодильнике. Если вы собираетесь использовать бамбуковые шампуни, замочите их в холодной воде.
Если вы планируете баранину накануне, достаньте ее из холодильника за 30 минут до приготовления. Назовите мясо на замоченные или металл"&amp;"ические шампуни. Нагрейте гриль до максимума или приготовьте горячую сковороду или гриль. Обжаривайте шашлычки по 2–3 минуты с каждой стороны, поливая оставшимися маринадом. Ненадолго нагрейте питту или лепешки, затем начините сувлаки. Если хотите, добавь"&amp;"те греческий салат (см. «Хорошо сочетается» справа) и цацики (ниже).")</f>
        <v>Растолките чеснок с морской солью в ступке (или небольшой кухонный комбайн), пока чеснок не превратится в пасту. Взбейте вместе масло, лимонный сок, цедру, укроп и чеснок. Добавьте баранину и хорошо перемешайте. Накройте крышку и маринуйте минимум 2 часа или оставьте на ночь в холодильнике. Если вы собираетесь использовать бамбуковые шампуни, замочите их в холодной воде.
Если вы планируете баранину накануне, достаньте ее из холодильника за 30 минут до приготовления. Назовите мясо на замоченные или металлические шампуни. Нагрейте гриль до максимума или приготовьте горячую сковороду или гриль. Обжаривайте шашлычки по 2–3 минуты с каждой стороны, поливая оставшимися маринадом. Ненадолго нагрейте питту или лепешки, затем начините сувлаки. Если хотите, добавьте греческий салат (см. «Хорошо сочетается» справа) и цацики (ниже).</v>
      </c>
    </row>
    <row r="1775" ht="15.75" customHeight="1">
      <c r="A1775" s="2" t="s">
        <v>818</v>
      </c>
      <c r="B1775" s="2" t="s">
        <v>157</v>
      </c>
      <c r="C1775" s="2" t="s">
        <v>819</v>
      </c>
      <c r="E1775" s="2" t="str">
        <f>IFERROR(__xludf.DUMMYFUNCTION("GOOGLETRANSLATE(A1775, ""en"", ""ru"")"),"Loading...")</f>
        <v>Loading...</v>
      </c>
      <c r="F1775" s="2" t="str">
        <f>IFERROR(__xludf.DUMMYFUNCTION("GOOGLETRANSLATE(B1775, ""en"", ""ru"")"),"Loading...")</f>
        <v>Loading...</v>
      </c>
      <c r="G1775" s="2" t="str">
        <f>IFERROR(__xludf.DUMMYFUNCTION("GOOGLETRANSLATE(C1775, ""en"", ""ru"")"),"Растолките чеснок с морской солью в ступке (или небольшой кухонный комбайн), пока чеснок не превратится в пасту. Взбейте вместе масло, лимонный сок, цедру, укроп и чеснок. Добавьте баранину и хорошо перемешайте. Накройте крышку и маринуйте минимум 2 часа "&amp;"или оставьте на ночь в холодильнике. Если вы собираетесь использовать бамбуковые шампуни, замочите их в холодной воде.
Если вы планируете баранину накануне, достаньте ее из холодильника за 30 минут до приготовления. Назовите мясо на замоченные или металл"&amp;"ические шампуни. Нагрейте гриль до максимума или приготовьте горячую сковороду или гриль. Обжаривайте шашлычки по 2–3 минуты с каждой стороны, поливая оставшимися маринадом. Ненадолго нагрейте питту или лепешки, затем начините сувлаки. Если хотите, добавь"&amp;"те греческий салат (см. «Хорошо сочетается» справа) и цацики (ниже).")</f>
        <v>Растолките чеснок с морской солью в ступке (или небольшой кухонный комбайн), пока чеснок не превратится в пасту. Взбейте вместе масло, лимонный сок, цедру, укроп и чеснок. Добавьте баранину и хорошо перемешайте. Накройте крышку и маринуйте минимум 2 часа или оставьте на ночь в холодильнике. Если вы собираетесь использовать бамбуковые шампуни, замочите их в холодной воде.
Если вы планируете баранину накануне, достаньте ее из холодильника за 30 минут до приготовления. Назовите мясо на замоченные или металлические шампуни. Нагрейте гриль до максимума или приготовьте горячую сковороду или гриль. Обжаривайте шашлычки по 2–3 минуты с каждой стороны, поливая оставшимися маринадом. Ненадолго нагрейте питту или лепешки, затем начините сувлаки. Если хотите, добавьте греческий салат (см. «Хорошо сочетается» справа) и цацики (ниже).</v>
      </c>
    </row>
    <row r="1776" ht="15.75" customHeight="1">
      <c r="A1776" s="2" t="s">
        <v>818</v>
      </c>
      <c r="B1776" s="2" t="s">
        <v>288</v>
      </c>
      <c r="C1776" s="2" t="s">
        <v>819</v>
      </c>
      <c r="E1776" s="2" t="str">
        <f>IFERROR(__xludf.DUMMYFUNCTION("GOOGLETRANSLATE(A1776, ""en"", ""ru"")"),"Loading...")</f>
        <v>Loading...</v>
      </c>
      <c r="F1776" s="2" t="str">
        <f>IFERROR(__xludf.DUMMYFUNCTION("GOOGLETRANSLATE(B1776, ""en"", ""ru"")"),"Loading...")</f>
        <v>Loading...</v>
      </c>
      <c r="G1776" s="2" t="str">
        <f>IFERROR(__xludf.DUMMYFUNCTION("GOOGLETRANSLATE(C1776, ""en"", ""ru"")"),"Растолките чеснок с морской солью в ступке (или небольшой кухонный комбайн), пока чеснок не превратится в пасту. Взбейте вместе масло, лимонный сок, цедру, укроп и чеснок. Добавьте баранину и хорошо перемешайте. Накройте крышку и маринуйте минимум 2 часа "&amp;"или оставьте на ночь в холодильнике. Если вы собираетесь использовать бамбуковые шампуни, замочите их в холодной воде.
Если вы планируете баранину накануне, достаньте ее из холодильника за 30 минут до приготовления. Назовите мясо на замоченные или металл"&amp;"ические шампуни. Нагрейте гриль до максимума или приготовьте горячую сковороду или гриль. Обжаривайте шашлычки по 2–3 минуты с каждой стороны, поливая оставшимися маринадом. Ненадолго нагрейте питту или лепешки, затем начините сувлаки. Если хотите, добавь"&amp;"те греческий салат (см. «Хорошо сочетается» справа) и цацики (ниже).")</f>
        <v>Растолките чеснок с морской солью в ступке (или небольшой кухонный комбайн), пока чеснок не превратится в пасту. Взбейте вместе масло, лимонный сок, цедру, укроп и чеснок. Добавьте баранину и хорошо перемешайте. Накройте крышку и маринуйте минимум 2 часа или оставьте на ночь в холодильнике. Если вы собираетесь использовать бамбуковые шампуни, замочите их в холодной воде.
Если вы планируете баранину накануне, достаньте ее из холодильника за 30 минут до приготовления. Назовите мясо на замоченные или металлические шампуни. Нагрейте гриль до максимума или приготовьте горячую сковороду или гриль. Обжаривайте шашлычки по 2–3 минуты с каждой стороны, поливая оставшимися маринадом. Ненадолго нагрейте питту или лепешки, затем начините сувлаки. Если хотите, добавьте греческий салат (см. «Хорошо сочетается» справа) и цацики (ниже).</v>
      </c>
    </row>
    <row r="1777" ht="15.75" customHeight="1">
      <c r="A1777" s="2" t="s">
        <v>818</v>
      </c>
      <c r="B1777" s="2" t="s">
        <v>803</v>
      </c>
      <c r="C1777" s="2" t="s">
        <v>819</v>
      </c>
      <c r="E1777" s="2" t="str">
        <f>IFERROR(__xludf.DUMMYFUNCTION("GOOGLETRANSLATE(A1777, ""en"", ""ru"")"),"Loading...")</f>
        <v>Loading...</v>
      </c>
      <c r="F1777" s="2" t="str">
        <f>IFERROR(__xludf.DUMMYFUNCTION("GOOGLETRANSLATE(B1777, ""en"", ""ru"")"),"Нога ягненка")</f>
        <v>Нога ягненка</v>
      </c>
      <c r="G1777" s="2" t="str">
        <f>IFERROR(__xludf.DUMMYFUNCTION("GOOGLETRANSLATE(C1777, ""en"", ""ru"")"),"Растолките чеснок с морской солью в ступке (или небольшой кухонный комбайн), пока чеснок не превратится в пасту. Взбейте вместе масло, лимонный сок, цедру, укроп и чеснок. Добавьте баранину и хорошо перемешайте. Накройте крышку и маринуйте минимум 2 часа "&amp;"или оставьте на ночь в холодильнике. Если вы собираетесь использовать бамбуковые шампуни, замочите их в холодной воде.
Если вы планируете баранину накануне, достаньте ее из холодильника за 30 минут до приготовления. Назовите мясо на замоченные или металл"&amp;"ические шампуни. Нагрейте гриль до максимума или приготовьте горячую сковороду или гриль. Обжаривайте шашлычки по 2–3 минуты с каждой стороны, поливая оставшимися маринадом. Ненадолго нагрейте питту или лепешки, затем начините сувлаки. Если хотите, добавь"&amp;"те греческий салат (см. «Хорошо сочетается» справа) и цацики (ниже).")</f>
        <v>Растолките чеснок с морской солью в ступке (или небольшой кухонный комбайн), пока чеснок не превратится в пасту. Взбейте вместе масло, лимонный сок, цедру, укроп и чеснок. Добавьте баранину и хорошо перемешайте. Накройте крышку и маринуйте минимум 2 часа или оставьте на ночь в холодильнике. Если вы собираетесь использовать бамбуковые шампуни, замочите их в холодной воде.
Если вы планируете баранину накануне, достаньте ее из холодильника за 30 минут до приготовления. Назовите мясо на замоченные или металлические шампуни. Нагрейте гриль до максимума или приготовьте горячую сковороду или гриль. Обжаривайте шашлычки по 2–3 минуты с каждой стороны, поливая оставшимися маринадом. Ненадолго нагрейте питту или лепешки, затем начините сувлаки. Если хотите, добавьте греческий салат (см. «Хорошо сочетается» справа) и цацики (ниже).</v>
      </c>
    </row>
    <row r="1778" ht="15.75" customHeight="1">
      <c r="A1778" s="2" t="s">
        <v>818</v>
      </c>
      <c r="B1778" s="2" t="s">
        <v>578</v>
      </c>
      <c r="C1778" s="2" t="s">
        <v>819</v>
      </c>
      <c r="E1778" s="2" t="str">
        <f>IFERROR(__xludf.DUMMYFUNCTION("GOOGLETRANSLATE(A1778, ""en"", ""ru"")"),"Loading...")</f>
        <v>Loading...</v>
      </c>
      <c r="F1778" s="2" t="str">
        <f>IFERROR(__xludf.DUMMYFUNCTION("GOOGLETRANSLATE(B1778, ""en"", ""ru"")"),"Loading...")</f>
        <v>Loading...</v>
      </c>
      <c r="G1778" s="2" t="str">
        <f>IFERROR(__xludf.DUMMYFUNCTION("GOOGLETRANSLATE(C1778, ""en"", ""ru"")"),"Растолките чеснок с морской солью в ступке (или небольшой кухонный комбайн), пока чеснок не превратится в пасту. Взбейте вместе масло, лимонный сок, цедру, укроп и чеснок. Добавьте баранину и хорошо перемешайте. Накройте крышку и маринуйте минимум 2 часа "&amp;"или оставьте на ночь в холодильнике. Если вы собираетесь использовать бамбуковые шампуни, замочите их в холодной воде.
Если вы планируете баранину накануне, достаньте ее из холодильника за 30 минут до приготовления. Назовите мясо на замоченные или металл"&amp;"ические шампуни. Нагрейте гриль до максимума или приготовьте горячую сковороду или гриль. Обжаривайте шашлычки по 2–3 минуты с каждой стороны, поливая оставшимися маринадом. Ненадолго нагрейте питту или лепешки, затем начините сувлаки. Если хотите, добавь"&amp;"те греческий салат (см. «Хорошо сочетается» справа) и цацики (ниже).")</f>
        <v>Растолките чеснок с морской солью в ступке (или небольшой кухонный комбайн), пока чеснок не превратится в пасту. Взбейте вместе масло, лимонный сок, цедру, укроп и чеснок. Добавьте баранину и хорошо перемешайте. Накройте крышку и маринуйте минимум 2 часа или оставьте на ночь в холодильнике. Если вы собираетесь использовать бамбуковые шампуни, замочите их в холодной воде.
Если вы планируете баранину накануне, достаньте ее из холодильника за 30 минут до приготовления. Назовите мясо на замоченные или металлические шампуни. Нагрейте гриль до максимума или приготовьте горячую сковороду или гриль. Обжаривайте шашлычки по 2–3 минуты с каждой стороны, поливая оставшимися маринадом. Ненадолго нагрейте питту или лепешки, затем начините сувлаки. Если хотите, добавьте греческий салат (см. «Хорошо сочетается» справа) и цацики (ниже).</v>
      </c>
    </row>
    <row r="1779" ht="15.75" customHeight="1">
      <c r="A1779" s="2" t="s">
        <v>820</v>
      </c>
      <c r="B1779" s="2" t="s">
        <v>821</v>
      </c>
      <c r="C1779" s="2" t="s">
        <v>822</v>
      </c>
      <c r="E1779" s="2" t="str">
        <f>IFERROR(__xludf.DUMMYFUNCTION("GOOGLETRANSLATE(A1779, ""en"", ""ru"")"),"Loading...")</f>
        <v>Loading...</v>
      </c>
      <c r="F1779" s="2" t="str">
        <f>IFERROR(__xludf.DUMMYFUNCTION("GOOGLETRANSLATE(B1779, ""en"", ""ru"")"),"Loading...")</f>
        <v>Loading...</v>
      </c>
      <c r="G1779" s="2" t="str">
        <f>IFERROR(__xludf.DUMMYFUNCTION("GOOGLETRANSLATE(C1779, ""en"", ""ru"")"),"Loading...")</f>
        <v>Loading...</v>
      </c>
    </row>
    <row r="1780" ht="15.75" customHeight="1">
      <c r="A1780" s="2" t="s">
        <v>820</v>
      </c>
      <c r="B1780" s="2" t="s">
        <v>823</v>
      </c>
      <c r="C1780" s="2" t="s">
        <v>822</v>
      </c>
      <c r="E1780" s="2" t="str">
        <f>IFERROR(__xludf.DUMMYFUNCTION("GOOGLETRANSLATE(A1780, ""en"", ""ru"")"),"Loading...")</f>
        <v>Loading...</v>
      </c>
      <c r="F1780" s="2" t="str">
        <f>IFERROR(__xludf.DUMMYFUNCTION("GOOGLETRANSLATE(B1780, ""en"", ""ru"")"),"Бараний фарш")</f>
        <v>Бараний фарш</v>
      </c>
      <c r="G1780" s="2" t="str">
        <f>IFERROR(__xludf.DUMMYFUNCTION("GOOGLETRANSLATE(C1780, ""en"", ""ru"")"),"Loading...")</f>
        <v>Loading...</v>
      </c>
    </row>
    <row r="1781" ht="15.75" customHeight="1">
      <c r="A1781" s="2" t="s">
        <v>820</v>
      </c>
      <c r="B1781" s="2" t="s">
        <v>42</v>
      </c>
      <c r="C1781" s="2" t="s">
        <v>822</v>
      </c>
      <c r="E1781" s="2" t="str">
        <f>IFERROR(__xludf.DUMMYFUNCTION("GOOGLETRANSLATE(A1781, ""en"", ""ru"")"),"Loading...")</f>
        <v>Loading...</v>
      </c>
      <c r="F1781" s="2" t="str">
        <f>IFERROR(__xludf.DUMMYFUNCTION("GOOGLETRANSLATE(B1781, ""en"", ""ru"")"),"Тмин")</f>
        <v>Тмин</v>
      </c>
      <c r="G1781" s="2" t="str">
        <f>IFERROR(__xludf.DUMMYFUNCTION("GOOGLETRANSLATE(C1781, ""en"", ""ru"")"),"Loading...")</f>
        <v>Loading...</v>
      </c>
    </row>
    <row r="1782" ht="15.75" customHeight="1">
      <c r="A1782" s="2" t="s">
        <v>820</v>
      </c>
      <c r="B1782" s="2" t="s">
        <v>43</v>
      </c>
      <c r="C1782" s="2" t="s">
        <v>822</v>
      </c>
      <c r="E1782" s="2" t="str">
        <f>IFERROR(__xludf.DUMMYFUNCTION("GOOGLETRANSLATE(A1782, ""en"", ""ru"")"),"Loading...")</f>
        <v>Loading...</v>
      </c>
      <c r="F1782" s="2" t="str">
        <f>IFERROR(__xludf.DUMMYFUNCTION("GOOGLETRANSLATE(B1782, ""en"", ""ru"")"),"Кориандр")</f>
        <v>Кориандр</v>
      </c>
      <c r="G1782" s="2" t="str">
        <f>IFERROR(__xludf.DUMMYFUNCTION("GOOGLETRANSLATE(C1782, ""en"", ""ru"")"),"Loading...")</f>
        <v>Loading...</v>
      </c>
    </row>
    <row r="1783" ht="15.75" customHeight="1">
      <c r="A1783" s="2" t="s">
        <v>820</v>
      </c>
      <c r="B1783" s="2" t="s">
        <v>247</v>
      </c>
      <c r="C1783" s="2" t="s">
        <v>822</v>
      </c>
      <c r="E1783" s="2" t="str">
        <f>IFERROR(__xludf.DUMMYFUNCTION("GOOGLETRANSLATE(A1783, ""en"", ""ru"")"),"Loading...")</f>
        <v>Loading...</v>
      </c>
      <c r="F1783" s="2" t="str">
        <f>IFERROR(__xludf.DUMMYFUNCTION("GOOGLETRANSLATE(B1783, ""en"", ""ru"")"),"Loading...")</f>
        <v>Loading...</v>
      </c>
      <c r="G1783" s="2" t="str">
        <f>IFERROR(__xludf.DUMMYFUNCTION("GOOGLETRANSLATE(C1783, ""en"", ""ru"")"),"Loading...")</f>
        <v>Loading...</v>
      </c>
    </row>
    <row r="1784" ht="15.75" customHeight="1">
      <c r="A1784" s="2" t="s">
        <v>820</v>
      </c>
      <c r="B1784" s="2" t="s">
        <v>79</v>
      </c>
      <c r="C1784" s="2" t="s">
        <v>822</v>
      </c>
      <c r="E1784" s="2" t="str">
        <f>IFERROR(__xludf.DUMMYFUNCTION("GOOGLETRANSLATE(A1784, ""en"", ""ru"")"),"Loading...")</f>
        <v>Loading...</v>
      </c>
      <c r="F1784" s="2" t="str">
        <f>IFERROR(__xludf.DUMMYFUNCTION("GOOGLETRANSLATE(B1784, ""en"", ""ru"")"),"Чеснок")</f>
        <v>Чеснок</v>
      </c>
      <c r="G1784" s="2" t="str">
        <f>IFERROR(__xludf.DUMMYFUNCTION("GOOGLETRANSLATE(C1784, ""en"", ""ru"")"),"Loading...")</f>
        <v>Loading...</v>
      </c>
    </row>
    <row r="1785" ht="15.75" customHeight="1">
      <c r="A1785" s="2" t="s">
        <v>820</v>
      </c>
      <c r="B1785" s="2" t="s">
        <v>69</v>
      </c>
      <c r="C1785" s="2" t="s">
        <v>822</v>
      </c>
      <c r="E1785" s="2" t="str">
        <f>IFERROR(__xludf.DUMMYFUNCTION("GOOGLETRANSLATE(A1785, ""en"", ""ru"")"),"Loading...")</f>
        <v>Loading...</v>
      </c>
      <c r="F1785" s="2" t="str">
        <f>IFERROR(__xludf.DUMMYFUNCTION("GOOGLETRANSLATE(B1785, ""en"", ""ru"")"),"Оливковое масло")</f>
        <v>Оливковое масло</v>
      </c>
      <c r="G1785" s="2" t="str">
        <f>IFERROR(__xludf.DUMMYFUNCTION("GOOGLETRANSLATE(C1785, ""en"", ""ru"")"),"Loading...")</f>
        <v>Loading...</v>
      </c>
    </row>
    <row r="1786" ht="15.75" customHeight="1">
      <c r="A1786" s="2" t="s">
        <v>820</v>
      </c>
      <c r="B1786" s="2" t="s">
        <v>824</v>
      </c>
      <c r="C1786" s="2" t="s">
        <v>822</v>
      </c>
      <c r="E1786" s="2" t="str">
        <f>IFERROR(__xludf.DUMMYFUNCTION("GOOGLETRANSLATE(A1786, ""en"", ""ru"")"),"Loading...")</f>
        <v>Loading...</v>
      </c>
      <c r="F1786" s="2" t="str">
        <f>IFERROR(__xludf.DUMMYFUNCTION("GOOGLETRANSLATE(B1786, ""en"", ""ru"")"),"Loading...")</f>
        <v>Loading...</v>
      </c>
      <c r="G1786" s="2" t="str">
        <f>IFERROR(__xludf.DUMMYFUNCTION("GOOGLETRANSLATE(C1786, ""en"", ""ru"")"),"Loading...")</f>
        <v>Loading...</v>
      </c>
    </row>
    <row r="1787" ht="15.75" customHeight="1">
      <c r="A1787" s="2" t="s">
        <v>820</v>
      </c>
      <c r="B1787" s="2" t="s">
        <v>234</v>
      </c>
      <c r="C1787" s="2" t="s">
        <v>822</v>
      </c>
      <c r="E1787" s="2" t="str">
        <f>IFERROR(__xludf.DUMMYFUNCTION("GOOGLETRANSLATE(A1787, ""en"", ""ru"")"),"Loading...")</f>
        <v>Loading...</v>
      </c>
      <c r="F1787" s="2" t="str">
        <f>IFERROR(__xludf.DUMMYFUNCTION("GOOGLETRANSLATE(B1787, ""en"", ""ru"")"),"Loading...")</f>
        <v>Loading...</v>
      </c>
      <c r="G1787" s="2" t="str">
        <f>IFERROR(__xludf.DUMMYFUNCTION("GOOGLETRANSLATE(C1787, ""en"", ""ru"")"),"Loading...")</f>
        <v>Loading...</v>
      </c>
    </row>
    <row r="1788" ht="15.75" customHeight="1">
      <c r="A1788" s="2" t="s">
        <v>820</v>
      </c>
      <c r="B1788" s="2" t="s">
        <v>684</v>
      </c>
      <c r="C1788" s="2" t="s">
        <v>822</v>
      </c>
      <c r="E1788" s="2" t="str">
        <f>IFERROR(__xludf.DUMMYFUNCTION("GOOGLETRANSLATE(A1788, ""en"", ""ru"")"),"Loading...")</f>
        <v>Loading...</v>
      </c>
      <c r="F1788" s="2" t="str">
        <f>IFERROR(__xludf.DUMMYFUNCTION("GOOGLETRANSLATE(B1788, ""en"", ""ru"")"),"Loading...")</f>
        <v>Loading...</v>
      </c>
      <c r="G1788" s="2" t="str">
        <f>IFERROR(__xludf.DUMMYFUNCTION("GOOGLETRANSLATE(C1788, ""en"", ""ru"")"),"Loading...")</f>
        <v>Loading...</v>
      </c>
    </row>
    <row r="1789" ht="15.75" customHeight="1">
      <c r="A1789" s="2" t="s">
        <v>820</v>
      </c>
      <c r="B1789" s="2" t="s">
        <v>161</v>
      </c>
      <c r="C1789" s="2" t="s">
        <v>822</v>
      </c>
      <c r="E1789" s="2" t="str">
        <f>IFERROR(__xludf.DUMMYFUNCTION("GOOGLETRANSLATE(A1789, ""en"", ""ru"")"),"Loading...")</f>
        <v>Loading...</v>
      </c>
      <c r="F1789" s="2" t="str">
        <f>IFERROR(__xludf.DUMMYFUNCTION("GOOGLETRANSLATE(B1789, ""en"", ""ru"")"),"Loading...")</f>
        <v>Loading...</v>
      </c>
      <c r="G1789" s="2" t="str">
        <f>IFERROR(__xludf.DUMMYFUNCTION("GOOGLETRANSLATE(C1789, ""en"", ""ru"")"),"Loading...")</f>
        <v>Loading...</v>
      </c>
    </row>
    <row r="1790" ht="15.75" customHeight="1">
      <c r="A1790" s="2" t="s">
        <v>825</v>
      </c>
      <c r="B1790" s="2" t="s">
        <v>756</v>
      </c>
      <c r="C1790" s="2" t="s">
        <v>826</v>
      </c>
      <c r="E1790" s="2" t="str">
        <f>IFERROR(__xludf.DUMMYFUNCTION("GOOGLETRANSLATE(A1790, ""en"", ""ru"")"),"Loading...")</f>
        <v>Loading...</v>
      </c>
      <c r="F1790" s="2" t="str">
        <f>IFERROR(__xludf.DUMMYFUNCTION("GOOGLETRANSLATE(B1790, ""en"", ""ru"")"),"Loading...")</f>
        <v>Loading...</v>
      </c>
      <c r="G1790" s="2" t="str">
        <f>IFERROR(__xludf.DUMMYFUNCTION("GOOGLETRANSLATE(C1790, ""en"", ""ru"")"),"Loading...")</f>
        <v>Loading...</v>
      </c>
    </row>
    <row r="1791" ht="15.75" customHeight="1">
      <c r="A1791" s="2" t="s">
        <v>825</v>
      </c>
      <c r="B1791" s="2" t="s">
        <v>827</v>
      </c>
      <c r="C1791" s="2" t="s">
        <v>826</v>
      </c>
      <c r="E1791" s="2" t="str">
        <f>IFERROR(__xludf.DUMMYFUNCTION("GOOGLETRANSLATE(A1791, ""en"", ""ru"")"),"Loading...")</f>
        <v>Loading...</v>
      </c>
      <c r="F1791" s="2" t="str">
        <f>IFERROR(__xludf.DUMMYFUNCTION("GOOGLETRANSLATE(B1791, ""en"", ""ru"")"),"чернослив")</f>
        <v>чернослив</v>
      </c>
      <c r="G1791" s="2" t="str">
        <f>IFERROR(__xludf.DUMMYFUNCTION("GOOGLETRANSLATE(C1791, ""en"", ""ru"")"),"Loading...")</f>
        <v>Loading...</v>
      </c>
    </row>
    <row r="1792" ht="15.75" customHeight="1">
      <c r="A1792" s="2" t="s">
        <v>825</v>
      </c>
      <c r="B1792" s="2" t="s">
        <v>158</v>
      </c>
      <c r="C1792" s="2" t="s">
        <v>826</v>
      </c>
      <c r="E1792" s="2" t="str">
        <f>IFERROR(__xludf.DUMMYFUNCTION("GOOGLETRANSLATE(A1792, ""en"", ""ru"")"),"Loading...")</f>
        <v>Loading...</v>
      </c>
      <c r="F1792" s="2" t="str">
        <f>IFERROR(__xludf.DUMMYFUNCTION("GOOGLETRANSLATE(B1792, ""en"", ""ru"")"),"Лимонный сок")</f>
        <v>Лимонный сок</v>
      </c>
      <c r="G1792" s="2" t="str">
        <f>IFERROR(__xludf.DUMMYFUNCTION("GOOGLETRANSLATE(C1792, ""en"", ""ru"")"),"Loading...")</f>
        <v>Loading...</v>
      </c>
    </row>
    <row r="1793" ht="15.75" customHeight="1">
      <c r="A1793" s="2" t="s">
        <v>825</v>
      </c>
      <c r="B1793" s="2" t="s">
        <v>18</v>
      </c>
      <c r="C1793" s="2" t="s">
        <v>826</v>
      </c>
      <c r="E1793" s="2" t="str">
        <f>IFERROR(__xludf.DUMMYFUNCTION("GOOGLETRANSLATE(A1793, ""en"", ""ru"")"),"Loading...")</f>
        <v>Loading...</v>
      </c>
      <c r="F1793" s="2" t="str">
        <f>IFERROR(__xludf.DUMMYFUNCTION("GOOGLETRANSLATE(B1793, ""en"", ""ru"")"),"Масло")</f>
        <v>Масло</v>
      </c>
      <c r="G1793" s="2" t="str">
        <f>IFERROR(__xludf.DUMMYFUNCTION("GOOGLETRANSLATE(C1793, ""en"", ""ru"")"),"Loading...")</f>
        <v>Loading...</v>
      </c>
    </row>
    <row r="1794" ht="15.75" customHeight="1">
      <c r="A1794" s="2" t="s">
        <v>825</v>
      </c>
      <c r="B1794" s="2" t="s">
        <v>77</v>
      </c>
      <c r="C1794" s="2" t="s">
        <v>826</v>
      </c>
      <c r="E1794" s="2" t="str">
        <f>IFERROR(__xludf.DUMMYFUNCTION("GOOGLETRANSLATE(A1794, ""en"", ""ru"")"),"Loading...")</f>
        <v>Loading...</v>
      </c>
      <c r="F1794" s="2" t="str">
        <f>IFERROR(__xludf.DUMMYFUNCTION("GOOGLETRANSLATE(B1794, ""en"", ""ru"")"),"Лук")</f>
        <v>Лук</v>
      </c>
      <c r="G1794" s="2" t="str">
        <f>IFERROR(__xludf.DUMMYFUNCTION("GOOGLETRANSLATE(C1794, ""en"", ""ru"")"),"Loading...")</f>
        <v>Loading...</v>
      </c>
    </row>
    <row r="1795" ht="15.75" customHeight="1">
      <c r="A1795" s="2" t="s">
        <v>825</v>
      </c>
      <c r="B1795" s="2" t="s">
        <v>756</v>
      </c>
      <c r="C1795" s="2" t="s">
        <v>826</v>
      </c>
      <c r="E1795" s="2" t="str">
        <f>IFERROR(__xludf.DUMMYFUNCTION("GOOGLETRANSLATE(A1795, ""en"", ""ru"")"),"Loading...")</f>
        <v>Loading...</v>
      </c>
      <c r="F1795" s="2" t="str">
        <f>IFERROR(__xludf.DUMMYFUNCTION("GOOGLETRANSLATE(B1795, ""en"", ""ru"")"),"Loading...")</f>
        <v>Loading...</v>
      </c>
      <c r="G1795" s="2" t="str">
        <f>IFERROR(__xludf.DUMMYFUNCTION("GOOGLETRANSLATE(C1795, ""en"", ""ru"")"),"Loading...")</f>
        <v>Loading...</v>
      </c>
    </row>
    <row r="1796" ht="15.75" customHeight="1">
      <c r="A1796" s="2" t="s">
        <v>825</v>
      </c>
      <c r="B1796" s="2" t="s">
        <v>79</v>
      </c>
      <c r="C1796" s="2" t="s">
        <v>826</v>
      </c>
      <c r="E1796" s="2" t="str">
        <f>IFERROR(__xludf.DUMMYFUNCTION("GOOGLETRANSLATE(A1796, ""en"", ""ru"")"),"Loading...")</f>
        <v>Loading...</v>
      </c>
      <c r="F1796" s="2" t="str">
        <f>IFERROR(__xludf.DUMMYFUNCTION("GOOGLETRANSLATE(B1796, ""en"", ""ru"")"),"Чеснок")</f>
        <v>Чеснок</v>
      </c>
      <c r="G1796" s="2" t="str">
        <f>IFERROR(__xludf.DUMMYFUNCTION("GOOGLETRANSLATE(C1796, ""en"", ""ru"")"),"Loading...")</f>
        <v>Loading...</v>
      </c>
    </row>
    <row r="1797" ht="15.75" customHeight="1">
      <c r="A1797" s="2" t="s">
        <v>825</v>
      </c>
      <c r="B1797" s="2" t="s">
        <v>124</v>
      </c>
      <c r="C1797" s="2" t="s">
        <v>826</v>
      </c>
      <c r="E1797" s="2" t="str">
        <f>IFERROR(__xludf.DUMMYFUNCTION("GOOGLETRANSLATE(A1797, ""en"", ""ru"")"),"Loading...")</f>
        <v>Loading...</v>
      </c>
      <c r="F1797" s="2" t="str">
        <f>IFERROR(__xludf.DUMMYFUNCTION("GOOGLETRANSLATE(B1797, ""en"", ""ru"")"),"Loading...")</f>
        <v>Loading...</v>
      </c>
      <c r="G1797" s="2" t="str">
        <f>IFERROR(__xludf.DUMMYFUNCTION("GOOGLETRANSLATE(C1797, ""en"", ""ru"")"),"Loading...")</f>
        <v>Loading...</v>
      </c>
    </row>
    <row r="1798" ht="15.75" customHeight="1">
      <c r="A1798" s="2" t="s">
        <v>825</v>
      </c>
      <c r="B1798" s="2" t="s">
        <v>232</v>
      </c>
      <c r="C1798" s="2" t="s">
        <v>826</v>
      </c>
      <c r="E1798" s="2" t="str">
        <f>IFERROR(__xludf.DUMMYFUNCTION("GOOGLETRANSLATE(A1798, ""en"", ""ru"")"),"Loading...")</f>
        <v>Loading...</v>
      </c>
      <c r="F1798" s="2" t="str">
        <f>IFERROR(__xludf.DUMMYFUNCTION("GOOGLETRANSLATE(B1798, ""en"", ""ru"")"),"Loading...")</f>
        <v>Loading...</v>
      </c>
      <c r="G1798" s="2" t="str">
        <f>IFERROR(__xludf.DUMMYFUNCTION("GOOGLETRANSLATE(C1798, ""en"", ""ru"")"),"Loading...")</f>
        <v>Loading...</v>
      </c>
    </row>
    <row r="1799" ht="15.75" customHeight="1">
      <c r="A1799" s="2" t="s">
        <v>825</v>
      </c>
      <c r="B1799" s="2" t="s">
        <v>757</v>
      </c>
      <c r="C1799" s="2" t="s">
        <v>826</v>
      </c>
      <c r="E1799" s="2" t="str">
        <f>IFERROR(__xludf.DUMMYFUNCTION("GOOGLETRANSLATE(A1799, ""en"", ""ru"")"),"Loading...")</f>
        <v>Loading...</v>
      </c>
      <c r="F1799" s="2" t="str">
        <f>IFERROR(__xludf.DUMMYFUNCTION("GOOGLETRANSLATE(B1799, ""en"", ""ru"")"),"Loading...")</f>
        <v>Loading...</v>
      </c>
      <c r="G1799" s="2" t="str">
        <f>IFERROR(__xludf.DUMMYFUNCTION("GOOGLETRANSLATE(C1799, ""en"", ""ru"")"),"Loading...")</f>
        <v>Loading...</v>
      </c>
    </row>
    <row r="1800" ht="15.75" customHeight="1">
      <c r="A1800" s="2" t="s">
        <v>825</v>
      </c>
      <c r="B1800" s="2" t="s">
        <v>118</v>
      </c>
      <c r="C1800" s="2" t="s">
        <v>826</v>
      </c>
      <c r="E1800" s="2" t="str">
        <f>IFERROR(__xludf.DUMMYFUNCTION("GOOGLETRANSLATE(A1800, ""en"", ""ru"")"),"Loading...")</f>
        <v>Loading...</v>
      </c>
      <c r="F1800" s="2" t="str">
        <f>IFERROR(__xludf.DUMMYFUNCTION("GOOGLETRANSLATE(B1800, ""en"", ""ru"")"),"Петрушка")</f>
        <v>Петрушка</v>
      </c>
      <c r="G1800" s="2" t="str">
        <f>IFERROR(__xludf.DUMMYFUNCTION("GOOGLETRANSLATE(C1800, ""en"", ""ru"")"),"Loading...")</f>
        <v>Loading...</v>
      </c>
    </row>
    <row r="1801" ht="15.75" customHeight="1">
      <c r="A1801" s="2" t="s">
        <v>828</v>
      </c>
      <c r="B1801" s="2" t="s">
        <v>829</v>
      </c>
      <c r="C1801" s="2" t="s">
        <v>830</v>
      </c>
      <c r="E1801" s="2" t="str">
        <f>IFERROR(__xludf.DUMMYFUNCTION("GOOGLETRANSLATE(A1801, ""en"", ""ru"")"),"Loading...")</f>
        <v>Loading...</v>
      </c>
      <c r="F1801" s="2" t="str">
        <f>IFERROR(__xludf.DUMMYFUNCTION("GOOGLETRANSLATE(B1801, ""en"", ""ru"")"),"Loading...")</f>
        <v>Loading...</v>
      </c>
      <c r="G1801" s="2" t="str">
        <f>IFERROR(__xludf.DUMMYFUNCTION("GOOGLETRANSLATE(C1801, ""en"", ""ru"")"),"Loading...")</f>
        <v>Loading...</v>
      </c>
    </row>
    <row r="1802" ht="15.75" customHeight="1">
      <c r="A1802" s="2" t="s">
        <v>828</v>
      </c>
      <c r="B1802" s="2" t="s">
        <v>831</v>
      </c>
      <c r="C1802" s="2" t="s">
        <v>830</v>
      </c>
      <c r="E1802" s="2" t="str">
        <f>IFERROR(__xludf.DUMMYFUNCTION("GOOGLETRANSLATE(A1802, ""en"", ""ru"")"),"Loading...")</f>
        <v>Loading...</v>
      </c>
      <c r="F1802" s="2" t="str">
        <f>IFERROR(__xludf.DUMMYFUNCTION("GOOGLETRANSLATE(B1802, ""en"", ""ru"")"),"Loading...")</f>
        <v>Loading...</v>
      </c>
      <c r="G1802" s="2" t="str">
        <f>IFERROR(__xludf.DUMMYFUNCTION("GOOGLETRANSLATE(C1802, ""en"", ""ru"")"),"Loading...")</f>
        <v>Loading...</v>
      </c>
    </row>
    <row r="1803" ht="15.75" customHeight="1">
      <c r="A1803" s="2" t="s">
        <v>828</v>
      </c>
      <c r="B1803" s="2" t="s">
        <v>832</v>
      </c>
      <c r="C1803" s="2" t="s">
        <v>830</v>
      </c>
      <c r="E1803" s="2" t="str">
        <f>IFERROR(__xludf.DUMMYFUNCTION("GOOGLETRANSLATE(A1803, ""en"", ""ru"")"),"Loading...")</f>
        <v>Loading...</v>
      </c>
      <c r="F1803" s="2" t="str">
        <f>IFERROR(__xludf.DUMMYFUNCTION("GOOGLETRANSLATE(B1803, ""en"", ""ru"")"),"Loading...")</f>
        <v>Loading...</v>
      </c>
      <c r="G1803" s="2" t="str">
        <f>IFERROR(__xludf.DUMMYFUNCTION("GOOGLETRANSLATE(C1803, ""en"", ""ru"")"),"Loading...")</f>
        <v>Loading...</v>
      </c>
    </row>
    <row r="1804" ht="15.75" customHeight="1">
      <c r="A1804" s="2" t="s">
        <v>828</v>
      </c>
      <c r="B1804" s="2" t="s">
        <v>833</v>
      </c>
      <c r="C1804" s="2" t="s">
        <v>830</v>
      </c>
      <c r="E1804" s="2" t="str">
        <f>IFERROR(__xludf.DUMMYFUNCTION("GOOGLETRANSLATE(A1804, ""en"", ""ru"")"),"Loading...")</f>
        <v>Loading...</v>
      </c>
      <c r="F1804" s="2" t="str">
        <f>IFERROR(__xludf.DUMMYFUNCTION("GOOGLETRANSLATE(B1804, ""en"", ""ru"")"),"Loading...")</f>
        <v>Loading...</v>
      </c>
      <c r="G1804" s="2" t="str">
        <f>IFERROR(__xludf.DUMMYFUNCTION("GOOGLETRANSLATE(C1804, ""en"", ""ru"")"),"Loading...")</f>
        <v>Loading...</v>
      </c>
    </row>
    <row r="1805" ht="15.75" customHeight="1">
      <c r="A1805" s="2" t="s">
        <v>828</v>
      </c>
      <c r="B1805" s="2" t="s">
        <v>834</v>
      </c>
      <c r="C1805" s="2" t="s">
        <v>830</v>
      </c>
      <c r="E1805" s="2" t="str">
        <f>IFERROR(__xludf.DUMMYFUNCTION("GOOGLETRANSLATE(A1805, ""en"", ""ru"")"),"Loading...")</f>
        <v>Loading...</v>
      </c>
      <c r="F1805" s="2" t="str">
        <f>IFERROR(__xludf.DUMMYFUNCTION("GOOGLETRANSLATE(B1805, ""en"", ""ru"")"),"Loading...")</f>
        <v>Loading...</v>
      </c>
      <c r="G1805" s="2" t="str">
        <f>IFERROR(__xludf.DUMMYFUNCTION("GOOGLETRANSLATE(C1805, ""en"", ""ru"")"),"Loading...")</f>
        <v>Loading...</v>
      </c>
    </row>
    <row r="1806" ht="15.75" customHeight="1">
      <c r="A1806" s="2" t="s">
        <v>828</v>
      </c>
      <c r="B1806" s="2" t="s">
        <v>835</v>
      </c>
      <c r="C1806" s="2" t="s">
        <v>830</v>
      </c>
      <c r="E1806" s="2" t="str">
        <f>IFERROR(__xludf.DUMMYFUNCTION("GOOGLETRANSLATE(A1806, ""en"", ""ru"")"),"Loading...")</f>
        <v>Loading...</v>
      </c>
      <c r="F1806" s="2" t="str">
        <f>IFERROR(__xludf.DUMMYFUNCTION("GOOGLETRANSLATE(B1806, ""en"", ""ru"")"),"Оливки")</f>
        <v>Оливки</v>
      </c>
      <c r="G1806" s="2" t="str">
        <f>IFERROR(__xludf.DUMMYFUNCTION("GOOGLETRANSLATE(C1806, ""en"", ""ru"")"),"Loading...")</f>
        <v>Loading...</v>
      </c>
    </row>
    <row r="1807" ht="15.75" customHeight="1">
      <c r="A1807" s="2" t="s">
        <v>828</v>
      </c>
      <c r="B1807" s="2" t="s">
        <v>836</v>
      </c>
      <c r="C1807" s="2" t="s">
        <v>830</v>
      </c>
      <c r="E1807" s="2" t="str">
        <f>IFERROR(__xludf.DUMMYFUNCTION("GOOGLETRANSLATE(A1807, ""en"", ""ru"")"),"Loading...")</f>
        <v>Loading...</v>
      </c>
      <c r="F1807" s="2" t="str">
        <f>IFERROR(__xludf.DUMMYFUNCTION("GOOGLETRANSLATE(B1807, ""en"", ""ru"")"),"Loading...")</f>
        <v>Loading...</v>
      </c>
      <c r="G1807" s="2" t="str">
        <f>IFERROR(__xludf.DUMMYFUNCTION("GOOGLETRANSLATE(C1807, ""en"", ""ru"")"),"Loading...")</f>
        <v>Loading...</v>
      </c>
    </row>
    <row r="1808" ht="15.75" customHeight="1">
      <c r="A1808" s="2" t="s">
        <v>828</v>
      </c>
      <c r="B1808" s="2" t="s">
        <v>83</v>
      </c>
      <c r="C1808" s="2" t="s">
        <v>830</v>
      </c>
      <c r="E1808" s="2" t="str">
        <f>IFERROR(__xludf.DUMMYFUNCTION("GOOGLETRANSLATE(A1808, ""en"", ""ru"")"),"Loading...")</f>
        <v>Loading...</v>
      </c>
      <c r="F1808" s="2" t="str">
        <f>IFERROR(__xludf.DUMMYFUNCTION("GOOGLETRANSLATE(B1808, ""en"", ""ru"")"),"соль")</f>
        <v>соль</v>
      </c>
      <c r="G1808" s="2" t="str">
        <f>IFERROR(__xludf.DUMMYFUNCTION("GOOGLETRANSLATE(C1808, ""en"", ""ru"")"),"Loading...")</f>
        <v>Loading...</v>
      </c>
    </row>
    <row r="1809" ht="15.75" customHeight="1">
      <c r="A1809" s="2" t="s">
        <v>828</v>
      </c>
      <c r="B1809" s="2" t="s">
        <v>837</v>
      </c>
      <c r="C1809" s="2" t="s">
        <v>830</v>
      </c>
      <c r="E1809" s="2" t="str">
        <f>IFERROR(__xludf.DUMMYFUNCTION("GOOGLETRANSLATE(A1809, ""en"", ""ru"")"),"Loading...")</f>
        <v>Loading...</v>
      </c>
      <c r="F1809" s="2" t="str">
        <f>IFERROR(__xludf.DUMMYFUNCTION("GOOGLETRANSLATE(B1809, ""en"", ""ru"")"),"перец")</f>
        <v>перец</v>
      </c>
      <c r="G1809" s="2" t="str">
        <f>IFERROR(__xludf.DUMMYFUNCTION("GOOGLETRANSLATE(C1809, ""en"", ""ru"")"),"Loading...")</f>
        <v>Loading...</v>
      </c>
    </row>
    <row r="1810" ht="15.75" customHeight="1">
      <c r="A1810" s="2" t="s">
        <v>838</v>
      </c>
      <c r="B1810" s="2" t="s">
        <v>745</v>
      </c>
      <c r="C1810" s="2" t="s">
        <v>839</v>
      </c>
      <c r="E1810" s="2" t="str">
        <f>IFERROR(__xludf.DUMMYFUNCTION("GOOGLETRANSLATE(A1810, ""en"", ""ru"")"),"Loading...")</f>
        <v>Loading...</v>
      </c>
      <c r="F1810" s="2" t="str">
        <f>IFERROR(__xludf.DUMMYFUNCTION("GOOGLETRANSLATE(B1810, ""en"", ""ru"")"),"Арахис")</f>
        <v>Арахис</v>
      </c>
      <c r="G1810" s="2" t="str">
        <f>IFERROR(__xludf.DUMMYFUNCTION("GOOGLETRANSLATE(C1810, ""en"", ""ru"")"),"Loading...")</f>
        <v>Loading...</v>
      </c>
    </row>
    <row r="1811" ht="15.75" customHeight="1">
      <c r="A1811" s="2" t="s">
        <v>838</v>
      </c>
      <c r="B1811" s="2" t="s">
        <v>265</v>
      </c>
      <c r="C1811" s="2" t="s">
        <v>839</v>
      </c>
      <c r="E1811" s="2" t="str">
        <f>IFERROR(__xludf.DUMMYFUNCTION("GOOGLETRANSLATE(A1811, ""en"", ""ru"")"),"Loading...")</f>
        <v>Loading...</v>
      </c>
      <c r="F1811" s="2" t="str">
        <f>IFERROR(__xludf.DUMMYFUNCTION("GOOGLETRANSLATE(B1811, ""en"", ""ru"")"),"Loading...")</f>
        <v>Loading...</v>
      </c>
      <c r="G1811" s="2" t="str">
        <f>IFERROR(__xludf.DUMMYFUNCTION("GOOGLETRANSLATE(C1811, ""en"", ""ru"")"),"Loading...")</f>
        <v>Loading...</v>
      </c>
    </row>
    <row r="1812" ht="15.75" customHeight="1">
      <c r="A1812" s="2" t="s">
        <v>838</v>
      </c>
      <c r="B1812" s="2" t="s">
        <v>840</v>
      </c>
      <c r="C1812" s="2" t="s">
        <v>839</v>
      </c>
      <c r="E1812" s="2" t="str">
        <f>IFERROR(__xludf.DUMMYFUNCTION("GOOGLETRANSLATE(A1812, ""en"", ""ru"")"),"Loading...")</f>
        <v>Loading...</v>
      </c>
      <c r="F1812" s="2" t="str">
        <f>IFERROR(__xludf.DUMMYFUNCTION("GOOGLETRANSLATE(B1812, ""en"", ""ru"")"),"Loading...")</f>
        <v>Loading...</v>
      </c>
      <c r="G1812" s="2" t="str">
        <f>IFERROR(__xludf.DUMMYFUNCTION("GOOGLETRANSLATE(C1812, ""en"", ""ru"")"),"Loading...")</f>
        <v>Loading...</v>
      </c>
    </row>
    <row r="1813" ht="15.75" customHeight="1">
      <c r="A1813" s="2" t="s">
        <v>838</v>
      </c>
      <c r="B1813" s="2" t="s">
        <v>95</v>
      </c>
      <c r="C1813" s="2" t="s">
        <v>839</v>
      </c>
      <c r="E1813" s="2" t="str">
        <f>IFERROR(__xludf.DUMMYFUNCTION("GOOGLETRANSLATE(A1813, ""en"", ""ru"")"),"Loading...")</f>
        <v>Loading...</v>
      </c>
      <c r="F1813" s="2" t="str">
        <f>IFERROR(__xludf.DUMMYFUNCTION("GOOGLETRANSLATE(B1813, ""en"", ""ru"")"),"Говядина")</f>
        <v>Говядина</v>
      </c>
      <c r="G1813" s="2" t="str">
        <f>IFERROR(__xludf.DUMMYFUNCTION("GOOGLETRANSLATE(C1813, ""en"", ""ru"")"),"Loading...")</f>
        <v>Loading...</v>
      </c>
    </row>
    <row r="1814" ht="15.75" customHeight="1">
      <c r="A1814" s="2" t="s">
        <v>838</v>
      </c>
      <c r="B1814" s="2" t="s">
        <v>93</v>
      </c>
      <c r="C1814" s="2" t="s">
        <v>839</v>
      </c>
      <c r="E1814" s="2" t="str">
        <f>IFERROR(__xludf.DUMMYFUNCTION("GOOGLETRANSLATE(A1814, ""en"", ""ru"")"),"Loading...")</f>
        <v>Loading...</v>
      </c>
      <c r="F1814" s="2" t="str">
        <f>IFERROR(__xludf.DUMMYFUNCTION("GOOGLETRANSLATE(B1814, ""en"", ""ru"")"),"Картофель")</f>
        <v>Картофель</v>
      </c>
      <c r="G1814" s="2" t="str">
        <f>IFERROR(__xludf.DUMMYFUNCTION("GOOGLETRANSLATE(C1814, ""en"", ""ru"")"),"Loading...")</f>
        <v>Loading...</v>
      </c>
    </row>
    <row r="1815" ht="15.75" customHeight="1">
      <c r="A1815" s="2" t="s">
        <v>838</v>
      </c>
      <c r="B1815" s="2" t="s">
        <v>77</v>
      </c>
      <c r="C1815" s="2" t="s">
        <v>839</v>
      </c>
      <c r="E1815" s="2" t="str">
        <f>IFERROR(__xludf.DUMMYFUNCTION("GOOGLETRANSLATE(A1815, ""en"", ""ru"")"),"Loading...")</f>
        <v>Loading...</v>
      </c>
      <c r="F1815" s="2" t="str">
        <f>IFERROR(__xludf.DUMMYFUNCTION("GOOGLETRANSLATE(B1815, ""en"", ""ru"")"),"Лук")</f>
        <v>Лук</v>
      </c>
      <c r="G1815" s="2" t="str">
        <f>IFERROR(__xludf.DUMMYFUNCTION("GOOGLETRANSLATE(C1815, ""en"", ""ru"")"),"Loading...")</f>
        <v>Loading...</v>
      </c>
    </row>
    <row r="1816" ht="15.75" customHeight="1">
      <c r="A1816" s="2" t="s">
        <v>838</v>
      </c>
      <c r="B1816" s="2" t="s">
        <v>193</v>
      </c>
      <c r="C1816" s="2" t="s">
        <v>839</v>
      </c>
      <c r="E1816" s="2" t="str">
        <f>IFERROR(__xludf.DUMMYFUNCTION("GOOGLETRANSLATE(A1816, ""en"", ""ru"")"),"Loading...")</f>
        <v>Loading...</v>
      </c>
      <c r="F1816" s="2" t="str">
        <f>IFERROR(__xludf.DUMMYFUNCTION("GOOGLETRANSLATE(B1816, ""en"", ""ru"")"),"Loading...")</f>
        <v>Loading...</v>
      </c>
      <c r="G1816" s="2" t="str">
        <f>IFERROR(__xludf.DUMMYFUNCTION("GOOGLETRANSLATE(C1816, ""en"", ""ru"")"),"Loading...")</f>
        <v>Loading...</v>
      </c>
    </row>
    <row r="1817" ht="15.75" customHeight="1">
      <c r="A1817" s="2" t="s">
        <v>838</v>
      </c>
      <c r="B1817" s="2" t="s">
        <v>105</v>
      </c>
      <c r="C1817" s="2" t="s">
        <v>839</v>
      </c>
      <c r="E1817" s="2" t="str">
        <f>IFERROR(__xludf.DUMMYFUNCTION("GOOGLETRANSLATE(A1817, ""en"", ""ru"")"),"Loading...")</f>
        <v>Loading...</v>
      </c>
      <c r="F1817" s="2" t="str">
        <f>IFERROR(__xludf.DUMMYFUNCTION("GOOGLETRANSLATE(B1817, ""en"", ""ru"")"),"Loading...")</f>
        <v>Loading...</v>
      </c>
      <c r="G1817" s="2" t="str">
        <f>IFERROR(__xludf.DUMMYFUNCTION("GOOGLETRANSLATE(C1817, ""en"", ""ru"")"),"Loading...")</f>
        <v>Loading...</v>
      </c>
    </row>
    <row r="1818" ht="15.75" customHeight="1">
      <c r="A1818" s="2" t="s">
        <v>838</v>
      </c>
      <c r="B1818" s="2" t="s">
        <v>45</v>
      </c>
      <c r="C1818" s="2" t="s">
        <v>839</v>
      </c>
      <c r="E1818" s="2" t="str">
        <f>IFERROR(__xludf.DUMMYFUNCTION("GOOGLETRANSLATE(A1818, ""en"", ""ru"")"),"Loading...")</f>
        <v>Loading...</v>
      </c>
      <c r="F1818" s="2" t="str">
        <f>IFERROR(__xludf.DUMMYFUNCTION("GOOGLETRANSLATE(B1818, ""en"", ""ru"")"),"Тамариндовая паста")</f>
        <v>Тамариндовая паста</v>
      </c>
      <c r="G1818" s="2" t="str">
        <f>IFERROR(__xludf.DUMMYFUNCTION("GOOGLETRANSLATE(C1818, ""en"", ""ru"")"),"Loading...")</f>
        <v>Loading...</v>
      </c>
    </row>
    <row r="1819" ht="15.75" customHeight="1">
      <c r="A1819" s="2" t="s">
        <v>838</v>
      </c>
      <c r="B1819" s="2" t="s">
        <v>841</v>
      </c>
      <c r="C1819" s="2" t="s">
        <v>839</v>
      </c>
      <c r="E1819" s="2" t="str">
        <f>IFERROR(__xludf.DUMMYFUNCTION("GOOGLETRANSLATE(A1819, ""en"", ""ru"")"),"Loading...")</f>
        <v>Loading...</v>
      </c>
      <c r="F1819" s="2" t="str">
        <f>IFERROR(__xludf.DUMMYFUNCTION("GOOGLETRANSLATE(B1819, ""en"", ""ru"")"),"Loading...")</f>
        <v>Loading...</v>
      </c>
      <c r="G1819" s="2" t="str">
        <f>IFERROR(__xludf.DUMMYFUNCTION("GOOGLETRANSLATE(C1819, ""en"", ""ru"")"),"Loading...")</f>
        <v>Loading...</v>
      </c>
    </row>
    <row r="1820" ht="15.75" customHeight="1">
      <c r="A1820" s="2" t="s">
        <v>838</v>
      </c>
      <c r="B1820" s="2" t="s">
        <v>842</v>
      </c>
      <c r="C1820" s="2" t="s">
        <v>839</v>
      </c>
      <c r="E1820" s="2" t="str">
        <f>IFERROR(__xludf.DUMMYFUNCTION("GOOGLETRANSLATE(A1820, ""en"", ""ru"")"),"Loading...")</f>
        <v>Loading...</v>
      </c>
      <c r="F1820" s="2" t="str">
        <f>IFERROR(__xludf.DUMMYFUNCTION("GOOGLETRANSLATE(B1820, ""en"", ""ru"")"),"Рыбный соус")</f>
        <v>Рыбный соус</v>
      </c>
      <c r="G1820" s="2" t="str">
        <f>IFERROR(__xludf.DUMMYFUNCTION("GOOGLETRANSLATE(C1820, ""en"", ""ru"")"),"Loading...")</f>
        <v>Loading...</v>
      </c>
    </row>
    <row r="1821" ht="15.75" customHeight="1">
      <c r="A1821" s="2" t="s">
        <v>838</v>
      </c>
      <c r="B1821" s="2" t="s">
        <v>843</v>
      </c>
      <c r="C1821" s="2" t="s">
        <v>839</v>
      </c>
      <c r="E1821" s="2" t="str">
        <f>IFERROR(__xludf.DUMMYFUNCTION("GOOGLETRANSLATE(A1821, ""en"", ""ru"")"),"Loading...")</f>
        <v>Loading...</v>
      </c>
      <c r="F1821" s="2" t="str">
        <f>IFERROR(__xludf.DUMMYFUNCTION("GOOGLETRANSLATE(B1821, ""en"", ""ru"")"),"Loading...")</f>
        <v>Loading...</v>
      </c>
      <c r="G1821" s="2" t="str">
        <f>IFERROR(__xludf.DUMMYFUNCTION("GOOGLETRANSLATE(C1821, ""en"", ""ru"")"),"Loading...")</f>
        <v>Loading...</v>
      </c>
    </row>
    <row r="1822" ht="15.75" customHeight="1">
      <c r="A1822" s="2" t="s">
        <v>838</v>
      </c>
      <c r="B1822" s="2" t="s">
        <v>844</v>
      </c>
      <c r="C1822" s="2" t="s">
        <v>839</v>
      </c>
      <c r="E1822" s="2" t="str">
        <f>IFERROR(__xludf.DUMMYFUNCTION("GOOGLETRANSLATE(A1822, ""en"", ""ru"")"),"Loading...")</f>
        <v>Loading...</v>
      </c>
      <c r="F1822" s="2" t="str">
        <f>IFERROR(__xludf.DUMMYFUNCTION("GOOGLETRANSLATE(B1822, ""en"", ""ru"")"),"Жасминовый рис")</f>
        <v>Жасминовый рис</v>
      </c>
      <c r="G1822" s="2" t="str">
        <f>IFERROR(__xludf.DUMMYFUNCTION("GOOGLETRANSLATE(C1822, ""en"", ""ru"")"),"Loading...")</f>
        <v>Loading...</v>
      </c>
    </row>
    <row r="1823" ht="15.75" customHeight="1">
      <c r="A1823" s="2" t="s">
        <v>845</v>
      </c>
      <c r="B1823" s="2" t="s">
        <v>115</v>
      </c>
      <c r="C1823" s="2" t="s">
        <v>846</v>
      </c>
      <c r="E1823" s="2" t="str">
        <f>IFERROR(__xludf.DUMMYFUNCTION("GOOGLETRANSLATE(A1823, ""en"", ""ru"")"),"Loading...")</f>
        <v>Loading...</v>
      </c>
      <c r="F1823" s="2" t="str">
        <f>IFERROR(__xludf.DUMMYFUNCTION("GOOGLETRANSLATE(B1823, ""en"", ""ru"")"),"Loading...")</f>
        <v>Loading...</v>
      </c>
      <c r="G1823" s="2" t="str">
        <f>IFERROR(__xludf.DUMMYFUNCTION("GOOGLETRANSLATE(C1823, ""en"", ""ru"")"),"Loading...")</f>
        <v>Loading...</v>
      </c>
    </row>
    <row r="1824" ht="15.75" customHeight="1">
      <c r="A1824" s="2" t="s">
        <v>845</v>
      </c>
      <c r="B1824" s="2" t="s">
        <v>847</v>
      </c>
      <c r="C1824" s="2" t="s">
        <v>846</v>
      </c>
      <c r="E1824" s="2" t="str">
        <f>IFERROR(__xludf.DUMMYFUNCTION("GOOGLETRANSLATE(A1824, ""en"", ""ru"")"),"Loading...")</f>
        <v>Loading...</v>
      </c>
      <c r="F1824" s="2" t="str">
        <f>IFERROR(__xludf.DUMMYFUNCTION("GOOGLETRANSLATE(B1824, ""en"", ""ru"")"),"Loading...")</f>
        <v>Loading...</v>
      </c>
      <c r="G1824" s="2" t="str">
        <f>IFERROR(__xludf.DUMMYFUNCTION("GOOGLETRANSLATE(C1824, ""en"", ""ru"")"),"Loading...")</f>
        <v>Loading...</v>
      </c>
    </row>
    <row r="1825" ht="15.75" customHeight="1">
      <c r="A1825" s="2" t="s">
        <v>845</v>
      </c>
      <c r="B1825" s="2" t="s">
        <v>37</v>
      </c>
      <c r="C1825" s="2" t="s">
        <v>846</v>
      </c>
      <c r="E1825" s="2" t="str">
        <f>IFERROR(__xludf.DUMMYFUNCTION("GOOGLETRANSLATE(A1825, ""en"", ""ru"")"),"Loading...")</f>
        <v>Loading...</v>
      </c>
      <c r="F1825" s="2" t="str">
        <f>IFERROR(__xludf.DUMMYFUNCTION("GOOGLETRANSLATE(B1825, ""en"", ""ru"")"),"Шало")</f>
        <v>Шало</v>
      </c>
      <c r="G1825" s="2" t="str">
        <f>IFERROR(__xludf.DUMMYFUNCTION("GOOGLETRANSLATE(C1825, ""en"", ""ru"")"),"Loading...")</f>
        <v>Loading...</v>
      </c>
    </row>
    <row r="1826" ht="15.75" customHeight="1">
      <c r="A1826" s="2" t="s">
        <v>845</v>
      </c>
      <c r="B1826" s="2" t="s">
        <v>79</v>
      </c>
      <c r="C1826" s="2" t="s">
        <v>846</v>
      </c>
      <c r="E1826" s="2" t="str">
        <f>IFERROR(__xludf.DUMMYFUNCTION("GOOGLETRANSLATE(A1826, ""en"", ""ru"")"),"Loading...")</f>
        <v>Loading...</v>
      </c>
      <c r="F1826" s="2" t="str">
        <f>IFERROR(__xludf.DUMMYFUNCTION("GOOGLETRANSLATE(B1826, ""en"", ""ru"")"),"Чеснок")</f>
        <v>Чеснок</v>
      </c>
      <c r="G1826" s="2" t="str">
        <f>IFERROR(__xludf.DUMMYFUNCTION("GOOGLETRANSLATE(C1826, ""en"", ""ru"")"),"Loading...")</f>
        <v>Loading...</v>
      </c>
    </row>
    <row r="1827" ht="15.75" customHeight="1">
      <c r="A1827" s="2" t="s">
        <v>845</v>
      </c>
      <c r="B1827" s="2" t="s">
        <v>88</v>
      </c>
      <c r="C1827" s="2" t="s">
        <v>846</v>
      </c>
      <c r="E1827" s="2" t="str">
        <f>IFERROR(__xludf.DUMMYFUNCTION("GOOGLETRANSLATE(A1827, ""en"", ""ru"")"),"Loading...")</f>
        <v>Loading...</v>
      </c>
      <c r="F1827" s="2" t="str">
        <f>IFERROR(__xludf.DUMMYFUNCTION("GOOGLETRANSLATE(B1827, ""en"", ""ru"")"),"Розмари")</f>
        <v>Розмари</v>
      </c>
      <c r="G1827" s="2" t="str">
        <f>IFERROR(__xludf.DUMMYFUNCTION("GOOGLETRANSLATE(C1827, ""en"", ""ru"")"),"Loading...")</f>
        <v>Loading...</v>
      </c>
    </row>
    <row r="1828" ht="15.75" customHeight="1">
      <c r="A1828" s="2" t="s">
        <v>845</v>
      </c>
      <c r="B1828" s="2" t="s">
        <v>848</v>
      </c>
      <c r="C1828" s="2" t="s">
        <v>846</v>
      </c>
      <c r="E1828" s="2" t="str">
        <f>IFERROR(__xludf.DUMMYFUNCTION("GOOGLETRANSLATE(A1828, ""en"", ""ru"")"),"Loading...")</f>
        <v>Loading...</v>
      </c>
      <c r="F1828" s="2" t="str">
        <f>IFERROR(__xludf.DUMMYFUNCTION("GOOGLETRANSLATE(B1828, ""en"", ""ru"")"),"Loading...")</f>
        <v>Loading...</v>
      </c>
      <c r="G1828" s="2" t="str">
        <f>IFERROR(__xludf.DUMMYFUNCTION("GOOGLETRANSLATE(C1828, ""en"", ""ru"")"),"Loading...")</f>
        <v>Loading...</v>
      </c>
    </row>
    <row r="1829" ht="15.75" customHeight="1">
      <c r="A1829" s="2" t="s">
        <v>845</v>
      </c>
      <c r="B1829" s="2" t="s">
        <v>195</v>
      </c>
      <c r="C1829" s="2" t="s">
        <v>846</v>
      </c>
      <c r="E1829" s="2" t="str">
        <f>IFERROR(__xludf.DUMMYFUNCTION("GOOGLETRANSLATE(A1829, ""en"", ""ru"")"),"Loading...")</f>
        <v>Loading...</v>
      </c>
      <c r="F1829" s="2" t="str">
        <f>IFERROR(__xludf.DUMMYFUNCTION("GOOGLETRANSLATE(B1829, ""en"", ""ru"")"),"Loading...")</f>
        <v>Loading...</v>
      </c>
      <c r="G1829" s="2" t="str">
        <f>IFERROR(__xludf.DUMMYFUNCTION("GOOGLETRANSLATE(C1829, ""en"", ""ru"")"),"Loading...")</f>
        <v>Loading...</v>
      </c>
    </row>
    <row r="1830" ht="15.75" customHeight="1">
      <c r="A1830" s="2" t="s">
        <v>845</v>
      </c>
      <c r="B1830" s="2" t="s">
        <v>430</v>
      </c>
      <c r="C1830" s="2" t="s">
        <v>846</v>
      </c>
      <c r="E1830" s="2" t="str">
        <f>IFERROR(__xludf.DUMMYFUNCTION("GOOGLETRANSLATE(A1830, ""en"", ""ru"")"),"Loading...")</f>
        <v>Loading...</v>
      </c>
      <c r="F1830" s="2" t="str">
        <f>IFERROR(__xludf.DUMMYFUNCTION("GOOGLETRANSLATE(B1830, ""en"", ""ru"")"),"Белое вино")</f>
        <v>Белое вино</v>
      </c>
      <c r="G1830" s="2" t="str">
        <f>IFERROR(__xludf.DUMMYFUNCTION("GOOGLETRANSLATE(C1830, ""en"", ""ru"")"),"Loading...")</f>
        <v>Loading...</v>
      </c>
    </row>
    <row r="1831" ht="15.75" customHeight="1">
      <c r="A1831" s="2" t="s">
        <v>845</v>
      </c>
      <c r="B1831" s="2" t="s">
        <v>807</v>
      </c>
      <c r="C1831" s="2" t="s">
        <v>846</v>
      </c>
      <c r="E1831" s="2" t="str">
        <f>IFERROR(__xludf.DUMMYFUNCTION("GOOGLETRANSLATE(A1831, ""en"", ""ru"")"),"Loading...")</f>
        <v>Loading...</v>
      </c>
      <c r="F1831" s="2" t="str">
        <f>IFERROR(__xludf.DUMMYFUNCTION("GOOGLETRANSLATE(B1831, ""en"", ""ru"")"),"Loading...")</f>
        <v>Loading...</v>
      </c>
      <c r="G1831" s="2" t="str">
        <f>IFERROR(__xludf.DUMMYFUNCTION("GOOGLETRANSLATE(C1831, ""en"", ""ru"")"),"Loading...")</f>
        <v>Loading...</v>
      </c>
    </row>
    <row r="1832" ht="15.75" customHeight="1">
      <c r="A1832" s="2" t="s">
        <v>845</v>
      </c>
      <c r="B1832" s="2" t="s">
        <v>223</v>
      </c>
      <c r="C1832" s="2" t="s">
        <v>846</v>
      </c>
      <c r="E1832" s="2" t="str">
        <f>IFERROR(__xludf.DUMMYFUNCTION("GOOGLETRANSLATE(A1832, ""en"", ""ru"")"),"Loading...")</f>
        <v>Loading...</v>
      </c>
      <c r="F1832" s="2" t="str">
        <f>IFERROR(__xludf.DUMMYFUNCTION("GOOGLETRANSLATE(B1832, ""en"", ""ru"")"),"Loading...")</f>
        <v>Loading...</v>
      </c>
      <c r="G1832" s="2" t="str">
        <f>IFERROR(__xludf.DUMMYFUNCTION("GOOGLETRANSLATE(C1832, ""en"", ""ru"")"),"Loading...")</f>
        <v>Loading...</v>
      </c>
    </row>
    <row r="1833" ht="15.75" customHeight="1">
      <c r="A1833" s="2" t="s">
        <v>845</v>
      </c>
      <c r="B1833" s="2" t="s">
        <v>849</v>
      </c>
      <c r="C1833" s="2" t="s">
        <v>846</v>
      </c>
      <c r="E1833" s="2" t="str">
        <f>IFERROR(__xludf.DUMMYFUNCTION("GOOGLETRANSLATE(A1833, ""en"", ""ru"")"),"Loading...")</f>
        <v>Loading...</v>
      </c>
      <c r="F1833" s="2" t="str">
        <f>IFERROR(__xludf.DUMMYFUNCTION("GOOGLETRANSLATE(B1833, ""en"", ""ru"")"),"Loading...")</f>
        <v>Loading...</v>
      </c>
      <c r="G1833" s="2" t="str">
        <f>IFERROR(__xludf.DUMMYFUNCTION("GOOGLETRANSLATE(C1833, ""en"", ""ru"")"),"Loading...")</f>
        <v>Loading...</v>
      </c>
    </row>
    <row r="1834" ht="15.75" customHeight="1">
      <c r="A1834" s="2" t="s">
        <v>845</v>
      </c>
      <c r="B1834" s="2" t="s">
        <v>850</v>
      </c>
      <c r="C1834" s="2" t="s">
        <v>846</v>
      </c>
      <c r="E1834" s="2" t="str">
        <f>IFERROR(__xludf.DUMMYFUNCTION("GOOGLETRANSLATE(A1834, ""en"", ""ru"")"),"Loading...")</f>
        <v>Loading...</v>
      </c>
      <c r="F1834" s="2" t="str">
        <f>IFERROR(__xludf.DUMMYFUNCTION("GOOGLETRANSLATE(B1834, ""en"", ""ru"")"),"Loading...")</f>
        <v>Loading...</v>
      </c>
      <c r="G1834" s="2" t="str">
        <f>IFERROR(__xludf.DUMMYFUNCTION("GOOGLETRANSLATE(C1834, ""en"", ""ru"")"),"Loading...")</f>
        <v>Loading...</v>
      </c>
    </row>
    <row r="1835" ht="15.75" customHeight="1">
      <c r="A1835" s="2" t="s">
        <v>851</v>
      </c>
      <c r="B1835" s="2" t="s">
        <v>748</v>
      </c>
      <c r="C1835" s="2" t="s">
        <v>852</v>
      </c>
      <c r="E1835" s="2" t="str">
        <f>IFERROR(__xludf.DUMMYFUNCTION("GOOGLETRANSLATE(A1835, ""en"", ""ru"")"),"Loading...")</f>
        <v>Loading...</v>
      </c>
      <c r="F1835" s="2" t="str">
        <f>IFERROR(__xludf.DUMMYFUNCTION("GOOGLETRANSLATE(B1835, ""en"", ""ru"")"),"Loading...")</f>
        <v>Loading...</v>
      </c>
      <c r="G1835" s="2" t="str">
        <f>IFERROR(__xludf.DUMMYFUNCTION("GOOGLETRANSLATE(C1835, ""en"", ""ru"")"),"Нагрейте масло в сковороде на сильном огне, пока оно не станет горячим. Добавьте панир, затем немного уменьшите огонь. Жарьте, пока он не начал подрумяниваться по краям, затем переверните его и подрумяньте с каждой стороны — панир подрумянится быстрее, че"&amp;"м вы думаете, поэтому не уходите. Достаньте панир из формы и выложите на кухонную бумагу.
Положите в сковороду имбирь, тмин, куркуму, молотый кориандр, перец чили и обжаривайте все 1 мин. Добавьте помидоры, разминая их тыльную сторону ложки, и тушите все "&amp;"5 минут, пока соус не приобрел ароматный запах. Добавьте немного воды, если он слишком густой. Хорошо приформировать. Добавьте горошек и тушите еще 2 минуты, затем добавьте панир и посыпьте гарам масалу. Разложите по двум тарелкам, сверху посыпьте листьям"&amp;"и кориандра и подавайте с хлебом наан, роти или рисом.")</f>
        <v>Нагрейте масло в сковороде на сильном огне, пока оно не станет горячим. Добавьте панир, затем немного уменьшите огонь. Жарьте, пока он не начал подрумяниваться по краям, затем переверните его и подрумяньте с каждой стороны — панир подрумянится быстрее, чем вы думаете, поэтому не уходите. Достаньте панир из формы и выложите на кухонную бумагу.
Положите в сковороду имбирь, тмин, куркуму, молотый кориандр, перец чили и обжаривайте все 1 мин. Добавьте помидоры, разминая их тыльную сторону ложки, и тушите все 5 минут, пока соус не приобрел ароматный запах. Добавьте немного воды, если он слишком густой. Хорошо приформировать. Добавьте горошек и тушите еще 2 минуты, затем добавьте панир и посыпьте гарам масалу. Разложите по двум тарелкам, сверху посыпьте листьями кориандра и подавайте с хлебом наан, роти или рисом.</v>
      </c>
    </row>
    <row r="1836" ht="15.75" customHeight="1">
      <c r="A1836" s="2" t="s">
        <v>851</v>
      </c>
      <c r="B1836" s="2" t="s">
        <v>853</v>
      </c>
      <c r="C1836" s="2" t="s">
        <v>852</v>
      </c>
      <c r="E1836" s="2" t="str">
        <f>IFERROR(__xludf.DUMMYFUNCTION("GOOGLETRANSLATE(A1836, ""en"", ""ru"")"),"Loading...")</f>
        <v>Loading...</v>
      </c>
      <c r="F1836" s="2" t="str">
        <f>IFERROR(__xludf.DUMMYFUNCTION("GOOGLETRANSLATE(B1836, ""en"", ""ru"")"),"Loading...")</f>
        <v>Loading...</v>
      </c>
      <c r="G1836" s="2" t="str">
        <f>IFERROR(__xludf.DUMMYFUNCTION("GOOGLETRANSLATE(C1836, ""en"", ""ru"")"),"Нагрейте масло в сковороде на сильном огне, пока оно не станет горячим. Добавьте панир, затем немного уменьшите огонь. Жарьте, пока он не начал подрумяниваться по краям, затем переверните его и подрумяньте с каждой стороны — панир подрумянится быстрее, че"&amp;"м вы думаете, поэтому не уходите. Достаньте панир из формы и выложите на кухонную бумагу.
Положите в сковороду имбирь, тмин, куркуму, молотый кориандр, перец чили и обжаривайте все 1 мин. Добавьте помидоры, разминая их тыльную сторону ложки, и тушите все "&amp;"5 минут, пока соус не приобрел ароматный запах. Добавьте немного воды, если он слишком густой. Хорошо приформировать. Добавьте горошек и тушите еще 2 минуты, затем добавьте панир и посыпьте гарам масалу. Разложите по двум тарелкам, сверху посыпьте листьям"&amp;"и кориандра и подавайте с хлебом наан, роти или рисом.")</f>
        <v>Нагрейте масло в сковороде на сильном огне, пока оно не станет горячим. Добавьте панир, затем немного уменьшите огонь. Жарьте, пока он не начал подрумяниваться по краям, затем переверните его и подрумяньте с каждой стороны — панир подрумянится быстрее, чем вы думаете, поэтому не уходите. Достаньте панир из формы и выложите на кухонную бумагу.
Положите в сковороду имбирь, тмин, куркуму, молотый кориандр, перец чили и обжаривайте все 1 мин. Добавьте помидоры, разминая их тыльную сторону ложки, и тушите все 5 минут, пока соус не приобрел ароматный запах. Добавьте немного воды, если он слишком густой. Хорошо приформировать. Добавьте горошек и тушите еще 2 минуты, затем добавьте панир и посыпьте гарам масалу. Разложите по двум тарелкам, сверху посыпьте листьями кориандра и подавайте с хлебом наан, роти или рисом.</v>
      </c>
    </row>
    <row r="1837" ht="15.75" customHeight="1">
      <c r="A1837" s="2" t="s">
        <v>851</v>
      </c>
      <c r="B1837" s="2" t="s">
        <v>38</v>
      </c>
      <c r="C1837" s="2" t="s">
        <v>852</v>
      </c>
      <c r="E1837" s="2" t="str">
        <f>IFERROR(__xludf.DUMMYFUNCTION("GOOGLETRANSLATE(A1837, ""en"", ""ru"")"),"Loading...")</f>
        <v>Loading...</v>
      </c>
      <c r="F1837" s="2" t="str">
        <f>IFERROR(__xludf.DUMMYFUNCTION("GOOGLETRANSLATE(B1837, ""en"", ""ru"")"),"Имбирь")</f>
        <v>Имбирь</v>
      </c>
      <c r="G1837" s="2" t="str">
        <f>IFERROR(__xludf.DUMMYFUNCTION("GOOGLETRANSLATE(C1837, ""en"", ""ru"")"),"Нагрейте масло в сковороде на сильном огне, пока оно не станет горячим. Добавьте панир, затем немного уменьшите огонь. Жарьте, пока он не начал подрумяниваться по краям, затем переверните его и подрумяньте с каждой стороны — панир подрумянится быстрее, че"&amp;"м вы думаете, поэтому не уходите. Достаньте панир из формы и выложите на кухонную бумагу.
Положите в сковороду имбирь, тмин, куркуму, молотый кориандр, перец чили и обжаривайте все 1 мин. Добавьте помидоры, разминая их тыльную сторону ложки, и тушите все "&amp;"5 минут, пока соус не приобрел ароматный запах. Добавьте немного воды, если он слишком густой. Хорошо приформировать. Добавьте горошек и тушите еще 2 минуты, затем добавьте панир и посыпьте гарам масалу. Разложите по двум тарелкам, сверху посыпьте листьям"&amp;"и кориандра и подавайте с хлебом наан, роти или рисом.")</f>
        <v>Нагрейте масло в сковороде на сильном огне, пока оно не станет горячим. Добавьте панир, затем немного уменьшите огонь. Жарьте, пока он не начал подрумяниваться по краям, затем переверните его и подрумяньте с каждой стороны — панир подрумянится быстрее, чем вы думаете, поэтому не уходите. Достаньте панир из формы и выложите на кухонную бумагу.
Положите в сковороду имбирь, тмин, куркуму, молотый кориандр, перец чили и обжаривайте все 1 мин. Добавьте помидоры, разминая их тыльную сторону ложки, и тушите все 5 минут, пока соус не приобрел ароматный запах. Добавьте немного воды, если он слишком густой. Хорошо приформировать. Добавьте горошек и тушите еще 2 минуты, затем добавьте панир и посыпьте гарам масалу. Разложите по двум тарелкам, сверху посыпьте листьями кориандра и подавайте с хлебом наан, роти или рисом.</v>
      </c>
    </row>
    <row r="1838" ht="15.75" customHeight="1">
      <c r="A1838" s="2" t="s">
        <v>851</v>
      </c>
      <c r="B1838" s="2" t="s">
        <v>42</v>
      </c>
      <c r="C1838" s="2" t="s">
        <v>852</v>
      </c>
      <c r="E1838" s="2" t="str">
        <f>IFERROR(__xludf.DUMMYFUNCTION("GOOGLETRANSLATE(A1838, ""en"", ""ru"")"),"Loading...")</f>
        <v>Loading...</v>
      </c>
      <c r="F1838" s="2" t="str">
        <f>IFERROR(__xludf.DUMMYFUNCTION("GOOGLETRANSLATE(B1838, ""en"", ""ru"")"),"Тмин")</f>
        <v>Тмин</v>
      </c>
      <c r="G1838" s="2" t="str">
        <f>IFERROR(__xludf.DUMMYFUNCTION("GOOGLETRANSLATE(C1838, ""en"", ""ru"")"),"Нагрейте масло в сковороде на сильном огне, пока оно не станет горячим. Добавьте панир, затем немного уменьшите огонь. Жарьте, пока он не начал подрумяниваться по краям, затем переверните его и подрумяньте с каждой стороны — панир подрумянится быстрее, че"&amp;"м вы думаете, поэтому не уходите. Достаньте панир из формы и выложите на кухонную бумагу.
Положите в сковороду имбирь, тмин, куркуму, молотый кориандр, перец чили и обжаривайте все 1 мин. Добавьте помидоры, разминая их тыльную сторону ложки, и тушите все "&amp;"5 минут, пока соус не приобрел ароматный запах. Добавьте немного воды, если он слишком густой. Хорошо приформировать. Добавьте горошек и тушите еще 2 минуты, затем добавьте панир и посыпьте гарам масалу. Разложите по двум тарелкам, сверху посыпьте листьям"&amp;"и кориандра и подавайте с хлебом наан, роти или рисом.")</f>
        <v>Нагрейте масло в сковороде на сильном огне, пока оно не станет горячим. Добавьте панир, затем немного уменьшите огонь. Жарьте, пока он не начал подрумяниваться по краям, затем переверните его и подрумяньте с каждой стороны — панир подрумянится быстрее, чем вы думаете, поэтому не уходите. Достаньте панир из формы и выложите на кухонную бумагу.
Положите в сковороду имбирь, тмин, куркуму, молотый кориандр, перец чили и обжаривайте все 1 мин. Добавьте помидоры, разминая их тыльную сторону ложки, и тушите все 5 минут, пока соус не приобрел ароматный запах. Добавьте немного воды, если он слишком густой. Хорошо приформировать. Добавьте горошек и тушите еще 2 минуты, затем добавьте панир и посыпьте гарам масалу. Разложите по двум тарелкам, сверху посыпьте листьями кориандра и подавайте с хлебом наан, роти или рисом.</v>
      </c>
    </row>
    <row r="1839" ht="15.75" customHeight="1">
      <c r="A1839" s="2" t="s">
        <v>851</v>
      </c>
      <c r="B1839" s="2" t="s">
        <v>41</v>
      </c>
      <c r="C1839" s="2" t="s">
        <v>852</v>
      </c>
      <c r="E1839" s="2" t="str">
        <f>IFERROR(__xludf.DUMMYFUNCTION("GOOGLETRANSLATE(A1839, ""en"", ""ru"")"),"Loading...")</f>
        <v>Loading...</v>
      </c>
      <c r="F1839" s="2" t="str">
        <f>IFERROR(__xludf.DUMMYFUNCTION("GOOGLETRANSLATE(B1839, ""en"", ""ru"")"),"Куркума")</f>
        <v>Куркума</v>
      </c>
      <c r="G1839" s="2" t="str">
        <f>IFERROR(__xludf.DUMMYFUNCTION("GOOGLETRANSLATE(C1839, ""en"", ""ru"")"),"Нагрейте масло в сковороде на сильном огне, пока оно не станет горячим. Добавьте панир, затем немного уменьшите огонь. Жарьте, пока он не начал подрумяниваться по краям, затем переверните его и подрумяньте с каждой стороны — панир подрумянится быстрее, че"&amp;"м вы думаете, поэтому не уходите. Достаньте панир из формы и выложите на кухонную бумагу.
Положите в сковороду имбирь, тмин, куркуму, молотый кориандр, перец чили и обжаривайте все 1 мин. Добавьте помидоры, разминая их тыльную сторону ложки, и тушите все "&amp;"5 минут, пока соус не приобрел ароматный запах. Добавьте немного воды, если он слишком густой. Хорошо приформировать. Добавьте горошек и тушите еще 2 минуты, затем добавьте панир и посыпьте гарам масалу. Разложите по двум тарелкам, сверху посыпьте листьям"&amp;"и кориандра и подавайте с хлебом наан, роти или рисом.")</f>
        <v>Нагрейте масло в сковороде на сильном огне, пока оно не станет горячим. Добавьте панир, затем немного уменьшите огонь. Жарьте, пока он не начал подрумяниваться по краям, затем переверните его и подрумяньте с каждой стороны — панир подрумянится быстрее, чем вы думаете, поэтому не уходите. Достаньте панир из формы и выложите на кухонную бумагу.
Положите в сковороду имбирь, тмин, куркуму, молотый кориандр, перец чили и обжаривайте все 1 мин. Добавьте помидоры, разминая их тыльную сторону ложки, и тушите все 5 минут, пока соус не приобрел ароматный запах. Добавьте немного воды, если он слишком густой. Хорошо приформировать. Добавьте горошек и тушите еще 2 минуты, затем добавьте панир и посыпьте гарам масалу. Разложите по двум тарелкам, сверху посыпьте листьями кориандра и подавайте с хлебом наан, роти или рисом.</v>
      </c>
    </row>
    <row r="1840" ht="15.75" customHeight="1">
      <c r="A1840" s="2" t="s">
        <v>851</v>
      </c>
      <c r="B1840" s="2" t="s">
        <v>43</v>
      </c>
      <c r="C1840" s="2" t="s">
        <v>852</v>
      </c>
      <c r="E1840" s="2" t="str">
        <f>IFERROR(__xludf.DUMMYFUNCTION("GOOGLETRANSLATE(A1840, ""en"", ""ru"")"),"Loading...")</f>
        <v>Loading...</v>
      </c>
      <c r="F1840" s="2" t="str">
        <f>IFERROR(__xludf.DUMMYFUNCTION("GOOGLETRANSLATE(B1840, ""en"", ""ru"")"),"Кориандр")</f>
        <v>Кориандр</v>
      </c>
      <c r="G1840" s="2" t="str">
        <f>IFERROR(__xludf.DUMMYFUNCTION("GOOGLETRANSLATE(C1840, ""en"", ""ru"")"),"Нагрейте масло в сковороде на сильном огне, пока оно не станет горячим. Добавьте панир, затем немного уменьшите огонь. Жарьте, пока он не начал подрумяниваться по краям, затем переверните его и подрумяньте с каждой стороны — панир подрумянится быстрее, че"&amp;"м вы думаете, поэтому не уходите. Достаньте панир из формы и выложите на кухонную бумагу.
Положите в сковороду имбирь, тмин, куркуму, молотый кориандр, перец чили и обжаривайте все 1 мин. Добавьте помидоры, разминая их тыльную сторону ложки, и тушите все "&amp;"5 минут, пока соус не приобрел ароматный запах. Добавьте немного воды, если он слишком густой. Хорошо приформировать. Добавьте горошек и тушите еще 2 минуты, затем добавьте панир и посыпьте гарам масалу. Разложите по двум тарелкам, сверху посыпьте листьям"&amp;"и кориандра и подавайте с хлебом наан, роти или рисом.")</f>
        <v>Нагрейте масло в сковороде на сильном огне, пока оно не станет горячим. Добавьте панир, затем немного уменьшите огонь. Жарьте, пока он не начал подрумяниваться по краям, затем переверните его и подрумяньте с каждой стороны — панир подрумянится быстрее, чем вы думаете, поэтому не уходите. Достаньте панир из формы и выложите на кухонную бумагу.
Положите в сковороду имбирь, тмин, куркуму, молотый кориандр, перец чили и обжаривайте все 1 мин. Добавьте помидоры, разминая их тыльную сторону ложки, и тушите все 5 минут, пока соус не приобрел ароматный запах. Добавьте немного воды, если он слишком густой. Хорошо приформировать. Добавьте горошек и тушите еще 2 минуты, затем добавьте панир и посыпьте гарам масалу. Разложите по двум тарелкам, сверху посыпьте листьями кориандра и подавайте с хлебом наан, роти или рисом.</v>
      </c>
    </row>
    <row r="1841" ht="15.75" customHeight="1">
      <c r="A1841" s="2" t="s">
        <v>851</v>
      </c>
      <c r="B1841" s="2" t="s">
        <v>80</v>
      </c>
      <c r="C1841" s="2" t="s">
        <v>852</v>
      </c>
      <c r="E1841" s="2" t="str">
        <f>IFERROR(__xludf.DUMMYFUNCTION("GOOGLETRANSLATE(A1841, ""en"", ""ru"")"),"Loading...")</f>
        <v>Loading...</v>
      </c>
      <c r="F1841" s="2" t="str">
        <f>IFERROR(__xludf.DUMMYFUNCTION("GOOGLETRANSLATE(B1841, ""en"", ""ru"")"),"Зеленый перец чили")</f>
        <v>Зеленый перец чили</v>
      </c>
      <c r="G1841" s="2" t="str">
        <f>IFERROR(__xludf.DUMMYFUNCTION("GOOGLETRANSLATE(C1841, ""en"", ""ru"")"),"Нагрейте масло в сковороде на сильном огне, пока оно не станет горячим. Добавьте панир, затем немного уменьшите огонь. Жарьте, пока он не начал подрумяниваться по краям, затем переверните его и подрумяньте с каждой стороны — панир подрумянится быстрее, че"&amp;"м вы думаете, поэтому не уходите. Достаньте панир из формы и выложите на кухонную бумагу.
Положите в сковороду имбирь, тмин, куркуму, молотый кориандр, перец чили и обжаривайте все 1 мин. Добавьте помидоры, разминая их тыльную сторону ложки, и тушите все "&amp;"5 минут, пока соус не приобрел ароматный запах. Добавьте немного воды, если он слишком густой. Хорошо приформировать. Добавьте горошек и тушите еще 2 минуты, затем добавьте панир и посыпьте гарам масалу. Разложите по двум тарелкам, сверху посыпьте листьям"&amp;"и кориандра и подавайте с хлебом наан, роти или рисом.")</f>
        <v>Нагрейте масло в сковороде на сильном огне, пока оно не станет горячим. Добавьте панир, затем немного уменьшите огонь. Жарьте, пока он не начал подрумяниваться по краям, затем переверните его и подрумяньте с каждой стороны — панир подрумянится быстрее, чем вы думаете, поэтому не уходите. Достаньте панир из формы и выложите на кухонную бумагу.
Положите в сковороду имбирь, тмин, куркуму, молотый кориандр, перец чили и обжаривайте все 1 мин. Добавьте помидоры, разминая их тыльную сторону ложки, и тушите все 5 минут, пока соус не приобрел ароматный запах. Добавьте немного воды, если он слишком густой. Хорошо приформировать. Добавьте горошек и тушите еще 2 минуты, затем добавьте панир и посыпьте гарам масалу. Разложите по двум тарелкам, сверху посыпьте листьями кориандра и подавайте с хлебом наан, роти или рисом.</v>
      </c>
    </row>
    <row r="1842" ht="15.75" customHeight="1">
      <c r="A1842" s="2" t="s">
        <v>851</v>
      </c>
      <c r="B1842" s="2" t="s">
        <v>191</v>
      </c>
      <c r="C1842" s="2" t="s">
        <v>852</v>
      </c>
      <c r="E1842" s="2" t="str">
        <f>IFERROR(__xludf.DUMMYFUNCTION("GOOGLETRANSLATE(A1842, ""en"", ""ru"")"),"Loading...")</f>
        <v>Loading...</v>
      </c>
      <c r="F1842" s="2" t="str">
        <f>IFERROR(__xludf.DUMMYFUNCTION("GOOGLETRANSLATE(B1842, ""en"", ""ru"")"),"Loading...")</f>
        <v>Loading...</v>
      </c>
      <c r="G1842" s="2" t="str">
        <f>IFERROR(__xludf.DUMMYFUNCTION("GOOGLETRANSLATE(C1842, ""en"", ""ru"")"),"Нагрейте масло в сковороде на сильном огне, пока оно не станет горячим. Добавьте панир, затем немного уменьшите огонь. Жарьте, пока он не начал подрумяниваться по краям, затем переверните его и подрумяньте с каждой стороны — панир подрумянится быстрее, че"&amp;"м вы думаете, поэтому не уходите. Достаньте панир из формы и выложите на кухонную бумагу.
Положите в сковороду имбирь, тмин, куркуму, молотый кориандр, перец чили и обжаривайте все 1 мин. Добавьте помидоры, разминая их тыльную сторону ложки, и тушите все "&amp;"5 минут, пока соус не приобрел ароматный запах. Добавьте немного воды, если он слишком густой. Хорошо приформировать. Добавьте горошек и тушите еще 2 минуты, затем добавьте панир и посыпьте гарам масалу. Разложите по двум тарелкам, сверху посыпьте листьям"&amp;"и кориандра и подавайте с хлебом наан, роти или рисом.")</f>
        <v>Нагрейте масло в сковороде на сильном огне, пока оно не станет горячим. Добавьте панир, затем немного уменьшите огонь. Жарьте, пока он не начал подрумяниваться по краям, затем переверните его и подрумяньте с каждой стороны — панир подрумянится быстрее, чем вы думаете, поэтому не уходите. Достаньте панир из формы и выложите на кухонную бумагу.
Положите в сковороду имбирь, тмин, куркуму, молотый кориандр, перец чили и обжаривайте все 1 мин. Добавьте помидоры, разминая их тыльную сторону ложки, и тушите все 5 минут, пока соус не приобрел ароматный запах. Добавьте немного воды, если он слишком густой. Хорошо приформировать. Добавьте горошек и тушите еще 2 минуты, затем добавьте панир и посыпьте гарам масалу. Разложите по двум тарелкам, сверху посыпьте листьями кориандра и подавайте с хлебом наан, роти или рисом.</v>
      </c>
    </row>
    <row r="1843" ht="15.75" customHeight="1">
      <c r="A1843" s="2" t="s">
        <v>851</v>
      </c>
      <c r="B1843" s="2" t="s">
        <v>575</v>
      </c>
      <c r="C1843" s="2" t="s">
        <v>852</v>
      </c>
      <c r="E1843" s="2" t="str">
        <f>IFERROR(__xludf.DUMMYFUNCTION("GOOGLETRANSLATE(A1843, ""en"", ""ru"")"),"Loading...")</f>
        <v>Loading...</v>
      </c>
      <c r="F1843" s="2" t="str">
        <f>IFERROR(__xludf.DUMMYFUNCTION("GOOGLETRANSLATE(B1843, ""en"", ""ru"")"),"Loading...")</f>
        <v>Loading...</v>
      </c>
      <c r="G1843" s="2" t="str">
        <f>IFERROR(__xludf.DUMMYFUNCTION("GOOGLETRANSLATE(C1843, ""en"", ""ru"")"),"Нагрейте масло в сковороде на сильном огне, пока оно не станет горячим. Добавьте панир, затем немного уменьшите огонь. Жарьте, пока он не начал подрумяниваться по краям, затем переверните его и подрумяньте с каждой стороны — панир подрумянится быстрее, че"&amp;"м вы думаете, поэтому не уходите. Достаньте панир из формы и выложите на кухонную бумагу.
Положите в сковороду имбирь, тмин, куркуму, молотый кориандр, перец чили и обжаривайте все 1 мин. Добавьте помидоры, разминая их тыльную сторону ложки, и тушите все "&amp;"5 минут, пока соус не приобрел ароматный запах. Добавьте немного воды, если он слишком густой. Хорошо приформировать. Добавьте горошек и тушите еще 2 минуты, затем добавьте панир и посыпьте гарам масалу. Разложите по двум тарелкам, сверху посыпьте листьям"&amp;"и кориандра и подавайте с хлебом наан, роти или рисом.")</f>
        <v>Нагрейте масло в сковороде на сильном огне, пока оно не станет горячим. Добавьте панир, затем немного уменьшите огонь. Жарьте, пока он не начал подрумяниваться по краям, затем переверните его и подрумяньте с каждой стороны — панир подрумянится быстрее, чем вы думаете, поэтому не уходите. Достаньте панир из формы и выложите на кухонную бумагу.
Положите в сковороду имбирь, тмин, куркуму, молотый кориандр, перец чили и обжаривайте все 1 мин. Добавьте помидоры, разминая их тыльную сторону ложки, и тушите все 5 минут, пока соус не приобрел ароматный запах. Добавьте немного воды, если он слишком густой. Хорошо приформировать. Добавьте горошек и тушите еще 2 минуты, затем добавьте панир и посыпьте гарам масалу. Разложите по двум тарелкам, сверху посыпьте листьями кориандра и подавайте с хлебом наан, роти или рисом.</v>
      </c>
    </row>
    <row r="1844" ht="15.75" customHeight="1">
      <c r="A1844" s="2" t="s">
        <v>851</v>
      </c>
      <c r="B1844" s="2" t="s">
        <v>548</v>
      </c>
      <c r="C1844" s="2" t="s">
        <v>852</v>
      </c>
      <c r="E1844" s="2" t="str">
        <f>IFERROR(__xludf.DUMMYFUNCTION("GOOGLETRANSLATE(A1844, ""en"", ""ru"")"),"Loading...")</f>
        <v>Loading...</v>
      </c>
      <c r="F1844" s="2" t="str">
        <f>IFERROR(__xludf.DUMMYFUNCTION("GOOGLETRANSLATE(B1844, ""en"", ""ru"")"),"Loading...")</f>
        <v>Loading...</v>
      </c>
      <c r="G1844" s="2" t="str">
        <f>IFERROR(__xludf.DUMMYFUNCTION("GOOGLETRANSLATE(C1844, ""en"", ""ru"")"),"Нагрейте масло в сковороде на сильном огне, пока оно не станет горячим. Добавьте панир, затем немного уменьшите огонь. Жарьте, пока он не начал подрумяниваться по краям, затем переверните его и подрумяньте с каждой стороны — панир подрумянится быстрее, че"&amp;"м вы думаете, поэтому не уходите. Достаньте панир из формы и выложите на кухонную бумагу.
Положите в сковороду имбирь, тмин, куркуму, молотый кориандр, перец чили и обжаривайте все 1 мин. Добавьте помидоры, разминая их тыльную сторону ложки, и тушите все "&amp;"5 минут, пока соус не приобрел ароматный запах. Добавьте немного воды, если он слишком густой. Хорошо приформировать. Добавьте горошек и тушите еще 2 минуты, затем добавьте панир и посыпьте гарам масалу. Разложите по двум тарелкам, сверху посыпьте листьям"&amp;"и кориандра и подавайте с хлебом наан, роти или рисом.")</f>
        <v>Нагрейте масло в сковороде на сильном огне, пока оно не станет горячим. Добавьте панир, затем немного уменьшите огонь. Жарьте, пока он не начал подрумяниваться по краям, затем переверните его и подрумяньте с каждой стороны — панир подрумянится быстрее, чем вы думаете, поэтому не уходите. Достаньте панир из формы и выложите на кухонную бумагу.
Положите в сковороду имбирь, тмин, куркуму, молотый кориандр, перец чили и обжаривайте все 1 мин. Добавьте помидоры, разминая их тыльную сторону ложки, и тушите все 5 минут, пока соус не приобрел ароматный запах. Добавьте немного воды, если он слишком густой. Хорошо приформировать. Добавьте горошек и тушите еще 2 минуты, затем добавьте панир и посыпьте гарам масалу. Разложите по двум тарелкам, сверху посыпьте листьями кориандра и подавайте с хлебом наан, роти или рисом.</v>
      </c>
    </row>
    <row r="1845" ht="15.75" customHeight="1">
      <c r="A1845" s="2" t="s">
        <v>851</v>
      </c>
      <c r="B1845" s="2" t="s">
        <v>43</v>
      </c>
      <c r="C1845" s="2" t="s">
        <v>852</v>
      </c>
      <c r="E1845" s="2" t="str">
        <f>IFERROR(__xludf.DUMMYFUNCTION("GOOGLETRANSLATE(A1845, ""en"", ""ru"")"),"Loading...")</f>
        <v>Loading...</v>
      </c>
      <c r="F1845" s="2" t="str">
        <f>IFERROR(__xludf.DUMMYFUNCTION("GOOGLETRANSLATE(B1845, ""en"", ""ru"")"),"Кориандр")</f>
        <v>Кориандр</v>
      </c>
      <c r="G1845" s="2" t="str">
        <f>IFERROR(__xludf.DUMMYFUNCTION("GOOGLETRANSLATE(C1845, ""en"", ""ru"")"),"Нагрейте масло в сковороде на сильном огне, пока оно не станет горячим. Добавьте панир, затем немного уменьшите огонь. Жарьте, пока он не начал подрумяниваться по краям, затем переверните его и подрумяньте с каждой стороны — панир подрумянится быстрее, че"&amp;"м вы думаете, поэтому не уходите. Достаньте панир из формы и выложите на кухонную бумагу.
Положите в сковороду имбирь, тмин, куркуму, молотый кориандр, перец чили и обжаривайте все 1 мин. Добавьте помидоры, разминая их тыльную сторону ложки, и тушите все "&amp;"5 минут, пока соус не приобрел ароматный запах. Добавьте немного воды, если он слишком густой. Хорошо приформировать. Добавьте горошек и тушите еще 2 минуты, затем добавьте панир и посыпьте гарам масалу. Разложите по двум тарелкам, сверху посыпьте листьям"&amp;"и кориандра и подавайте с хлебом наан, роти или рисом.")</f>
        <v>Нагрейте масло в сковороде на сильном огне, пока оно не станет горячим. Добавьте панир, затем немного уменьшите огонь. Жарьте, пока он не начал подрумяниваться по краям, затем переверните его и подрумяньте с каждой стороны — панир подрумянится быстрее, чем вы думаете, поэтому не уходите. Достаньте панир из формы и выложите на кухонную бумагу.
Положите в сковороду имбирь, тмин, куркуму, молотый кориандр, перец чили и обжаривайте все 1 мин. Добавьте помидоры, разминая их тыльную сторону ложки, и тушите все 5 минут, пока соус не приобрел ароматный запах. Добавьте немного воды, если он слишком густой. Хорошо приформировать. Добавьте горошек и тушите еще 2 минуты, затем добавьте панир и посыпьте гарам масалу. Разложите по двум тарелкам, сверху посыпьте листьями кориандра и подавайте с хлебом наан, роти или рисом.</v>
      </c>
    </row>
    <row r="1846" ht="15.75" customHeight="1">
      <c r="A1846" s="2" t="s">
        <v>851</v>
      </c>
      <c r="B1846" s="2" t="s">
        <v>854</v>
      </c>
      <c r="C1846" s="2" t="s">
        <v>852</v>
      </c>
      <c r="E1846" s="2" t="str">
        <f>IFERROR(__xludf.DUMMYFUNCTION("GOOGLETRANSLATE(A1846, ""en"", ""ru"")"),"Loading...")</f>
        <v>Loading...</v>
      </c>
      <c r="F1846" s="2" t="str">
        <f>IFERROR(__xludf.DUMMYFUNCTION("GOOGLETRANSLATE(B1846, ""en"", ""ru"")"),"Loading...")</f>
        <v>Loading...</v>
      </c>
      <c r="G1846" s="2" t="str">
        <f>IFERROR(__xludf.DUMMYFUNCTION("GOOGLETRANSLATE(C1846, ""en"", ""ru"")"),"Нагрейте масло в сковороде на сильном огне, пока оно не станет горячим. Добавьте панир, затем немного уменьшите огонь. Жарьте, пока он не начал подрумяниваться по краям, затем переверните его и подрумяньте с каждой стороны — панир подрумянится быстрее, че"&amp;"м вы думаете, поэтому не уходите. Достаньте панир из формы и выложите на кухонную бумагу.
Положите в сковороду имбирь, тмин, куркуму, молотый кориандр, перец чили и обжаривайте все 1 мин. Добавьте помидоры, разминая их тыльную сторону ложки, и тушите все "&amp;"5 минут, пока соус не приобрел ароматный запах. Добавьте немного воды, если он слишком густой. Хорошо приформировать. Добавьте горошек и тушите еще 2 минуты, затем добавьте панир и посыпьте гарам масалу. Разложите по двум тарелкам, сверху посыпьте листьям"&amp;"и кориандра и подавайте с хлебом наан, роти или рисом.")</f>
        <v>Нагрейте масло в сковороде на сильном огне, пока оно не станет горячим. Добавьте панир, затем немного уменьшите огонь. Жарьте, пока он не начал подрумяниваться по краям, затем переверните его и подрумяньте с каждой стороны — панир подрумянится быстрее, чем вы думаете, поэтому не уходите. Достаньте панир из формы и выложите на кухонную бумагу.
Положите в сковороду имбирь, тмин, куркуму, молотый кориандр, перец чили и обжаривайте все 1 мин. Добавьте помидоры, разминая их тыльную сторону ложки, и тушите все 5 минут, пока соус не приобрел ароматный запах. Добавьте немного воды, если он слишком густой. Хорошо приформировать. Добавьте горошек и тушите еще 2 минуты, затем добавьте панир и посыпьте гарам масалу. Разложите по двум тарелкам, сверху посыпьте листьями кориандра и подавайте с хлебом наан, роти или рисом.</v>
      </c>
    </row>
    <row r="1847" ht="15.75" customHeight="1">
      <c r="A1847" s="2" t="s">
        <v>855</v>
      </c>
      <c r="B1847" s="2" t="s">
        <v>197</v>
      </c>
      <c r="C1847" s="2" t="s">
        <v>856</v>
      </c>
      <c r="E1847" s="2" t="str">
        <f>IFERROR(__xludf.DUMMYFUNCTION("GOOGLETRANSLATE(A1847, ""en"", ""ru"")"),"Loading...")</f>
        <v>Loading...</v>
      </c>
      <c r="F1847" s="2" t="str">
        <f>IFERROR(__xludf.DUMMYFUNCTION("GOOGLETRANSLATE(B1847, ""en"", ""ru"")"),"Loading...")</f>
        <v>Loading...</v>
      </c>
      <c r="G1847" s="2" t="str">
        <f>IFERROR(__xludf.DUMMYFUNCTION("GOOGLETRANSLATE(C1847, ""en"", ""ru"")"),"Loading...")</f>
        <v>Loading...</v>
      </c>
    </row>
    <row r="1848" ht="15.75" customHeight="1">
      <c r="A1848" s="2" t="s">
        <v>855</v>
      </c>
      <c r="B1848" s="2" t="s">
        <v>237</v>
      </c>
      <c r="C1848" s="2" t="s">
        <v>856</v>
      </c>
      <c r="E1848" s="2" t="str">
        <f>IFERROR(__xludf.DUMMYFUNCTION("GOOGLETRANSLATE(A1848, ""en"", ""ru"")"),"Loading...")</f>
        <v>Loading...</v>
      </c>
      <c r="F1848" s="2" t="str">
        <f>IFERROR(__xludf.DUMMYFUNCTION("GOOGLETRANSLATE(B1848, ""en"", ""ru"")"),"Фарш говяжий")</f>
        <v>Фарш говяжий</v>
      </c>
      <c r="G1848" s="2" t="str">
        <f>IFERROR(__xludf.DUMMYFUNCTION("GOOGLETRANSLATE(C1848, ""en"", ""ru"")"),"Loading...")</f>
        <v>Loading...</v>
      </c>
    </row>
    <row r="1849" ht="15.75" customHeight="1">
      <c r="A1849" s="2" t="s">
        <v>855</v>
      </c>
      <c r="B1849" s="2" t="s">
        <v>77</v>
      </c>
      <c r="C1849" s="2" t="s">
        <v>856</v>
      </c>
      <c r="E1849" s="2" t="str">
        <f>IFERROR(__xludf.DUMMYFUNCTION("GOOGLETRANSLATE(A1849, ""en"", ""ru"")"),"Loading...")</f>
        <v>Loading...</v>
      </c>
      <c r="F1849" s="2" t="str">
        <f>IFERROR(__xludf.DUMMYFUNCTION("GOOGLETRANSLATE(B1849, ""en"", ""ru"")"),"Лук")</f>
        <v>Лук</v>
      </c>
      <c r="G1849" s="2" t="str">
        <f>IFERROR(__xludf.DUMMYFUNCTION("GOOGLETRANSLATE(C1849, ""en"", ""ru"")"),"Loading...")</f>
        <v>Loading...</v>
      </c>
    </row>
    <row r="1850" ht="15.75" customHeight="1">
      <c r="A1850" s="2" t="s">
        <v>855</v>
      </c>
      <c r="B1850" s="2" t="s">
        <v>177</v>
      </c>
      <c r="C1850" s="2" t="s">
        <v>856</v>
      </c>
      <c r="E1850" s="2" t="str">
        <f>IFERROR(__xludf.DUMMYFUNCTION("GOOGLETRANSLATE(A1850, ""en"", ""ru"")"),"Loading...")</f>
        <v>Loading...</v>
      </c>
      <c r="F1850" s="2" t="str">
        <f>IFERROR(__xludf.DUMMYFUNCTION("GOOGLETRANSLATE(B1850, ""en"", ""ru"")"),"Loading...")</f>
        <v>Loading...</v>
      </c>
      <c r="G1850" s="2" t="str">
        <f>IFERROR(__xludf.DUMMYFUNCTION("GOOGLETRANSLATE(C1850, ""en"", ""ru"")"),"Loading...")</f>
        <v>Loading...</v>
      </c>
    </row>
    <row r="1851" ht="15.75" customHeight="1">
      <c r="A1851" s="2" t="s">
        <v>855</v>
      </c>
      <c r="B1851" s="2" t="s">
        <v>15</v>
      </c>
      <c r="C1851" s="2" t="s">
        <v>856</v>
      </c>
      <c r="E1851" s="2" t="str">
        <f>IFERROR(__xludf.DUMMYFUNCTION("GOOGLETRANSLATE(A1851, ""en"", ""ru"")"),"Loading...")</f>
        <v>Loading...</v>
      </c>
      <c r="F1851" s="2" t="str">
        <f>IFERROR(__xludf.DUMMYFUNCTION("GOOGLETRANSLATE(B1851, ""en"", ""ru"")"),"Пшеничной муки")</f>
        <v>Пшеничной муки</v>
      </c>
      <c r="G1851" s="2" t="str">
        <f>IFERROR(__xludf.DUMMYFUNCTION("GOOGLETRANSLATE(C1851, ""en"", ""ru"")"),"Loading...")</f>
        <v>Loading...</v>
      </c>
    </row>
    <row r="1852" ht="15.75" customHeight="1">
      <c r="A1852" s="2" t="s">
        <v>855</v>
      </c>
      <c r="B1852" s="2" t="s">
        <v>115</v>
      </c>
      <c r="C1852" s="2" t="s">
        <v>856</v>
      </c>
      <c r="E1852" s="2" t="str">
        <f>IFERROR(__xludf.DUMMYFUNCTION("GOOGLETRANSLATE(A1852, ""en"", ""ru"")"),"Loading...")</f>
        <v>Loading...</v>
      </c>
      <c r="F1852" s="2" t="str">
        <f>IFERROR(__xludf.DUMMYFUNCTION("GOOGLETRANSLATE(B1852, ""en"", ""ru"")"),"Loading...")</f>
        <v>Loading...</v>
      </c>
      <c r="G1852" s="2" t="str">
        <f>IFERROR(__xludf.DUMMYFUNCTION("GOOGLETRANSLATE(C1852, ""en"", ""ru"")"),"Loading...")</f>
        <v>Loading...</v>
      </c>
    </row>
    <row r="1853" ht="15.75" customHeight="1">
      <c r="A1853" s="2" t="s">
        <v>855</v>
      </c>
      <c r="B1853" s="2" t="s">
        <v>117</v>
      </c>
      <c r="C1853" s="2" t="s">
        <v>856</v>
      </c>
      <c r="E1853" s="2" t="str">
        <f>IFERROR(__xludf.DUMMYFUNCTION("GOOGLETRANSLATE(A1853, ""en"", ""ru"")"),"Loading...")</f>
        <v>Loading...</v>
      </c>
      <c r="F1853" s="2" t="str">
        <f>IFERROR(__xludf.DUMMYFUNCTION("GOOGLETRANSLATE(B1853, ""en"", ""ru"")"),"Loading...")</f>
        <v>Loading...</v>
      </c>
      <c r="G1853" s="2" t="str">
        <f>IFERROR(__xludf.DUMMYFUNCTION("GOOGLETRANSLATE(C1853, ""en"", ""ru"")"),"Loading...")</f>
        <v>Loading...</v>
      </c>
    </row>
    <row r="1854" ht="15.75" customHeight="1">
      <c r="A1854" s="2" t="s">
        <v>855</v>
      </c>
      <c r="B1854" s="2" t="s">
        <v>257</v>
      </c>
      <c r="C1854" s="2" t="s">
        <v>856</v>
      </c>
      <c r="E1854" s="2" t="str">
        <f>IFERROR(__xludf.DUMMYFUNCTION("GOOGLETRANSLATE(A1854, ""en"", ""ru"")"),"Loading...")</f>
        <v>Loading...</v>
      </c>
      <c r="F1854" s="2" t="str">
        <f>IFERROR(__xludf.DUMMYFUNCTION("GOOGLETRANSLATE(B1854, ""en"", ""ru"")"),"Вустерширский соус")</f>
        <v>Вустерширский соус</v>
      </c>
      <c r="G1854" s="2" t="str">
        <f>IFERROR(__xludf.DUMMYFUNCTION("GOOGLETRANSLATE(C1854, ""en"", ""ru"")"),"Loading...")</f>
        <v>Loading...</v>
      </c>
    </row>
    <row r="1855" ht="15.75" customHeight="1">
      <c r="A1855" s="2" t="s">
        <v>855</v>
      </c>
      <c r="B1855" s="2" t="s">
        <v>455</v>
      </c>
      <c r="C1855" s="2" t="s">
        <v>856</v>
      </c>
      <c r="E1855" s="2" t="str">
        <f>IFERROR(__xludf.DUMMYFUNCTION("GOOGLETRANSLATE(A1855, ""en"", ""ru"")"),"Loading...")</f>
        <v>Loading...</v>
      </c>
      <c r="F1855" s="2" t="str">
        <f>IFERROR(__xludf.DUMMYFUNCTION("GOOGLETRANSLATE(B1855, ""en"", ""ru"")"),"Loading...")</f>
        <v>Loading...</v>
      </c>
      <c r="G1855" s="2" t="str">
        <f>IFERROR(__xludf.DUMMYFUNCTION("GOOGLETRANSLATE(C1855, ""en"", ""ru"")"),"Loading...")</f>
        <v>Loading...</v>
      </c>
    </row>
    <row r="1856" ht="15.75" customHeight="1">
      <c r="A1856" s="2" t="s">
        <v>855</v>
      </c>
      <c r="B1856" s="2" t="s">
        <v>73</v>
      </c>
      <c r="C1856" s="2" t="s">
        <v>856</v>
      </c>
      <c r="E1856" s="2" t="str">
        <f>IFERROR(__xludf.DUMMYFUNCTION("GOOGLETRANSLATE(A1856, ""en"", ""ru"")"),"Loading...")</f>
        <v>Loading...</v>
      </c>
      <c r="F1856" s="2" t="str">
        <f>IFERROR(__xludf.DUMMYFUNCTION("GOOGLETRANSLATE(B1856, ""en"", ""ru"")"),"Яичные желтки")</f>
        <v>Яичные желтки</v>
      </c>
      <c r="G1856" s="2" t="str">
        <f>IFERROR(__xludf.DUMMYFUNCTION("GOOGLETRANSLATE(C1856, ""en"", ""ru"")"),"Loading...")</f>
        <v>Loading...</v>
      </c>
    </row>
    <row r="1857" ht="15.75" customHeight="1">
      <c r="A1857" s="2" t="s">
        <v>857</v>
      </c>
      <c r="B1857" s="2" t="s">
        <v>42</v>
      </c>
      <c r="C1857" s="2" t="s">
        <v>858</v>
      </c>
      <c r="E1857" s="2" t="str">
        <f>IFERROR(__xludf.DUMMYFUNCTION("GOOGLETRANSLATE(A1857, ""en"", ""ru"")"),"Loading...")</f>
        <v>Loading...</v>
      </c>
      <c r="F1857" s="2" t="str">
        <f>IFERROR(__xludf.DUMMYFUNCTION("GOOGLETRANSLATE(B1857, ""en"", ""ru"")"),"Тмин")</f>
        <v>Тмин</v>
      </c>
      <c r="G1857" s="2" t="str">
        <f>IFERROR(__xludf.DUMMYFUNCTION("GOOGLETRANSLATE(C1857, ""en"", ""ru"")"),"Loading...")</f>
        <v>Loading...</v>
      </c>
    </row>
    <row r="1858" ht="15.75" customHeight="1">
      <c r="A1858" s="2" t="s">
        <v>857</v>
      </c>
      <c r="B1858" s="2" t="s">
        <v>120</v>
      </c>
      <c r="C1858" s="2" t="s">
        <v>858</v>
      </c>
      <c r="E1858" s="2" t="str">
        <f>IFERROR(__xludf.DUMMYFUNCTION("GOOGLETRANSLATE(A1858, ""en"", ""ru"")"),"Loading...")</f>
        <v>Loading...</v>
      </c>
      <c r="F1858" s="2" t="str">
        <f>IFERROR(__xludf.DUMMYFUNCTION("GOOGLETRANSLATE(B1858, ""en"", ""ru"")"),"Loading...")</f>
        <v>Loading...</v>
      </c>
      <c r="G1858" s="2" t="str">
        <f>IFERROR(__xludf.DUMMYFUNCTION("GOOGLETRANSLATE(C1858, ""en"", ""ru"")"),"Loading...")</f>
        <v>Loading...</v>
      </c>
    </row>
    <row r="1859" ht="15.75" customHeight="1">
      <c r="A1859" s="2" t="s">
        <v>857</v>
      </c>
      <c r="B1859" s="2" t="s">
        <v>226</v>
      </c>
      <c r="C1859" s="2" t="s">
        <v>858</v>
      </c>
      <c r="E1859" s="2" t="str">
        <f>IFERROR(__xludf.DUMMYFUNCTION("GOOGLETRANSLATE(A1859, ""en"", ""ru"")"),"Loading...")</f>
        <v>Loading...</v>
      </c>
      <c r="F1859" s="2" t="str">
        <f>IFERROR(__xludf.DUMMYFUNCTION("GOOGLETRANSLATE(B1859, ""en"", ""ru"")"),"Loading...")</f>
        <v>Loading...</v>
      </c>
      <c r="G1859" s="2" t="str">
        <f>IFERROR(__xludf.DUMMYFUNCTION("GOOGLETRANSLATE(C1859, ""en"", ""ru"")"),"Loading...")</f>
        <v>Loading...</v>
      </c>
    </row>
    <row r="1860" ht="15.75" customHeight="1">
      <c r="A1860" s="2" t="s">
        <v>857</v>
      </c>
      <c r="B1860" s="2" t="s">
        <v>39</v>
      </c>
      <c r="C1860" s="2" t="s">
        <v>858</v>
      </c>
      <c r="E1860" s="2" t="str">
        <f>IFERROR(__xludf.DUMMYFUNCTION("GOOGLETRANSLATE(A1860, ""en"", ""ru"")"),"Loading...")</f>
        <v>Loading...</v>
      </c>
      <c r="F1860" s="2" t="str">
        <f>IFERROR(__xludf.DUMMYFUNCTION("GOOGLETRANSLATE(B1860, ""en"", ""ru"")"),"Зубчик чеснока")</f>
        <v>Зубчик чеснока</v>
      </c>
      <c r="G1860" s="2" t="str">
        <f>IFERROR(__xludf.DUMMYFUNCTION("GOOGLETRANSLATE(C1860, ""en"", ""ru"")"),"Loading...")</f>
        <v>Loading...</v>
      </c>
    </row>
    <row r="1861" ht="15.75" customHeight="1">
      <c r="A1861" s="2" t="s">
        <v>857</v>
      </c>
      <c r="B1861" s="2" t="s">
        <v>80</v>
      </c>
      <c r="C1861" s="2" t="s">
        <v>858</v>
      </c>
      <c r="E1861" s="2" t="str">
        <f>IFERROR(__xludf.DUMMYFUNCTION("GOOGLETRANSLATE(A1861, ""en"", ""ru"")"),"Loading...")</f>
        <v>Loading...</v>
      </c>
      <c r="F1861" s="2" t="str">
        <f>IFERROR(__xludf.DUMMYFUNCTION("GOOGLETRANSLATE(B1861, ""en"", ""ru"")"),"Зеленый перец чили")</f>
        <v>Зеленый перец чили</v>
      </c>
      <c r="G1861" s="2" t="str">
        <f>IFERROR(__xludf.DUMMYFUNCTION("GOOGLETRANSLATE(C1861, ""en"", ""ru"")"),"Loading...")</f>
        <v>Loading...</v>
      </c>
    </row>
    <row r="1862" ht="15.75" customHeight="1">
      <c r="A1862" s="2" t="s">
        <v>857</v>
      </c>
      <c r="B1862" s="2" t="s">
        <v>192</v>
      </c>
      <c r="C1862" s="2" t="s">
        <v>858</v>
      </c>
      <c r="E1862" s="2" t="str">
        <f>IFERROR(__xludf.DUMMYFUNCTION("GOOGLETRANSLATE(A1862, ""en"", ""ru"")"),"Loading...")</f>
        <v>Loading...</v>
      </c>
      <c r="F1862" s="2" t="str">
        <f>IFERROR(__xludf.DUMMYFUNCTION("GOOGLETRANSLATE(B1862, ""en"", ""ru"")"),"Loading...")</f>
        <v>Loading...</v>
      </c>
      <c r="G1862" s="2" t="str">
        <f>IFERROR(__xludf.DUMMYFUNCTION("GOOGLETRANSLATE(C1862, ""en"", ""ru"")"),"Loading...")</f>
        <v>Loading...</v>
      </c>
    </row>
    <row r="1863" ht="15.75" customHeight="1">
      <c r="A1863" s="2" t="s">
        <v>857</v>
      </c>
      <c r="B1863" s="2" t="s">
        <v>222</v>
      </c>
      <c r="C1863" s="2" t="s">
        <v>858</v>
      </c>
      <c r="E1863" s="2" t="str">
        <f>IFERROR(__xludf.DUMMYFUNCTION("GOOGLETRANSLATE(A1863, ""en"", ""ru"")"),"Loading...")</f>
        <v>Loading...</v>
      </c>
      <c r="F1863" s="2" t="str">
        <f>IFERROR(__xludf.DUMMYFUNCTION("GOOGLETRANSLATE(B1863, ""en"", ""ru"")"),"Loading...")</f>
        <v>Loading...</v>
      </c>
      <c r="G1863" s="2" t="str">
        <f>IFERROR(__xludf.DUMMYFUNCTION("GOOGLETRANSLATE(C1863, ""en"", ""ru"")"),"Loading...")</f>
        <v>Loading...</v>
      </c>
    </row>
    <row r="1864" ht="15.75" customHeight="1">
      <c r="A1864" s="2" t="s">
        <v>857</v>
      </c>
      <c r="B1864" s="2" t="s">
        <v>43</v>
      </c>
      <c r="C1864" s="2" t="s">
        <v>858</v>
      </c>
      <c r="E1864" s="2" t="str">
        <f>IFERROR(__xludf.DUMMYFUNCTION("GOOGLETRANSLATE(A1864, ""en"", ""ru"")"),"Loading...")</f>
        <v>Loading...</v>
      </c>
      <c r="F1864" s="2" t="str">
        <f>IFERROR(__xludf.DUMMYFUNCTION("GOOGLETRANSLATE(B1864, ""en"", ""ru"")"),"Кориандр")</f>
        <v>Кориандр</v>
      </c>
      <c r="G1864" s="2" t="str">
        <f>IFERROR(__xludf.DUMMYFUNCTION("GOOGLETRANSLATE(C1864, ""en"", ""ru"")"),"Loading...")</f>
        <v>Loading...</v>
      </c>
    </row>
    <row r="1865" ht="15.75" customHeight="1">
      <c r="A1865" s="2" t="s">
        <v>857</v>
      </c>
      <c r="B1865" s="2" t="s">
        <v>823</v>
      </c>
      <c r="C1865" s="2" t="s">
        <v>858</v>
      </c>
      <c r="E1865" s="2" t="str">
        <f>IFERROR(__xludf.DUMMYFUNCTION("GOOGLETRANSLATE(A1865, ""en"", ""ru"")"),"Loading...")</f>
        <v>Loading...</v>
      </c>
      <c r="F1865" s="2" t="str">
        <f>IFERROR(__xludf.DUMMYFUNCTION("GOOGLETRANSLATE(B1865, ""en"", ""ru"")"),"Бараний фарш")</f>
        <v>Бараний фарш</v>
      </c>
      <c r="G1865" s="2" t="str">
        <f>IFERROR(__xludf.DUMMYFUNCTION("GOOGLETRANSLATE(C1865, ""en"", ""ru"")"),"Loading...")</f>
        <v>Loading...</v>
      </c>
    </row>
    <row r="1866" ht="15.75" customHeight="1">
      <c r="A1866" s="2" t="s">
        <v>857</v>
      </c>
      <c r="B1866" s="2" t="s">
        <v>146</v>
      </c>
      <c r="C1866" s="2" t="s">
        <v>858</v>
      </c>
      <c r="E1866" s="2" t="str">
        <f>IFERROR(__xludf.DUMMYFUNCTION("GOOGLETRANSLATE(A1866, ""en"", ""ru"")"),"Loading...")</f>
        <v>Loading...</v>
      </c>
      <c r="F1866" s="2" t="str">
        <f>IFERROR(__xludf.DUMMYFUNCTION("GOOGLETRANSLATE(B1866, ""en"", ""ru"")"),"Loading...")</f>
        <v>Loading...</v>
      </c>
      <c r="G1866" s="2" t="str">
        <f>IFERROR(__xludf.DUMMYFUNCTION("GOOGLETRANSLATE(C1866, ""en"", ""ru"")"),"Loading...")</f>
        <v>Loading...</v>
      </c>
    </row>
    <row r="1867" ht="15.75" customHeight="1">
      <c r="A1867" s="2" t="s">
        <v>857</v>
      </c>
      <c r="B1867" s="2" t="s">
        <v>43</v>
      </c>
      <c r="C1867" s="2" t="s">
        <v>858</v>
      </c>
      <c r="E1867" s="2" t="str">
        <f>IFERROR(__xludf.DUMMYFUNCTION("GOOGLETRANSLATE(A1867, ""en"", ""ru"")"),"Loading...")</f>
        <v>Loading...</v>
      </c>
      <c r="F1867" s="2" t="str">
        <f>IFERROR(__xludf.DUMMYFUNCTION("GOOGLETRANSLATE(B1867, ""en"", ""ru"")"),"Кориандр")</f>
        <v>Кориандр</v>
      </c>
      <c r="G1867" s="2" t="str">
        <f>IFERROR(__xludf.DUMMYFUNCTION("GOOGLETRANSLATE(C1867, ""en"", ""ru"")"),"Loading...")</f>
        <v>Loading...</v>
      </c>
    </row>
    <row r="1868" ht="15.75" customHeight="1">
      <c r="A1868" s="2" t="s">
        <v>857</v>
      </c>
      <c r="B1868" s="2" t="s">
        <v>15</v>
      </c>
      <c r="C1868" s="2" t="s">
        <v>858</v>
      </c>
      <c r="E1868" s="2" t="str">
        <f>IFERROR(__xludf.DUMMYFUNCTION("GOOGLETRANSLATE(A1868, ""en"", ""ru"")"),"Loading...")</f>
        <v>Loading...</v>
      </c>
      <c r="F1868" s="2" t="str">
        <f>IFERROR(__xludf.DUMMYFUNCTION("GOOGLETRANSLATE(B1868, ""en"", ""ru"")"),"Пшеничной муки")</f>
        <v>Пшеничной муки</v>
      </c>
      <c r="G1868" s="2" t="str">
        <f>IFERROR(__xludf.DUMMYFUNCTION("GOOGLETRANSLATE(C1868, ""en"", ""ru"")"),"Loading...")</f>
        <v>Loading...</v>
      </c>
    </row>
    <row r="1869" ht="15.75" customHeight="1">
      <c r="A1869" s="2" t="s">
        <v>857</v>
      </c>
      <c r="B1869" s="2" t="s">
        <v>30</v>
      </c>
      <c r="C1869" s="2" t="s">
        <v>858</v>
      </c>
      <c r="E1869" s="2" t="str">
        <f>IFERROR(__xludf.DUMMYFUNCTION("GOOGLETRANSLATE(A1869, ""en"", ""ru"")"),"Loading...")</f>
        <v>Loading...</v>
      </c>
      <c r="F1869" s="2" t="str">
        <f>IFERROR(__xludf.DUMMYFUNCTION("GOOGLETRANSLATE(B1869, ""en"", ""ru"")"),"Соль")</f>
        <v>Соль</v>
      </c>
      <c r="G1869" s="2" t="str">
        <f>IFERROR(__xludf.DUMMYFUNCTION("GOOGLETRANSLATE(C1869, ""en"", ""ru"")"),"Loading...")</f>
        <v>Loading...</v>
      </c>
    </row>
    <row r="1870" ht="15.75" customHeight="1">
      <c r="A1870" s="2" t="s">
        <v>857</v>
      </c>
      <c r="B1870" s="2" t="s">
        <v>25</v>
      </c>
      <c r="C1870" s="2" t="s">
        <v>858</v>
      </c>
      <c r="E1870" s="2" t="str">
        <f>IFERROR(__xludf.DUMMYFUNCTION("GOOGLETRANSLATE(A1870, ""en"", ""ru"")"),"Loading...")</f>
        <v>Loading...</v>
      </c>
      <c r="F1870" s="2" t="str">
        <f>IFERROR(__xludf.DUMMYFUNCTION("GOOGLETRANSLATE(B1870, ""en"", ""ru"")"),"Молоко")</f>
        <v>Молоко</v>
      </c>
      <c r="G1870" s="2" t="str">
        <f>IFERROR(__xludf.DUMMYFUNCTION("GOOGLETRANSLATE(C1870, ""en"", ""ru"")"),"Loading...")</f>
        <v>Loading...</v>
      </c>
    </row>
    <row r="1871" ht="15.75" customHeight="1">
      <c r="A1871" s="2" t="s">
        <v>857</v>
      </c>
      <c r="B1871" s="2" t="s">
        <v>603</v>
      </c>
      <c r="C1871" s="2" t="s">
        <v>858</v>
      </c>
      <c r="E1871" s="2" t="str">
        <f>IFERROR(__xludf.DUMMYFUNCTION("GOOGLETRANSLATE(A1871, ""en"", ""ru"")"),"Loading...")</f>
        <v>Loading...</v>
      </c>
      <c r="F1871" s="2" t="str">
        <f>IFERROR(__xludf.DUMMYFUNCTION("GOOGLETRANSLATE(B1871, ""en"", ""ru"")"),"Loading...")</f>
        <v>Loading...</v>
      </c>
      <c r="G1871" s="2" t="str">
        <f>IFERROR(__xludf.DUMMYFUNCTION("GOOGLETRANSLATE(C1871, ""en"", ""ru"")"),"Loading...")</f>
        <v>Loading...</v>
      </c>
    </row>
    <row r="1872" ht="15.75" customHeight="1">
      <c r="A1872" s="2" t="s">
        <v>857</v>
      </c>
      <c r="B1872" s="2" t="s">
        <v>73</v>
      </c>
      <c r="C1872" s="2" t="s">
        <v>858</v>
      </c>
      <c r="E1872" s="2" t="str">
        <f>IFERROR(__xludf.DUMMYFUNCTION("GOOGLETRANSLATE(A1872, ""en"", ""ru"")"),"Loading...")</f>
        <v>Loading...</v>
      </c>
      <c r="F1872" s="2" t="str">
        <f>IFERROR(__xludf.DUMMYFUNCTION("GOOGLETRANSLATE(B1872, ""en"", ""ru"")"),"Яичные желтки")</f>
        <v>Яичные желтки</v>
      </c>
      <c r="G1872" s="2" t="str">
        <f>IFERROR(__xludf.DUMMYFUNCTION("GOOGLETRANSLATE(C1872, ""en"", ""ru"")"),"Loading...")</f>
        <v>Loading...</v>
      </c>
    </row>
    <row r="1873" ht="15.75" customHeight="1">
      <c r="A1873" s="2" t="s">
        <v>859</v>
      </c>
      <c r="B1873" s="2" t="s">
        <v>18</v>
      </c>
      <c r="C1873" s="2" t="s">
        <v>860</v>
      </c>
      <c r="E1873" s="2" t="str">
        <f>IFERROR(__xludf.DUMMYFUNCTION("GOOGLETRANSLATE(A1873, ""en"", ""ru"")"),"Loading...")</f>
        <v>Loading...</v>
      </c>
      <c r="F1873" s="2" t="str">
        <f>IFERROR(__xludf.DUMMYFUNCTION("GOOGLETRANSLATE(B1873, ""en"", ""ru"")"),"Масло")</f>
        <v>Масло</v>
      </c>
      <c r="G1873" s="2" t="str">
        <f>IFERROR(__xludf.DUMMYFUNCTION("GOOGLETRANSLATE(C1873, ""en"", ""ru"")"),"Loading...")</f>
        <v>Loading...</v>
      </c>
    </row>
    <row r="1874" ht="15.75" customHeight="1">
      <c r="A1874" s="2" t="s">
        <v>859</v>
      </c>
      <c r="B1874" s="2" t="s">
        <v>17</v>
      </c>
      <c r="C1874" s="2" t="s">
        <v>860</v>
      </c>
      <c r="E1874" s="2" t="str">
        <f>IFERROR(__xludf.DUMMYFUNCTION("GOOGLETRANSLATE(A1874, ""en"", ""ru"")"),"Loading...")</f>
        <v>Loading...</v>
      </c>
      <c r="F1874" s="2" t="str">
        <f>IFERROR(__xludf.DUMMYFUNCTION("GOOGLETRANSLATE(B1874, ""en"", ""ru"")"),"Кастеровый сахар")</f>
        <v>Кастеровый сахар</v>
      </c>
      <c r="G1874" s="2" t="str">
        <f>IFERROR(__xludf.DUMMYFUNCTION("GOOGLETRANSLATE(C1874, ""en"", ""ru"")"),"Loading...")</f>
        <v>Loading...</v>
      </c>
    </row>
    <row r="1875" ht="15.75" customHeight="1">
      <c r="A1875" s="2" t="s">
        <v>859</v>
      </c>
      <c r="B1875" s="2" t="s">
        <v>27</v>
      </c>
      <c r="C1875" s="2" t="s">
        <v>860</v>
      </c>
      <c r="E1875" s="2" t="str">
        <f>IFERROR(__xludf.DUMMYFUNCTION("GOOGLETRANSLATE(A1875, ""en"", ""ru"")"),"Loading...")</f>
        <v>Loading...</v>
      </c>
      <c r="F1875" s="2" t="str">
        <f>IFERROR(__xludf.DUMMYFUNCTION("GOOGLETRANSLATE(B1875, ""en"", ""ru"")"),"Яйца")</f>
        <v>Яйца</v>
      </c>
      <c r="G1875" s="2" t="str">
        <f>IFERROR(__xludf.DUMMYFUNCTION("GOOGLETRANSLATE(C1875, ""en"", ""ru"")"),"Loading...")</f>
        <v>Loading...</v>
      </c>
    </row>
    <row r="1876" ht="15.75" customHeight="1">
      <c r="A1876" s="2" t="s">
        <v>859</v>
      </c>
      <c r="B1876" s="2" t="s">
        <v>164</v>
      </c>
      <c r="C1876" s="2" t="s">
        <v>860</v>
      </c>
      <c r="E1876" s="2" t="str">
        <f>IFERROR(__xludf.DUMMYFUNCTION("GOOGLETRANSLATE(A1876, ""en"", ""ru"")"),"Loading...")</f>
        <v>Loading...</v>
      </c>
      <c r="F1876" s="2" t="str">
        <f>IFERROR(__xludf.DUMMYFUNCTION("GOOGLETRANSLATE(B1876, ""en"", ""ru"")"),"Loading...")</f>
        <v>Loading...</v>
      </c>
      <c r="G1876" s="2" t="str">
        <f>IFERROR(__xludf.DUMMYFUNCTION("GOOGLETRANSLATE(C1876, ""en"", ""ru"")"),"Loading...")</f>
        <v>Loading...</v>
      </c>
    </row>
    <row r="1877" ht="15.75" customHeight="1">
      <c r="A1877" s="2" t="s">
        <v>859</v>
      </c>
      <c r="B1877" s="2" t="s">
        <v>25</v>
      </c>
      <c r="C1877" s="2" t="s">
        <v>860</v>
      </c>
      <c r="E1877" s="2" t="str">
        <f>IFERROR(__xludf.DUMMYFUNCTION("GOOGLETRANSLATE(A1877, ""en"", ""ru"")"),"Loading...")</f>
        <v>Loading...</v>
      </c>
      <c r="F1877" s="2" t="str">
        <f>IFERROR(__xludf.DUMMYFUNCTION("GOOGLETRANSLATE(B1877, ""en"", ""ru"")"),"Молоко")</f>
        <v>Молоко</v>
      </c>
      <c r="G1877" s="2" t="str">
        <f>IFERROR(__xludf.DUMMYFUNCTION("GOOGLETRANSLATE(C1877, ""en"", ""ru"")"),"Loading...")</f>
        <v>Loading...</v>
      </c>
    </row>
    <row r="1878" ht="15.75" customHeight="1">
      <c r="A1878" s="2" t="s">
        <v>859</v>
      </c>
      <c r="B1878" s="2" t="s">
        <v>157</v>
      </c>
      <c r="C1878" s="2" t="s">
        <v>860</v>
      </c>
      <c r="E1878" s="2" t="str">
        <f>IFERROR(__xludf.DUMMYFUNCTION("GOOGLETRANSLATE(A1878, ""en"", ""ru"")"),"Loading...")</f>
        <v>Loading...</v>
      </c>
      <c r="F1878" s="2" t="str">
        <f>IFERROR(__xludf.DUMMYFUNCTION("GOOGLETRANSLATE(B1878, ""en"", ""ru"")"),"Loading...")</f>
        <v>Loading...</v>
      </c>
      <c r="G1878" s="2" t="str">
        <f>IFERROR(__xludf.DUMMYFUNCTION("GOOGLETRANSLATE(C1878, ""en"", ""ru"")"),"Loading...")</f>
        <v>Loading...</v>
      </c>
    </row>
    <row r="1879" ht="15.75" customHeight="1">
      <c r="A1879" s="2" t="s">
        <v>859</v>
      </c>
      <c r="B1879" s="2" t="s">
        <v>563</v>
      </c>
      <c r="C1879" s="2" t="s">
        <v>860</v>
      </c>
      <c r="E1879" s="2" t="str">
        <f>IFERROR(__xludf.DUMMYFUNCTION("GOOGLETRANSLATE(A1879, ""en"", ""ru"")"),"Loading...")</f>
        <v>Loading...</v>
      </c>
      <c r="F1879" s="2" t="str">
        <f>IFERROR(__xludf.DUMMYFUNCTION("GOOGLETRANSLATE(B1879, ""en"", ""ru"")"),"Loading...")</f>
        <v>Loading...</v>
      </c>
      <c r="G1879" s="2" t="str">
        <f>IFERROR(__xludf.DUMMYFUNCTION("GOOGLETRANSLATE(C1879, ""en"", ""ru"")"),"Loading...")</f>
        <v>Loading...</v>
      </c>
    </row>
    <row r="1880" ht="15.75" customHeight="1">
      <c r="A1880" s="2" t="s">
        <v>861</v>
      </c>
      <c r="B1880" s="2" t="s">
        <v>85</v>
      </c>
      <c r="C1880" s="2" t="s">
        <v>862</v>
      </c>
      <c r="E1880" s="2" t="str">
        <f>IFERROR(__xludf.DUMMYFUNCTION("GOOGLETRANSLATE(A1880, ""en"", ""ru"")"),"Loading...")</f>
        <v>Loading...</v>
      </c>
      <c r="F1880" s="2" t="str">
        <f>IFERROR(__xludf.DUMMYFUNCTION("GOOGLETRANSLATE(B1880, ""en"", ""ru"")"),"Говяжья грудинка")</f>
        <v>Говяжья грудинка</v>
      </c>
      <c r="G1880" s="2" t="str">
        <f>IFERROR(__xludf.DUMMYFUNCTION("GOOGLETRANSLATE(C1880, ""en"", ""ru"")"),"Loading...")</f>
        <v>Loading...</v>
      </c>
    </row>
    <row r="1881" ht="15.75" customHeight="1">
      <c r="A1881" s="2" t="s">
        <v>861</v>
      </c>
      <c r="B1881" s="2" t="s">
        <v>30</v>
      </c>
      <c r="C1881" s="2" t="s">
        <v>862</v>
      </c>
      <c r="E1881" s="2" t="str">
        <f>IFERROR(__xludf.DUMMYFUNCTION("GOOGLETRANSLATE(A1881, ""en"", ""ru"")"),"Loading...")</f>
        <v>Loading...</v>
      </c>
      <c r="F1881" s="2" t="str">
        <f>IFERROR(__xludf.DUMMYFUNCTION("GOOGLETRANSLATE(B1881, ""en"", ""ru"")"),"Соль")</f>
        <v>Соль</v>
      </c>
      <c r="G1881" s="2" t="str">
        <f>IFERROR(__xludf.DUMMYFUNCTION("GOOGLETRANSLATE(C1881, ""en"", ""ru"")"),"Loading...")</f>
        <v>Loading...</v>
      </c>
    </row>
    <row r="1882" ht="15.75" customHeight="1">
      <c r="A1882" s="2" t="s">
        <v>861</v>
      </c>
      <c r="B1882" s="2" t="s">
        <v>271</v>
      </c>
      <c r="C1882" s="2" t="s">
        <v>862</v>
      </c>
      <c r="E1882" s="2" t="str">
        <f>IFERROR(__xludf.DUMMYFUNCTION("GOOGLETRANSLATE(A1882, ""en"", ""ru"")"),"Loading...")</f>
        <v>Loading...</v>
      </c>
      <c r="F1882" s="2" t="str">
        <f>IFERROR(__xludf.DUMMYFUNCTION("GOOGLETRANSLATE(B1882, ""en"", ""ru"")"),"Loading...")</f>
        <v>Loading...</v>
      </c>
      <c r="G1882" s="2" t="str">
        <f>IFERROR(__xludf.DUMMYFUNCTION("GOOGLETRANSLATE(C1882, ""en"", ""ru"")"),"Loading...")</f>
        <v>Loading...</v>
      </c>
    </row>
    <row r="1883" ht="15.75" customHeight="1">
      <c r="A1883" s="2" t="s">
        <v>861</v>
      </c>
      <c r="B1883" s="2" t="s">
        <v>43</v>
      </c>
      <c r="C1883" s="2" t="s">
        <v>862</v>
      </c>
      <c r="E1883" s="2" t="str">
        <f>IFERROR(__xludf.DUMMYFUNCTION("GOOGLETRANSLATE(A1883, ""en"", ""ru"")"),"Loading...")</f>
        <v>Loading...</v>
      </c>
      <c r="F1883" s="2" t="str">
        <f>IFERROR(__xludf.DUMMYFUNCTION("GOOGLETRANSLATE(B1883, ""en"", ""ru"")"),"Кориандр")</f>
        <v>Кориандр</v>
      </c>
      <c r="G1883" s="2" t="str">
        <f>IFERROR(__xludf.DUMMYFUNCTION("GOOGLETRANSLATE(C1883, ""en"", ""ru"")"),"Loading...")</f>
        <v>Loading...</v>
      </c>
    </row>
    <row r="1884" ht="15.75" customHeight="1">
      <c r="A1884" s="2" t="s">
        <v>861</v>
      </c>
      <c r="B1884" s="2" t="s">
        <v>32</v>
      </c>
      <c r="C1884" s="2" t="s">
        <v>862</v>
      </c>
      <c r="E1884" s="2" t="str">
        <f>IFERROR(__xludf.DUMMYFUNCTION("GOOGLETRANSLATE(A1884, ""en"", ""ru"")"),"Loading...")</f>
        <v>Loading...</v>
      </c>
      <c r="F1884" s="2" t="str">
        <f>IFERROR(__xludf.DUMMYFUNCTION("GOOGLETRANSLATE(B1884, ""en"", ""ru"")"),"Сахар")</f>
        <v>Сахар</v>
      </c>
      <c r="G1884" s="2" t="str">
        <f>IFERROR(__xludf.DUMMYFUNCTION("GOOGLETRANSLATE(C1884, ""en"", ""ru"")"),"Loading...")</f>
        <v>Loading...</v>
      </c>
    </row>
    <row r="1885" ht="15.75" customHeight="1">
      <c r="A1885" s="2" t="s">
        <v>861</v>
      </c>
      <c r="B1885" s="2" t="s">
        <v>89</v>
      </c>
      <c r="C1885" s="2" t="s">
        <v>862</v>
      </c>
      <c r="E1885" s="2" t="str">
        <f>IFERROR(__xludf.DUMMYFUNCTION("GOOGLETRANSLATE(A1885, ""en"", ""ru"")"),"Loading...")</f>
        <v>Loading...</v>
      </c>
      <c r="F1885" s="2" t="str">
        <f>IFERROR(__xludf.DUMMYFUNCTION("GOOGLETRANSLATE(B1885, ""en"", ""ru"")"),"Лавровый лист")</f>
        <v>Лавровый лист</v>
      </c>
      <c r="G1885" s="2" t="str">
        <f>IFERROR(__xludf.DUMMYFUNCTION("GOOGLETRANSLATE(C1885, ""en"", ""ru"")"),"Loading...")</f>
        <v>Loading...</v>
      </c>
    </row>
    <row r="1886" ht="15.75" customHeight="1">
      <c r="A1886" s="2" t="s">
        <v>861</v>
      </c>
      <c r="B1886" s="2" t="s">
        <v>104</v>
      </c>
      <c r="C1886" s="2" t="s">
        <v>862</v>
      </c>
      <c r="E1886" s="2" t="str">
        <f>IFERROR(__xludf.DUMMYFUNCTION("GOOGLETRANSLATE(A1886, ""en"", ""ru"")"),"Loading...")</f>
        <v>Loading...</v>
      </c>
      <c r="F1886" s="2" t="str">
        <f>IFERROR(__xludf.DUMMYFUNCTION("GOOGLETRANSLATE(B1886, ""en"", ""ru"")"),"Гвоздика")</f>
        <v>Гвоздика</v>
      </c>
      <c r="G1886" s="2" t="str">
        <f>IFERROR(__xludf.DUMMYFUNCTION("GOOGLETRANSLATE(C1886, ""en"", ""ru"")"),"Loading...")</f>
        <v>Loading...</v>
      </c>
    </row>
    <row r="1887" ht="15.75" customHeight="1">
      <c r="A1887" s="2" t="s">
        <v>861</v>
      </c>
      <c r="B1887" s="2" t="s">
        <v>271</v>
      </c>
      <c r="C1887" s="2" t="s">
        <v>862</v>
      </c>
      <c r="E1887" s="2" t="str">
        <f>IFERROR(__xludf.DUMMYFUNCTION("GOOGLETRANSLATE(A1887, ""en"", ""ru"")"),"Loading...")</f>
        <v>Loading...</v>
      </c>
      <c r="F1887" s="2" t="str">
        <f>IFERROR(__xludf.DUMMYFUNCTION("GOOGLETRANSLATE(B1887, ""en"", ""ru"")"),"Loading...")</f>
        <v>Loading...</v>
      </c>
      <c r="G1887" s="2" t="str">
        <f>IFERROR(__xludf.DUMMYFUNCTION("GOOGLETRANSLATE(C1887, ""en"", ""ru"")"),"Loading...")</f>
        <v>Loading...</v>
      </c>
    </row>
    <row r="1888" ht="15.75" customHeight="1">
      <c r="A1888" s="2" t="s">
        <v>861</v>
      </c>
      <c r="B1888" s="2" t="s">
        <v>43</v>
      </c>
      <c r="C1888" s="2" t="s">
        <v>862</v>
      </c>
      <c r="E1888" s="2" t="str">
        <f>IFERROR(__xludf.DUMMYFUNCTION("GOOGLETRANSLATE(A1888, ""en"", ""ru"")"),"Loading...")</f>
        <v>Loading...</v>
      </c>
      <c r="F1888" s="2" t="str">
        <f>IFERROR(__xludf.DUMMYFUNCTION("GOOGLETRANSLATE(B1888, ""en"", ""ru"")"),"Кориандр")</f>
        <v>Кориандр</v>
      </c>
      <c r="G1888" s="2" t="str">
        <f>IFERROR(__xludf.DUMMYFUNCTION("GOOGLETRANSLATE(C1888, ""en"", ""ru"")"),"Loading...")</f>
        <v>Loading...</v>
      </c>
    </row>
    <row r="1889" ht="15.75" customHeight="1">
      <c r="A1889" s="2" t="s">
        <v>861</v>
      </c>
      <c r="B1889" s="2" t="s">
        <v>247</v>
      </c>
      <c r="C1889" s="2" t="s">
        <v>862</v>
      </c>
      <c r="E1889" s="2" t="str">
        <f>IFERROR(__xludf.DUMMYFUNCTION("GOOGLETRANSLATE(A1889, ""en"", ""ru"")"),"Loading...")</f>
        <v>Loading...</v>
      </c>
      <c r="F1889" s="2" t="str">
        <f>IFERROR(__xludf.DUMMYFUNCTION("GOOGLETRANSLATE(B1889, ""en"", ""ru"")"),"Loading...")</f>
        <v>Loading...</v>
      </c>
      <c r="G1889" s="2" t="str">
        <f>IFERROR(__xludf.DUMMYFUNCTION("GOOGLETRANSLATE(C1889, ""en"", ""ru"")"),"Loading...")</f>
        <v>Loading...</v>
      </c>
    </row>
    <row r="1890" ht="15.75" customHeight="1">
      <c r="A1890" s="2" t="s">
        <v>861</v>
      </c>
      <c r="B1890" s="2" t="s">
        <v>79</v>
      </c>
      <c r="C1890" s="2" t="s">
        <v>862</v>
      </c>
      <c r="E1890" s="2" t="str">
        <f>IFERROR(__xludf.DUMMYFUNCTION("GOOGLETRANSLATE(A1890, ""en"", ""ru"")"),"Loading...")</f>
        <v>Loading...</v>
      </c>
      <c r="F1890" s="2" t="str">
        <f>IFERROR(__xludf.DUMMYFUNCTION("GOOGLETRANSLATE(B1890, ""en"", ""ru"")"),"Чеснок")</f>
        <v>Чеснок</v>
      </c>
      <c r="G1890" s="2" t="str">
        <f>IFERROR(__xludf.DUMMYFUNCTION("GOOGLETRANSLATE(C1890, ""en"", ""ru"")"),"Loading...")</f>
        <v>Loading...</v>
      </c>
    </row>
    <row r="1891" ht="15.75" customHeight="1">
      <c r="A1891" s="2" t="s">
        <v>861</v>
      </c>
      <c r="B1891" s="2" t="s">
        <v>77</v>
      </c>
      <c r="C1891" s="2" t="s">
        <v>862</v>
      </c>
      <c r="E1891" s="2" t="str">
        <f>IFERROR(__xludf.DUMMYFUNCTION("GOOGLETRANSLATE(A1891, ""en"", ""ru"")"),"Loading...")</f>
        <v>Loading...</v>
      </c>
      <c r="F1891" s="2" t="str">
        <f>IFERROR(__xludf.DUMMYFUNCTION("GOOGLETRANSLATE(B1891, ""en"", ""ru"")"),"Лук")</f>
        <v>Лук</v>
      </c>
      <c r="G1891" s="2" t="str">
        <f>IFERROR(__xludf.DUMMYFUNCTION("GOOGLETRANSLATE(C1891, ""en"", ""ru"")"),"Loading...")</f>
        <v>Loading...</v>
      </c>
    </row>
    <row r="1892" ht="15.75" customHeight="1">
      <c r="A1892" s="2" t="s">
        <v>861</v>
      </c>
      <c r="B1892" s="2" t="s">
        <v>288</v>
      </c>
      <c r="C1892" s="2" t="s">
        <v>862</v>
      </c>
      <c r="E1892" s="2" t="str">
        <f>IFERROR(__xludf.DUMMYFUNCTION("GOOGLETRANSLATE(A1892, ""en"", ""ru"")"),"Loading...")</f>
        <v>Loading...</v>
      </c>
      <c r="F1892" s="2" t="str">
        <f>IFERROR(__xludf.DUMMYFUNCTION("GOOGLETRANSLATE(B1892, ""en"", ""ru"")"),"Loading...")</f>
        <v>Loading...</v>
      </c>
      <c r="G1892" s="2" t="str">
        <f>IFERROR(__xludf.DUMMYFUNCTION("GOOGLETRANSLATE(C1892, ""en"", ""ru"")"),"Loading...")</f>
        <v>Loading...</v>
      </c>
    </row>
    <row r="1893" ht="15.75" customHeight="1">
      <c r="A1893" s="2" t="s">
        <v>861</v>
      </c>
      <c r="B1893" s="2" t="s">
        <v>68</v>
      </c>
      <c r="C1893" s="2" t="s">
        <v>862</v>
      </c>
      <c r="E1893" s="2" t="str">
        <f>IFERROR(__xludf.DUMMYFUNCTION("GOOGLETRANSLATE(A1893, ""en"", ""ru"")"),"Loading...")</f>
        <v>Loading...</v>
      </c>
      <c r="F1893" s="2" t="str">
        <f>IFERROR(__xludf.DUMMYFUNCTION("GOOGLETRANSLATE(B1893, ""en"", ""ru"")"),"Английская горчица")</f>
        <v>Английская горчица</v>
      </c>
      <c r="G1893" s="2" t="str">
        <f>IFERROR(__xludf.DUMMYFUNCTION("GOOGLETRANSLATE(C1893, ""en"", ""ru"")"),"Loading...")</f>
        <v>Loading...</v>
      </c>
    </row>
    <row r="1894" ht="15.75" customHeight="1">
      <c r="A1894" s="2" t="s">
        <v>861</v>
      </c>
      <c r="B1894" s="2" t="s">
        <v>517</v>
      </c>
      <c r="C1894" s="2" t="s">
        <v>862</v>
      </c>
      <c r="E1894" s="2" t="str">
        <f>IFERROR(__xludf.DUMMYFUNCTION("GOOGLETRANSLATE(A1894, ""en"", ""ru"")"),"Loading...")</f>
        <v>Loading...</v>
      </c>
      <c r="F1894" s="2" t="str">
        <f>IFERROR(__xludf.DUMMYFUNCTION("GOOGLETRANSLATE(B1894, ""en"", ""ru"")"),"Loading...")</f>
        <v>Loading...</v>
      </c>
      <c r="G1894" s="2" t="str">
        <f>IFERROR(__xludf.DUMMYFUNCTION("GOOGLETRANSLATE(C1894, ""en"", ""ru"")"),"Loading...")</f>
        <v>Loading...</v>
      </c>
    </row>
    <row r="1895" ht="15.75" customHeight="1">
      <c r="A1895" s="2" t="s">
        <v>861</v>
      </c>
      <c r="B1895" s="2" t="s">
        <v>484</v>
      </c>
      <c r="C1895" s="2" t="s">
        <v>862</v>
      </c>
      <c r="E1895" s="2" t="str">
        <f>IFERROR(__xludf.DUMMYFUNCTION("GOOGLETRANSLATE(A1895, ""en"", ""ru"")"),"Loading...")</f>
        <v>Loading...</v>
      </c>
      <c r="F1895" s="2" t="str">
        <f>IFERROR(__xludf.DUMMYFUNCTION("GOOGLETRANSLATE(B1895, ""en"", ""ru"")"),"Loading...")</f>
        <v>Loading...</v>
      </c>
      <c r="G1895" s="2" t="str">
        <f>IFERROR(__xludf.DUMMYFUNCTION("GOOGLETRANSLATE(C1895, ""en"", ""ru"")"),"Loading...")</f>
        <v>Loading...</v>
      </c>
    </row>
    <row r="1896" ht="15.75" customHeight="1">
      <c r="A1896" s="2" t="s">
        <v>863</v>
      </c>
      <c r="B1896" s="2" t="s">
        <v>675</v>
      </c>
      <c r="C1896" s="2" t="s">
        <v>864</v>
      </c>
      <c r="E1896" s="2" t="str">
        <f>IFERROR(__xludf.DUMMYFUNCTION("GOOGLETRANSLATE(A1896, ""en"", ""ru"")"),"Ма По Тофу")</f>
        <v>Ма По Тофу</v>
      </c>
      <c r="F1896" s="2" t="str">
        <f>IFERROR(__xludf.DUMMYFUNCTION("GOOGLETRANSLATE(B1896, ""en"", ""ru"")"),"Loading...")</f>
        <v>Loading...</v>
      </c>
      <c r="G1896" s="2" t="str">
        <f>IFERROR(__xludf.DUMMYFUNCTION("GOOGLETRANSLATE(C1896, ""en"", ""ru"")"),"Loading...")</f>
        <v>Loading...</v>
      </c>
    </row>
    <row r="1897" ht="15.75" customHeight="1">
      <c r="A1897" s="2" t="s">
        <v>863</v>
      </c>
      <c r="B1897" s="2" t="s">
        <v>237</v>
      </c>
      <c r="C1897" s="2" t="s">
        <v>864</v>
      </c>
      <c r="E1897" s="2" t="str">
        <f>IFERROR(__xludf.DUMMYFUNCTION("GOOGLETRANSLATE(A1897, ""en"", ""ru"")"),"Ма По Тофу")</f>
        <v>Ма По Тофу</v>
      </c>
      <c r="F1897" s="2" t="str">
        <f>IFERROR(__xludf.DUMMYFUNCTION("GOOGLETRANSLATE(B1897, ""en"", ""ru"")"),"Фарш говяжий")</f>
        <v>Фарш говяжий</v>
      </c>
      <c r="G1897" s="2" t="str">
        <f>IFERROR(__xludf.DUMMYFUNCTION("GOOGLETRANSLATE(C1897, ""en"", ""ru"")"),"Loading...")</f>
        <v>Loading...</v>
      </c>
    </row>
    <row r="1898" ht="15.75" customHeight="1">
      <c r="A1898" s="2" t="s">
        <v>863</v>
      </c>
      <c r="B1898" s="2" t="s">
        <v>200</v>
      </c>
      <c r="C1898" s="2" t="s">
        <v>864</v>
      </c>
      <c r="E1898" s="2" t="str">
        <f>IFERROR(__xludf.DUMMYFUNCTION("GOOGLETRANSLATE(A1898, ""en"", ""ru"")"),"Ма По Тофу")</f>
        <v>Ма По Тофу</v>
      </c>
      <c r="F1898" s="2" t="str">
        <f>IFERROR(__xludf.DUMMYFUNCTION("GOOGLETRANSLATE(B1898, ""en"", ""ru"")"),"Loading...")</f>
        <v>Loading...</v>
      </c>
      <c r="G1898" s="2" t="str">
        <f>IFERROR(__xludf.DUMMYFUNCTION("GOOGLETRANSLATE(C1898, ""en"", ""ru"")"),"Loading...")</f>
        <v>Loading...</v>
      </c>
    </row>
    <row r="1899" ht="15.75" customHeight="1">
      <c r="A1899" s="2" t="s">
        <v>863</v>
      </c>
      <c r="B1899" s="2" t="s">
        <v>865</v>
      </c>
      <c r="C1899" s="2" t="s">
        <v>864</v>
      </c>
      <c r="E1899" s="2" t="str">
        <f>IFERROR(__xludf.DUMMYFUNCTION("GOOGLETRANSLATE(A1899, ""en"", ""ru"")"),"Ма По Тофу")</f>
        <v>Ма По Тофу</v>
      </c>
      <c r="F1899" s="2" t="str">
        <f>IFERROR(__xludf.DUMMYFUNCTION("GOOGLETRANSLATE(B1899, ""en"", ""ru"")"),"Loading...")</f>
        <v>Loading...</v>
      </c>
      <c r="G1899" s="2" t="str">
        <f>IFERROR(__xludf.DUMMYFUNCTION("GOOGLETRANSLATE(C1899, ""en"", ""ru"")"),"Loading...")</f>
        <v>Loading...</v>
      </c>
    </row>
    <row r="1900" ht="15.75" customHeight="1">
      <c r="A1900" s="2" t="s">
        <v>863</v>
      </c>
      <c r="B1900" s="2" t="s">
        <v>866</v>
      </c>
      <c r="C1900" s="2" t="s">
        <v>864</v>
      </c>
      <c r="E1900" s="2" t="str">
        <f>IFERROR(__xludf.DUMMYFUNCTION("GOOGLETRANSLATE(A1900, ""en"", ""ru"")"),"Ма По Тофу")</f>
        <v>Ма По Тофу</v>
      </c>
      <c r="F1900" s="2" t="str">
        <f>IFERROR(__xludf.DUMMYFUNCTION("GOOGLETRANSLATE(B1900, ""en"", ""ru"")"),"Loading...")</f>
        <v>Loading...</v>
      </c>
      <c r="G1900" s="2" t="str">
        <f>IFERROR(__xludf.DUMMYFUNCTION("GOOGLETRANSLATE(C1900, ""en"", ""ru"")"),"Loading...")</f>
        <v>Loading...</v>
      </c>
    </row>
    <row r="1901" ht="15.75" customHeight="1">
      <c r="A1901" s="2" t="s">
        <v>863</v>
      </c>
      <c r="B1901" s="2" t="s">
        <v>146</v>
      </c>
      <c r="C1901" s="2" t="s">
        <v>864</v>
      </c>
      <c r="E1901" s="2" t="str">
        <f>IFERROR(__xludf.DUMMYFUNCTION("GOOGLETRANSLATE(A1901, ""en"", ""ru"")"),"Ма По Тофу")</f>
        <v>Ма По Тофу</v>
      </c>
      <c r="F1901" s="2" t="str">
        <f>IFERROR(__xludf.DUMMYFUNCTION("GOOGLETRANSLATE(B1901, ""en"", ""ru"")"),"Loading...")</f>
        <v>Loading...</v>
      </c>
      <c r="G1901" s="2" t="str">
        <f>IFERROR(__xludf.DUMMYFUNCTION("GOOGLETRANSLATE(C1901, ""en"", ""ru"")"),"Loading...")</f>
        <v>Loading...</v>
      </c>
    </row>
    <row r="1902" ht="15.75" customHeight="1">
      <c r="A1902" s="2" t="s">
        <v>863</v>
      </c>
      <c r="B1902" s="2" t="s">
        <v>30</v>
      </c>
      <c r="C1902" s="2" t="s">
        <v>864</v>
      </c>
      <c r="E1902" s="2" t="str">
        <f>IFERROR(__xludf.DUMMYFUNCTION("GOOGLETRANSLATE(A1902, ""en"", ""ru"")"),"Ма По Тофу")</f>
        <v>Ма По Тофу</v>
      </c>
      <c r="F1902" s="2" t="str">
        <f>IFERROR(__xludf.DUMMYFUNCTION("GOOGLETRANSLATE(B1902, ""en"", ""ru"")"),"Соль")</f>
        <v>Соль</v>
      </c>
      <c r="G1902" s="2" t="str">
        <f>IFERROR(__xludf.DUMMYFUNCTION("GOOGLETRANSLATE(C1902, ""en"", ""ru"")"),"Loading...")</f>
        <v>Loading...</v>
      </c>
    </row>
    <row r="1903" ht="15.75" customHeight="1">
      <c r="A1903" s="2" t="s">
        <v>863</v>
      </c>
      <c r="B1903" s="2" t="s">
        <v>867</v>
      </c>
      <c r="C1903" s="2" t="s">
        <v>864</v>
      </c>
      <c r="E1903" s="2" t="str">
        <f>IFERROR(__xludf.DUMMYFUNCTION("GOOGLETRANSLATE(A1903, ""en"", ""ru"")"),"Ма По Тофу")</f>
        <v>Ма По Тофу</v>
      </c>
      <c r="F1903" s="2" t="str">
        <f>IFERROR(__xludf.DUMMYFUNCTION("GOOGLETRANSLATE(B1903, ""en"", ""ru"")"),"Loading...")</f>
        <v>Loading...</v>
      </c>
      <c r="G1903" s="2" t="str">
        <f>IFERROR(__xludf.DUMMYFUNCTION("GOOGLETRANSLATE(C1903, ""en"", ""ru"")"),"Loading...")</f>
        <v>Loading...</v>
      </c>
    </row>
    <row r="1904" ht="15.75" customHeight="1">
      <c r="A1904" s="2" t="s">
        <v>863</v>
      </c>
      <c r="B1904" s="2" t="s">
        <v>195</v>
      </c>
      <c r="C1904" s="2" t="s">
        <v>864</v>
      </c>
      <c r="E1904" s="2" t="str">
        <f>IFERROR(__xludf.DUMMYFUNCTION("GOOGLETRANSLATE(A1904, ""en"", ""ru"")"),"Ма По Тофу")</f>
        <v>Ма По Тофу</v>
      </c>
      <c r="F1904" s="2" t="str">
        <f>IFERROR(__xludf.DUMMYFUNCTION("GOOGLETRANSLATE(B1904, ""en"", ""ru"")"),"Loading...")</f>
        <v>Loading...</v>
      </c>
      <c r="G1904" s="2" t="str">
        <f>IFERROR(__xludf.DUMMYFUNCTION("GOOGLETRANSLATE(C1904, ""en"", ""ru"")"),"Loading...")</f>
        <v>Loading...</v>
      </c>
    </row>
    <row r="1905" ht="15.75" customHeight="1">
      <c r="A1905" s="2" t="s">
        <v>863</v>
      </c>
      <c r="B1905" s="2" t="s">
        <v>47</v>
      </c>
      <c r="C1905" s="2" t="s">
        <v>864</v>
      </c>
      <c r="E1905" s="2" t="str">
        <f>IFERROR(__xludf.DUMMYFUNCTION("GOOGLETRANSLATE(A1905, ""en"", ""ru"")"),"Ма По Тофу")</f>
        <v>Ма По Тофу</v>
      </c>
      <c r="F1905" s="2" t="str">
        <f>IFERROR(__xludf.DUMMYFUNCTION("GOOGLETRANSLATE(B1905, ""en"", ""ru"")"),"Вода")</f>
        <v>Вода</v>
      </c>
      <c r="G1905" s="2" t="str">
        <f>IFERROR(__xludf.DUMMYFUNCTION("GOOGLETRANSLATE(C1905, ""en"", ""ru"")"),"Loading...")</f>
        <v>Loading...</v>
      </c>
    </row>
    <row r="1906" ht="15.75" customHeight="1">
      <c r="A1906" s="2" t="s">
        <v>863</v>
      </c>
      <c r="B1906" s="2" t="s">
        <v>69</v>
      </c>
      <c r="C1906" s="2" t="s">
        <v>864</v>
      </c>
      <c r="E1906" s="2" t="str">
        <f>IFERROR(__xludf.DUMMYFUNCTION("GOOGLETRANSLATE(A1906, ""en"", ""ru"")"),"Ма По Тофу")</f>
        <v>Ма По Тофу</v>
      </c>
      <c r="F1906" s="2" t="str">
        <f>IFERROR(__xludf.DUMMYFUNCTION("GOOGLETRANSLATE(B1906, ""en"", ""ru"")"),"Оливковое масло")</f>
        <v>Оливковое масло</v>
      </c>
      <c r="G1906" s="2" t="str">
        <f>IFERROR(__xludf.DUMMYFUNCTION("GOOGLETRANSLATE(C1906, ""en"", ""ru"")"),"Loading...")</f>
        <v>Loading...</v>
      </c>
    </row>
    <row r="1907" ht="15.75" customHeight="1">
      <c r="A1907" s="2" t="s">
        <v>863</v>
      </c>
      <c r="B1907" s="2" t="s">
        <v>350</v>
      </c>
      <c r="C1907" s="2" t="s">
        <v>864</v>
      </c>
      <c r="E1907" s="2" t="str">
        <f>IFERROR(__xludf.DUMMYFUNCTION("GOOGLETRANSLATE(A1907, ""en"", ""ru"")"),"Ма По Тофу")</f>
        <v>Ма По Тофу</v>
      </c>
      <c r="F1907" s="2" t="str">
        <f>IFERROR(__xludf.DUMMYFUNCTION("GOOGLETRANSLATE(B1907, ""en"", ""ru"")"),"Loading...")</f>
        <v>Loading...</v>
      </c>
      <c r="G1907" s="2" t="str">
        <f>IFERROR(__xludf.DUMMYFUNCTION("GOOGLETRANSLATE(C1907, ""en"", ""ru"")"),"Loading...")</f>
        <v>Loading...</v>
      </c>
    </row>
    <row r="1908" ht="15.75" customHeight="1">
      <c r="A1908" s="2" t="s">
        <v>863</v>
      </c>
      <c r="B1908" s="2" t="s">
        <v>77</v>
      </c>
      <c r="C1908" s="2" t="s">
        <v>864</v>
      </c>
      <c r="E1908" s="2" t="str">
        <f>IFERROR(__xludf.DUMMYFUNCTION("GOOGLETRANSLATE(A1908, ""en"", ""ru"")"),"Ма По Тофу")</f>
        <v>Ма По Тофу</v>
      </c>
      <c r="F1908" s="2" t="str">
        <f>IFERROR(__xludf.DUMMYFUNCTION("GOOGLETRANSLATE(B1908, ""en"", ""ru"")"),"Лук")</f>
        <v>Лук</v>
      </c>
      <c r="G1908" s="2" t="str">
        <f>IFERROR(__xludf.DUMMYFUNCTION("GOOGLETRANSLATE(C1908, ""en"", ""ru"")"),"Loading...")</f>
        <v>Loading...</v>
      </c>
    </row>
    <row r="1909" ht="15.75" customHeight="1">
      <c r="A1909" s="2" t="s">
        <v>863</v>
      </c>
      <c r="B1909" s="2" t="s">
        <v>79</v>
      </c>
      <c r="C1909" s="2" t="s">
        <v>864</v>
      </c>
      <c r="E1909" s="2" t="str">
        <f>IFERROR(__xludf.DUMMYFUNCTION("GOOGLETRANSLATE(A1909, ""en"", ""ru"")"),"Ма По Тофу")</f>
        <v>Ма По Тофу</v>
      </c>
      <c r="F1909" s="2" t="str">
        <f>IFERROR(__xludf.DUMMYFUNCTION("GOOGLETRANSLATE(B1909, ""en"", ""ru"")"),"Чеснок")</f>
        <v>Чеснок</v>
      </c>
      <c r="G1909" s="2" t="str">
        <f>IFERROR(__xludf.DUMMYFUNCTION("GOOGLETRANSLATE(C1909, ""en"", ""ru"")"),"Loading...")</f>
        <v>Loading...</v>
      </c>
    </row>
    <row r="1910" ht="15.75" customHeight="1">
      <c r="A1910" s="2" t="s">
        <v>863</v>
      </c>
      <c r="B1910" s="2" t="s">
        <v>38</v>
      </c>
      <c r="C1910" s="2" t="s">
        <v>864</v>
      </c>
      <c r="E1910" s="2" t="str">
        <f>IFERROR(__xludf.DUMMYFUNCTION("GOOGLETRANSLATE(A1910, ""en"", ""ru"")"),"Ма По Тофу")</f>
        <v>Ма По Тофу</v>
      </c>
      <c r="F1910" s="2" t="str">
        <f>IFERROR(__xludf.DUMMYFUNCTION("GOOGLETRANSLATE(B1910, ""en"", ""ru"")"),"Имбирь")</f>
        <v>Имбирь</v>
      </c>
      <c r="G1910" s="2" t="str">
        <f>IFERROR(__xludf.DUMMYFUNCTION("GOOGLETRANSLATE(C1910, ""en"", ""ru"")"),"Loading...")</f>
        <v>Loading...</v>
      </c>
    </row>
    <row r="1911" ht="15.75" customHeight="1">
      <c r="A1911" s="2" t="s">
        <v>863</v>
      </c>
      <c r="B1911" s="2" t="s">
        <v>47</v>
      </c>
      <c r="C1911" s="2" t="s">
        <v>864</v>
      </c>
      <c r="E1911" s="2" t="str">
        <f>IFERROR(__xludf.DUMMYFUNCTION("GOOGLETRANSLATE(A1911, ""en"", ""ru"")"),"Ма По Тофу")</f>
        <v>Ма По Тофу</v>
      </c>
      <c r="F1911" s="2" t="str">
        <f>IFERROR(__xludf.DUMMYFUNCTION("GOOGLETRANSLATE(B1911, ""en"", ""ru"")"),"Вода")</f>
        <v>Вода</v>
      </c>
      <c r="G1911" s="2" t="str">
        <f>IFERROR(__xludf.DUMMYFUNCTION("GOOGLETRANSLATE(C1911, ""en"", ""ru"")"),"Loading...")</f>
        <v>Loading...</v>
      </c>
    </row>
    <row r="1912" ht="15.75" customHeight="1">
      <c r="A1912" s="2" t="s">
        <v>863</v>
      </c>
      <c r="B1912" s="2" t="s">
        <v>196</v>
      </c>
      <c r="C1912" s="2" t="s">
        <v>864</v>
      </c>
      <c r="E1912" s="2" t="str">
        <f>IFERROR(__xludf.DUMMYFUNCTION("GOOGLETRANSLATE(A1912, ""en"", ""ru"")"),"Ма По Тофу")</f>
        <v>Ма По Тофу</v>
      </c>
      <c r="F1912" s="2" t="str">
        <f>IFERROR(__xludf.DUMMYFUNCTION("GOOGLETRANSLATE(B1912, ""en"", ""ru"")"),"Loading...")</f>
        <v>Loading...</v>
      </c>
      <c r="G1912" s="2" t="str">
        <f>IFERROR(__xludf.DUMMYFUNCTION("GOOGLETRANSLATE(C1912, ""en"", ""ru"")"),"Loading...")</f>
        <v>Loading...</v>
      </c>
    </row>
    <row r="1913" ht="15.75" customHeight="1">
      <c r="A1913" s="2" t="s">
        <v>868</v>
      </c>
      <c r="B1913" s="2" t="s">
        <v>869</v>
      </c>
      <c r="C1913" s="2" t="s">
        <v>870</v>
      </c>
      <c r="E1913" s="2" t="str">
        <f>IFERROR(__xludf.DUMMYFUNCTION("GOOGLETRANSLATE(A1913, ""en"", ""ru"")"),"Loading...")</f>
        <v>Loading...</v>
      </c>
      <c r="F1913" s="2" t="str">
        <f>IFERROR(__xludf.DUMMYFUNCTION("GOOGLETRANSLATE(B1913, ""en"", ""ru"")"),"Loading...")</f>
        <v>Loading...</v>
      </c>
      <c r="G1913" s="2" t="str">
        <f>IFERROR(__xludf.DUMMYFUNCTION("GOOGLETRANSLATE(C1913, ""en"", ""ru"")"),"Loading...")</f>
        <v>Loading...</v>
      </c>
    </row>
    <row r="1914" ht="15.75" customHeight="1">
      <c r="A1914" s="2" t="s">
        <v>868</v>
      </c>
      <c r="B1914" s="2" t="s">
        <v>152</v>
      </c>
      <c r="C1914" s="2" t="s">
        <v>870</v>
      </c>
      <c r="E1914" s="2" t="str">
        <f>IFERROR(__xludf.DUMMYFUNCTION("GOOGLETRANSLATE(A1914, ""en"", ""ru"")"),"Loading...")</f>
        <v>Loading...</v>
      </c>
      <c r="F1914" s="2" t="str">
        <f>IFERROR(__xludf.DUMMYFUNCTION("GOOGLETRANSLATE(B1914, ""en"", ""ru"")"),"Loading...")</f>
        <v>Loading...</v>
      </c>
      <c r="G1914" s="2" t="str">
        <f>IFERROR(__xludf.DUMMYFUNCTION("GOOGLETRANSLATE(C1914, ""en"", ""ru"")"),"Loading...")</f>
        <v>Loading...</v>
      </c>
    </row>
    <row r="1915" ht="15.75" customHeight="1">
      <c r="A1915" s="2" t="s">
        <v>868</v>
      </c>
      <c r="B1915" s="2" t="s">
        <v>78</v>
      </c>
      <c r="C1915" s="2" t="s">
        <v>870</v>
      </c>
      <c r="E1915" s="2" t="str">
        <f>IFERROR(__xludf.DUMMYFUNCTION("GOOGLETRANSLATE(A1915, ""en"", ""ru"")"),"Loading...")</f>
        <v>Loading...</v>
      </c>
      <c r="F1915" s="2" t="str">
        <f>IFERROR(__xludf.DUMMYFUNCTION("GOOGLETRANSLATE(B1915, ""en"", ""ru"")"),"Помидоры")</f>
        <v>Помидоры</v>
      </c>
      <c r="G1915" s="2" t="str">
        <f>IFERROR(__xludf.DUMMYFUNCTION("GOOGLETRANSLATE(C1915, ""en"", ""ru"")"),"Loading...")</f>
        <v>Loading...</v>
      </c>
    </row>
    <row r="1916" ht="15.75" customHeight="1">
      <c r="A1916" s="2" t="s">
        <v>868</v>
      </c>
      <c r="B1916" s="2" t="s">
        <v>30</v>
      </c>
      <c r="C1916" s="2" t="s">
        <v>870</v>
      </c>
      <c r="E1916" s="2" t="str">
        <f>IFERROR(__xludf.DUMMYFUNCTION("GOOGLETRANSLATE(A1916, ""en"", ""ru"")"),"Loading...")</f>
        <v>Loading...</v>
      </c>
      <c r="F1916" s="2" t="str">
        <f>IFERROR(__xludf.DUMMYFUNCTION("GOOGLETRANSLATE(B1916, ""en"", ""ru"")"),"Соль")</f>
        <v>Соль</v>
      </c>
      <c r="G1916" s="2" t="str">
        <f>IFERROR(__xludf.DUMMYFUNCTION("GOOGLETRANSLATE(C1916, ""en"", ""ru"")"),"Loading...")</f>
        <v>Loading...</v>
      </c>
    </row>
    <row r="1917" ht="15.75" customHeight="1">
      <c r="A1917" s="2" t="s">
        <v>868</v>
      </c>
      <c r="B1917" s="2" t="s">
        <v>77</v>
      </c>
      <c r="C1917" s="2" t="s">
        <v>870</v>
      </c>
      <c r="E1917" s="2" t="str">
        <f>IFERROR(__xludf.DUMMYFUNCTION("GOOGLETRANSLATE(A1917, ""en"", ""ru"")"),"Loading...")</f>
        <v>Loading...</v>
      </c>
      <c r="F1917" s="2" t="str">
        <f>IFERROR(__xludf.DUMMYFUNCTION("GOOGLETRANSLATE(B1917, ""en"", ""ru"")"),"Лук")</f>
        <v>Лук</v>
      </c>
      <c r="G1917" s="2" t="str">
        <f>IFERROR(__xludf.DUMMYFUNCTION("GOOGLETRANSLATE(C1917, ""en"", ""ru"")"),"Loading...")</f>
        <v>Loading...</v>
      </c>
    </row>
    <row r="1918" ht="15.75" customHeight="1">
      <c r="A1918" s="2" t="s">
        <v>868</v>
      </c>
      <c r="B1918" s="2" t="s">
        <v>80</v>
      </c>
      <c r="C1918" s="2" t="s">
        <v>870</v>
      </c>
      <c r="E1918" s="2" t="str">
        <f>IFERROR(__xludf.DUMMYFUNCTION("GOOGLETRANSLATE(A1918, ""en"", ""ru"")"),"Loading...")</f>
        <v>Loading...</v>
      </c>
      <c r="F1918" s="2" t="str">
        <f>IFERROR(__xludf.DUMMYFUNCTION("GOOGLETRANSLATE(B1918, ""en"", ""ru"")"),"Зеленый перец чили")</f>
        <v>Зеленый перец чили</v>
      </c>
      <c r="G1918" s="2" t="str">
        <f>IFERROR(__xludf.DUMMYFUNCTION("GOOGLETRANSLATE(C1918, ""en"", ""ru"")"),"Loading...")</f>
        <v>Loading...</v>
      </c>
    </row>
    <row r="1919" ht="15.75" customHeight="1">
      <c r="A1919" s="2" t="s">
        <v>868</v>
      </c>
      <c r="B1919" s="2" t="s">
        <v>82</v>
      </c>
      <c r="C1919" s="2" t="s">
        <v>870</v>
      </c>
      <c r="E1919" s="2" t="str">
        <f>IFERROR(__xludf.DUMMYFUNCTION("GOOGLETRANSLATE(A1919, ""en"", ""ru"")"),"Loading...")</f>
        <v>Loading...</v>
      </c>
      <c r="F1919" s="2" t="str">
        <f>IFERROR(__xludf.DUMMYFUNCTION("GOOGLETRANSLATE(B1919, ""en"", ""ru"")"),"Листья кориандра")</f>
        <v>Листья кориандра</v>
      </c>
      <c r="G1919" s="2" t="str">
        <f>IFERROR(__xludf.DUMMYFUNCTION("GOOGLETRANSLATE(C1919, ""en"", ""ru"")"),"Loading...")</f>
        <v>Loading...</v>
      </c>
    </row>
    <row r="1920" ht="15.75" customHeight="1">
      <c r="A1920" s="2" t="s">
        <v>871</v>
      </c>
      <c r="B1920" s="2" t="s">
        <v>18</v>
      </c>
      <c r="C1920" s="2" t="s">
        <v>872</v>
      </c>
      <c r="E1920" s="2" t="str">
        <f>IFERROR(__xludf.DUMMYFUNCTION("GOOGLETRANSLATE(A1920, ""en"", ""ru"")"),"Loading...")</f>
        <v>Loading...</v>
      </c>
      <c r="F1920" s="2" t="str">
        <f>IFERROR(__xludf.DUMMYFUNCTION("GOOGLETRANSLATE(B1920, ""en"", ""ru"")"),"Масло")</f>
        <v>Масло</v>
      </c>
      <c r="G1920" s="2" t="str">
        <f>IFERROR(__xludf.DUMMYFUNCTION("GOOGLETRANSLATE(C1920, ""en"", ""ru"")"),"Loading...")</f>
        <v>Loading...</v>
      </c>
    </row>
    <row r="1921" ht="15.75" customHeight="1">
      <c r="A1921" s="2" t="s">
        <v>871</v>
      </c>
      <c r="B1921" s="2" t="s">
        <v>15</v>
      </c>
      <c r="C1921" s="2" t="s">
        <v>872</v>
      </c>
      <c r="E1921" s="2" t="str">
        <f>IFERROR(__xludf.DUMMYFUNCTION("GOOGLETRANSLATE(A1921, ""en"", ""ru"")"),"Loading...")</f>
        <v>Loading...</v>
      </c>
      <c r="F1921" s="2" t="str">
        <f>IFERROR(__xludf.DUMMYFUNCTION("GOOGLETRANSLATE(B1921, ""en"", ""ru"")"),"Пшеничной муки")</f>
        <v>Пшеничной муки</v>
      </c>
      <c r="G1921" s="2" t="str">
        <f>IFERROR(__xludf.DUMMYFUNCTION("GOOGLETRANSLATE(C1921, ""en"", ""ru"")"),"Loading...")</f>
        <v>Loading...</v>
      </c>
    </row>
    <row r="1922" ht="15.75" customHeight="1">
      <c r="A1922" s="2" t="s">
        <v>871</v>
      </c>
      <c r="B1922" s="2" t="s">
        <v>17</v>
      </c>
      <c r="C1922" s="2" t="s">
        <v>872</v>
      </c>
      <c r="E1922" s="2" t="str">
        <f>IFERROR(__xludf.DUMMYFUNCTION("GOOGLETRANSLATE(A1922, ""en"", ""ru"")"),"Loading...")</f>
        <v>Loading...</v>
      </c>
      <c r="F1922" s="2" t="str">
        <f>IFERROR(__xludf.DUMMYFUNCTION("GOOGLETRANSLATE(B1922, ""en"", ""ru"")"),"Кастеровый сахар")</f>
        <v>Кастеровый сахар</v>
      </c>
      <c r="G1922" s="2" t="str">
        <f>IFERROR(__xludf.DUMMYFUNCTION("GOOGLETRANSLATE(C1922, ""en"", ""ru"")"),"Loading...")</f>
        <v>Loading...</v>
      </c>
    </row>
    <row r="1923" ht="15.75" customHeight="1">
      <c r="A1923" s="2" t="s">
        <v>871</v>
      </c>
      <c r="B1923" s="2" t="s">
        <v>873</v>
      </c>
      <c r="C1923" s="2" t="s">
        <v>872</v>
      </c>
      <c r="E1923" s="2" t="str">
        <f>IFERROR(__xludf.DUMMYFUNCTION("GOOGLETRANSLATE(A1923, ""en"", ""ru"")"),"Loading...")</f>
        <v>Loading...</v>
      </c>
      <c r="F1923" s="2" t="str">
        <f>IFERROR(__xludf.DUMMYFUNCTION("GOOGLETRANSLATE(B1923, ""en"", ""ru"")"),"Loading...")</f>
        <v>Loading...</v>
      </c>
      <c r="G1923" s="2" t="str">
        <f>IFERROR(__xludf.DUMMYFUNCTION("GOOGLETRANSLATE(C1923, ""en"", ""ru"")"),"Loading...")</f>
        <v>Loading...</v>
      </c>
    </row>
    <row r="1924" ht="15.75" customHeight="1">
      <c r="A1924" s="2" t="s">
        <v>871</v>
      </c>
      <c r="B1924" s="2" t="s">
        <v>201</v>
      </c>
      <c r="C1924" s="2" t="s">
        <v>872</v>
      </c>
      <c r="E1924" s="2" t="str">
        <f>IFERROR(__xludf.DUMMYFUNCTION("GOOGLETRANSLATE(A1924, ""en"", ""ru"")"),"Loading...")</f>
        <v>Loading...</v>
      </c>
      <c r="F1924" s="2" t="str">
        <f>IFERROR(__xludf.DUMMYFUNCTION("GOOGLETRANSLATE(B1924, ""en"", ""ru"")"),"Яйцо")</f>
        <v>Яйцо</v>
      </c>
      <c r="G1924" s="2" t="str">
        <f>IFERROR(__xludf.DUMMYFUNCTION("GOOGLETRANSLATE(C1924, ""en"", ""ru"")"),"Loading...")</f>
        <v>Loading...</v>
      </c>
    </row>
    <row r="1925" ht="15.75" customHeight="1">
      <c r="A1925" s="2" t="s">
        <v>871</v>
      </c>
      <c r="B1925" s="2" t="s">
        <v>170</v>
      </c>
      <c r="C1925" s="2" t="s">
        <v>872</v>
      </c>
      <c r="E1925" s="2" t="str">
        <f>IFERROR(__xludf.DUMMYFUNCTION("GOOGLETRANSLATE(A1925, ""en"", ""ru"")"),"Loading...")</f>
        <v>Loading...</v>
      </c>
      <c r="F1925" s="2" t="str">
        <f>IFERROR(__xludf.DUMMYFUNCTION("GOOGLETRANSLATE(B1925, ""en"", ""ru"")"),"Loading...")</f>
        <v>Loading...</v>
      </c>
      <c r="G1925" s="2" t="str">
        <f>IFERROR(__xludf.DUMMYFUNCTION("GOOGLETRANSLATE(C1925, ""en"", ""ru"")"),"Loading...")</f>
        <v>Loading...</v>
      </c>
    </row>
    <row r="1926" ht="15.75" customHeight="1">
      <c r="A1926" s="2" t="s">
        <v>874</v>
      </c>
      <c r="B1926" s="2" t="s">
        <v>95</v>
      </c>
      <c r="C1926" s="2" t="s">
        <v>875</v>
      </c>
      <c r="E1926" s="2" t="str">
        <f>IFERROR(__xludf.DUMMYFUNCTION("GOOGLETRANSLATE(A1926, ""en"", ""ru"")"),"Мусака")</f>
        <v>Мусака</v>
      </c>
      <c r="F1926" s="2" t="str">
        <f>IFERROR(__xludf.DUMMYFUNCTION("GOOGLETRANSLATE(B1926, ""en"", ""ru"")"),"Говядина")</f>
        <v>Говядина</v>
      </c>
      <c r="G1926" s="2" t="str">
        <f>IFERROR(__xludf.DUMMYFUNCTION("GOOGLETRANSLATE(C1926, ""en"", ""ru"")"),"Loading...")</f>
        <v>Loading...</v>
      </c>
    </row>
    <row r="1927" ht="15.75" customHeight="1">
      <c r="A1927" s="2" t="s">
        <v>874</v>
      </c>
      <c r="B1927" s="2" t="s">
        <v>75</v>
      </c>
      <c r="C1927" s="2" t="s">
        <v>875</v>
      </c>
      <c r="E1927" s="2" t="str">
        <f>IFERROR(__xludf.DUMMYFUNCTION("GOOGLETRANSLATE(A1927, ""en"", ""ru"")"),"Мусака")</f>
        <v>Мусака</v>
      </c>
      <c r="F1927" s="2" t="str">
        <f>IFERROR(__xludf.DUMMYFUNCTION("GOOGLETRANSLATE(B1927, ""en"", ""ru"")"),"баклажаны")</f>
        <v>баклажаны</v>
      </c>
      <c r="G1927" s="2" t="str">
        <f>IFERROR(__xludf.DUMMYFUNCTION("GOOGLETRANSLATE(C1927, ""en"", ""ru"")"),"Loading...")</f>
        <v>Loading...</v>
      </c>
    </row>
    <row r="1928" ht="15.75" customHeight="1">
      <c r="A1928" s="2" t="s">
        <v>874</v>
      </c>
      <c r="B1928" s="2" t="s">
        <v>684</v>
      </c>
      <c r="C1928" s="2" t="s">
        <v>875</v>
      </c>
      <c r="E1928" s="2" t="str">
        <f>IFERROR(__xludf.DUMMYFUNCTION("GOOGLETRANSLATE(A1928, ""en"", ""ru"")"),"Мусака")</f>
        <v>Мусака</v>
      </c>
      <c r="F1928" s="2" t="str">
        <f>IFERROR(__xludf.DUMMYFUNCTION("GOOGLETRANSLATE(B1928, ""en"", ""ru"")"),"Loading...")</f>
        <v>Loading...</v>
      </c>
      <c r="G1928" s="2" t="str">
        <f>IFERROR(__xludf.DUMMYFUNCTION("GOOGLETRANSLATE(C1928, ""en"", ""ru"")"),"Loading...")</f>
        <v>Loading...</v>
      </c>
    </row>
    <row r="1929" ht="15.75" customHeight="1">
      <c r="A1929" s="2" t="s">
        <v>874</v>
      </c>
      <c r="B1929" s="2" t="s">
        <v>201</v>
      </c>
      <c r="C1929" s="2" t="s">
        <v>875</v>
      </c>
      <c r="E1929" s="2" t="str">
        <f>IFERROR(__xludf.DUMMYFUNCTION("GOOGLETRANSLATE(A1929, ""en"", ""ru"")"),"Мусака")</f>
        <v>Мусака</v>
      </c>
      <c r="F1929" s="2" t="str">
        <f>IFERROR(__xludf.DUMMYFUNCTION("GOOGLETRANSLATE(B1929, ""en"", ""ru"")"),"Яйцо")</f>
        <v>Яйцо</v>
      </c>
      <c r="G1929" s="2" t="str">
        <f>IFERROR(__xludf.DUMMYFUNCTION("GOOGLETRANSLATE(C1929, ""en"", ""ru"")"),"Loading...")</f>
        <v>Loading...</v>
      </c>
    </row>
    <row r="1930" ht="15.75" customHeight="1">
      <c r="A1930" s="2" t="s">
        <v>874</v>
      </c>
      <c r="B1930" s="2" t="s">
        <v>607</v>
      </c>
      <c r="C1930" s="2" t="s">
        <v>875</v>
      </c>
      <c r="E1930" s="2" t="str">
        <f>IFERROR(__xludf.DUMMYFUNCTION("GOOGLETRANSLATE(A1930, ""en"", ""ru"")"),"Мусака")</f>
        <v>Мусака</v>
      </c>
      <c r="F1930" s="2" t="str">
        <f>IFERROR(__xludf.DUMMYFUNCTION("GOOGLETRANSLATE(B1930, ""en"", ""ru"")"),"Loading...")</f>
        <v>Loading...</v>
      </c>
      <c r="G1930" s="2" t="str">
        <f>IFERROR(__xludf.DUMMYFUNCTION("GOOGLETRANSLATE(C1930, ""en"", ""ru"")"),"Loading...")</f>
        <v>Loading...</v>
      </c>
    </row>
    <row r="1931" ht="15.75" customHeight="1">
      <c r="A1931" s="2" t="s">
        <v>874</v>
      </c>
      <c r="B1931" s="2" t="s">
        <v>191</v>
      </c>
      <c r="C1931" s="2" t="s">
        <v>875</v>
      </c>
      <c r="E1931" s="2" t="str">
        <f>IFERROR(__xludf.DUMMYFUNCTION("GOOGLETRANSLATE(A1931, ""en"", ""ru"")"),"Мусака")</f>
        <v>Мусака</v>
      </c>
      <c r="F1931" s="2" t="str">
        <f>IFERROR(__xludf.DUMMYFUNCTION("GOOGLETRANSLATE(B1931, ""en"", ""ru"")"),"Loading...")</f>
        <v>Loading...</v>
      </c>
      <c r="G1931" s="2" t="str">
        <f>IFERROR(__xludf.DUMMYFUNCTION("GOOGLETRANSLATE(C1931, ""en"", ""ru"")"),"Loading...")</f>
        <v>Loading...</v>
      </c>
    </row>
    <row r="1932" ht="15.75" customHeight="1">
      <c r="A1932" s="2" t="s">
        <v>874</v>
      </c>
      <c r="B1932" s="2" t="s">
        <v>177</v>
      </c>
      <c r="C1932" s="2" t="s">
        <v>875</v>
      </c>
      <c r="E1932" s="2" t="str">
        <f>IFERROR(__xludf.DUMMYFUNCTION("GOOGLETRANSLATE(A1932, ""en"", ""ru"")"),"Мусака")</f>
        <v>Мусака</v>
      </c>
      <c r="F1932" s="2" t="str">
        <f>IFERROR(__xludf.DUMMYFUNCTION("GOOGLETRANSLATE(B1932, ""en"", ""ru"")"),"Loading...")</f>
        <v>Loading...</v>
      </c>
      <c r="G1932" s="2" t="str">
        <f>IFERROR(__xludf.DUMMYFUNCTION("GOOGLETRANSLATE(C1932, ""en"", ""ru"")"),"Loading...")</f>
        <v>Loading...</v>
      </c>
    </row>
    <row r="1933" ht="15.75" customHeight="1">
      <c r="A1933" s="2" t="s">
        <v>874</v>
      </c>
      <c r="B1933" s="2" t="s">
        <v>93</v>
      </c>
      <c r="C1933" s="2" t="s">
        <v>875</v>
      </c>
      <c r="E1933" s="2" t="str">
        <f>IFERROR(__xludf.DUMMYFUNCTION("GOOGLETRANSLATE(A1933, ""en"", ""ru"")"),"Мусака")</f>
        <v>Мусака</v>
      </c>
      <c r="F1933" s="2" t="str">
        <f>IFERROR(__xludf.DUMMYFUNCTION("GOOGLETRANSLATE(B1933, ""en"", ""ru"")"),"Картофель")</f>
        <v>Картофель</v>
      </c>
      <c r="G1933" s="2" t="str">
        <f>IFERROR(__xludf.DUMMYFUNCTION("GOOGLETRANSLATE(C1933, ""en"", ""ru"")"),"Loading...")</f>
        <v>Loading...</v>
      </c>
    </row>
    <row r="1934" ht="15.75" customHeight="1">
      <c r="A1934" s="2" t="s">
        <v>876</v>
      </c>
      <c r="B1934" s="2" t="s">
        <v>876</v>
      </c>
      <c r="C1934" s="2" t="s">
        <v>877</v>
      </c>
      <c r="E1934" s="2" t="str">
        <f>IFERROR(__xludf.DUMMYFUNCTION("GOOGLETRANSLATE(A1934, ""en"", ""ru"")"),"Loading...")</f>
        <v>Loading...</v>
      </c>
      <c r="F1934" s="2" t="str">
        <f>IFERROR(__xludf.DUMMYFUNCTION("GOOGLETRANSLATE(B1934, ""en"", ""ru"")"),"Loading...")</f>
        <v>Loading...</v>
      </c>
      <c r="G1934" s="2" t="str">
        <f>IFERROR(__xludf.DUMMYFUNCTION("GOOGLETRANSLATE(C1934, ""en"", ""ru"")"),"Loading...")</f>
        <v>Loading...</v>
      </c>
    </row>
    <row r="1935" ht="15.75" customHeight="1">
      <c r="A1935" s="2" t="s">
        <v>876</v>
      </c>
      <c r="B1935" s="2" t="s">
        <v>77</v>
      </c>
      <c r="C1935" s="2" t="s">
        <v>877</v>
      </c>
      <c r="E1935" s="2" t="str">
        <f>IFERROR(__xludf.DUMMYFUNCTION("GOOGLETRANSLATE(A1935, ""en"", ""ru"")"),"Loading...")</f>
        <v>Loading...</v>
      </c>
      <c r="F1935" s="2" t="str">
        <f>IFERROR(__xludf.DUMMYFUNCTION("GOOGLETRANSLATE(B1935, ""en"", ""ru"")"),"Лук")</f>
        <v>Лук</v>
      </c>
      <c r="G1935" s="2" t="str">
        <f>IFERROR(__xludf.DUMMYFUNCTION("GOOGLETRANSLATE(C1935, ""en"", ""ru"")"),"Loading...")</f>
        <v>Loading...</v>
      </c>
    </row>
    <row r="1936" ht="15.75" customHeight="1">
      <c r="A1936" s="2" t="s">
        <v>876</v>
      </c>
      <c r="B1936" s="2" t="s">
        <v>95</v>
      </c>
      <c r="C1936" s="2" t="s">
        <v>877</v>
      </c>
      <c r="E1936" s="2" t="str">
        <f>IFERROR(__xludf.DUMMYFUNCTION("GOOGLETRANSLATE(A1936, ""en"", ""ru"")"),"Loading...")</f>
        <v>Loading...</v>
      </c>
      <c r="F1936" s="2" t="str">
        <f>IFERROR(__xludf.DUMMYFUNCTION("GOOGLETRANSLATE(B1936, ""en"", ""ru"")"),"Говядина")</f>
        <v>Говядина</v>
      </c>
      <c r="G1936" s="2" t="str">
        <f>IFERROR(__xludf.DUMMYFUNCTION("GOOGLETRANSLATE(C1936, ""en"", ""ru"")"),"Loading...")</f>
        <v>Loading...</v>
      </c>
    </row>
    <row r="1937" ht="15.75" customHeight="1">
      <c r="A1937" s="2" t="s">
        <v>876</v>
      </c>
      <c r="B1937" s="2" t="s">
        <v>30</v>
      </c>
      <c r="C1937" s="2" t="s">
        <v>877</v>
      </c>
      <c r="E1937" s="2" t="str">
        <f>IFERROR(__xludf.DUMMYFUNCTION("GOOGLETRANSLATE(A1937, ""en"", ""ru"")"),"Loading...")</f>
        <v>Loading...</v>
      </c>
      <c r="F1937" s="2" t="str">
        <f>IFERROR(__xludf.DUMMYFUNCTION("GOOGLETRANSLATE(B1937, ""en"", ""ru"")"),"Соль")</f>
        <v>Соль</v>
      </c>
      <c r="G1937" s="2" t="str">
        <f>IFERROR(__xludf.DUMMYFUNCTION("GOOGLETRANSLATE(C1937, ""en"", ""ru"")"),"Loading...")</f>
        <v>Loading...</v>
      </c>
    </row>
    <row r="1938" ht="15.75" customHeight="1">
      <c r="A1938" s="2" t="s">
        <v>876</v>
      </c>
      <c r="B1938" s="2" t="s">
        <v>47</v>
      </c>
      <c r="C1938" s="2" t="s">
        <v>877</v>
      </c>
      <c r="E1938" s="2" t="str">
        <f>IFERROR(__xludf.DUMMYFUNCTION("GOOGLETRANSLATE(A1938, ""en"", ""ru"")"),"Loading...")</f>
        <v>Loading...</v>
      </c>
      <c r="F1938" s="2" t="str">
        <f>IFERROR(__xludf.DUMMYFUNCTION("GOOGLETRANSLATE(B1938, ""en"", ""ru"")"),"Вода")</f>
        <v>Вода</v>
      </c>
      <c r="G1938" s="2" t="str">
        <f>IFERROR(__xludf.DUMMYFUNCTION("GOOGLETRANSLATE(C1938, ""en"", ""ru"")"),"Loading...")</f>
        <v>Loading...</v>
      </c>
    </row>
    <row r="1939" ht="15.75" customHeight="1">
      <c r="A1939" s="2" t="s">
        <v>876</v>
      </c>
      <c r="B1939" s="2" t="s">
        <v>39</v>
      </c>
      <c r="C1939" s="2" t="s">
        <v>877</v>
      </c>
      <c r="E1939" s="2" t="str">
        <f>IFERROR(__xludf.DUMMYFUNCTION("GOOGLETRANSLATE(A1939, ""en"", ""ru"")"),"Loading...")</f>
        <v>Loading...</v>
      </c>
      <c r="F1939" s="2" t="str">
        <f>IFERROR(__xludf.DUMMYFUNCTION("GOOGLETRANSLATE(B1939, ""en"", ""ru"")"),"Зубчик чеснока")</f>
        <v>Зубчик чеснока</v>
      </c>
      <c r="G1939" s="2" t="str">
        <f>IFERROR(__xludf.DUMMYFUNCTION("GOOGLETRANSLATE(C1939, ""en"", ""ru"")"),"Loading...")</f>
        <v>Loading...</v>
      </c>
    </row>
    <row r="1940" ht="15.75" customHeight="1">
      <c r="A1940" s="2" t="s">
        <v>876</v>
      </c>
      <c r="B1940" s="2" t="s">
        <v>69</v>
      </c>
      <c r="C1940" s="2" t="s">
        <v>877</v>
      </c>
      <c r="E1940" s="2" t="str">
        <f>IFERROR(__xludf.DUMMYFUNCTION("GOOGLETRANSLATE(A1940, ""en"", ""ru"")"),"Loading...")</f>
        <v>Loading...</v>
      </c>
      <c r="F1940" s="2" t="str">
        <f>IFERROR(__xludf.DUMMYFUNCTION("GOOGLETRANSLATE(B1940, ""en"", ""ru"")"),"Оливковое масло")</f>
        <v>Оливковое масло</v>
      </c>
      <c r="G1940" s="2" t="str">
        <f>IFERROR(__xludf.DUMMYFUNCTION("GOOGLETRANSLATE(C1940, ""en"", ""ru"")"),"Loading...")</f>
        <v>Loading...</v>
      </c>
    </row>
    <row r="1941" ht="15.75" customHeight="1">
      <c r="A1941" s="2" t="s">
        <v>878</v>
      </c>
      <c r="B1941" s="2" t="s">
        <v>93</v>
      </c>
      <c r="C1941" s="2" t="s">
        <v>879</v>
      </c>
      <c r="E1941" s="2" t="str">
        <f>IFERROR(__xludf.DUMMYFUNCTION("GOOGLETRANSLATE(A1941, ""en"", ""ru"")"),"Loading...")</f>
        <v>Loading...</v>
      </c>
      <c r="F1941" s="2" t="str">
        <f>IFERROR(__xludf.DUMMYFUNCTION("GOOGLETRANSLATE(B1941, ""en"", ""ru"")"),"Картофель")</f>
        <v>Картофель</v>
      </c>
      <c r="G1941" s="2" t="str">
        <f>IFERROR(__xludf.DUMMYFUNCTION("GOOGLETRANSLATE(C1941, ""en"", ""ru"")"),"ШАГ 1
Варите картофель 15 минут или до готовности. Слейте воду, затем разомните.
ШАГ 2
Нагрейте молоко и половину сливочного масла в кастрюле, затем добавьте в пюре цельнозерновую горчицу.
ШАГ 3
Аккуратно обжарьте зеленый лук на оставшемся сливочном мас"&amp;"ле в течение 2 минут, пока он не станет мягким, но все еще станет зеленым. Положите в пюре и подайте. Отлично сочетается с окороком или с рыбным пирогом.")</f>
        <v>ШАГ 1
Варите картофель 15 минут или до готовности. Слейте воду, затем разомните.
ШАГ 2
Нагрейте молоко и половину сливочного масла в кастрюле, затем добавьте в пюре цельнозерновую горчицу.
ШАГ 3
Аккуратно обжарьте зеленый лук на оставшемся сливочном масле в течение 2 минут, пока он не станет мягким, но все еще станет зеленым. Положите в пюре и подайте. Отлично сочетается с окороком или с рыбным пирогом.</v>
      </c>
    </row>
    <row r="1942" ht="15.75" customHeight="1">
      <c r="A1942" s="2" t="s">
        <v>878</v>
      </c>
      <c r="B1942" s="2" t="s">
        <v>25</v>
      </c>
      <c r="C1942" s="2" t="s">
        <v>879</v>
      </c>
      <c r="E1942" s="2" t="str">
        <f>IFERROR(__xludf.DUMMYFUNCTION("GOOGLETRANSLATE(A1942, ""en"", ""ru"")"),"Loading...")</f>
        <v>Loading...</v>
      </c>
      <c r="F1942" s="2" t="str">
        <f>IFERROR(__xludf.DUMMYFUNCTION("GOOGLETRANSLATE(B1942, ""en"", ""ru"")"),"Молоко")</f>
        <v>Молоко</v>
      </c>
      <c r="G1942" s="2" t="str">
        <f>IFERROR(__xludf.DUMMYFUNCTION("GOOGLETRANSLATE(C1942, ""en"", ""ru"")"),"ШАГ 1
Варите картофель 15 минут или до готовности. Слейте воду, затем разомните.
ШАГ 2
Нагрейте молоко и половину сливочного масла в кастрюле, затем добавьте в пюре цельнозерновую горчицу.
ШАГ 3
Аккуратно обжарьте зеленый лук на оставшемся сливочном мас"&amp;"ле в течение 2 минут, пока он не станет мягким, но все еще станет зеленым. Положите в пюре и подайте. Отлично сочетается с окороком или с рыбным пирогом.")</f>
        <v>ШАГ 1
Варите картофель 15 минут или до готовности. Слейте воду, затем разомните.
ШАГ 2
Нагрейте молоко и половину сливочного масла в кастрюле, затем добавьте в пюре цельнозерновую горчицу.
ШАГ 3
Аккуратно обжарьте зеленый лук на оставшемся сливочном масле в течение 2 минут, пока он не станет мягким, но все еще станет зеленым. Положите в пюре и подайте. Отлично сочетается с окороком или с рыбным пирогом.</v>
      </c>
    </row>
    <row r="1943" ht="15.75" customHeight="1">
      <c r="A1943" s="2" t="s">
        <v>878</v>
      </c>
      <c r="B1943" s="2" t="s">
        <v>18</v>
      </c>
      <c r="C1943" s="2" t="s">
        <v>879</v>
      </c>
      <c r="E1943" s="2" t="str">
        <f>IFERROR(__xludf.DUMMYFUNCTION("GOOGLETRANSLATE(A1943, ""en"", ""ru"")"),"Loading...")</f>
        <v>Loading...</v>
      </c>
      <c r="F1943" s="2" t="str">
        <f>IFERROR(__xludf.DUMMYFUNCTION("GOOGLETRANSLATE(B1943, ""en"", ""ru"")"),"Масло")</f>
        <v>Масло</v>
      </c>
      <c r="G1943" s="2" t="str">
        <f>IFERROR(__xludf.DUMMYFUNCTION("GOOGLETRANSLATE(C1943, ""en"", ""ru"")"),"ШАГ 1
Варите картофель 15 минут или до готовности. Слейте воду, затем разомните.
ШАГ 2
Нагрейте молоко и половину сливочного масла в кастрюле, затем добавьте в пюре цельнозерновую горчицу.
ШАГ 3
Аккуратно обжарьте зеленый лук на оставшемся сливочном мас"&amp;"ле в течение 2 минут, пока он не станет мягким, но все еще станет зеленым. Положите в пюре и подайте. Отлично сочетается с окороком или с рыбным пирогом.")</f>
        <v>ШАГ 1
Варите картофель 15 минут или до готовности. Слейте воду, затем разомните.
ШАГ 2
Нагрейте молоко и половину сливочного масла в кастрюле, затем добавьте в пюре цельнозерновую горчицу.
ШАГ 3
Аккуратно обжарьте зеленый лук на оставшемся сливочном масле в течение 2 минут, пока он не станет мягким, но все еще станет зеленым. Положите в пюре и подайте. Отлично сочетается с окороком или с рыбным пирогом.</v>
      </c>
    </row>
    <row r="1944" ht="15.75" customHeight="1">
      <c r="A1944" s="2" t="s">
        <v>878</v>
      </c>
      <c r="B1944" s="2" t="s">
        <v>92</v>
      </c>
      <c r="C1944" s="2" t="s">
        <v>879</v>
      </c>
      <c r="E1944" s="2" t="str">
        <f>IFERROR(__xludf.DUMMYFUNCTION("GOOGLETRANSLATE(A1944, ""en"", ""ru"")"),"Loading...")</f>
        <v>Loading...</v>
      </c>
      <c r="F1944" s="2" t="str">
        <f>IFERROR(__xludf.DUMMYFUNCTION("GOOGLETRANSLATE(B1944, ""en"", ""ru"")"),"Горчица")</f>
        <v>Горчица</v>
      </c>
      <c r="G1944" s="2" t="str">
        <f>IFERROR(__xludf.DUMMYFUNCTION("GOOGLETRANSLATE(C1944, ""en"", ""ru"")"),"ШАГ 1
Варите картофель 15 минут или до готовности. Слейте воду, затем разомните.
ШАГ 2
Нагрейте молоко и половину сливочного масла в кастрюле, затем добавьте в пюре цельнозерновую горчицу.
ШАГ 3
Аккуратно обжарьте зеленый лук на оставшемся сливочном мас"&amp;"ле в течение 2 минут, пока он не станет мягким, но все еще станет зеленым. Положите в пюре и подайте. Отлично сочетается с окороком или с рыбным пирогом.")</f>
        <v>ШАГ 1
Варите картофель 15 минут или до готовности. Слейте воду, затем разомните.
ШАГ 2
Нагрейте молоко и половину сливочного масла в кастрюле, затем добавьте в пюре цельнозерновую горчицу.
ШАГ 3
Аккуратно обжарьте зеленый лук на оставшемся сливочном масле в течение 2 минут, пока он не станет мягким, но все еще станет зеленым. Положите в пюре и подайте. Отлично сочетается с окороком или с рыбным пирогом.</v>
      </c>
    </row>
    <row r="1945" ht="15.75" customHeight="1">
      <c r="A1945" s="2" t="s">
        <v>878</v>
      </c>
      <c r="B1945" s="2" t="s">
        <v>77</v>
      </c>
      <c r="C1945" s="2" t="s">
        <v>879</v>
      </c>
      <c r="E1945" s="2" t="str">
        <f>IFERROR(__xludf.DUMMYFUNCTION("GOOGLETRANSLATE(A1945, ""en"", ""ru"")"),"Loading...")</f>
        <v>Loading...</v>
      </c>
      <c r="F1945" s="2" t="str">
        <f>IFERROR(__xludf.DUMMYFUNCTION("GOOGLETRANSLATE(B1945, ""en"", ""ru"")"),"Лук")</f>
        <v>Лук</v>
      </c>
      <c r="G1945" s="2" t="str">
        <f>IFERROR(__xludf.DUMMYFUNCTION("GOOGLETRANSLATE(C1945, ""en"", ""ru"")"),"ШАГ 1
Варите картофель 15 минут или до готовности. Слейте воду, затем разомните.
ШАГ 2
Нагрейте молоко и половину сливочного масла в кастрюле, затем добавьте в пюре цельнозерновую горчицу.
ШАГ 3
Аккуратно обжарьте зеленый лук на оставшемся сливочном мас"&amp;"ле в течение 2 минут, пока он не станет мягким, но все еще станет зеленым. Положите в пюре и подайте. Отлично сочетается с окороком или с рыбным пирогом.")</f>
        <v>ШАГ 1
Варите картофель 15 минут или до готовности. Слейте воду, затем разомните.
ШАГ 2
Нагрейте молоко и половину сливочного масла в кастрюле, затем добавьте в пюре цельнозерновую горчицу.
ШАГ 3
Аккуратно обжарьте зеленый лук на оставшемся сливочном масле в течение 2 минут, пока он не станет мягким, но все еще станет зеленым. Положите в пюре и подайте. Отлично сочетается с окороком или с рыбным пирогом.</v>
      </c>
    </row>
    <row r="1946" ht="15.75" customHeight="1">
      <c r="A1946" s="2" t="s">
        <v>878</v>
      </c>
      <c r="B1946" s="2" t="s">
        <v>77</v>
      </c>
      <c r="C1946" s="2" t="s">
        <v>879</v>
      </c>
      <c r="E1946" s="2" t="str">
        <f>IFERROR(__xludf.DUMMYFUNCTION("GOOGLETRANSLATE(A1946, ""en"", ""ru"")"),"Loading...")</f>
        <v>Loading...</v>
      </c>
      <c r="F1946" s="2" t="str">
        <f>IFERROR(__xludf.DUMMYFUNCTION("GOOGLETRANSLATE(B1946, ""en"", ""ru"")"),"Лук")</f>
        <v>Лук</v>
      </c>
      <c r="G1946" s="2" t="str">
        <f>IFERROR(__xludf.DUMMYFUNCTION("GOOGLETRANSLATE(C1946, ""en"", ""ru"")"),"ШАГ 1
Варите картофель 15 минут или до готовности. Слейте воду, затем разомните.
ШАГ 2
Нагрейте молоко и половину сливочного масла в кастрюле, затем добавьте в пюре цельнозерновую горчицу.
ШАГ 3
Аккуратно обжарьте зеленый лук на оставшемся сливочном мас"&amp;"ле в течение 2 минут, пока он не станет мягким, но все еще станет зеленым. Положите в пюре и подайте. Отлично сочетается с окороком или с рыбным пирогом.")</f>
        <v>ШАГ 1
Варите картофель 15 минут или до готовности. Слейте воду, затем разомните.
ШАГ 2
Нагрейте молоко и половину сливочного масла в кастрюле, затем добавьте в пюре цельнозерновую горчицу.
ШАГ 3
Аккуратно обжарьте зеленый лук на оставшемся сливочном масле в течение 2 минут, пока он не станет мягким, но все еще станет зеленым. Положите в пюре и подайте. Отлично сочетается с окороком или с рыбным пирогом.</v>
      </c>
    </row>
    <row r="1947" ht="15.75" customHeight="1">
      <c r="A1947" s="2" t="s">
        <v>880</v>
      </c>
      <c r="B1947" s="2" t="s">
        <v>91</v>
      </c>
      <c r="C1947" s="2" t="s">
        <v>881</v>
      </c>
      <c r="E1947" s="2" t="str">
        <f>IFERROR(__xludf.DUMMYFUNCTION("GOOGLETRANSLATE(A1947, ""en"", ""ru"")"),"Loading...")</f>
        <v>Loading...</v>
      </c>
      <c r="F1947" s="2" t="str">
        <f>IFERROR(__xludf.DUMMYFUNCTION("GOOGLETRANSLATE(B1947, ""en"", ""ru"")"),"Морковь")</f>
        <v>Морковь</v>
      </c>
      <c r="G1947" s="2" t="str">
        <f>IFERROR(__xludf.DUMMYFUNCTION("GOOGLETRANSLATE(C1947, ""en"", ""ru"")"),"Loading...")</f>
        <v>Loading...</v>
      </c>
    </row>
    <row r="1948" ht="15.75" customHeight="1">
      <c r="A1948" s="2" t="s">
        <v>880</v>
      </c>
      <c r="B1948" s="2" t="s">
        <v>77</v>
      </c>
      <c r="C1948" s="2" t="s">
        <v>881</v>
      </c>
      <c r="E1948" s="2" t="str">
        <f>IFERROR(__xludf.DUMMYFUNCTION("GOOGLETRANSLATE(A1948, ""en"", ""ru"")"),"Loading...")</f>
        <v>Loading...</v>
      </c>
      <c r="F1948" s="2" t="str">
        <f>IFERROR(__xludf.DUMMYFUNCTION("GOOGLETRANSLATE(B1948, ""en"", ""ru"")"),"Лук")</f>
        <v>Лук</v>
      </c>
      <c r="G1948" s="2" t="str">
        <f>IFERROR(__xludf.DUMMYFUNCTION("GOOGLETRANSLATE(C1948, ""en"", ""ru"")"),"Loading...")</f>
        <v>Loading...</v>
      </c>
    </row>
    <row r="1949" ht="15.75" customHeight="1">
      <c r="A1949" s="2" t="s">
        <v>880</v>
      </c>
      <c r="B1949" s="2" t="s">
        <v>39</v>
      </c>
      <c r="C1949" s="2" t="s">
        <v>881</v>
      </c>
      <c r="E1949" s="2" t="str">
        <f>IFERROR(__xludf.DUMMYFUNCTION("GOOGLETRANSLATE(A1949, ""en"", ""ru"")"),"Loading...")</f>
        <v>Loading...</v>
      </c>
      <c r="F1949" s="2" t="str">
        <f>IFERROR(__xludf.DUMMYFUNCTION("GOOGLETRANSLATE(B1949, ""en"", ""ru"")"),"Зубчик чеснока")</f>
        <v>Зубчик чеснока</v>
      </c>
      <c r="G1949" s="2" t="str">
        <f>IFERROR(__xludf.DUMMYFUNCTION("GOOGLETRANSLATE(C1949, ""en"", ""ru"")"),"Loading...")</f>
        <v>Loading...</v>
      </c>
    </row>
    <row r="1950" ht="15.75" customHeight="1">
      <c r="A1950" s="2" t="s">
        <v>880</v>
      </c>
      <c r="B1950" s="2" t="s">
        <v>42</v>
      </c>
      <c r="C1950" s="2" t="s">
        <v>881</v>
      </c>
      <c r="E1950" s="2" t="str">
        <f>IFERROR(__xludf.DUMMYFUNCTION("GOOGLETRANSLATE(A1950, ""en"", ""ru"")"),"Loading...")</f>
        <v>Loading...</v>
      </c>
      <c r="F1950" s="2" t="str">
        <f>IFERROR(__xludf.DUMMYFUNCTION("GOOGLETRANSLATE(B1950, ""en"", ""ru"")"),"Тмин")</f>
        <v>Тмин</v>
      </c>
      <c r="G1950" s="2" t="str">
        <f>IFERROR(__xludf.DUMMYFUNCTION("GOOGLETRANSLATE(C1950, ""en"", ""ru"")"),"Loading...")</f>
        <v>Loading...</v>
      </c>
    </row>
    <row r="1951" ht="15.75" customHeight="1">
      <c r="A1951" s="2" t="s">
        <v>880</v>
      </c>
      <c r="B1951" s="2" t="s">
        <v>43</v>
      </c>
      <c r="C1951" s="2" t="s">
        <v>881</v>
      </c>
      <c r="E1951" s="2" t="str">
        <f>IFERROR(__xludf.DUMMYFUNCTION("GOOGLETRANSLATE(A1951, ""en"", ""ru"")"),"Loading...")</f>
        <v>Loading...</v>
      </c>
      <c r="F1951" s="2" t="str">
        <f>IFERROR(__xludf.DUMMYFUNCTION("GOOGLETRANSLATE(B1951, ""en"", ""ru"")"),"Кориандр")</f>
        <v>Кориандр</v>
      </c>
      <c r="G1951" s="2" t="str">
        <f>IFERROR(__xludf.DUMMYFUNCTION("GOOGLETRANSLATE(C1951, ""en"", ""ru"")"),"Loading...")</f>
        <v>Loading...</v>
      </c>
    </row>
    <row r="1952" ht="15.75" customHeight="1">
      <c r="A1952" s="2" t="s">
        <v>880</v>
      </c>
      <c r="B1952" s="2" t="s">
        <v>69</v>
      </c>
      <c r="C1952" s="2" t="s">
        <v>881</v>
      </c>
      <c r="E1952" s="2" t="str">
        <f>IFERROR(__xludf.DUMMYFUNCTION("GOOGLETRANSLATE(A1952, ""en"", ""ru"")"),"Loading...")</f>
        <v>Loading...</v>
      </c>
      <c r="F1952" s="2" t="str">
        <f>IFERROR(__xludf.DUMMYFUNCTION("GOOGLETRANSLATE(B1952, ""en"", ""ru"")"),"Оливковое масло")</f>
        <v>Оливковое масло</v>
      </c>
      <c r="G1952" s="2" t="str">
        <f>IFERROR(__xludf.DUMMYFUNCTION("GOOGLETRANSLATE(C1952, ""en"", ""ru"")"),"Loading...")</f>
        <v>Loading...</v>
      </c>
    </row>
    <row r="1953" ht="15.75" customHeight="1">
      <c r="A1953" s="2" t="s">
        <v>880</v>
      </c>
      <c r="B1953" s="2" t="s">
        <v>548</v>
      </c>
      <c r="C1953" s="2" t="s">
        <v>881</v>
      </c>
      <c r="E1953" s="2" t="str">
        <f>IFERROR(__xludf.DUMMYFUNCTION("GOOGLETRANSLATE(A1953, ""en"", ""ru"")"),"Loading...")</f>
        <v>Loading...</v>
      </c>
      <c r="F1953" s="2" t="str">
        <f>IFERROR(__xludf.DUMMYFUNCTION("GOOGLETRANSLATE(B1953, ""en"", ""ru"")"),"Loading...")</f>
        <v>Loading...</v>
      </c>
      <c r="G1953" s="2" t="str">
        <f>IFERROR(__xludf.DUMMYFUNCTION("GOOGLETRANSLATE(C1953, ""en"", ""ru"")"),"Loading...")</f>
        <v>Loading...</v>
      </c>
    </row>
    <row r="1954" ht="15.75" customHeight="1">
      <c r="A1954" s="2" t="s">
        <v>880</v>
      </c>
      <c r="B1954" s="2" t="s">
        <v>158</v>
      </c>
      <c r="C1954" s="2" t="s">
        <v>881</v>
      </c>
      <c r="E1954" s="2" t="str">
        <f>IFERROR(__xludf.DUMMYFUNCTION("GOOGLETRANSLATE(A1954, ""en"", ""ru"")"),"Loading...")</f>
        <v>Loading...</v>
      </c>
      <c r="F1954" s="2" t="str">
        <f>IFERROR(__xludf.DUMMYFUNCTION("GOOGLETRANSLATE(B1954, ""en"", ""ru"")"),"Лимонный сок")</f>
        <v>Лимонный сок</v>
      </c>
      <c r="G1954" s="2" t="str">
        <f>IFERROR(__xludf.DUMMYFUNCTION("GOOGLETRANSLATE(C1954, ""en"", ""ru"")"),"Loading...")</f>
        <v>Loading...</v>
      </c>
    </row>
    <row r="1955" ht="15.75" customHeight="1">
      <c r="A1955" s="2" t="s">
        <v>882</v>
      </c>
      <c r="B1955" s="2" t="s">
        <v>745</v>
      </c>
      <c r="C1955" s="2" t="s">
        <v>883</v>
      </c>
      <c r="E1955" s="2" t="str">
        <f>IFERROR(__xludf.DUMMYFUNCTION("GOOGLETRANSLATE(A1955, ""en"", ""ru"")"),"Loading...")</f>
        <v>Loading...</v>
      </c>
      <c r="F1955" s="2" t="str">
        <f>IFERROR(__xludf.DUMMYFUNCTION("GOOGLETRANSLATE(B1955, ""en"", ""ru"")"),"Арахис")</f>
        <v>Арахис</v>
      </c>
      <c r="G1955" s="2" t="str">
        <f>IFERROR(__xludf.DUMMYFUNCTION("GOOGLETRANSLATE(C1955, ""en"", ""ru"")"),"Loading...")</f>
        <v>Loading...</v>
      </c>
    </row>
    <row r="1956" ht="15.75" customHeight="1">
      <c r="A1956" s="2" t="s">
        <v>882</v>
      </c>
      <c r="B1956" s="2" t="s">
        <v>749</v>
      </c>
      <c r="C1956" s="2" t="s">
        <v>883</v>
      </c>
      <c r="E1956" s="2" t="str">
        <f>IFERROR(__xludf.DUMMYFUNCTION("GOOGLETRANSLATE(A1956, ""en"", ""ru"")"),"Loading...")</f>
        <v>Loading...</v>
      </c>
      <c r="F1956" s="2" t="str">
        <f>IFERROR(__xludf.DUMMYFUNCTION("GOOGLETRANSLATE(B1956, ""en"", ""ru"")"),"Loading...")</f>
        <v>Loading...</v>
      </c>
      <c r="G1956" s="2" t="str">
        <f>IFERROR(__xludf.DUMMYFUNCTION("GOOGLETRANSLATE(C1956, ""en"", ""ru"")"),"Loading...")</f>
        <v>Loading...</v>
      </c>
    </row>
    <row r="1957" ht="15.75" customHeight="1">
      <c r="A1957" s="2" t="s">
        <v>882</v>
      </c>
      <c r="B1957" s="2" t="s">
        <v>588</v>
      </c>
      <c r="C1957" s="2" t="s">
        <v>883</v>
      </c>
      <c r="E1957" s="2" t="str">
        <f>IFERROR(__xludf.DUMMYFUNCTION("GOOGLETRANSLATE(A1957, ""en"", ""ru"")"),"Loading...")</f>
        <v>Loading...</v>
      </c>
      <c r="F1957" s="2" t="str">
        <f>IFERROR(__xludf.DUMMYFUNCTION("GOOGLETRANSLATE(B1957, ""en"", ""ru"")"),"Креветки")</f>
        <v>Креветки</v>
      </c>
      <c r="G1957" s="2" t="str">
        <f>IFERROR(__xludf.DUMMYFUNCTION("GOOGLETRANSLATE(C1957, ""en"", ""ru"")"),"Loading...")</f>
        <v>Loading...</v>
      </c>
    </row>
    <row r="1958" ht="15.75" customHeight="1">
      <c r="A1958" s="2" t="s">
        <v>882</v>
      </c>
      <c r="B1958" s="2" t="s">
        <v>18</v>
      </c>
      <c r="C1958" s="2" t="s">
        <v>883</v>
      </c>
      <c r="E1958" s="2" t="str">
        <f>IFERROR(__xludf.DUMMYFUNCTION("GOOGLETRANSLATE(A1958, ""en"", ""ru"")"),"Loading...")</f>
        <v>Loading...</v>
      </c>
      <c r="F1958" s="2" t="str">
        <f>IFERROR(__xludf.DUMMYFUNCTION("GOOGLETRANSLATE(B1958, ""en"", ""ru"")"),"Масло")</f>
        <v>Масло</v>
      </c>
      <c r="G1958" s="2" t="str">
        <f>IFERROR(__xludf.DUMMYFUNCTION("GOOGLETRANSLATE(C1958, ""en"", ""ru"")"),"Loading...")</f>
        <v>Loading...</v>
      </c>
    </row>
    <row r="1959" ht="15.75" customHeight="1">
      <c r="A1959" s="2" t="s">
        <v>882</v>
      </c>
      <c r="B1959" s="2" t="s">
        <v>47</v>
      </c>
      <c r="C1959" s="2" t="s">
        <v>883</v>
      </c>
      <c r="E1959" s="2" t="str">
        <f>IFERROR(__xludf.DUMMYFUNCTION("GOOGLETRANSLATE(A1959, ""en"", ""ru"")"),"Loading...")</f>
        <v>Loading...</v>
      </c>
      <c r="F1959" s="2" t="str">
        <f>IFERROR(__xludf.DUMMYFUNCTION("GOOGLETRANSLATE(B1959, ""en"", ""ru"")"),"Вода")</f>
        <v>Вода</v>
      </c>
      <c r="G1959" s="2" t="str">
        <f>IFERROR(__xludf.DUMMYFUNCTION("GOOGLETRANSLATE(C1959, ""en"", ""ru"")"),"Loading...")</f>
        <v>Loading...</v>
      </c>
    </row>
    <row r="1960" ht="15.75" customHeight="1">
      <c r="A1960" s="2" t="s">
        <v>882</v>
      </c>
      <c r="B1960" s="2" t="s">
        <v>45</v>
      </c>
      <c r="C1960" s="2" t="s">
        <v>883</v>
      </c>
      <c r="E1960" s="2" t="str">
        <f>IFERROR(__xludf.DUMMYFUNCTION("GOOGLETRANSLATE(A1960, ""en"", ""ru"")"),"Loading...")</f>
        <v>Loading...</v>
      </c>
      <c r="F1960" s="2" t="str">
        <f>IFERROR(__xludf.DUMMYFUNCTION("GOOGLETRANSLATE(B1960, ""en"", ""ru"")"),"Тамариндовая паста")</f>
        <v>Тамариндовая паста</v>
      </c>
      <c r="G1960" s="2" t="str">
        <f>IFERROR(__xludf.DUMMYFUNCTION("GOOGLETRANSLATE(C1960, ""en"", ""ru"")"),"Loading...")</f>
        <v>Loading...</v>
      </c>
    </row>
    <row r="1961" ht="15.75" customHeight="1">
      <c r="A1961" s="2" t="s">
        <v>882</v>
      </c>
      <c r="B1961" s="2" t="s">
        <v>93</v>
      </c>
      <c r="C1961" s="2" t="s">
        <v>883</v>
      </c>
      <c r="E1961" s="2" t="str">
        <f>IFERROR(__xludf.DUMMYFUNCTION("GOOGLETRANSLATE(A1961, ""en"", ""ru"")"),"Loading...")</f>
        <v>Loading...</v>
      </c>
      <c r="F1961" s="2" t="str">
        <f>IFERROR(__xludf.DUMMYFUNCTION("GOOGLETRANSLATE(B1961, ""en"", ""ru"")"),"Картофель")</f>
        <v>Картофель</v>
      </c>
      <c r="G1961" s="2" t="str">
        <f>IFERROR(__xludf.DUMMYFUNCTION("GOOGLETRANSLATE(C1961, ""en"", ""ru"")"),"Loading...")</f>
        <v>Loading...</v>
      </c>
    </row>
    <row r="1962" ht="15.75" customHeight="1">
      <c r="A1962" s="2" t="s">
        <v>882</v>
      </c>
      <c r="B1962" s="2" t="s">
        <v>226</v>
      </c>
      <c r="C1962" s="2" t="s">
        <v>883</v>
      </c>
      <c r="E1962" s="2" t="str">
        <f>IFERROR(__xludf.DUMMYFUNCTION("GOOGLETRANSLATE(A1962, ""en"", ""ru"")"),"Loading...")</f>
        <v>Loading...</v>
      </c>
      <c r="F1962" s="2" t="str">
        <f>IFERROR(__xludf.DUMMYFUNCTION("GOOGLETRANSLATE(B1962, ""en"", ""ru"")"),"Loading...")</f>
        <v>Loading...</v>
      </c>
      <c r="G1962" s="2" t="str">
        <f>IFERROR(__xludf.DUMMYFUNCTION("GOOGLETRANSLATE(C1962, ""en"", ""ru"")"),"Loading...")</f>
        <v>Loading...</v>
      </c>
    </row>
    <row r="1963" ht="15.75" customHeight="1">
      <c r="A1963" s="2" t="s">
        <v>882</v>
      </c>
      <c r="B1963" s="2" t="s">
        <v>39</v>
      </c>
      <c r="C1963" s="2" t="s">
        <v>883</v>
      </c>
      <c r="E1963" s="2" t="str">
        <f>IFERROR(__xludf.DUMMYFUNCTION("GOOGLETRANSLATE(A1963, ""en"", ""ru"")"),"Loading...")</f>
        <v>Loading...</v>
      </c>
      <c r="F1963" s="2" t="str">
        <f>IFERROR(__xludf.DUMMYFUNCTION("GOOGLETRANSLATE(B1963, ""en"", ""ru"")"),"Зубчик чеснока")</f>
        <v>Зубчик чеснока</v>
      </c>
      <c r="G1963" s="2" t="str">
        <f>IFERROR(__xludf.DUMMYFUNCTION("GOOGLETRANSLATE(C1963, ""en"", ""ru"")"),"Loading...")</f>
        <v>Loading...</v>
      </c>
    </row>
    <row r="1964" ht="15.75" customHeight="1">
      <c r="A1964" s="2" t="s">
        <v>882</v>
      </c>
      <c r="B1964" s="2" t="s">
        <v>251</v>
      </c>
      <c r="C1964" s="2" t="s">
        <v>883</v>
      </c>
      <c r="E1964" s="2" t="str">
        <f>IFERROR(__xludf.DUMMYFUNCTION("GOOGLETRANSLATE(A1964, ""en"", ""ru"")"),"Loading...")</f>
        <v>Loading...</v>
      </c>
      <c r="F1964" s="2" t="str">
        <f>IFERROR(__xludf.DUMMYFUNCTION("GOOGLETRANSLATE(B1964, ""en"", ""ru"")"),"Loading...")</f>
        <v>Loading...</v>
      </c>
      <c r="G1964" s="2" t="str">
        <f>IFERROR(__xludf.DUMMYFUNCTION("GOOGLETRANSLATE(C1964, ""en"", ""ru"")"),"Loading...")</f>
        <v>Loading...</v>
      </c>
    </row>
    <row r="1965" ht="15.75" customHeight="1">
      <c r="A1965" s="2" t="s">
        <v>882</v>
      </c>
      <c r="B1965" s="2" t="s">
        <v>884</v>
      </c>
      <c r="C1965" s="2" t="s">
        <v>883</v>
      </c>
      <c r="E1965" s="2" t="str">
        <f>IFERROR(__xludf.DUMMYFUNCTION("GOOGLETRANSLATE(A1965, ""en"", ""ru"")"),"Loading...")</f>
        <v>Loading...</v>
      </c>
      <c r="F1965" s="2" t="str">
        <f>IFERROR(__xludf.DUMMYFUNCTION("GOOGLETRANSLATE(B1965, ""en"", ""ru"")"),"Китайская брокколи")</f>
        <v>Китайская брокколи</v>
      </c>
      <c r="G1965" s="2" t="str">
        <f>IFERROR(__xludf.DUMMYFUNCTION("GOOGLETRANSLATE(C1965, ""en"", ""ru"")"),"Loading...")</f>
        <v>Loading...</v>
      </c>
    </row>
    <row r="1966" ht="15.75" customHeight="1">
      <c r="A1966" s="2" t="s">
        <v>882</v>
      </c>
      <c r="B1966" s="2" t="s">
        <v>675</v>
      </c>
      <c r="C1966" s="2" t="s">
        <v>883</v>
      </c>
      <c r="E1966" s="2" t="str">
        <f>IFERROR(__xludf.DUMMYFUNCTION("GOOGLETRANSLATE(A1966, ""en"", ""ru"")"),"Loading...")</f>
        <v>Loading...</v>
      </c>
      <c r="F1966" s="2" t="str">
        <f>IFERROR(__xludf.DUMMYFUNCTION("GOOGLETRANSLATE(B1966, ""en"", ""ru"")"),"Loading...")</f>
        <v>Loading...</v>
      </c>
      <c r="G1966" s="2" t="str">
        <f>IFERROR(__xludf.DUMMYFUNCTION("GOOGLETRANSLATE(C1966, ""en"", ""ru"")"),"Loading...")</f>
        <v>Loading...</v>
      </c>
    </row>
    <row r="1967" ht="15.75" customHeight="1">
      <c r="A1967" s="2" t="s">
        <v>882</v>
      </c>
      <c r="B1967" s="2" t="s">
        <v>195</v>
      </c>
      <c r="C1967" s="2" t="s">
        <v>883</v>
      </c>
      <c r="E1967" s="2" t="str">
        <f>IFERROR(__xludf.DUMMYFUNCTION("GOOGLETRANSLATE(A1967, ""en"", ""ru"")"),"Loading...")</f>
        <v>Loading...</v>
      </c>
      <c r="F1967" s="2" t="str">
        <f>IFERROR(__xludf.DUMMYFUNCTION("GOOGLETRANSLATE(B1967, ""en"", ""ru"")"),"Loading...")</f>
        <v>Loading...</v>
      </c>
      <c r="G1967" s="2" t="str">
        <f>IFERROR(__xludf.DUMMYFUNCTION("GOOGLETRANSLATE(C1967, ""en"", ""ru"")"),"Loading...")</f>
        <v>Loading...</v>
      </c>
    </row>
    <row r="1968" ht="15.75" customHeight="1">
      <c r="A1968" s="2" t="s">
        <v>882</v>
      </c>
      <c r="B1968" s="2" t="s">
        <v>203</v>
      </c>
      <c r="C1968" s="2" t="s">
        <v>883</v>
      </c>
      <c r="E1968" s="2" t="str">
        <f>IFERROR(__xludf.DUMMYFUNCTION("GOOGLETRANSLATE(A1968, ""en"", ""ru"")"),"Loading...")</f>
        <v>Loading...</v>
      </c>
      <c r="F1968" s="2" t="str">
        <f>IFERROR(__xludf.DUMMYFUNCTION("GOOGLETRANSLATE(B1968, ""en"", ""ru"")"),"Loading...")</f>
        <v>Loading...</v>
      </c>
      <c r="G1968" s="2" t="str">
        <f>IFERROR(__xludf.DUMMYFUNCTION("GOOGLETRANSLATE(C1968, ""en"", ""ru"")"),"Loading...")</f>
        <v>Loading...</v>
      </c>
    </row>
    <row r="1969" ht="15.75" customHeight="1">
      <c r="A1969" s="2" t="s">
        <v>882</v>
      </c>
      <c r="B1969" s="2" t="s">
        <v>201</v>
      </c>
      <c r="C1969" s="2" t="s">
        <v>883</v>
      </c>
      <c r="E1969" s="2" t="str">
        <f>IFERROR(__xludf.DUMMYFUNCTION("GOOGLETRANSLATE(A1969, ""en"", ""ru"")"),"Loading...")</f>
        <v>Loading...</v>
      </c>
      <c r="F1969" s="2" t="str">
        <f>IFERROR(__xludf.DUMMYFUNCTION("GOOGLETRANSLATE(B1969, ""en"", ""ru"")"),"Яйцо")</f>
        <v>Яйцо</v>
      </c>
      <c r="G1969" s="2" t="str">
        <f>IFERROR(__xludf.DUMMYFUNCTION("GOOGLETRANSLATE(C1969, ""en"", ""ru"")"),"Loading...")</f>
        <v>Loading...</v>
      </c>
    </row>
    <row r="1970" ht="15.75" customHeight="1">
      <c r="A1970" s="2" t="s">
        <v>885</v>
      </c>
      <c r="B1970" s="2" t="s">
        <v>115</v>
      </c>
      <c r="C1970" s="2" t="s">
        <v>886</v>
      </c>
      <c r="E1970" s="2" t="str">
        <f>IFERROR(__xludf.DUMMYFUNCTION("GOOGLETRANSLATE(A1970, ""en"", ""ru"")"),"Грибной суп с гречкой")</f>
        <v>Грибной суп с гречкой</v>
      </c>
      <c r="F1970" s="2" t="str">
        <f>IFERROR(__xludf.DUMMYFUNCTION("GOOGLETRANSLATE(B1970, ""en"", ""ru"")"),"Loading...")</f>
        <v>Loading...</v>
      </c>
      <c r="G1970" s="2" t="str">
        <f>IFERROR(__xludf.DUMMYFUNCTION("GOOGLETRANSLATE(C1970, ""en"", ""ru"")"),"Loading...")</f>
        <v>Loading...</v>
      </c>
    </row>
    <row r="1971" ht="15.75" customHeight="1">
      <c r="A1971" s="2" t="s">
        <v>885</v>
      </c>
      <c r="B1971" s="2" t="s">
        <v>290</v>
      </c>
      <c r="C1971" s="2" t="s">
        <v>886</v>
      </c>
      <c r="E1971" s="2" t="str">
        <f>IFERROR(__xludf.DUMMYFUNCTION("GOOGLETRANSLATE(A1971, ""en"", ""ru"")"),"Грибной суп с гречкой")</f>
        <v>Грибной суп с гречкой</v>
      </c>
      <c r="F1971" s="2" t="str">
        <f>IFERROR(__xludf.DUMMYFUNCTION("GOOGLETRANSLATE(B1971, ""en"", ""ru"")"),"Loading...")</f>
        <v>Loading...</v>
      </c>
      <c r="G1971" s="2" t="str">
        <f>IFERROR(__xludf.DUMMYFUNCTION("GOOGLETRANSLATE(C1971, ""en"", ""ru"")"),"Loading...")</f>
        <v>Loading...</v>
      </c>
    </row>
    <row r="1972" ht="15.75" customHeight="1">
      <c r="A1972" s="2" t="s">
        <v>885</v>
      </c>
      <c r="B1972" s="2" t="s">
        <v>197</v>
      </c>
      <c r="C1972" s="2" t="s">
        <v>886</v>
      </c>
      <c r="E1972" s="2" t="str">
        <f>IFERROR(__xludf.DUMMYFUNCTION("GOOGLETRANSLATE(A1972, ""en"", ""ru"")"),"Грибной суп с гречкой")</f>
        <v>Грибной суп с гречкой</v>
      </c>
      <c r="F1972" s="2" t="str">
        <f>IFERROR(__xludf.DUMMYFUNCTION("GOOGLETRANSLATE(B1972, ""en"", ""ru"")"),"Loading...")</f>
        <v>Loading...</v>
      </c>
      <c r="G1972" s="2" t="str">
        <f>IFERROR(__xludf.DUMMYFUNCTION("GOOGLETRANSLATE(C1972, ""en"", ""ru"")"),"Loading...")</f>
        <v>Loading...</v>
      </c>
    </row>
    <row r="1973" ht="15.75" customHeight="1">
      <c r="A1973" s="2" t="s">
        <v>885</v>
      </c>
      <c r="B1973" s="2" t="s">
        <v>77</v>
      </c>
      <c r="C1973" s="2" t="s">
        <v>886</v>
      </c>
      <c r="E1973" s="2" t="str">
        <f>IFERROR(__xludf.DUMMYFUNCTION("GOOGLETRANSLATE(A1973, ""en"", ""ru"")"),"Грибной суп с гречкой")</f>
        <v>Грибной суп с гречкой</v>
      </c>
      <c r="F1973" s="2" t="str">
        <f>IFERROR(__xludf.DUMMYFUNCTION("GOOGLETRANSLATE(B1973, ""en"", ""ru"")"),"Лук")</f>
        <v>Лук</v>
      </c>
      <c r="G1973" s="2" t="str">
        <f>IFERROR(__xludf.DUMMYFUNCTION("GOOGLETRANSLATE(C1973, ""en"", ""ru"")"),"Loading...")</f>
        <v>Loading...</v>
      </c>
    </row>
    <row r="1974" ht="15.75" customHeight="1">
      <c r="A1974" s="2" t="s">
        <v>885</v>
      </c>
      <c r="B1974" s="2" t="s">
        <v>79</v>
      </c>
      <c r="C1974" s="2" t="s">
        <v>886</v>
      </c>
      <c r="E1974" s="2" t="str">
        <f>IFERROR(__xludf.DUMMYFUNCTION("GOOGLETRANSLATE(A1974, ""en"", ""ru"")"),"Грибной суп с гречкой")</f>
        <v>Грибной суп с гречкой</v>
      </c>
      <c r="F1974" s="2" t="str">
        <f>IFERROR(__xludf.DUMMYFUNCTION("GOOGLETRANSLATE(B1974, ""en"", ""ru"")"),"Чеснок")</f>
        <v>Чеснок</v>
      </c>
      <c r="G1974" s="2" t="str">
        <f>IFERROR(__xludf.DUMMYFUNCTION("GOOGLETRANSLATE(C1974, ""en"", ""ru"")"),"Loading...")</f>
        <v>Loading...</v>
      </c>
    </row>
    <row r="1975" ht="15.75" customHeight="1">
      <c r="A1975" s="2" t="s">
        <v>885</v>
      </c>
      <c r="B1975" s="2" t="s">
        <v>89</v>
      </c>
      <c r="C1975" s="2" t="s">
        <v>886</v>
      </c>
      <c r="E1975" s="2" t="str">
        <f>IFERROR(__xludf.DUMMYFUNCTION("GOOGLETRANSLATE(A1975, ""en"", ""ru"")"),"Грибной суп с гречкой")</f>
        <v>Грибной суп с гречкой</v>
      </c>
      <c r="F1975" s="2" t="str">
        <f>IFERROR(__xludf.DUMMYFUNCTION("GOOGLETRANSLATE(B1975, ""en"", ""ru"")"),"Лавровый лист")</f>
        <v>Лавровый лист</v>
      </c>
      <c r="G1975" s="2" t="str">
        <f>IFERROR(__xludf.DUMMYFUNCTION("GOOGLETRANSLATE(C1975, ""en"", ""ru"")"),"Loading...")</f>
        <v>Loading...</v>
      </c>
    </row>
    <row r="1976" ht="15.75" customHeight="1">
      <c r="A1976" s="2" t="s">
        <v>885</v>
      </c>
      <c r="B1976" s="2" t="s">
        <v>396</v>
      </c>
      <c r="C1976" s="2" t="s">
        <v>886</v>
      </c>
      <c r="E1976" s="2" t="str">
        <f>IFERROR(__xludf.DUMMYFUNCTION("GOOGLETRANSLATE(A1976, ""en"", ""ru"")"),"Грибной суп с гречкой")</f>
        <v>Грибной суп с гречкой</v>
      </c>
      <c r="F1976" s="2" t="str">
        <f>IFERROR(__xludf.DUMMYFUNCTION("GOOGLETRANSLATE(B1976, ""en"", ""ru"")"),"Loading...")</f>
        <v>Loading...</v>
      </c>
      <c r="G1976" s="2" t="str">
        <f>IFERROR(__xludf.DUMMYFUNCTION("GOOGLETRANSLATE(C1976, ""en"", ""ru"")"),"Loading...")</f>
        <v>Loading...</v>
      </c>
    </row>
    <row r="1977" ht="15.75" customHeight="1">
      <c r="A1977" s="2" t="s">
        <v>885</v>
      </c>
      <c r="B1977" s="2" t="s">
        <v>116</v>
      </c>
      <c r="C1977" s="2" t="s">
        <v>886</v>
      </c>
      <c r="E1977" s="2" t="str">
        <f>IFERROR(__xludf.DUMMYFUNCTION("GOOGLETRANSLATE(A1977, ""en"", ""ru"")"),"Грибной суп с гречкой")</f>
        <v>Грибной суп с гречкой</v>
      </c>
      <c r="F1977" s="2" t="str">
        <f>IFERROR(__xludf.DUMMYFUNCTION("GOOGLETRANSLATE(B1977, ""en"", ""ru"")"),"Loading...")</f>
        <v>Loading...</v>
      </c>
      <c r="G1977" s="2" t="str">
        <f>IFERROR(__xludf.DUMMYFUNCTION("GOOGLETRANSLATE(C1977, ""en"", ""ru"")"),"Loading...")</f>
        <v>Loading...</v>
      </c>
    </row>
    <row r="1978" ht="15.75" customHeight="1">
      <c r="A1978" s="2" t="s">
        <v>885</v>
      </c>
      <c r="B1978" s="2" t="s">
        <v>244</v>
      </c>
      <c r="C1978" s="2" t="s">
        <v>886</v>
      </c>
      <c r="E1978" s="2" t="str">
        <f>IFERROR(__xludf.DUMMYFUNCTION("GOOGLETRANSLATE(A1978, ""en"", ""ru"")"),"Грибной суп с гречкой")</f>
        <v>Грибной суп с гречкой</v>
      </c>
      <c r="F1978" s="2" t="str">
        <f>IFERROR(__xludf.DUMMYFUNCTION("GOOGLETRANSLATE(B1978, ""en"", ""ru"")"),"Loading...")</f>
        <v>Loading...</v>
      </c>
      <c r="G1978" s="2" t="str">
        <f>IFERROR(__xludf.DUMMYFUNCTION("GOOGLETRANSLATE(C1978, ""en"", ""ru"")"),"Loading...")</f>
        <v>Loading...</v>
      </c>
    </row>
    <row r="1979" ht="15.75" customHeight="1">
      <c r="A1979" s="2" t="s">
        <v>885</v>
      </c>
      <c r="B1979" s="2" t="s">
        <v>118</v>
      </c>
      <c r="C1979" s="2" t="s">
        <v>886</v>
      </c>
      <c r="E1979" s="2" t="str">
        <f>IFERROR(__xludf.DUMMYFUNCTION("GOOGLETRANSLATE(A1979, ""en"", ""ru"")"),"Грибной суп с гречкой")</f>
        <v>Грибной суп с гречкой</v>
      </c>
      <c r="F1979" s="2" t="str">
        <f>IFERROR(__xludf.DUMMYFUNCTION("GOOGLETRANSLATE(B1979, ""en"", ""ru"")"),"Петрушка")</f>
        <v>Петрушка</v>
      </c>
      <c r="G1979" s="2" t="str">
        <f>IFERROR(__xludf.DUMMYFUNCTION("GOOGLETRANSLATE(C1979, ""en"", ""ru"")"),"Loading...")</f>
        <v>Loading...</v>
      </c>
    </row>
    <row r="1980" ht="15.75" customHeight="1">
      <c r="A1980" s="2" t="s">
        <v>887</v>
      </c>
      <c r="B1980" s="2" t="s">
        <v>384</v>
      </c>
      <c r="C1980" s="2" t="s">
        <v>888</v>
      </c>
      <c r="E1980" s="2" t="str">
        <f>IFERROR(__xludf.DUMMYFUNCTION("GOOGLETRANSLATE(A1980, ""en"", ""ru"")"),"Ореховый куриный карри")</f>
        <v>Ореховый куриный карри</v>
      </c>
      <c r="F1980" s="2" t="str">
        <f>IFERROR(__xludf.DUMMYFUNCTION("GOOGLETRANSLATE(B1980, ""en"", ""ru"")"),"Loading...")</f>
        <v>Loading...</v>
      </c>
      <c r="G1980" s="2" t="str">
        <f>IFERROR(__xludf.DUMMYFUNCTION("GOOGLETRANSLATE(C1980, ""en"", ""ru"")"),"Мелко нарежьте четверть перца чили, затем положите оставшуюся часть в кухонный комбайн вместе с имбиремом, чесноком, стеблями кориандра и одной третью листьев. При необходимости взбейте до получения грубой пасты, добавив немного воды.
Нагрейте масло на ск"&amp;"овороде, затем быстро обжарьте кусочки курицы в течение 1 минуты. Помешивайте пасту еще минуту, а затем добавьте арахисовое масло, бульон и йогурт. Когда соус начнет слегка пузыриться, варите 10 минут, пока курица не будет полностью готова, соус не загуст"&amp;"еет. Добавьте большую часть оставшегося кориандра, а затем посыпьте оставшуюся часть перцем чили, если используете. Ешьте с рисом или пюре из сладкого салата.")</f>
        <v>Мелко нарежьте четверть перца чили, затем положите оставшуюся часть в кухонный комбайн вместе с имбиремом, чесноком, стеблями кориандра и одной третью листьев. При необходимости взбейте до получения грубой пасты, добавив немного воды.
Нагрейте масло на сковороде, затем быстро обжарьте кусочки курицы в течение 1 минуты. Помешивайте пасту еще минуту, а затем добавьте арахисовое масло, бульон и йогурт. Когда соус начнет слегка пузыриться, варите 10 минут, пока курица не будет полностью готова, соус не загустеет. Добавьте большую часть оставшегося кориандра, а затем посыпьте оставшуюся часть перцем чили, если используете. Ешьте с рисом или пюре из сладкого салата.</v>
      </c>
    </row>
    <row r="1981" ht="15.75" customHeight="1">
      <c r="A1981" s="2" t="s">
        <v>887</v>
      </c>
      <c r="B1981" s="2" t="s">
        <v>38</v>
      </c>
      <c r="C1981" s="2" t="s">
        <v>888</v>
      </c>
      <c r="E1981" s="2" t="str">
        <f>IFERROR(__xludf.DUMMYFUNCTION("GOOGLETRANSLATE(A1981, ""en"", ""ru"")"),"Ореховый куриный карри")</f>
        <v>Ореховый куриный карри</v>
      </c>
      <c r="F1981" s="2" t="str">
        <f>IFERROR(__xludf.DUMMYFUNCTION("GOOGLETRANSLATE(B1981, ""en"", ""ru"")"),"Имбирь")</f>
        <v>Имбирь</v>
      </c>
      <c r="G1981" s="2" t="str">
        <f>IFERROR(__xludf.DUMMYFUNCTION("GOOGLETRANSLATE(C1981, ""en"", ""ru"")"),"Мелко нарежьте четверть перца чили, затем положите оставшуюся часть в кухонный комбайн вместе с имбиремом, чесноком, стеблями кориандра и одной третью листьев. При необходимости взбейте до получения грубой пасты, добавив немного воды.
Нагрейте масло на ск"&amp;"овороде, затем быстро обжарьте кусочки курицы в течение 1 минуты. Помешивайте пасту еще минуту, а затем добавьте арахисовое масло, бульон и йогурт. Когда соус начнет слегка пузыриться, варите 10 минут, пока курица не будет полностью готова, соус не загуст"&amp;"еет. Добавьте большую часть оставшегося кориандра, а затем посыпьте оставшуюся часть перцем чили, если используете. Ешьте с рисом или пюре из сладкого салата.")</f>
        <v>Мелко нарежьте четверть перца чили, затем положите оставшуюся часть в кухонный комбайн вместе с имбиремом, чесноком, стеблями кориандра и одной третью листьев. При необходимости взбейте до получения грубой пасты, добавив немного воды.
Нагрейте масло на сковороде, затем быстро обжарьте кусочки курицы в течение 1 минуты. Помешивайте пасту еще минуту, а затем добавьте арахисовое масло, бульон и йогурт. Когда соус начнет слегка пузыриться, варите 10 минут, пока курица не будет полностью готова, соус не загустеет. Добавьте большую часть оставшегося кориандра, а затем посыпьте оставшуюся часть перцем чили, если используете. Ешьте с рисом или пюре из сладкого салата.</v>
      </c>
    </row>
    <row r="1982" ht="15.75" customHeight="1">
      <c r="A1982" s="2" t="s">
        <v>887</v>
      </c>
      <c r="B1982" s="2" t="s">
        <v>79</v>
      </c>
      <c r="C1982" s="2" t="s">
        <v>888</v>
      </c>
      <c r="E1982" s="2" t="str">
        <f>IFERROR(__xludf.DUMMYFUNCTION("GOOGLETRANSLATE(A1982, ""en"", ""ru"")"),"Ореховый куриный карри")</f>
        <v>Ореховый куриный карри</v>
      </c>
      <c r="F1982" s="2" t="str">
        <f>IFERROR(__xludf.DUMMYFUNCTION("GOOGLETRANSLATE(B1982, ""en"", ""ru"")"),"Чеснок")</f>
        <v>Чеснок</v>
      </c>
      <c r="G1982" s="2" t="str">
        <f>IFERROR(__xludf.DUMMYFUNCTION("GOOGLETRANSLATE(C1982, ""en"", ""ru"")"),"Мелко нарежьте четверть перца чили, затем положите оставшуюся часть в кухонный комбайн вместе с имбиремом, чесноком, стеблями кориандра и одной третью листьев. При необходимости взбейте до получения грубой пасты, добавив немного воды.
Нагрейте масло на ск"&amp;"овороде, затем быстро обжарьте кусочки курицы в течение 1 минуты. Помешивайте пасту еще минуту, а затем добавьте арахисовое масло, бульон и йогурт. Когда соус начнет слегка пузыриться, варите 10 минут, пока курица не будет полностью готова, соус не загуст"&amp;"еет. Добавьте большую часть оставшегося кориандра, а затем посыпьте оставшуюся часть перцем чили, если используете. Ешьте с рисом или пюре из сладкого салата.")</f>
        <v>Мелко нарежьте четверть перца чили, затем положите оставшуюся часть в кухонный комбайн вместе с имбиремом, чесноком, стеблями кориандра и одной третью листьев. При необходимости взбейте до получения грубой пасты, добавив немного воды.
Нагрейте масло на сковороде, затем быстро обжарьте кусочки курицы в течение 1 минуты. Помешивайте пасту еще минуту, а затем добавьте арахисовое масло, бульон и йогурт. Когда соус начнет слегка пузыриться, варите 10 минут, пока курица не будет полностью готова, соус не загустеет. Добавьте большую часть оставшегося кориандра, а затем посыпьте оставшуюся часть перцем чили, если используете. Ешьте с рисом или пюре из сладкого салата.</v>
      </c>
    </row>
    <row r="1983" ht="15.75" customHeight="1">
      <c r="A1983" s="2" t="s">
        <v>887</v>
      </c>
      <c r="B1983" s="2" t="s">
        <v>43</v>
      </c>
      <c r="C1983" s="2" t="s">
        <v>888</v>
      </c>
      <c r="E1983" s="2" t="str">
        <f>IFERROR(__xludf.DUMMYFUNCTION("GOOGLETRANSLATE(A1983, ""en"", ""ru"")"),"Ореховый куриный карри")</f>
        <v>Ореховый куриный карри</v>
      </c>
      <c r="F1983" s="2" t="str">
        <f>IFERROR(__xludf.DUMMYFUNCTION("GOOGLETRANSLATE(B1983, ""en"", ""ru"")"),"Кориандр")</f>
        <v>Кориандр</v>
      </c>
      <c r="G1983" s="2" t="str">
        <f>IFERROR(__xludf.DUMMYFUNCTION("GOOGLETRANSLATE(C1983, ""en"", ""ru"")"),"Мелко нарежьте четверть перца чили, затем положите оставшуюся часть в кухонный комбайн вместе с имбиремом, чесноком, стеблями кориандра и одной третью листьев. При необходимости взбейте до получения грубой пасты, добавив немного воды.
Нагрейте масло на ск"&amp;"овороде, затем быстро обжарьте кусочки курицы в течение 1 минуты. Помешивайте пасту еще минуту, а затем добавьте арахисовое масло, бульон и йогурт. Когда соус начнет слегка пузыриться, варите 10 минут, пока курица не будет полностью готова, соус не загуст"&amp;"еет. Добавьте большую часть оставшегося кориандра, а затем посыпьте оставшуюся часть перцем чили, если используете. Ешьте с рисом или пюре из сладкого салата.")</f>
        <v>Мелко нарежьте четверть перца чили, затем положите оставшуюся часть в кухонный комбайн вместе с имбиремом, чесноком, стеблями кориандра и одной третью листьев. При необходимости взбейте до получения грубой пасты, добавив немного воды.
Нагрейте масло на сковороде, затем быстро обжарьте кусочки курицы в течение 1 минуты. Помешивайте пасту еще минуту, а затем добавьте арахисовое масло, бульон и йогурт. Когда соус начнет слегка пузыриться, варите 10 минут, пока курица не будет полностью готова, соус не загустеет. Добавьте большую часть оставшегося кориандра, а затем посыпьте оставшуюся часть перцем чили, если используете. Ешьте с рисом или пюре из сладкого салата.</v>
      </c>
    </row>
    <row r="1984" ht="15.75" customHeight="1">
      <c r="A1984" s="2" t="s">
        <v>887</v>
      </c>
      <c r="B1984" s="2" t="s">
        <v>748</v>
      </c>
      <c r="C1984" s="2" t="s">
        <v>888</v>
      </c>
      <c r="E1984" s="2" t="str">
        <f>IFERROR(__xludf.DUMMYFUNCTION("GOOGLETRANSLATE(A1984, ""en"", ""ru"")"),"Ореховый куриный карри")</f>
        <v>Ореховый куриный карри</v>
      </c>
      <c r="F1984" s="2" t="str">
        <f>IFERROR(__xludf.DUMMYFUNCTION("GOOGLETRANSLATE(B1984, ""en"", ""ru"")"),"Loading...")</f>
        <v>Loading...</v>
      </c>
      <c r="G1984" s="2" t="str">
        <f>IFERROR(__xludf.DUMMYFUNCTION("GOOGLETRANSLATE(C1984, ""en"", ""ru"")"),"Мелко нарежьте четверть перца чили, затем положите оставшуюся часть в кухонный комбайн вместе с имбиремом, чесноком, стеблями кориандра и одной третью листьев. При необходимости взбейте до получения грубой пасты, добавив немного воды.
Нагрейте масло на ск"&amp;"овороде, затем быстро обжарьте кусочки курицы в течение 1 минуты. Помешивайте пасту еще минуту, а затем добавьте арахисовое масло, бульон и йогурт. Когда соус начнет слегка пузыриться, варите 10 минут, пока курица не будет полностью готова, соус не загуст"&amp;"еет. Добавьте большую часть оставшегося кориандра, а затем посыпьте оставшуюся часть перцем чили, если используете. Ешьте с рисом или пюре из сладкого салата.")</f>
        <v>Мелко нарежьте четверть перца чили, затем положите оставшуюся часть в кухонный комбайн вместе с имбиремом, чесноком, стеблями кориандра и одной третью листьев. При необходимости взбейте до получения грубой пасты, добавив немного воды.
Нагрейте масло на сковороде, затем быстро обжарьте кусочки курицы в течение 1 минуты. Помешивайте пасту еще минуту, а затем добавьте арахисовое масло, бульон и йогурт. Когда соус начнет слегка пузыриться, варите 10 минут, пока курица не будет полностью готова, соус не загустеет. Добавьте большую часть оставшегося кориандра, а затем посыпьте оставшуюся часть перцем чили, если используете. Ешьте с рисом или пюре из сладкого салата.</v>
      </c>
    </row>
    <row r="1985" ht="15.75" customHeight="1">
      <c r="A1985" s="2" t="s">
        <v>887</v>
      </c>
      <c r="B1985" s="2" t="s">
        <v>355</v>
      </c>
      <c r="C1985" s="2" t="s">
        <v>888</v>
      </c>
      <c r="E1985" s="2" t="str">
        <f>IFERROR(__xludf.DUMMYFUNCTION("GOOGLETRANSLATE(A1985, ""en"", ""ru"")"),"Ореховый куриный карри")</f>
        <v>Ореховый куриный карри</v>
      </c>
      <c r="F1985" s="2" t="str">
        <f>IFERROR(__xludf.DUMMYFUNCTION("GOOGLETRANSLATE(B1985, ""en"", ""ru"")"),"Куриная грудка")</f>
        <v>Куриная грудка</v>
      </c>
      <c r="G1985" s="2" t="str">
        <f>IFERROR(__xludf.DUMMYFUNCTION("GOOGLETRANSLATE(C1985, ""en"", ""ru"")"),"Мелко нарежьте четверть перца чили, затем положите оставшуюся часть в кухонный комбайн вместе с имбиремом, чесноком, стеблями кориандра и одной третью листьев. При необходимости взбейте до получения грубой пасты, добавив немного воды.
Нагрейте масло на ск"&amp;"овороде, затем быстро обжарьте кусочки курицы в течение 1 минуты. Помешивайте пасту еще минуту, а затем добавьте арахисовое масло, бульон и йогурт. Когда соус начнет слегка пузыриться, варите 10 минут, пока курица не будет полностью готова, соус не загуст"&amp;"еет. Добавьте большую часть оставшегося кориандра, а затем посыпьте оставшуюся часть перцем чили, если используете. Ешьте с рисом или пюре из сладкого салата.")</f>
        <v>Мелко нарежьте четверть перца чили, затем положите оставшуюся часть в кухонный комбайн вместе с имбиремом, чесноком, стеблями кориандра и одной третью листьев. При необходимости взбейте до получения грубой пасты, добавив немного воды.
Нагрейте масло на сковороде, затем быстро обжарьте кусочки курицы в течение 1 минуты. Помешивайте пасту еще минуту, а затем добавьте арахисовое масло, бульон и йогурт. Когда соус начнет слегка пузыриться, варите 10 минут, пока курица не будет полностью готова, соус не загустеет. Добавьте большую часть оставшегося кориандра, а затем посыпьте оставшуюся часть перцем чили, если используете. Ешьте с рисом или пюре из сладкого салата.</v>
      </c>
    </row>
    <row r="1986" ht="15.75" customHeight="1">
      <c r="A1986" s="2" t="s">
        <v>887</v>
      </c>
      <c r="B1986" s="2" t="s">
        <v>33</v>
      </c>
      <c r="C1986" s="2" t="s">
        <v>888</v>
      </c>
      <c r="E1986" s="2" t="str">
        <f>IFERROR(__xludf.DUMMYFUNCTION("GOOGLETRANSLATE(A1986, ""en"", ""ru"")"),"Ореховый куриный карри")</f>
        <v>Ореховый куриный карри</v>
      </c>
      <c r="F1986" s="2" t="str">
        <f>IFERROR(__xludf.DUMMYFUNCTION("GOOGLETRANSLATE(B1986, ""en"", ""ru"")"),"Арахисовое масло")</f>
        <v>Арахисовое масло</v>
      </c>
      <c r="G1986" s="2" t="str">
        <f>IFERROR(__xludf.DUMMYFUNCTION("GOOGLETRANSLATE(C1986, ""en"", ""ru"")"),"Мелко нарежьте четверть перца чили, затем положите оставшуюся часть в кухонный комбайн вместе с имбиремом, чесноком, стеблями кориандра и одной третью листьев. При необходимости взбейте до получения грубой пасты, добавив немного воды.
Нагрейте масло на ск"&amp;"овороде, затем быстро обжарьте кусочки курицы в течение 1 минуты. Помешивайте пасту еще минуту, а затем добавьте арахисовое масло, бульон и йогурт. Когда соус начнет слегка пузыриться, варите 10 минут, пока курица не будет полностью готова, соус не загуст"&amp;"еет. Добавьте большую часть оставшегося кориандра, а затем посыпьте оставшуюся часть перцем чили, если используете. Ешьте с рисом или пюре из сладкого салата.")</f>
        <v>Мелко нарежьте четверть перца чили, затем положите оставшуюся часть в кухонный комбайн вместе с имбиремом, чесноком, стеблями кориандра и одной третью листьев. При необходимости взбейте до получения грубой пасты, добавив немного воды.
Нагрейте масло на сковороде, затем быстро обжарьте кусочки курицы в течение 1 минуты. Помешивайте пасту еще минуту, а затем добавьте арахисовое масло, бульон и йогурт. Когда соус начнет слегка пузыриться, варите 10 минут, пока курица не будет полностью готова, соус не загустеет. Добавьте большую часть оставшегося кориандра, а затем посыпьте оставшуюся часть перцем чили, если используете. Ешьте с рисом или пюре из сладкого салата.</v>
      </c>
    </row>
    <row r="1987" ht="15.75" customHeight="1">
      <c r="A1987" s="2" t="s">
        <v>887</v>
      </c>
      <c r="B1987" s="2" t="s">
        <v>375</v>
      </c>
      <c r="C1987" s="2" t="s">
        <v>888</v>
      </c>
      <c r="E1987" s="2" t="str">
        <f>IFERROR(__xludf.DUMMYFUNCTION("GOOGLETRANSLATE(A1987, ""en"", ""ru"")"),"Ореховый куриный карри")</f>
        <v>Ореховый куриный карри</v>
      </c>
      <c r="F1987" s="2" t="str">
        <f>IFERROR(__xludf.DUMMYFUNCTION("GOOGLETRANSLATE(B1987, ""en"", ""ru"")"),"Loading...")</f>
        <v>Loading...</v>
      </c>
      <c r="G1987" s="2" t="str">
        <f>IFERROR(__xludf.DUMMYFUNCTION("GOOGLETRANSLATE(C1987, ""en"", ""ru"")"),"Мелко нарежьте четверть перца чили, затем положите оставшуюся часть в кухонный комбайн вместе с имбиремом, чесноком, стеблями кориандра и одной третью листьев. При необходимости взбейте до получения грубой пасты, добавив немного воды.
Нагрейте масло на ск"&amp;"овороде, затем быстро обжарьте кусочки курицы в течение 1 минуты. Помешивайте пасту еще минуту, а затем добавьте арахисовое масло, бульон и йогурт. Когда соус начнет слегка пузыриться, варите 10 минут, пока курица не будет полностью готова, соус не загуст"&amp;"еет. Добавьте большую часть оставшегося кориандра, а затем посыпьте оставшуюся часть перцем чили, если используете. Ешьте с рисом или пюре из сладкого салата.")</f>
        <v>Мелко нарежьте четверть перца чили, затем положите оставшуюся часть в кухонный комбайн вместе с имбиремом, чесноком, стеблями кориандра и одной третью листьев. При необходимости взбейте до получения грубой пасты, добавив немного воды.
Нагрейте масло на сковороде, затем быстро обжарьте кусочки курицы в течение 1 минуты. Помешивайте пасту еще минуту, а затем добавьте арахисовое масло, бульон и йогурт. Когда соус начнет слегка пузыриться, варите 10 минут, пока курица не будет полностью готова, соус не загустеет. Добавьте большую часть оставшегося кориандра, а затем посыпьте оставшуюся часть перцем чили, если используете. Ешьте с рисом или пюре из сладкого салата.</v>
      </c>
    </row>
    <row r="1988" ht="15.75" customHeight="1">
      <c r="A1988" s="2" t="s">
        <v>887</v>
      </c>
      <c r="B1988" s="2" t="s">
        <v>684</v>
      </c>
      <c r="C1988" s="2" t="s">
        <v>888</v>
      </c>
      <c r="E1988" s="2" t="str">
        <f>IFERROR(__xludf.DUMMYFUNCTION("GOOGLETRANSLATE(A1988, ""en"", ""ru"")"),"Ореховый куриный карри")</f>
        <v>Ореховый куриный карри</v>
      </c>
      <c r="F1988" s="2" t="str">
        <f>IFERROR(__xludf.DUMMYFUNCTION("GOOGLETRANSLATE(B1988, ""en"", ""ru"")"),"Loading...")</f>
        <v>Loading...</v>
      </c>
      <c r="G1988" s="2" t="str">
        <f>IFERROR(__xludf.DUMMYFUNCTION("GOOGLETRANSLATE(C1988, ""en"", ""ru"")"),"Мелко нарежьте четверть перца чили, затем положите оставшуюся часть в кухонный комбайн вместе с имбиремом, чесноком, стеблями кориандра и одной третью листьев. При необходимости взбейте до получения грубой пасты, добавив немного воды.
Нагрейте масло на ск"&amp;"овороде, затем быстро обжарьте кусочки курицы в течение 1 минуты. Помешивайте пасту еще минуту, а затем добавьте арахисовое масло, бульон и йогурт. Когда соус начнет слегка пузыриться, варите 10 минут, пока курица не будет полностью готова, соус не загуст"&amp;"еет. Добавьте большую часть оставшегося кориандра, а затем посыпьте оставшуюся часть перцем чили, если используете. Ешьте с рисом или пюре из сладкого салата.")</f>
        <v>Мелко нарежьте четверть перца чили, затем положите оставшуюся часть в кухонный комбайн вместе с имбиремом, чесноком, стеблями кориандра и одной третью листьев. При необходимости взбейте до получения грубой пасты, добавив немного воды.
Нагрейте масло на сковороде, затем быстро обжарьте кусочки курицы в течение 1 минуты. Помешивайте пасту еще минуту, а затем добавьте арахисовое масло, бульон и йогурт. Когда соус начнет слегка пузыриться, варите 10 минут, пока курица не будет полностью готова, соус не загустеет. Добавьте большую часть оставшегося кориандра, а затем посыпьте оставшуюся часть перцем чили, если используете. Ешьте с рисом или пюре из сладкого салата.</v>
      </c>
    </row>
    <row r="1989" ht="15.75" customHeight="1">
      <c r="A1989" s="2" t="s">
        <v>889</v>
      </c>
      <c r="B1989" s="2" t="s">
        <v>18</v>
      </c>
      <c r="C1989" s="2" t="s">
        <v>890</v>
      </c>
      <c r="E1989" s="2" t="str">
        <f>IFERROR(__xludf.DUMMYFUNCTION("GOOGLETRANSLATE(A1989, ""en"", ""ru"")"),"Loading...")</f>
        <v>Loading...</v>
      </c>
      <c r="F1989" s="2" t="str">
        <f>IFERROR(__xludf.DUMMYFUNCTION("GOOGLETRANSLATE(B1989, ""en"", ""ru"")"),"Масло")</f>
        <v>Масло</v>
      </c>
      <c r="G1989" s="2" t="str">
        <f>IFERROR(__xludf.DUMMYFUNCTION("GOOGLETRANSLATE(C1989, ""en"", ""ru"")"),"Loading...")</f>
        <v>Loading...</v>
      </c>
    </row>
    <row r="1990" ht="15.75" customHeight="1">
      <c r="A1990" s="2" t="s">
        <v>889</v>
      </c>
      <c r="B1990" s="2" t="s">
        <v>116</v>
      </c>
      <c r="C1990" s="2" t="s">
        <v>890</v>
      </c>
      <c r="E1990" s="2" t="str">
        <f>IFERROR(__xludf.DUMMYFUNCTION("GOOGLETRANSLATE(A1990, ""en"", ""ru"")"),"Loading...")</f>
        <v>Loading...</v>
      </c>
      <c r="F1990" s="2" t="str">
        <f>IFERROR(__xludf.DUMMYFUNCTION("GOOGLETRANSLATE(B1990, ""en"", ""ru"")"),"Loading...")</f>
        <v>Loading...</v>
      </c>
      <c r="G1990" s="2" t="str">
        <f>IFERROR(__xludf.DUMMYFUNCTION("GOOGLETRANSLATE(C1990, ""en"", ""ru"")"),"Loading...")</f>
        <v>Loading...</v>
      </c>
    </row>
    <row r="1991" ht="15.75" customHeight="1">
      <c r="A1991" s="2" t="s">
        <v>889</v>
      </c>
      <c r="B1991" s="2" t="s">
        <v>32</v>
      </c>
      <c r="C1991" s="2" t="s">
        <v>890</v>
      </c>
      <c r="E1991" s="2" t="str">
        <f>IFERROR(__xludf.DUMMYFUNCTION("GOOGLETRANSLATE(A1991, ""en"", ""ru"")"),"Loading...")</f>
        <v>Loading...</v>
      </c>
      <c r="F1991" s="2" t="str">
        <f>IFERROR(__xludf.DUMMYFUNCTION("GOOGLETRANSLATE(B1991, ""en"", ""ru"")"),"Сахар")</f>
        <v>Сахар</v>
      </c>
      <c r="G1991" s="2" t="str">
        <f>IFERROR(__xludf.DUMMYFUNCTION("GOOGLETRANSLATE(C1991, ""en"", ""ru"")"),"Loading...")</f>
        <v>Loading...</v>
      </c>
    </row>
    <row r="1992" ht="15.75" customHeight="1">
      <c r="A1992" s="2" t="s">
        <v>889</v>
      </c>
      <c r="B1992" s="2" t="s">
        <v>415</v>
      </c>
      <c r="C1992" s="2" t="s">
        <v>890</v>
      </c>
      <c r="E1992" s="2" t="str">
        <f>IFERROR(__xludf.DUMMYFUNCTION("GOOGLETRANSLATE(A1992, ""en"", ""ru"")"),"Loading...")</f>
        <v>Loading...</v>
      </c>
      <c r="F1992" s="2" t="str">
        <f>IFERROR(__xludf.DUMMYFUNCTION("GOOGLETRANSLATE(B1992, ""en"", ""ru"")"),"Loading...")</f>
        <v>Loading...</v>
      </c>
      <c r="G1992" s="2" t="str">
        <f>IFERROR(__xludf.DUMMYFUNCTION("GOOGLETRANSLATE(C1992, ""en"", ""ru"")"),"Loading...")</f>
        <v>Loading...</v>
      </c>
    </row>
    <row r="1993" ht="15.75" customHeight="1">
      <c r="A1993" s="2" t="s">
        <v>889</v>
      </c>
      <c r="B1993" s="2" t="s">
        <v>17</v>
      </c>
      <c r="C1993" s="2" t="s">
        <v>890</v>
      </c>
      <c r="E1993" s="2" t="str">
        <f>IFERROR(__xludf.DUMMYFUNCTION("GOOGLETRANSLATE(A1993, ""en"", ""ru"")"),"Loading...")</f>
        <v>Loading...</v>
      </c>
      <c r="F1993" s="2" t="str">
        <f>IFERROR(__xludf.DUMMYFUNCTION("GOOGLETRANSLATE(B1993, ""en"", ""ru"")"),"Кастеровый сахар")</f>
        <v>Кастеровый сахар</v>
      </c>
      <c r="G1993" s="2" t="str">
        <f>IFERROR(__xludf.DUMMYFUNCTION("GOOGLETRANSLATE(C1993, ""en"", ""ru"")"),"Loading...")</f>
        <v>Loading...</v>
      </c>
    </row>
    <row r="1994" ht="15.75" customHeight="1">
      <c r="A1994" s="2" t="s">
        <v>889</v>
      </c>
      <c r="B1994" s="2" t="s">
        <v>15</v>
      </c>
      <c r="C1994" s="2" t="s">
        <v>890</v>
      </c>
      <c r="E1994" s="2" t="str">
        <f>IFERROR(__xludf.DUMMYFUNCTION("GOOGLETRANSLATE(A1994, ""en"", ""ru"")"),"Loading...")</f>
        <v>Loading...</v>
      </c>
      <c r="F1994" s="2" t="str">
        <f>IFERROR(__xludf.DUMMYFUNCTION("GOOGLETRANSLATE(B1994, ""en"", ""ru"")"),"Пшеничной муки")</f>
        <v>Пшеничной муки</v>
      </c>
      <c r="G1994" s="2" t="str">
        <f>IFERROR(__xludf.DUMMYFUNCTION("GOOGLETRANSLATE(C1994, ""en"", ""ru"")"),"Loading...")</f>
        <v>Loading...</v>
      </c>
    </row>
    <row r="1995" ht="15.75" customHeight="1">
      <c r="A1995" s="2" t="s">
        <v>889</v>
      </c>
      <c r="B1995" s="2" t="s">
        <v>158</v>
      </c>
      <c r="C1995" s="2" t="s">
        <v>890</v>
      </c>
      <c r="E1995" s="2" t="str">
        <f>IFERROR(__xludf.DUMMYFUNCTION("GOOGLETRANSLATE(A1995, ""en"", ""ru"")"),"Loading...")</f>
        <v>Loading...</v>
      </c>
      <c r="F1995" s="2" t="str">
        <f>IFERROR(__xludf.DUMMYFUNCTION("GOOGLETRANSLATE(B1995, ""en"", ""ru"")"),"Лимонный сок")</f>
        <v>Лимонный сок</v>
      </c>
      <c r="G1995" s="2" t="str">
        <f>IFERROR(__xludf.DUMMYFUNCTION("GOOGLETRANSLATE(C1995, ""en"", ""ru"")"),"Loading...")</f>
        <v>Loading...</v>
      </c>
    </row>
    <row r="1996" ht="15.75" customHeight="1">
      <c r="A1996" s="2" t="s">
        <v>889</v>
      </c>
      <c r="B1996" s="2" t="s">
        <v>27</v>
      </c>
      <c r="C1996" s="2" t="s">
        <v>890</v>
      </c>
      <c r="E1996" s="2" t="str">
        <f>IFERROR(__xludf.DUMMYFUNCTION("GOOGLETRANSLATE(A1996, ""en"", ""ru"")"),"Loading...")</f>
        <v>Loading...</v>
      </c>
      <c r="F1996" s="2" t="str">
        <f>IFERROR(__xludf.DUMMYFUNCTION("GOOGLETRANSLATE(B1996, ""en"", ""ru"")"),"Яйца")</f>
        <v>Яйца</v>
      </c>
      <c r="G1996" s="2" t="str">
        <f>IFERROR(__xludf.DUMMYFUNCTION("GOOGLETRANSLATE(C1996, ""en"", ""ru"")"),"Loading...")</f>
        <v>Loading...</v>
      </c>
    </row>
    <row r="1997" ht="15.75" customHeight="1">
      <c r="A1997" s="2" t="s">
        <v>889</v>
      </c>
      <c r="B1997" s="2" t="s">
        <v>116</v>
      </c>
      <c r="C1997" s="2" t="s">
        <v>890</v>
      </c>
      <c r="E1997" s="2" t="str">
        <f>IFERROR(__xludf.DUMMYFUNCTION("GOOGLETRANSLATE(A1997, ""en"", ""ru"")"),"Loading...")</f>
        <v>Loading...</v>
      </c>
      <c r="F1997" s="2" t="str">
        <f>IFERROR(__xludf.DUMMYFUNCTION("GOOGLETRANSLATE(B1997, ""en"", ""ru"")"),"Loading...")</f>
        <v>Loading...</v>
      </c>
      <c r="G1997" s="2" t="str">
        <f>IFERROR(__xludf.DUMMYFUNCTION("GOOGLETRANSLATE(C1997, ""en"", ""ru"")"),"Loading...")</f>
        <v>Loading...</v>
      </c>
    </row>
    <row r="1998" ht="15.75" customHeight="1">
      <c r="A1998" s="2" t="s">
        <v>889</v>
      </c>
      <c r="B1998" s="2" t="s">
        <v>116</v>
      </c>
      <c r="C1998" s="2" t="s">
        <v>890</v>
      </c>
      <c r="E1998" s="2" t="str">
        <f>IFERROR(__xludf.DUMMYFUNCTION("GOOGLETRANSLATE(A1998, ""en"", ""ru"")"),"Loading...")</f>
        <v>Loading...</v>
      </c>
      <c r="F1998" s="2" t="str">
        <f>IFERROR(__xludf.DUMMYFUNCTION("GOOGLETRANSLATE(B1998, ""en"", ""ru"")"),"Loading...")</f>
        <v>Loading...</v>
      </c>
      <c r="G1998" s="2" t="str">
        <f>IFERROR(__xludf.DUMMYFUNCTION("GOOGLETRANSLATE(C1998, ""en"", ""ru"")"),"Loading...")</f>
        <v>Loading...</v>
      </c>
    </row>
    <row r="1999" ht="15.75" customHeight="1">
      <c r="A1999" s="2" t="s">
        <v>889</v>
      </c>
      <c r="B1999" s="2" t="s">
        <v>17</v>
      </c>
      <c r="C1999" s="2" t="s">
        <v>890</v>
      </c>
      <c r="E1999" s="2" t="str">
        <f>IFERROR(__xludf.DUMMYFUNCTION("GOOGLETRANSLATE(A1999, ""en"", ""ru"")"),"Loading...")</f>
        <v>Loading...</v>
      </c>
      <c r="F1999" s="2" t="str">
        <f>IFERROR(__xludf.DUMMYFUNCTION("GOOGLETRANSLATE(B1999, ""en"", ""ru"")"),"Кастеровый сахар")</f>
        <v>Кастеровый сахар</v>
      </c>
      <c r="G1999" s="2" t="str">
        <f>IFERROR(__xludf.DUMMYFUNCTION("GOOGLETRANSLATE(C1999, ""en"", ""ru"")"),"Loading...")</f>
        <v>Loading...</v>
      </c>
    </row>
    <row r="2000" ht="15.75" customHeight="1">
      <c r="A2000" s="2" t="s">
        <v>889</v>
      </c>
      <c r="B2000" s="2" t="s">
        <v>158</v>
      </c>
      <c r="C2000" s="2" t="s">
        <v>890</v>
      </c>
      <c r="E2000" s="2" t="str">
        <f>IFERROR(__xludf.DUMMYFUNCTION("GOOGLETRANSLATE(A2000, ""en"", ""ru"")"),"Loading...")</f>
        <v>Loading...</v>
      </c>
      <c r="F2000" s="2" t="str">
        <f>IFERROR(__xludf.DUMMYFUNCTION("GOOGLETRANSLATE(B2000, ""en"", ""ru"")"),"Лимонный сок")</f>
        <v>Лимонный сок</v>
      </c>
      <c r="G2000" s="2" t="str">
        <f>IFERROR(__xludf.DUMMYFUNCTION("GOOGLETRANSLATE(C2000, ""en"", ""ru"")"),"Loading...")</f>
        <v>Loading...</v>
      </c>
    </row>
    <row r="2001" ht="15.75" customHeight="1">
      <c r="A2001" s="2" t="s">
        <v>891</v>
      </c>
      <c r="B2001" s="2" t="s">
        <v>488</v>
      </c>
      <c r="C2001" s="2" t="s">
        <v>892</v>
      </c>
      <c r="E2001" s="2" t="str">
        <f>IFERROR(__xludf.DUMMYFUNCTION("GOOGLETRANSLATE(A2001, ""en"", ""ru"")"),"Наймо Бары")</f>
        <v>Наймо Бары</v>
      </c>
      <c r="F2001" s="2" t="str">
        <f>IFERROR(__xludf.DUMMYFUNCTION("GOOGLETRANSLATE(B2001, ""en"", ""ru"")"),"Loading...")</f>
        <v>Loading...</v>
      </c>
      <c r="G2001" s="2" t="str">
        <f>IFERROR(__xludf.DUMMYFUNCTION("GOOGLETRANSLATE(C2001, ""en"", ""ru"")"),"Loading...")</f>
        <v>Loading...</v>
      </c>
    </row>
    <row r="2002" ht="15.75" customHeight="1">
      <c r="A2002" s="2" t="s">
        <v>891</v>
      </c>
      <c r="B2002" s="2" t="s">
        <v>17</v>
      </c>
      <c r="C2002" s="2" t="s">
        <v>892</v>
      </c>
      <c r="E2002" s="2" t="str">
        <f>IFERROR(__xludf.DUMMYFUNCTION("GOOGLETRANSLATE(A2002, ""en"", ""ru"")"),"Наймо Бары")</f>
        <v>Наймо Бары</v>
      </c>
      <c r="F2002" s="2" t="str">
        <f>IFERROR(__xludf.DUMMYFUNCTION("GOOGLETRANSLATE(B2002, ""en"", ""ru"")"),"Кастеровый сахар")</f>
        <v>Кастеровый сахар</v>
      </c>
      <c r="G2002" s="2" t="str">
        <f>IFERROR(__xludf.DUMMYFUNCTION("GOOGLETRANSLATE(C2002, ""en"", ""ru"")"),"Loading...")</f>
        <v>Loading...</v>
      </c>
    </row>
    <row r="2003" ht="15.75" customHeight="1">
      <c r="A2003" s="2" t="s">
        <v>891</v>
      </c>
      <c r="B2003" s="2" t="s">
        <v>410</v>
      </c>
      <c r="C2003" s="2" t="s">
        <v>892</v>
      </c>
      <c r="E2003" s="2" t="str">
        <f>IFERROR(__xludf.DUMMYFUNCTION("GOOGLETRANSLATE(A2003, ""en"", ""ru"")"),"Наймо Бары")</f>
        <v>Наймо Бары</v>
      </c>
      <c r="F2003" s="2" t="str">
        <f>IFERROR(__xludf.DUMMYFUNCTION("GOOGLETRANSLATE(B2003, ""en"", ""ru"")"),"Loading...")</f>
        <v>Loading...</v>
      </c>
      <c r="G2003" s="2" t="str">
        <f>IFERROR(__xludf.DUMMYFUNCTION("GOOGLETRANSLATE(C2003, ""en"", ""ru"")"),"Loading...")</f>
        <v>Loading...</v>
      </c>
    </row>
    <row r="2004" ht="15.75" customHeight="1">
      <c r="A2004" s="2" t="s">
        <v>891</v>
      </c>
      <c r="B2004" s="2" t="s">
        <v>201</v>
      </c>
      <c r="C2004" s="2" t="s">
        <v>892</v>
      </c>
      <c r="E2004" s="2" t="str">
        <f>IFERROR(__xludf.DUMMYFUNCTION("GOOGLETRANSLATE(A2004, ""en"", ""ru"")"),"Наймо Бары")</f>
        <v>Наймо Бары</v>
      </c>
      <c r="F2004" s="2" t="str">
        <f>IFERROR(__xludf.DUMMYFUNCTION("GOOGLETRANSLATE(B2004, ""en"", ""ru"")"),"Яйцо")</f>
        <v>Яйцо</v>
      </c>
      <c r="G2004" s="2" t="str">
        <f>IFERROR(__xludf.DUMMYFUNCTION("GOOGLETRANSLATE(C2004, ""en"", ""ru"")"),"Loading...")</f>
        <v>Loading...</v>
      </c>
    </row>
    <row r="2005" ht="15.75" customHeight="1">
      <c r="A2005" s="2" t="s">
        <v>891</v>
      </c>
      <c r="B2005" s="2" t="s">
        <v>682</v>
      </c>
      <c r="C2005" s="2" t="s">
        <v>892</v>
      </c>
      <c r="E2005" s="2" t="str">
        <f>IFERROR(__xludf.DUMMYFUNCTION("GOOGLETRANSLATE(A2005, ""en"", ""ru"")"),"Наймо Бары")</f>
        <v>Наймо Бары</v>
      </c>
      <c r="F2005" s="2" t="str">
        <f>IFERROR(__xludf.DUMMYFUNCTION("GOOGLETRANSLATE(B2005, ""en"", ""ru"")"),"Loading...")</f>
        <v>Loading...</v>
      </c>
      <c r="G2005" s="2" t="str">
        <f>IFERROR(__xludf.DUMMYFUNCTION("GOOGLETRANSLATE(C2005, ""en"", ""ru"")"),"Loading...")</f>
        <v>Loading...</v>
      </c>
    </row>
    <row r="2006" ht="15.75" customHeight="1">
      <c r="A2006" s="2" t="s">
        <v>891</v>
      </c>
      <c r="B2006" s="2" t="s">
        <v>893</v>
      </c>
      <c r="C2006" s="2" t="s">
        <v>892</v>
      </c>
      <c r="E2006" s="2" t="str">
        <f>IFERROR(__xludf.DUMMYFUNCTION("GOOGLETRANSLATE(A2006, ""en"", ""ru"")"),"Наймо Бары")</f>
        <v>Наймо Бары</v>
      </c>
      <c r="F2006" s="2" t="str">
        <f>IFERROR(__xludf.DUMMYFUNCTION("GOOGLETRANSLATE(B2006, ""en"", ""ru"")"),"Loading...")</f>
        <v>Loading...</v>
      </c>
      <c r="G2006" s="2" t="str">
        <f>IFERROR(__xludf.DUMMYFUNCTION("GOOGLETRANSLATE(C2006, ""en"", ""ru"")"),"Loading...")</f>
        <v>Loading...</v>
      </c>
    </row>
    <row r="2007" ht="15.75" customHeight="1">
      <c r="A2007" s="2" t="s">
        <v>891</v>
      </c>
      <c r="B2007" s="2" t="s">
        <v>165</v>
      </c>
      <c r="C2007" s="2" t="s">
        <v>892</v>
      </c>
      <c r="E2007" s="2" t="str">
        <f>IFERROR(__xludf.DUMMYFUNCTION("GOOGLETRANSLATE(A2007, ""en"", ""ru"")"),"Наймо Бары")</f>
        <v>Наймо Бары</v>
      </c>
      <c r="F2007" s="2" t="str">
        <f>IFERROR(__xludf.DUMMYFUNCTION("GOOGLETRANSLATE(B2007, ""en"", ""ru"")"),"Loading...")</f>
        <v>Loading...</v>
      </c>
      <c r="G2007" s="2" t="str">
        <f>IFERROR(__xludf.DUMMYFUNCTION("GOOGLETRANSLATE(C2007, ""en"", ""ru"")"),"Loading...")</f>
        <v>Loading...</v>
      </c>
    </row>
    <row r="2008" ht="15.75" customHeight="1">
      <c r="A2008" s="2" t="s">
        <v>891</v>
      </c>
      <c r="B2008" s="2" t="s">
        <v>18</v>
      </c>
      <c r="C2008" s="2" t="s">
        <v>892</v>
      </c>
      <c r="E2008" s="2" t="str">
        <f>IFERROR(__xludf.DUMMYFUNCTION("GOOGLETRANSLATE(A2008, ""en"", ""ru"")"),"Наймо Бары")</f>
        <v>Наймо Бары</v>
      </c>
      <c r="F2008" s="2" t="str">
        <f>IFERROR(__xludf.DUMMYFUNCTION("GOOGLETRANSLATE(B2008, ""en"", ""ru"")"),"Масло")</f>
        <v>Масло</v>
      </c>
      <c r="G2008" s="2" t="str">
        <f>IFERROR(__xludf.DUMMYFUNCTION("GOOGLETRANSLATE(C2008, ""en"", ""ru"")"),"Loading...")</f>
        <v>Loading...</v>
      </c>
    </row>
    <row r="2009" ht="15.75" customHeight="1">
      <c r="A2009" s="2" t="s">
        <v>891</v>
      </c>
      <c r="B2009" s="2" t="s">
        <v>159</v>
      </c>
      <c r="C2009" s="2" t="s">
        <v>892</v>
      </c>
      <c r="E2009" s="2" t="str">
        <f>IFERROR(__xludf.DUMMYFUNCTION("GOOGLETRANSLATE(A2009, ""en"", ""ru"")"),"Наймо Бары")</f>
        <v>Наймо Бары</v>
      </c>
      <c r="F2009" s="2" t="str">
        <f>IFERROR(__xludf.DUMMYFUNCTION("GOOGLETRANSLATE(B2009, ""en"", ""ru"")"),"Loading...")</f>
        <v>Loading...</v>
      </c>
      <c r="G2009" s="2" t="str">
        <f>IFERROR(__xludf.DUMMYFUNCTION("GOOGLETRANSLATE(C2009, ""en"", ""ru"")"),"Loading...")</f>
        <v>Loading...</v>
      </c>
    </row>
    <row r="2010" ht="15.75" customHeight="1">
      <c r="A2010" s="2" t="s">
        <v>891</v>
      </c>
      <c r="B2010" s="2" t="s">
        <v>894</v>
      </c>
      <c r="C2010" s="2" t="s">
        <v>892</v>
      </c>
      <c r="E2010" s="2" t="str">
        <f>IFERROR(__xludf.DUMMYFUNCTION("GOOGLETRANSLATE(A2010, ""en"", ""ru"")"),"Наймо Бары")</f>
        <v>Наймо Бары</v>
      </c>
      <c r="F2010" s="2" t="str">
        <f>IFERROR(__xludf.DUMMYFUNCTION("GOOGLETRANSLATE(B2010, ""en"", ""ru"")"),"Loading...")</f>
        <v>Loading...</v>
      </c>
      <c r="G2010" s="2" t="str">
        <f>IFERROR(__xludf.DUMMYFUNCTION("GOOGLETRANSLATE(C2010, ""en"", ""ru"")"),"Loading...")</f>
        <v>Loading...</v>
      </c>
    </row>
    <row r="2011" ht="15.75" customHeight="1">
      <c r="A2011" s="2" t="s">
        <v>891</v>
      </c>
      <c r="B2011" s="2" t="s">
        <v>170</v>
      </c>
      <c r="C2011" s="2" t="s">
        <v>892</v>
      </c>
      <c r="E2011" s="2" t="str">
        <f>IFERROR(__xludf.DUMMYFUNCTION("GOOGLETRANSLATE(A2011, ""en"", ""ru"")"),"Наймо Бары")</f>
        <v>Наймо Бары</v>
      </c>
      <c r="F2011" s="2" t="str">
        <f>IFERROR(__xludf.DUMMYFUNCTION("GOOGLETRANSLATE(B2011, ""en"", ""ru"")"),"Loading...")</f>
        <v>Loading...</v>
      </c>
      <c r="G2011" s="2" t="str">
        <f>IFERROR(__xludf.DUMMYFUNCTION("GOOGLETRANSLATE(C2011, ""en"", ""ru"")"),"Loading...")</f>
        <v>Loading...</v>
      </c>
    </row>
    <row r="2012" ht="15.75" customHeight="1">
      <c r="A2012" s="2" t="s">
        <v>891</v>
      </c>
      <c r="B2012" s="2" t="s">
        <v>420</v>
      </c>
      <c r="C2012" s="2" t="s">
        <v>892</v>
      </c>
      <c r="E2012" s="2" t="str">
        <f>IFERROR(__xludf.DUMMYFUNCTION("GOOGLETRANSLATE(A2012, ""en"", ""ru"")"),"Наймо Бары")</f>
        <v>Наймо Бары</v>
      </c>
      <c r="F2012" s="2" t="str">
        <f>IFERROR(__xludf.DUMMYFUNCTION("GOOGLETRANSLATE(B2012, ""en"", ""ru"")"),"Loading...")</f>
        <v>Loading...</v>
      </c>
      <c r="G2012" s="2" t="str">
        <f>IFERROR(__xludf.DUMMYFUNCTION("GOOGLETRANSLATE(C2012, ""en"", ""ru"")"),"Loading...")</f>
        <v>Loading...</v>
      </c>
    </row>
    <row r="2013" ht="15.75" customHeight="1">
      <c r="A2013" s="2" t="s">
        <v>891</v>
      </c>
      <c r="B2013" s="2" t="s">
        <v>18</v>
      </c>
      <c r="C2013" s="2" t="s">
        <v>892</v>
      </c>
      <c r="E2013" s="2" t="str">
        <f>IFERROR(__xludf.DUMMYFUNCTION("GOOGLETRANSLATE(A2013, ""en"", ""ru"")"),"Наймо Бары")</f>
        <v>Наймо Бары</v>
      </c>
      <c r="F2013" s="2" t="str">
        <f>IFERROR(__xludf.DUMMYFUNCTION("GOOGLETRANSLATE(B2013, ""en"", ""ru"")"),"Масло")</f>
        <v>Масло</v>
      </c>
      <c r="G2013" s="2" t="str">
        <f>IFERROR(__xludf.DUMMYFUNCTION("GOOGLETRANSLATE(C2013, ""en"", ""ru"")"),"Loading...")</f>
        <v>Loading...</v>
      </c>
    </row>
    <row r="2014" ht="15.75" customHeight="1">
      <c r="A2014" s="2" t="s">
        <v>895</v>
      </c>
      <c r="B2014" s="2" t="s">
        <v>46</v>
      </c>
      <c r="C2014" s="2" t="s">
        <v>896</v>
      </c>
      <c r="E2014" s="2" t="str">
        <f>IFERROR(__xludf.DUMMYFUNCTION("GOOGLETRANSLATE(A2014, ""en"", ""ru"")"),"Наси Лемак")</f>
        <v>Наси Лемак</v>
      </c>
      <c r="F2014" s="2" t="str">
        <f>IFERROR(__xludf.DUMMYFUNCTION("GOOGLETRANSLATE(B2014, ""en"", ""ru"")"),"Кокосовое молоко")</f>
        <v>Кокосовое молоко</v>
      </c>
      <c r="G2014" s="2" t="str">
        <f>IFERROR(__xludf.DUMMYFUNCTION("GOOGLETRANSLATE(C2014, ""en"", ""ru"")"),"Loading...")</f>
        <v>Loading...</v>
      </c>
    </row>
    <row r="2015" ht="15.75" customHeight="1">
      <c r="A2015" s="2" t="s">
        <v>895</v>
      </c>
      <c r="B2015" s="2" t="s">
        <v>47</v>
      </c>
      <c r="C2015" s="2" t="s">
        <v>896</v>
      </c>
      <c r="E2015" s="2" t="str">
        <f>IFERROR(__xludf.DUMMYFUNCTION("GOOGLETRANSLATE(A2015, ""en"", ""ru"")"),"Наси Лемак")</f>
        <v>Наси Лемак</v>
      </c>
      <c r="F2015" s="2" t="str">
        <f>IFERROR(__xludf.DUMMYFUNCTION("GOOGLETRANSLATE(B2015, ""en"", ""ru"")"),"Вода")</f>
        <v>Вода</v>
      </c>
      <c r="G2015" s="2" t="str">
        <f>IFERROR(__xludf.DUMMYFUNCTION("GOOGLETRANSLATE(C2015, ""en"", ""ru"")"),"Loading...")</f>
        <v>Loading...</v>
      </c>
    </row>
    <row r="2016" ht="15.75" customHeight="1">
      <c r="A2016" s="2" t="s">
        <v>895</v>
      </c>
      <c r="B2016" s="2" t="s">
        <v>316</v>
      </c>
      <c r="C2016" s="2" t="s">
        <v>896</v>
      </c>
      <c r="E2016" s="2" t="str">
        <f>IFERROR(__xludf.DUMMYFUNCTION("GOOGLETRANSLATE(A2016, ""en"", ""ru"")"),"Наси Лемак")</f>
        <v>Наси Лемак</v>
      </c>
      <c r="F2016" s="2" t="str">
        <f>IFERROR(__xludf.DUMMYFUNCTION("GOOGLETRANSLATE(B2016, ""en"", ""ru"")"),"Loading...")</f>
        <v>Loading...</v>
      </c>
      <c r="G2016" s="2" t="str">
        <f>IFERROR(__xludf.DUMMYFUNCTION("GOOGLETRANSLATE(C2016, ""en"", ""ru"")"),"Loading...")</f>
        <v>Loading...</v>
      </c>
    </row>
    <row r="2017" ht="15.75" customHeight="1">
      <c r="A2017" s="2" t="s">
        <v>895</v>
      </c>
      <c r="B2017" s="2" t="s">
        <v>38</v>
      </c>
      <c r="C2017" s="2" t="s">
        <v>896</v>
      </c>
      <c r="E2017" s="2" t="str">
        <f>IFERROR(__xludf.DUMMYFUNCTION("GOOGLETRANSLATE(A2017, ""en"", ""ru"")"),"Наси Лемак")</f>
        <v>Наси Лемак</v>
      </c>
      <c r="F2017" s="2" t="str">
        <f>IFERROR(__xludf.DUMMYFUNCTION("GOOGLETRANSLATE(B2017, ""en"", ""ru"")"),"Имбирь")</f>
        <v>Имбирь</v>
      </c>
      <c r="G2017" s="2" t="str">
        <f>IFERROR(__xludf.DUMMYFUNCTION("GOOGLETRANSLATE(C2017, ""en"", ""ru"")"),"Loading...")</f>
        <v>Loading...</v>
      </c>
    </row>
    <row r="2018" ht="15.75" customHeight="1">
      <c r="A2018" s="2" t="s">
        <v>895</v>
      </c>
      <c r="B2018" s="2" t="s">
        <v>89</v>
      </c>
      <c r="C2018" s="2" t="s">
        <v>896</v>
      </c>
      <c r="E2018" s="2" t="str">
        <f>IFERROR(__xludf.DUMMYFUNCTION("GOOGLETRANSLATE(A2018, ""en"", ""ru"")"),"Наси Лемак")</f>
        <v>Наси Лемак</v>
      </c>
      <c r="F2018" s="2" t="str">
        <f>IFERROR(__xludf.DUMMYFUNCTION("GOOGLETRANSLATE(B2018, ""en"", ""ru"")"),"Лавровый лист")</f>
        <v>Лавровый лист</v>
      </c>
      <c r="G2018" s="2" t="str">
        <f>IFERROR(__xludf.DUMMYFUNCTION("GOOGLETRANSLATE(C2018, ""en"", ""ru"")"),"Loading...")</f>
        <v>Loading...</v>
      </c>
    </row>
    <row r="2019" ht="15.75" customHeight="1">
      <c r="A2019" s="2" t="s">
        <v>895</v>
      </c>
      <c r="B2019" s="2" t="s">
        <v>232</v>
      </c>
      <c r="C2019" s="2" t="s">
        <v>896</v>
      </c>
      <c r="E2019" s="2" t="str">
        <f>IFERROR(__xludf.DUMMYFUNCTION("GOOGLETRANSLATE(A2019, ""en"", ""ru"")"),"Наси Лемак")</f>
        <v>Наси Лемак</v>
      </c>
      <c r="F2019" s="2" t="str">
        <f>IFERROR(__xludf.DUMMYFUNCTION("GOOGLETRANSLATE(B2019, ""en"", ""ru"")"),"Loading...")</f>
        <v>Loading...</v>
      </c>
      <c r="G2019" s="2" t="str">
        <f>IFERROR(__xludf.DUMMYFUNCTION("GOOGLETRANSLATE(C2019, ""en"", ""ru"")"),"Loading...")</f>
        <v>Loading...</v>
      </c>
    </row>
    <row r="2020" ht="15.75" customHeight="1">
      <c r="A2020" s="2" t="s">
        <v>895</v>
      </c>
      <c r="B2020" s="2" t="s">
        <v>27</v>
      </c>
      <c r="C2020" s="2" t="s">
        <v>896</v>
      </c>
      <c r="E2020" s="2" t="str">
        <f>IFERROR(__xludf.DUMMYFUNCTION("GOOGLETRANSLATE(A2020, ""en"", ""ru"")"),"Наси Лемак")</f>
        <v>Наси Лемак</v>
      </c>
      <c r="F2020" s="2" t="str">
        <f>IFERROR(__xludf.DUMMYFUNCTION("GOOGLETRANSLATE(B2020, ""en"", ""ru"")"),"Яйца")</f>
        <v>Яйца</v>
      </c>
      <c r="G2020" s="2" t="str">
        <f>IFERROR(__xludf.DUMMYFUNCTION("GOOGLETRANSLATE(C2020, ""en"", ""ru"")"),"Loading...")</f>
        <v>Loading...</v>
      </c>
    </row>
    <row r="2021" ht="15.75" customHeight="1">
      <c r="A2021" s="2" t="s">
        <v>895</v>
      </c>
      <c r="B2021" s="2" t="s">
        <v>234</v>
      </c>
      <c r="C2021" s="2" t="s">
        <v>896</v>
      </c>
      <c r="E2021" s="2" t="str">
        <f>IFERROR(__xludf.DUMMYFUNCTION("GOOGLETRANSLATE(A2021, ""en"", ""ru"")"),"Наси Лемак")</f>
        <v>Наси Лемак</v>
      </c>
      <c r="F2021" s="2" t="str">
        <f>IFERROR(__xludf.DUMMYFUNCTION("GOOGLETRANSLATE(B2021, ""en"", ""ru"")"),"Loading...")</f>
        <v>Loading...</v>
      </c>
      <c r="G2021" s="2" t="str">
        <f>IFERROR(__xludf.DUMMYFUNCTION("GOOGLETRANSLATE(C2021, ""en"", ""ru"")"),"Loading...")</f>
        <v>Loading...</v>
      </c>
    </row>
    <row r="2022" ht="15.75" customHeight="1">
      <c r="A2022" s="2" t="s">
        <v>895</v>
      </c>
      <c r="B2022" s="2" t="s">
        <v>745</v>
      </c>
      <c r="C2022" s="2" t="s">
        <v>896</v>
      </c>
      <c r="E2022" s="2" t="str">
        <f>IFERROR(__xludf.DUMMYFUNCTION("GOOGLETRANSLATE(A2022, ""en"", ""ru"")"),"Наси Лемак")</f>
        <v>Наси Лемак</v>
      </c>
      <c r="F2022" s="2" t="str">
        <f>IFERROR(__xludf.DUMMYFUNCTION("GOOGLETRANSLATE(B2022, ""en"", ""ru"")"),"Арахис")</f>
        <v>Арахис</v>
      </c>
      <c r="G2022" s="2" t="str">
        <f>IFERROR(__xludf.DUMMYFUNCTION("GOOGLETRANSLATE(C2022, ""en"", ""ru"")"),"Loading...")</f>
        <v>Loading...</v>
      </c>
    </row>
    <row r="2023" ht="15.75" customHeight="1">
      <c r="A2023" s="2" t="s">
        <v>895</v>
      </c>
      <c r="B2023" s="2" t="s">
        <v>897</v>
      </c>
      <c r="C2023" s="2" t="s">
        <v>896</v>
      </c>
      <c r="E2023" s="2" t="str">
        <f>IFERROR(__xludf.DUMMYFUNCTION("GOOGLETRANSLATE(A2023, ""en"", ""ru"")"),"Наси Лемак")</f>
        <v>Наси Лемак</v>
      </c>
      <c r="F2023" s="2" t="str">
        <f>IFERROR(__xludf.DUMMYFUNCTION("GOOGLETRANSLATE(B2023, ""en"", ""ru"")"),"Loading...")</f>
        <v>Loading...</v>
      </c>
      <c r="G2023" s="2" t="str">
        <f>IFERROR(__xludf.DUMMYFUNCTION("GOOGLETRANSLATE(C2023, ""en"", ""ru"")"),"Loading...")</f>
        <v>Loading...</v>
      </c>
    </row>
    <row r="2024" ht="15.75" customHeight="1">
      <c r="A2024" s="2" t="s">
        <v>895</v>
      </c>
      <c r="B2024" s="2" t="s">
        <v>197</v>
      </c>
      <c r="C2024" s="2" t="s">
        <v>896</v>
      </c>
      <c r="E2024" s="2" t="str">
        <f>IFERROR(__xludf.DUMMYFUNCTION("GOOGLETRANSLATE(A2024, ""en"", ""ru"")"),"Наси Лемак")</f>
        <v>Наси Лемак</v>
      </c>
      <c r="F2024" s="2" t="str">
        <f>IFERROR(__xludf.DUMMYFUNCTION("GOOGLETRANSLATE(B2024, ""en"", ""ru"")"),"Loading...")</f>
        <v>Loading...</v>
      </c>
      <c r="G2024" s="2" t="str">
        <f>IFERROR(__xludf.DUMMYFUNCTION("GOOGLETRANSLATE(C2024, ""en"", ""ru"")"),"Loading...")</f>
        <v>Loading...</v>
      </c>
    </row>
    <row r="2025" ht="15.75" customHeight="1">
      <c r="A2025" s="2" t="s">
        <v>895</v>
      </c>
      <c r="B2025" s="2" t="s">
        <v>77</v>
      </c>
      <c r="C2025" s="2" t="s">
        <v>896</v>
      </c>
      <c r="E2025" s="2" t="str">
        <f>IFERROR(__xludf.DUMMYFUNCTION("GOOGLETRANSLATE(A2025, ""en"", ""ru"")"),"Наси Лемак")</f>
        <v>Наси Лемак</v>
      </c>
      <c r="F2025" s="2" t="str">
        <f>IFERROR(__xludf.DUMMYFUNCTION("GOOGLETRANSLATE(B2025, ""en"", ""ru"")"),"Лук")</f>
        <v>Лук</v>
      </c>
      <c r="G2025" s="2" t="str">
        <f>IFERROR(__xludf.DUMMYFUNCTION("GOOGLETRANSLATE(C2025, ""en"", ""ru"")"),"Loading...")</f>
        <v>Loading...</v>
      </c>
    </row>
    <row r="2026" ht="15.75" customHeight="1">
      <c r="A2026" s="2" t="s">
        <v>895</v>
      </c>
      <c r="B2026" s="2" t="s">
        <v>79</v>
      </c>
      <c r="C2026" s="2" t="s">
        <v>896</v>
      </c>
      <c r="E2026" s="2" t="str">
        <f>IFERROR(__xludf.DUMMYFUNCTION("GOOGLETRANSLATE(A2026, ""en"", ""ru"")"),"Наси Лемак")</f>
        <v>Наси Лемак</v>
      </c>
      <c r="F2026" s="2" t="str">
        <f>IFERROR(__xludf.DUMMYFUNCTION("GOOGLETRANSLATE(B2026, ""en"", ""ru"")"),"Чеснок")</f>
        <v>Чеснок</v>
      </c>
      <c r="G2026" s="2" t="str">
        <f>IFERROR(__xludf.DUMMYFUNCTION("GOOGLETRANSLATE(C2026, ""en"", ""ru"")"),"Loading...")</f>
        <v>Loading...</v>
      </c>
    </row>
    <row r="2027" ht="15.75" customHeight="1">
      <c r="A2027" s="2" t="s">
        <v>895</v>
      </c>
      <c r="B2027" s="2" t="s">
        <v>149</v>
      </c>
      <c r="C2027" s="2" t="s">
        <v>896</v>
      </c>
      <c r="E2027" s="2" t="str">
        <f>IFERROR(__xludf.DUMMYFUNCTION("GOOGLETRANSLATE(A2027, ""en"", ""ru"")"),"Наси Лемак")</f>
        <v>Наси Лемак</v>
      </c>
      <c r="F2027" s="2" t="str">
        <f>IFERROR(__xludf.DUMMYFUNCTION("GOOGLETRANSLATE(B2027, ""en"", ""ru"")"),"Шалот")</f>
        <v>Шалот</v>
      </c>
      <c r="G2027" s="2" t="str">
        <f>IFERROR(__xludf.DUMMYFUNCTION("GOOGLETRANSLATE(C2027, ""en"", ""ru"")"),"Loading...")</f>
        <v>Loading...</v>
      </c>
    </row>
    <row r="2028" ht="15.75" customHeight="1">
      <c r="A2028" s="2" t="s">
        <v>895</v>
      </c>
      <c r="B2028" s="2" t="s">
        <v>277</v>
      </c>
      <c r="C2028" s="2" t="s">
        <v>896</v>
      </c>
      <c r="E2028" s="2" t="str">
        <f>IFERROR(__xludf.DUMMYFUNCTION("GOOGLETRANSLATE(A2028, ""en"", ""ru"")"),"Наси Лемак")</f>
        <v>Наси Лемак</v>
      </c>
      <c r="F2028" s="2" t="str">
        <f>IFERROR(__xludf.DUMMYFUNCTION("GOOGLETRANSLATE(B2028, ""en"", ""ru"")"),"Loading...")</f>
        <v>Loading...</v>
      </c>
      <c r="G2028" s="2" t="str">
        <f>IFERROR(__xludf.DUMMYFUNCTION("GOOGLETRANSLATE(C2028, ""en"", ""ru"")"),"Loading...")</f>
        <v>Loading...</v>
      </c>
    </row>
    <row r="2029" ht="15.75" customHeight="1">
      <c r="A2029" s="2" t="s">
        <v>895</v>
      </c>
      <c r="B2029" s="2" t="s">
        <v>897</v>
      </c>
      <c r="C2029" s="2" t="s">
        <v>896</v>
      </c>
      <c r="E2029" s="2" t="str">
        <f>IFERROR(__xludf.DUMMYFUNCTION("GOOGLETRANSLATE(A2029, ""en"", ""ru"")"),"Наси Лемак")</f>
        <v>Наси Лемак</v>
      </c>
      <c r="F2029" s="2" t="str">
        <f>IFERROR(__xludf.DUMMYFUNCTION("GOOGLETRANSLATE(B2029, ""en"", ""ru"")"),"Loading...")</f>
        <v>Loading...</v>
      </c>
      <c r="G2029" s="2" t="str">
        <f>IFERROR(__xludf.DUMMYFUNCTION("GOOGLETRANSLATE(C2029, ""en"", ""ru"")"),"Loading...")</f>
        <v>Loading...</v>
      </c>
    </row>
    <row r="2030" ht="15.75" customHeight="1">
      <c r="A2030" s="2" t="s">
        <v>895</v>
      </c>
      <c r="B2030" s="2" t="s">
        <v>32</v>
      </c>
      <c r="C2030" s="2" t="s">
        <v>896</v>
      </c>
      <c r="E2030" s="2" t="str">
        <f>IFERROR(__xludf.DUMMYFUNCTION("GOOGLETRANSLATE(A2030, ""en"", ""ru"")"),"Наси Лемак")</f>
        <v>Наси Лемак</v>
      </c>
      <c r="F2030" s="2" t="str">
        <f>IFERROR(__xludf.DUMMYFUNCTION("GOOGLETRANSLATE(B2030, ""en"", ""ru"")"),"Сахар")</f>
        <v>Сахар</v>
      </c>
      <c r="G2030" s="2" t="str">
        <f>IFERROR(__xludf.DUMMYFUNCTION("GOOGLETRANSLATE(C2030, ""en"", ""ru"")"),"Loading...")</f>
        <v>Loading...</v>
      </c>
    </row>
    <row r="2031" ht="15.75" customHeight="1">
      <c r="A2031" s="2" t="s">
        <v>895</v>
      </c>
      <c r="B2031" s="2" t="s">
        <v>45</v>
      </c>
      <c r="C2031" s="2" t="s">
        <v>896</v>
      </c>
      <c r="E2031" s="2" t="str">
        <f>IFERROR(__xludf.DUMMYFUNCTION("GOOGLETRANSLATE(A2031, ""en"", ""ru"")"),"Наси Лемак")</f>
        <v>Наси Лемак</v>
      </c>
      <c r="F2031" s="2" t="str">
        <f>IFERROR(__xludf.DUMMYFUNCTION("GOOGLETRANSLATE(B2031, ""en"", ""ru"")"),"Тамариндовая паста")</f>
        <v>Тамариндовая паста</v>
      </c>
      <c r="G2031" s="2" t="str">
        <f>IFERROR(__xludf.DUMMYFUNCTION("GOOGLETRANSLATE(C2031, ""en"", ""ru"")"),"Loading...")</f>
        <v>Loading...</v>
      </c>
    </row>
    <row r="2032" ht="15.75" customHeight="1">
      <c r="A2032" s="2" t="s">
        <v>898</v>
      </c>
      <c r="B2032" s="2" t="s">
        <v>899</v>
      </c>
      <c r="C2032" s="2" t="s">
        <v>900</v>
      </c>
      <c r="E2032" s="2" t="str">
        <f>IFERROR(__xludf.DUMMYFUNCTION("GOOGLETRANSLATE(A2032, ""en"", ""ru"")"),"Loading...")</f>
        <v>Loading...</v>
      </c>
      <c r="F2032" s="2" t="str">
        <f>IFERROR(__xludf.DUMMYFUNCTION("GOOGLETRANSLATE(B2032, ""en"", ""ru"")"),"Loading...")</f>
        <v>Loading...</v>
      </c>
      <c r="G2032" s="2" t="str">
        <f>IFERROR(__xludf.DUMMYFUNCTION("GOOGLETRANSLATE(C2032, ""en"", ""ru"")"),"Loading...")</f>
        <v>Loading...</v>
      </c>
    </row>
    <row r="2033" ht="15.75" customHeight="1">
      <c r="A2033" s="2" t="s">
        <v>898</v>
      </c>
      <c r="B2033" s="2" t="s">
        <v>28</v>
      </c>
      <c r="C2033" s="2" t="s">
        <v>900</v>
      </c>
      <c r="E2033" s="2" t="str">
        <f>IFERROR(__xludf.DUMMYFUNCTION("GOOGLETRANSLATE(A2033, ""en"", ""ru"")"),"Loading...")</f>
        <v>Loading...</v>
      </c>
      <c r="F2033" s="2" t="str">
        <f>IFERROR(__xludf.DUMMYFUNCTION("GOOGLETRANSLATE(B2033, ""en"", ""ru"")"),"Мука")</f>
        <v>Мука</v>
      </c>
      <c r="G2033" s="2" t="str">
        <f>IFERROR(__xludf.DUMMYFUNCTION("GOOGLETRANSLATE(C2033, ""en"", ""ru"")"),"Loading...")</f>
        <v>Loading...</v>
      </c>
    </row>
    <row r="2034" ht="15.75" customHeight="1">
      <c r="A2034" s="2" t="s">
        <v>898</v>
      </c>
      <c r="B2034" s="2" t="s">
        <v>69</v>
      </c>
      <c r="C2034" s="2" t="s">
        <v>900</v>
      </c>
      <c r="E2034" s="2" t="str">
        <f>IFERROR(__xludf.DUMMYFUNCTION("GOOGLETRANSLATE(A2034, ""en"", ""ru"")"),"Loading...")</f>
        <v>Loading...</v>
      </c>
      <c r="F2034" s="2" t="str">
        <f>IFERROR(__xludf.DUMMYFUNCTION("GOOGLETRANSLATE(B2034, ""en"", ""ru"")"),"Оливковое масло")</f>
        <v>Оливковое масло</v>
      </c>
      <c r="G2034" s="2" t="str">
        <f>IFERROR(__xludf.DUMMYFUNCTION("GOOGLETRANSLATE(C2034, ""en"", ""ru"")"),"Loading...")</f>
        <v>Loading...</v>
      </c>
    </row>
    <row r="2035" ht="15.75" customHeight="1">
      <c r="A2035" s="2" t="s">
        <v>898</v>
      </c>
      <c r="B2035" s="2" t="s">
        <v>18</v>
      </c>
      <c r="C2035" s="2" t="s">
        <v>900</v>
      </c>
      <c r="E2035" s="2" t="str">
        <f>IFERROR(__xludf.DUMMYFUNCTION("GOOGLETRANSLATE(A2035, ""en"", ""ru"")"),"Loading...")</f>
        <v>Loading...</v>
      </c>
      <c r="F2035" s="2" t="str">
        <f>IFERROR(__xludf.DUMMYFUNCTION("GOOGLETRANSLATE(B2035, ""en"", ""ru"")"),"Масло")</f>
        <v>Масло</v>
      </c>
      <c r="G2035" s="2" t="str">
        <f>IFERROR(__xludf.DUMMYFUNCTION("GOOGLETRANSLATE(C2035, ""en"", ""ru"")"),"Loading...")</f>
        <v>Loading...</v>
      </c>
    </row>
    <row r="2036" ht="15.75" customHeight="1">
      <c r="A2036" s="2" t="s">
        <v>898</v>
      </c>
      <c r="B2036" s="2" t="s">
        <v>77</v>
      </c>
      <c r="C2036" s="2" t="s">
        <v>900</v>
      </c>
      <c r="E2036" s="2" t="str">
        <f>IFERROR(__xludf.DUMMYFUNCTION("GOOGLETRANSLATE(A2036, ""en"", ""ru"")"),"Loading...")</f>
        <v>Loading...</v>
      </c>
      <c r="F2036" s="2" t="str">
        <f>IFERROR(__xludf.DUMMYFUNCTION("GOOGLETRANSLATE(B2036, ""en"", ""ru"")"),"Лук")</f>
        <v>Лук</v>
      </c>
      <c r="G2036" s="2" t="str">
        <f>IFERROR(__xludf.DUMMYFUNCTION("GOOGLETRANSLATE(C2036, ""en"", ""ru"")"),"Loading...")</f>
        <v>Loading...</v>
      </c>
    </row>
    <row r="2037" ht="15.75" customHeight="1">
      <c r="A2037" s="2" t="s">
        <v>898</v>
      </c>
      <c r="B2037" s="2" t="s">
        <v>91</v>
      </c>
      <c r="C2037" s="2" t="s">
        <v>900</v>
      </c>
      <c r="E2037" s="2" t="str">
        <f>IFERROR(__xludf.DUMMYFUNCTION("GOOGLETRANSLATE(A2037, ""en"", ""ru"")"),"Loading...")</f>
        <v>Loading...</v>
      </c>
      <c r="F2037" s="2" t="str">
        <f>IFERROR(__xludf.DUMMYFUNCTION("GOOGLETRANSLATE(B2037, ""en"", ""ru"")"),"Морковь")</f>
        <v>Морковь</v>
      </c>
      <c r="G2037" s="2" t="str">
        <f>IFERROR(__xludf.DUMMYFUNCTION("GOOGLETRANSLATE(C2037, ""en"", ""ru"")"),"Loading...")</f>
        <v>Loading...</v>
      </c>
    </row>
    <row r="2038" ht="15.75" customHeight="1">
      <c r="A2038" s="2" t="s">
        <v>898</v>
      </c>
      <c r="B2038" s="2" t="s">
        <v>122</v>
      </c>
      <c r="C2038" s="2" t="s">
        <v>900</v>
      </c>
      <c r="E2038" s="2" t="str">
        <f>IFERROR(__xludf.DUMMYFUNCTION("GOOGLETRANSLATE(A2038, ""en"", ""ru"")"),"Loading...")</f>
        <v>Loading...</v>
      </c>
      <c r="F2038" s="2" t="str">
        <f>IFERROR(__xludf.DUMMYFUNCTION("GOOGLETRANSLATE(B2038, ""en"", ""ru"")"),"Loading...")</f>
        <v>Loading...</v>
      </c>
      <c r="G2038" s="2" t="str">
        <f>IFERROR(__xludf.DUMMYFUNCTION("GOOGLETRANSLATE(C2038, ""en"", ""ru"")"),"Loading...")</f>
        <v>Loading...</v>
      </c>
    </row>
    <row r="2039" ht="15.75" customHeight="1">
      <c r="A2039" s="2" t="s">
        <v>898</v>
      </c>
      <c r="B2039" s="2" t="s">
        <v>44</v>
      </c>
      <c r="C2039" s="2" t="s">
        <v>900</v>
      </c>
      <c r="E2039" s="2" t="str">
        <f>IFERROR(__xludf.DUMMYFUNCTION("GOOGLETRANSLATE(A2039, ""en"", ""ru"")"),"Loading...")</f>
        <v>Loading...</v>
      </c>
      <c r="F2039" s="2" t="str">
        <f>IFERROR(__xludf.DUMMYFUNCTION("GOOGLETRANSLATE(B2039, ""en"", ""ru"")"),"Фенхель")</f>
        <v>Фенхель</v>
      </c>
      <c r="G2039" s="2" t="str">
        <f>IFERROR(__xludf.DUMMYFUNCTION("GOOGLETRANSLATE(C2039, ""en"", ""ru"")"),"Loading...")</f>
        <v>Loading...</v>
      </c>
    </row>
    <row r="2040" ht="15.75" customHeight="1">
      <c r="A2040" s="2" t="s">
        <v>898</v>
      </c>
      <c r="B2040" s="2" t="s">
        <v>79</v>
      </c>
      <c r="C2040" s="2" t="s">
        <v>900</v>
      </c>
      <c r="E2040" s="2" t="str">
        <f>IFERROR(__xludf.DUMMYFUNCTION("GOOGLETRANSLATE(A2040, ""en"", ""ru"")"),"Loading...")</f>
        <v>Loading...</v>
      </c>
      <c r="F2040" s="2" t="str">
        <f>IFERROR(__xludf.DUMMYFUNCTION("GOOGLETRANSLATE(B2040, ""en"", ""ru"")"),"Чеснок")</f>
        <v>Чеснок</v>
      </c>
      <c r="G2040" s="2" t="str">
        <f>IFERROR(__xludf.DUMMYFUNCTION("GOOGLETRANSLATE(C2040, ""en"", ""ru"")"),"Loading...")</f>
        <v>Loading...</v>
      </c>
    </row>
    <row r="2041" ht="15.75" customHeight="1">
      <c r="A2041" s="2" t="s">
        <v>898</v>
      </c>
      <c r="B2041" s="2" t="s">
        <v>901</v>
      </c>
      <c r="C2041" s="2" t="s">
        <v>900</v>
      </c>
      <c r="E2041" s="2" t="str">
        <f>IFERROR(__xludf.DUMMYFUNCTION("GOOGLETRANSLATE(A2041, ""en"", ""ru"")"),"Loading...")</f>
        <v>Loading...</v>
      </c>
      <c r="F2041" s="2" t="str">
        <f>IFERROR(__xludf.DUMMYFUNCTION("GOOGLETRANSLATE(B2041, ""en"", ""ru"")"),"Loading...")</f>
        <v>Loading...</v>
      </c>
      <c r="G2041" s="2" t="str">
        <f>IFERROR(__xludf.DUMMYFUNCTION("GOOGLETRANSLATE(C2041, ""en"", ""ru"")"),"Loading...")</f>
        <v>Loading...</v>
      </c>
    </row>
    <row r="2042" ht="15.75" customHeight="1">
      <c r="A2042" s="2" t="s">
        <v>898</v>
      </c>
      <c r="B2042" s="2" t="s">
        <v>254</v>
      </c>
      <c r="C2042" s="2" t="s">
        <v>900</v>
      </c>
      <c r="E2042" s="2" t="str">
        <f>IFERROR(__xludf.DUMMYFUNCTION("GOOGLETRANSLATE(A2042, ""en"", ""ru"")"),"Loading...")</f>
        <v>Loading...</v>
      </c>
      <c r="F2042" s="2" t="str">
        <f>IFERROR(__xludf.DUMMYFUNCTION("GOOGLETRANSLATE(B2042, ""en"", ""ru"")"),"Майоран")</f>
        <v>Майоран</v>
      </c>
      <c r="G2042" s="2" t="str">
        <f>IFERROR(__xludf.DUMMYFUNCTION("GOOGLETRANSLATE(C2042, ""en"", ""ru"")"),"Loading...")</f>
        <v>Loading...</v>
      </c>
    </row>
    <row r="2043" ht="15.75" customHeight="1">
      <c r="A2043" s="2" t="s">
        <v>898</v>
      </c>
      <c r="B2043" s="2" t="s">
        <v>89</v>
      </c>
      <c r="C2043" s="2" t="s">
        <v>900</v>
      </c>
      <c r="E2043" s="2" t="str">
        <f>IFERROR(__xludf.DUMMYFUNCTION("GOOGLETRANSLATE(A2043, ""en"", ""ru"")"),"Loading...")</f>
        <v>Loading...</v>
      </c>
      <c r="F2043" s="2" t="str">
        <f>IFERROR(__xludf.DUMMYFUNCTION("GOOGLETRANSLATE(B2043, ""en"", ""ru"")"),"Лавровый лист")</f>
        <v>Лавровый лист</v>
      </c>
      <c r="G2043" s="2" t="str">
        <f>IFERROR(__xludf.DUMMYFUNCTION("GOOGLETRANSLATE(C2043, ""en"", ""ru"")"),"Loading...")</f>
        <v>Loading...</v>
      </c>
    </row>
    <row r="2044" ht="15.75" customHeight="1">
      <c r="A2044" s="2" t="s">
        <v>898</v>
      </c>
      <c r="B2044" s="2" t="s">
        <v>463</v>
      </c>
      <c r="C2044" s="2" t="s">
        <v>900</v>
      </c>
      <c r="E2044" s="2" t="str">
        <f>IFERROR(__xludf.DUMMYFUNCTION("GOOGLETRANSLATE(A2044, ""en"", ""ru"")"),"Loading...")</f>
        <v>Loading...</v>
      </c>
      <c r="F2044" s="2" t="str">
        <f>IFERROR(__xludf.DUMMYFUNCTION("GOOGLETRANSLATE(B2044, ""en"", ""ru"")"),"Loading...")</f>
        <v>Loading...</v>
      </c>
      <c r="G2044" s="2" t="str">
        <f>IFERROR(__xludf.DUMMYFUNCTION("GOOGLETRANSLATE(C2044, ""en"", ""ru"")"),"Loading...")</f>
        <v>Loading...</v>
      </c>
    </row>
    <row r="2045" ht="15.75" customHeight="1">
      <c r="A2045" s="2" t="s">
        <v>898</v>
      </c>
      <c r="B2045" s="2" t="s">
        <v>375</v>
      </c>
      <c r="C2045" s="2" t="s">
        <v>900</v>
      </c>
      <c r="E2045" s="2" t="str">
        <f>IFERROR(__xludf.DUMMYFUNCTION("GOOGLETRANSLATE(A2045, ""en"", ""ru"")"),"Loading...")</f>
        <v>Loading...</v>
      </c>
      <c r="F2045" s="2" t="str">
        <f>IFERROR(__xludf.DUMMYFUNCTION("GOOGLETRANSLATE(B2045, ""en"", ""ru"")"),"Loading...")</f>
        <v>Loading...</v>
      </c>
      <c r="G2045" s="2" t="str">
        <f>IFERROR(__xludf.DUMMYFUNCTION("GOOGLETRANSLATE(C2045, ""en"", ""ru"")"),"Loading...")</f>
        <v>Loading...</v>
      </c>
    </row>
    <row r="2046" ht="15.75" customHeight="1">
      <c r="A2046" s="2" t="s">
        <v>898</v>
      </c>
      <c r="B2046" s="2" t="s">
        <v>78</v>
      </c>
      <c r="C2046" s="2" t="s">
        <v>900</v>
      </c>
      <c r="E2046" s="2" t="str">
        <f>IFERROR(__xludf.DUMMYFUNCTION("GOOGLETRANSLATE(A2046, ""en"", ""ru"")"),"Loading...")</f>
        <v>Loading...</v>
      </c>
      <c r="F2046" s="2" t="str">
        <f>IFERROR(__xludf.DUMMYFUNCTION("GOOGLETRANSLATE(B2046, ""en"", ""ru"")"),"Помидоры")</f>
        <v>Помидоры</v>
      </c>
      <c r="G2046" s="2" t="str">
        <f>IFERROR(__xludf.DUMMYFUNCTION("GOOGLETRANSLATE(C2046, ""en"", ""ru"")"),"Loading...")</f>
        <v>Loading...</v>
      </c>
    </row>
    <row r="2047" ht="15.75" customHeight="1">
      <c r="A2047" s="2" t="s">
        <v>898</v>
      </c>
      <c r="B2047" s="2" t="s">
        <v>118</v>
      </c>
      <c r="C2047" s="2" t="s">
        <v>900</v>
      </c>
      <c r="E2047" s="2" t="str">
        <f>IFERROR(__xludf.DUMMYFUNCTION("GOOGLETRANSLATE(A2047, ""en"", ""ru"")"),"Loading...")</f>
        <v>Loading...</v>
      </c>
      <c r="F2047" s="2" t="str">
        <f>IFERROR(__xludf.DUMMYFUNCTION("GOOGLETRANSLATE(B2047, ""en"", ""ru"")"),"Петрушка")</f>
        <v>Петрушка</v>
      </c>
      <c r="G2047" s="2" t="str">
        <f>IFERROR(__xludf.DUMMYFUNCTION("GOOGLETRANSLATE(C2047, ""en"", ""ru"")"),"Loading...")</f>
        <v>Loading...</v>
      </c>
    </row>
    <row r="2048" ht="15.75" customHeight="1">
      <c r="A2048" s="2" t="s">
        <v>898</v>
      </c>
      <c r="B2048" s="2" t="s">
        <v>79</v>
      </c>
      <c r="C2048" s="2" t="s">
        <v>900</v>
      </c>
      <c r="E2048" s="2" t="str">
        <f>IFERROR(__xludf.DUMMYFUNCTION("GOOGLETRANSLATE(A2048, ""en"", ""ru"")"),"Loading...")</f>
        <v>Loading...</v>
      </c>
      <c r="F2048" s="2" t="str">
        <f>IFERROR(__xludf.DUMMYFUNCTION("GOOGLETRANSLATE(B2048, ""en"", ""ru"")"),"Чеснок")</f>
        <v>Чеснок</v>
      </c>
      <c r="G2048" s="2" t="str">
        <f>IFERROR(__xludf.DUMMYFUNCTION("GOOGLETRANSLATE(C2048, ""en"", ""ru"")"),"Loading...")</f>
        <v>Loading...</v>
      </c>
    </row>
    <row r="2049" ht="15.75" customHeight="1">
      <c r="A2049" s="2" t="s">
        <v>898</v>
      </c>
      <c r="B2049" s="2" t="s">
        <v>902</v>
      </c>
      <c r="C2049" s="2" t="s">
        <v>900</v>
      </c>
      <c r="E2049" s="2" t="str">
        <f>IFERROR(__xludf.DUMMYFUNCTION("GOOGLETRANSLATE(A2049, ""en"", ""ru"")"),"Loading...")</f>
        <v>Loading...</v>
      </c>
      <c r="F2049" s="2" t="str">
        <f>IFERROR(__xludf.DUMMYFUNCTION("GOOGLETRANSLATE(B2049, ""en"", ""ru"")"),"Loading...")</f>
        <v>Loading...</v>
      </c>
      <c r="G2049" s="2" t="str">
        <f>IFERROR(__xludf.DUMMYFUNCTION("GOOGLETRANSLATE(C2049, ""en"", ""ru"")"),"Loading...")</f>
        <v>Loading...</v>
      </c>
    </row>
    <row r="2050" ht="15.75" customHeight="1">
      <c r="A2050" s="2" t="s">
        <v>903</v>
      </c>
      <c r="B2050" s="2" t="s">
        <v>904</v>
      </c>
      <c r="C2050" s="2" t="s">
        <v>905</v>
      </c>
      <c r="E2050" s="2" t="str">
        <f>IFERROR(__xludf.DUMMYFUNCTION("GOOGLETRANSLATE(A2050, ""en"", ""ru"")"),"Бычий хвост с бобами")</f>
        <v>Бычий хвост с бобами</v>
      </c>
      <c r="F2050" s="2" t="str">
        <f>IFERROR(__xludf.DUMMYFUNCTION("GOOGLETRANSLATE(B2050, ""en"", ""ru"")"),"Loading...")</f>
        <v>Loading...</v>
      </c>
      <c r="G2050" s="2" t="str">
        <f>IFERROR(__xludf.DUMMYFUNCTION("GOOGLETRANSLATE(C2050, ""en"", ""ru"")"),"Loading...")</f>
        <v>Loading...</v>
      </c>
    </row>
    <row r="2051" ht="15.75" customHeight="1">
      <c r="A2051" s="2" t="s">
        <v>903</v>
      </c>
      <c r="B2051" s="2" t="s">
        <v>77</v>
      </c>
      <c r="C2051" s="2" t="s">
        <v>905</v>
      </c>
      <c r="E2051" s="2" t="str">
        <f>IFERROR(__xludf.DUMMYFUNCTION("GOOGLETRANSLATE(A2051, ""en"", ""ru"")"),"Бычий хвост с бобами")</f>
        <v>Бычий хвост с бобами</v>
      </c>
      <c r="F2051" s="2" t="str">
        <f>IFERROR(__xludf.DUMMYFUNCTION("GOOGLETRANSLATE(B2051, ""en"", ""ru"")"),"Лук")</f>
        <v>Лук</v>
      </c>
      <c r="G2051" s="2" t="str">
        <f>IFERROR(__xludf.DUMMYFUNCTION("GOOGLETRANSLATE(C2051, ""en"", ""ru"")"),"Loading...")</f>
        <v>Loading...</v>
      </c>
    </row>
    <row r="2052" ht="15.75" customHeight="1">
      <c r="A2052" s="2" t="s">
        <v>903</v>
      </c>
      <c r="B2052" s="2" t="s">
        <v>77</v>
      </c>
      <c r="C2052" s="2" t="s">
        <v>905</v>
      </c>
      <c r="E2052" s="2" t="str">
        <f>IFERROR(__xludf.DUMMYFUNCTION("GOOGLETRANSLATE(A2052, ""en"", ""ru"")"),"Бычий хвост с бобами")</f>
        <v>Бычий хвост с бобами</v>
      </c>
      <c r="F2052" s="2" t="str">
        <f>IFERROR(__xludf.DUMMYFUNCTION("GOOGLETRANSLATE(B2052, ""en"", ""ru"")"),"Лук")</f>
        <v>Лук</v>
      </c>
      <c r="G2052" s="2" t="str">
        <f>IFERROR(__xludf.DUMMYFUNCTION("GOOGLETRANSLATE(C2052, ""en"", ""ru"")"),"Loading...")</f>
        <v>Loading...</v>
      </c>
    </row>
    <row r="2053" ht="15.75" customHeight="1">
      <c r="A2053" s="2" t="s">
        <v>903</v>
      </c>
      <c r="B2053" s="2" t="s">
        <v>79</v>
      </c>
      <c r="C2053" s="2" t="s">
        <v>905</v>
      </c>
      <c r="E2053" s="2" t="str">
        <f>IFERROR(__xludf.DUMMYFUNCTION("GOOGLETRANSLATE(A2053, ""en"", ""ru"")"),"Бычий хвост с бобами")</f>
        <v>Бычий хвост с бобами</v>
      </c>
      <c r="F2053" s="2" t="str">
        <f>IFERROR(__xludf.DUMMYFUNCTION("GOOGLETRANSLATE(B2053, ""en"", ""ru"")"),"Чеснок")</f>
        <v>Чеснок</v>
      </c>
      <c r="G2053" s="2" t="str">
        <f>IFERROR(__xludf.DUMMYFUNCTION("GOOGLETRANSLATE(C2053, ""en"", ""ru"")"),"Loading...")</f>
        <v>Loading...</v>
      </c>
    </row>
    <row r="2054" ht="15.75" customHeight="1">
      <c r="A2054" s="2" t="s">
        <v>903</v>
      </c>
      <c r="B2054" s="2" t="s">
        <v>38</v>
      </c>
      <c r="C2054" s="2" t="s">
        <v>905</v>
      </c>
      <c r="E2054" s="2" t="str">
        <f>IFERROR(__xludf.DUMMYFUNCTION("GOOGLETRANSLATE(A2054, ""en"", ""ru"")"),"Бычий хвост с бобами")</f>
        <v>Бычий хвост с бобами</v>
      </c>
      <c r="F2054" s="2" t="str">
        <f>IFERROR(__xludf.DUMMYFUNCTION("GOOGLETRANSLATE(B2054, ""en"", ""ru"")"),"Имбирь")</f>
        <v>Имбирь</v>
      </c>
      <c r="G2054" s="2" t="str">
        <f>IFERROR(__xludf.DUMMYFUNCTION("GOOGLETRANSLATE(C2054, ""en"", ""ru"")"),"Loading...")</f>
        <v>Loading...</v>
      </c>
    </row>
    <row r="2055" ht="15.75" customHeight="1">
      <c r="A2055" s="2" t="s">
        <v>903</v>
      </c>
      <c r="B2055" s="2" t="s">
        <v>571</v>
      </c>
      <c r="C2055" s="2" t="s">
        <v>905</v>
      </c>
      <c r="E2055" s="2" t="str">
        <f>IFERROR(__xludf.DUMMYFUNCTION("GOOGLETRANSLATE(A2055, ""en"", ""ru"")"),"Бычий хвост с бобами")</f>
        <v>Бычий хвост с бобами</v>
      </c>
      <c r="F2055" s="2" t="str">
        <f>IFERROR(__xludf.DUMMYFUNCTION("GOOGLETRANSLATE(B2055, ""en"", ""ru"")"),"Loading...")</f>
        <v>Loading...</v>
      </c>
      <c r="G2055" s="2" t="str">
        <f>IFERROR(__xludf.DUMMYFUNCTION("GOOGLETRANSLATE(C2055, ""en"", ""ru"")"),"Loading...")</f>
        <v>Loading...</v>
      </c>
    </row>
    <row r="2056" ht="15.75" customHeight="1">
      <c r="A2056" s="2" t="s">
        <v>903</v>
      </c>
      <c r="B2056" s="2" t="s">
        <v>195</v>
      </c>
      <c r="C2056" s="2" t="s">
        <v>905</v>
      </c>
      <c r="E2056" s="2" t="str">
        <f>IFERROR(__xludf.DUMMYFUNCTION("GOOGLETRANSLATE(A2056, ""en"", ""ru"")"),"Бычий хвост с бобами")</f>
        <v>Бычий хвост с бобами</v>
      </c>
      <c r="F2056" s="2" t="str">
        <f>IFERROR(__xludf.DUMMYFUNCTION("GOOGLETRANSLATE(B2056, ""en"", ""ru"")"),"Loading...")</f>
        <v>Loading...</v>
      </c>
      <c r="G2056" s="2" t="str">
        <f>IFERROR(__xludf.DUMMYFUNCTION("GOOGLETRANSLATE(C2056, ""en"", ""ru"")"),"Loading...")</f>
        <v>Loading...</v>
      </c>
    </row>
    <row r="2057" ht="15.75" customHeight="1">
      <c r="A2057" s="2" t="s">
        <v>903</v>
      </c>
      <c r="B2057" s="2" t="s">
        <v>906</v>
      </c>
      <c r="C2057" s="2" t="s">
        <v>905</v>
      </c>
      <c r="E2057" s="2" t="str">
        <f>IFERROR(__xludf.DUMMYFUNCTION("GOOGLETRANSLATE(A2057, ""en"", ""ru"")"),"Бычий хвост с бобами")</f>
        <v>Бычий хвост с бобами</v>
      </c>
      <c r="F2057" s="2" t="str">
        <f>IFERROR(__xludf.DUMMYFUNCTION("GOOGLETRANSLATE(B2057, ""en"", ""ru"")"),"Loading...")</f>
        <v>Loading...</v>
      </c>
      <c r="G2057" s="2" t="str">
        <f>IFERROR(__xludf.DUMMYFUNCTION("GOOGLETRANSLATE(C2057, ""en"", ""ru"")"),"Loading...")</f>
        <v>Loading...</v>
      </c>
    </row>
    <row r="2058" ht="15.75" customHeight="1">
      <c r="A2058" s="2" t="s">
        <v>903</v>
      </c>
      <c r="B2058" s="2" t="s">
        <v>197</v>
      </c>
      <c r="C2058" s="2" t="s">
        <v>905</v>
      </c>
      <c r="E2058" s="2" t="str">
        <f>IFERROR(__xludf.DUMMYFUNCTION("GOOGLETRANSLATE(A2058, ""en"", ""ru"")"),"Бычий хвост с бобами")</f>
        <v>Бычий хвост с бобами</v>
      </c>
      <c r="F2058" s="2" t="str">
        <f>IFERROR(__xludf.DUMMYFUNCTION("GOOGLETRANSLATE(B2058, ""en"", ""ru"")"),"Loading...")</f>
        <v>Loading...</v>
      </c>
      <c r="G2058" s="2" t="str">
        <f>IFERROR(__xludf.DUMMYFUNCTION("GOOGLETRANSLATE(C2058, ""en"", ""ru"")"),"Loading...")</f>
        <v>Loading...</v>
      </c>
    </row>
    <row r="2059" ht="15.75" customHeight="1">
      <c r="A2059" s="2" t="s">
        <v>903</v>
      </c>
      <c r="B2059" s="2" t="s">
        <v>47</v>
      </c>
      <c r="C2059" s="2" t="s">
        <v>905</v>
      </c>
      <c r="E2059" s="2" t="str">
        <f>IFERROR(__xludf.DUMMYFUNCTION("GOOGLETRANSLATE(A2059, ""en"", ""ru"")"),"Бычий хвост с бобами")</f>
        <v>Бычий хвост с бобами</v>
      </c>
      <c r="F2059" s="2" t="str">
        <f>IFERROR(__xludf.DUMMYFUNCTION("GOOGLETRANSLATE(B2059, ""en"", ""ru"")"),"Вода")</f>
        <v>Вода</v>
      </c>
      <c r="G2059" s="2" t="str">
        <f>IFERROR(__xludf.DUMMYFUNCTION("GOOGLETRANSLATE(C2059, ""en"", ""ru"")"),"Loading...")</f>
        <v>Loading...</v>
      </c>
    </row>
    <row r="2060" ht="15.75" customHeight="1">
      <c r="A2060" s="2" t="s">
        <v>903</v>
      </c>
      <c r="B2060" s="2" t="s">
        <v>622</v>
      </c>
      <c r="C2060" s="2" t="s">
        <v>905</v>
      </c>
      <c r="E2060" s="2" t="str">
        <f>IFERROR(__xludf.DUMMYFUNCTION("GOOGLETRANSLATE(A2060, ""en"", ""ru"")"),"Бычий хвост с бобами")</f>
        <v>Бычий хвост с бобами</v>
      </c>
      <c r="F2060" s="2" t="str">
        <f>IFERROR(__xludf.DUMMYFUNCTION("GOOGLETRANSLATE(B2060, ""en"", ""ru"")"),"Loading...")</f>
        <v>Loading...</v>
      </c>
      <c r="G2060" s="2" t="str">
        <f>IFERROR(__xludf.DUMMYFUNCTION("GOOGLETRANSLATE(C2060, ""en"", ""ru"")"),"Loading...")</f>
        <v>Loading...</v>
      </c>
    </row>
    <row r="2061" ht="15.75" customHeight="1">
      <c r="A2061" s="2" t="s">
        <v>903</v>
      </c>
      <c r="B2061" s="2" t="s">
        <v>152</v>
      </c>
      <c r="C2061" s="2" t="s">
        <v>905</v>
      </c>
      <c r="E2061" s="2" t="str">
        <f>IFERROR(__xludf.DUMMYFUNCTION("GOOGLETRANSLATE(A2061, ""en"", ""ru"")"),"Бычий хвост с бобами")</f>
        <v>Бычий хвост с бобами</v>
      </c>
      <c r="F2061" s="2" t="str">
        <f>IFERROR(__xludf.DUMMYFUNCTION("GOOGLETRANSLATE(B2061, ""en"", ""ru"")"),"Loading...")</f>
        <v>Loading...</v>
      </c>
      <c r="G2061" s="2" t="str">
        <f>IFERROR(__xludf.DUMMYFUNCTION("GOOGLETRANSLATE(C2061, ""en"", ""ru"")"),"Loading...")</f>
        <v>Loading...</v>
      </c>
    </row>
    <row r="2062" ht="15.75" customHeight="1">
      <c r="A2062" s="2" t="s">
        <v>903</v>
      </c>
      <c r="B2062" s="2" t="s">
        <v>47</v>
      </c>
      <c r="C2062" s="2" t="s">
        <v>905</v>
      </c>
      <c r="E2062" s="2" t="str">
        <f>IFERROR(__xludf.DUMMYFUNCTION("GOOGLETRANSLATE(A2062, ""en"", ""ru"")"),"Бычий хвост с бобами")</f>
        <v>Бычий хвост с бобами</v>
      </c>
      <c r="F2062" s="2" t="str">
        <f>IFERROR(__xludf.DUMMYFUNCTION("GOOGLETRANSLATE(B2062, ""en"", ""ru"")"),"Вода")</f>
        <v>Вода</v>
      </c>
      <c r="G2062" s="2" t="str">
        <f>IFERROR(__xludf.DUMMYFUNCTION("GOOGLETRANSLATE(C2062, ""en"", ""ru"")"),"Loading...")</f>
        <v>Loading...</v>
      </c>
    </row>
    <row r="2063" ht="15.75" customHeight="1">
      <c r="A2063" s="2" t="s">
        <v>907</v>
      </c>
      <c r="B2063" s="2" t="s">
        <v>799</v>
      </c>
      <c r="C2063" s="2" t="s">
        <v>908</v>
      </c>
      <c r="E2063" s="2" t="str">
        <f>IFERROR(__xludf.DUMMYFUNCTION("GOOGLETRANSLATE(A2063, ""en"", ""ru"")"),"Pad See Ew")</f>
        <v>Pad See Ew</v>
      </c>
      <c r="F2063" s="2" t="str">
        <f>IFERROR(__xludf.DUMMYFUNCTION("GOOGLETRANSLATE(B2063, ""en"", ""ru"")"),"Loading...")</f>
        <v>Loading...</v>
      </c>
      <c r="G2063" s="2" t="str">
        <f>IFERROR(__xludf.DUMMYFUNCTION("GOOGLETRANSLATE(C2063, ""en"", ""ru"")"),"Добавьте соус в небольшую миску.
Чеснок измельчить в воке с маслом. Поставьте на сильный огонь, когда он начнет нагреваться, разделите курицу и стебли средней брокколи, приготовьте, пока курица не станет светло-золотистой.
Отодвиньте в сторону вока, разбе"&amp;"йте яйцо и приготовьте омлет. Не волнуйтесь, если он прилипнет ко дну вока — он обуглится вкусом и придаст блюду настоящий.
Добавьте лапшу, листья листьев брокколи и соус. Аккуратно переключите, пока лапша не станет темной, а листья не завянут. Подайте не"&amp;"медленно!")</f>
        <v>Добавьте соус в небольшую миску.
Чеснок измельчить в воке с маслом. Поставьте на сильный огонь, когда он начнет нагреваться, разделите курицу и стебли средней брокколи, приготовьте, пока курица не станет светло-золотистой.
Отодвиньте в сторону вока, разбейте яйцо и приготовьте омлет. Не волнуйтесь, если он прилипнет ко дну вока — он обуглится вкусом и придаст блюду настоящий.
Добавьте лапшу, листья листьев брокколи и соус. Аккуратно переключите, пока лапша не станет темной, а листья не завянут. Подайте немедленно!</v>
      </c>
    </row>
    <row r="2064" ht="15.75" customHeight="1">
      <c r="A2064" s="2" t="s">
        <v>907</v>
      </c>
      <c r="B2064" s="2" t="s">
        <v>909</v>
      </c>
      <c r="C2064" s="2" t="s">
        <v>908</v>
      </c>
      <c r="E2064" s="2" t="str">
        <f>IFERROR(__xludf.DUMMYFUNCTION("GOOGLETRANSLATE(A2064, ""en"", ""ru"")"),"Pad See Ew")</f>
        <v>Pad See Ew</v>
      </c>
      <c r="F2064" s="2" t="str">
        <f>IFERROR(__xludf.DUMMYFUNCTION("GOOGLETRANSLATE(B2064, ""en"", ""ru"")"),"Loading...")</f>
        <v>Loading...</v>
      </c>
      <c r="G2064" s="2" t="str">
        <f>IFERROR(__xludf.DUMMYFUNCTION("GOOGLETRANSLATE(C2064, ""en"", ""ru"")"),"Добавьте соус в небольшую миску.
Чеснок измельчить в воке с маслом. Поставьте на сильный огонь, когда он начнет нагреваться, разделите курицу и стебли средней брокколи, приготовьте, пока курица не станет светло-золотистой.
Отодвиньте в сторону вока, разбе"&amp;"йте яйцо и приготовьте омлет. Не волнуйтесь, если он прилипнет ко дну вока — он обуглится вкусом и придаст блюду настоящий.
Добавьте лапшу, листья листьев брокколи и соус. Аккуратно переключите, пока лапша не станет темной, а листья не завянут. Подайте не"&amp;"медленно!")</f>
        <v>Добавьте соус в небольшую миску.
Чеснок измельчить в воке с маслом. Поставьте на сильный огонь, когда он начнет нагреваться, разделите курицу и стебли средней брокколи, приготовьте, пока курица не станет светло-золотистой.
Отодвиньте в сторону вока, разбейте яйцо и приготовьте омлет. Не волнуйтесь, если он прилипнет ко дну вока — он обуглится вкусом и придаст блюду настоящий.
Добавьте лапшу, листья листьев брокколи и соус. Аккуратно переключите, пока лапша не станет темной, а листья не завянут. Подайте немедленно!</v>
      </c>
    </row>
    <row r="2065" ht="15.75" customHeight="1">
      <c r="A2065" s="2" t="s">
        <v>907</v>
      </c>
      <c r="B2065" s="2" t="s">
        <v>910</v>
      </c>
      <c r="C2065" s="2" t="s">
        <v>908</v>
      </c>
      <c r="E2065" s="2" t="str">
        <f>IFERROR(__xludf.DUMMYFUNCTION("GOOGLETRANSLATE(A2065, ""en"", ""ru"")"),"Pad See Ew")</f>
        <v>Pad See Ew</v>
      </c>
      <c r="F2065" s="2" t="str">
        <f>IFERROR(__xludf.DUMMYFUNCTION("GOOGLETRANSLATE(B2065, ""en"", ""ru"")"),"Loading...")</f>
        <v>Loading...</v>
      </c>
      <c r="G2065" s="2" t="str">
        <f>IFERROR(__xludf.DUMMYFUNCTION("GOOGLETRANSLATE(C2065, ""en"", ""ru"")"),"Добавьте соус в небольшую миску.
Чеснок измельчить в воке с маслом. Поставьте на сильный огонь, когда он начнет нагреваться, разделите курицу и стебли средней брокколи, приготовьте, пока курица не станет светло-золотистой.
Отодвиньте в сторону вока, разбе"&amp;"йте яйцо и приготовьте омлет. Не волнуйтесь, если он прилипнет ко дну вока — он обуглится вкусом и придаст блюду настоящий.
Добавьте лапшу, листья листьев брокколи и соус. Аккуратно переключите, пока лапша не станет темной, а листья не завянут. Подайте не"&amp;"медленно!")</f>
        <v>Добавьте соус в небольшую миску.
Чеснок измельчить в воке с маслом. Поставьте на сильный огонь, когда он начнет нагреваться, разделите курицу и стебли средней брокколи, приготовьте, пока курица не станет светло-золотистой.
Отодвиньте в сторону вока, разбейте яйцо и приготовьте омлет. Не волнуйтесь, если он прилипнет ко дну вока — он обуглится вкусом и придаст блюду настоящий.
Добавьте лапшу, листья листьев брокколи и соус. Аккуратно переключите, пока лапша не станет темной, а листья не завянут. Подайте немедленно!</v>
      </c>
    </row>
    <row r="2066" ht="15.75" customHeight="1">
      <c r="A2066" s="2" t="s">
        <v>907</v>
      </c>
      <c r="B2066" s="2" t="s">
        <v>734</v>
      </c>
      <c r="C2066" s="2" t="s">
        <v>908</v>
      </c>
      <c r="E2066" s="2" t="str">
        <f>IFERROR(__xludf.DUMMYFUNCTION("GOOGLETRANSLATE(A2066, ""en"", ""ru"")"),"Pad See Ew")</f>
        <v>Pad See Ew</v>
      </c>
      <c r="F2066" s="2" t="str">
        <f>IFERROR(__xludf.DUMMYFUNCTION("GOOGLETRANSLATE(B2066, ""en"", ""ru"")"),"Loading...")</f>
        <v>Loading...</v>
      </c>
      <c r="G2066" s="2" t="str">
        <f>IFERROR(__xludf.DUMMYFUNCTION("GOOGLETRANSLATE(C2066, ""en"", ""ru"")"),"Добавьте соус в небольшую миску.
Чеснок измельчить в воке с маслом. Поставьте на сильный огонь, когда он начнет нагреваться, разделите курицу и стебли средней брокколи, приготовьте, пока курица не станет светло-золотистой.
Отодвиньте в сторону вока, разбе"&amp;"йте яйцо и приготовьте омлет. Не волнуйтесь, если он прилипнет ко дну вока — он обуглится вкусом и придаст блюду настоящий.
Добавьте лапшу, листья листьев брокколи и соус. Аккуратно переключите, пока лапша не станет темной, а листья не завянут. Подайте не"&amp;"медленно!")</f>
        <v>Добавьте соус в небольшую миску.
Чеснок измельчить в воке с маслом. Поставьте на сильный огонь, когда он начнет нагреваться, разделите курицу и стебли средней брокколи, приготовьте, пока курица не станет светло-золотистой.
Отодвиньте в сторону вока, разбейте яйцо и приготовьте омлет. Не волнуйтесь, если он прилипнет ко дну вока — он обуглится вкусом и придаст блюду настоящий.
Добавьте лапшу, листья листьев брокколи и соус. Аккуратно переключите, пока лапша не станет темной, а листья не завянут. Подайте немедленно!</v>
      </c>
    </row>
    <row r="2067" ht="15.75" customHeight="1">
      <c r="A2067" s="2" t="s">
        <v>907</v>
      </c>
      <c r="B2067" s="2" t="s">
        <v>911</v>
      </c>
      <c r="C2067" s="2" t="s">
        <v>908</v>
      </c>
      <c r="E2067" s="2" t="str">
        <f>IFERROR(__xludf.DUMMYFUNCTION("GOOGLETRANSLATE(A2067, ""en"", ""ru"")"),"Pad See Ew")</f>
        <v>Pad See Ew</v>
      </c>
      <c r="F2067" s="2" t="str">
        <f>IFERROR(__xludf.DUMMYFUNCTION("GOOGLETRANSLATE(B2067, ""en"", ""ru"")"),"Loading...")</f>
        <v>Loading...</v>
      </c>
      <c r="G2067" s="2" t="str">
        <f>IFERROR(__xludf.DUMMYFUNCTION("GOOGLETRANSLATE(C2067, ""en"", ""ru"")"),"Добавьте соус в небольшую миску.
Чеснок измельчить в воке с маслом. Поставьте на сильный огонь, когда он начнет нагреваться, разделите курицу и стебли средней брокколи, приготовьте, пока курица не станет светло-золотистой.
Отодвиньте в сторону вока, разбе"&amp;"йте яйцо и приготовьте омлет. Не волнуйтесь, если он прилипнет ко дну вока — он обуглится вкусом и придаст блюду настоящий.
Добавьте лапшу, листья листьев брокколи и соус. Аккуратно переключите, пока лапша не станет темной, а листья не завянут. Подайте не"&amp;"медленно!")</f>
        <v>Добавьте соус в небольшую миску.
Чеснок измельчить в воке с маслом. Поставьте на сильный огонь, когда он начнет нагреваться, разделите курицу и стебли средней брокколи, приготовьте, пока курица не станет светло-золотистой.
Отодвиньте в сторону вока, разбейте яйцо и приготовьте омлет. Не волнуйтесь, если он прилипнет ко дну вока — он обуглится вкусом и придаст блюду настоящий.
Добавьте лапшу, листья листьев брокколи и соус. Аккуратно переключите, пока лапша не станет темной, а листья не завянут. Подайте немедленно!</v>
      </c>
    </row>
    <row r="2068" ht="15.75" customHeight="1">
      <c r="A2068" s="2" t="s">
        <v>907</v>
      </c>
      <c r="B2068" s="2" t="s">
        <v>63</v>
      </c>
      <c r="C2068" s="2" t="s">
        <v>908</v>
      </c>
      <c r="E2068" s="2" t="str">
        <f>IFERROR(__xludf.DUMMYFUNCTION("GOOGLETRANSLATE(A2068, ""en"", ""ru"")"),"Pad See Ew")</f>
        <v>Pad See Ew</v>
      </c>
      <c r="F2068" s="2" t="str">
        <f>IFERROR(__xludf.DUMMYFUNCTION("GOOGLETRANSLATE(B2068, ""en"", ""ru"")"),"сахар")</f>
        <v>сахар</v>
      </c>
      <c r="G2068" s="2" t="str">
        <f>IFERROR(__xludf.DUMMYFUNCTION("GOOGLETRANSLATE(C2068, ""en"", ""ru"")"),"Добавьте соус в небольшую миску.
Чеснок измельчить в воке с маслом. Поставьте на сильный огонь, когда он начнет нагреваться, разделите курицу и стебли средней брокколи, приготовьте, пока курица не станет светло-золотистой.
Отодвиньте в сторону вока, разбе"&amp;"йте яйцо и приготовьте омлет. Не волнуйтесь, если он прилипнет ко дну вока — он обуглится вкусом и придаст блюду настоящий.
Добавьте лапшу, листья листьев брокколи и соус. Аккуратно переключите, пока лапша не станет темной, а листья не завянут. Подайте не"&amp;"медленно!")</f>
        <v>Добавьте соус в небольшую миску.
Чеснок измельчить в воке с маслом. Поставьте на сильный огонь, когда он начнет нагреваться, разделите курицу и стебли средней брокколи, приготовьте, пока курица не станет светло-золотистой.
Отодвиньте в сторону вока, разбейте яйцо и приготовьте омлет. Не волнуйтесь, если он прилипнет ко дну вока — он обуглится вкусом и придаст блюду настоящий.
Добавьте лапшу, листья листьев брокколи и соус. Аккуратно переключите, пока лапша не станет темной, а листья не завянут. Подайте немедленно!</v>
      </c>
    </row>
    <row r="2069" ht="15.75" customHeight="1">
      <c r="A2069" s="2" t="s">
        <v>907</v>
      </c>
      <c r="B2069" s="2" t="s">
        <v>912</v>
      </c>
      <c r="C2069" s="2" t="s">
        <v>908</v>
      </c>
      <c r="E2069" s="2" t="str">
        <f>IFERROR(__xludf.DUMMYFUNCTION("GOOGLETRANSLATE(A2069, ""en"", ""ru"")"),"Pad See Ew")</f>
        <v>Pad See Ew</v>
      </c>
      <c r="F2069" s="2" t="str">
        <f>IFERROR(__xludf.DUMMYFUNCTION("GOOGLETRANSLATE(B2069, ""en"", ""ru"")"),"Loading...")</f>
        <v>Loading...</v>
      </c>
      <c r="G2069" s="2" t="str">
        <f>IFERROR(__xludf.DUMMYFUNCTION("GOOGLETRANSLATE(C2069, ""en"", ""ru"")"),"Добавьте соус в небольшую миску.
Чеснок измельчить в воке с маслом. Поставьте на сильный огонь, когда он начнет нагреваться, разделите курицу и стебли средней брокколи, приготовьте, пока курица не станет светло-золотистой.
Отодвиньте в сторону вока, разбе"&amp;"йте яйцо и приготовьте омлет. Не волнуйтесь, если он прилипнет ко дну вока — он обуглится вкусом и придаст блюду настоящий.
Добавьте лапшу, листья листьев брокколи и соус. Аккуратно переключите, пока лапша не станет темной, а листья не завянут. Подайте не"&amp;"медленно!")</f>
        <v>Добавьте соус в небольшую миску.
Чеснок измельчить в воке с маслом. Поставьте на сильный огонь, когда он начнет нагреваться, разделите курицу и стебли средней брокколи, приготовьте, пока курица не станет светло-золотистой.
Отодвиньте в сторону вока, разбейте яйцо и приготовьте омлет. Не волнуйтесь, если он прилипнет ко дну вока — он обуглится вкусом и придаст блюду настоящий.
Добавьте лапшу, листья листьев брокколи и соус. Аккуратно переключите, пока лапша не станет темной, а листья не завянут. Подайте немедленно!</v>
      </c>
    </row>
    <row r="2070" ht="15.75" customHeight="1">
      <c r="A2070" s="2" t="s">
        <v>907</v>
      </c>
      <c r="B2070" s="2" t="s">
        <v>913</v>
      </c>
      <c r="C2070" s="2" t="s">
        <v>908</v>
      </c>
      <c r="E2070" s="2" t="str">
        <f>IFERROR(__xludf.DUMMYFUNCTION("GOOGLETRANSLATE(A2070, ""en"", ""ru"")"),"Pad See Ew")</f>
        <v>Pad See Ew</v>
      </c>
      <c r="F2070" s="2" t="str">
        <f>IFERROR(__xludf.DUMMYFUNCTION("GOOGLETRANSLATE(B2070, ""en"", ""ru"")"),"арахисовое масло")</f>
        <v>арахисовое масло</v>
      </c>
      <c r="G2070" s="2" t="str">
        <f>IFERROR(__xludf.DUMMYFUNCTION("GOOGLETRANSLATE(C2070, ""en"", ""ru"")"),"Добавьте соус в небольшую миску.
Чеснок измельчить в воке с маслом. Поставьте на сильный огонь, когда он начнет нагреваться, разделите курицу и стебли средней брокколи, приготовьте, пока курица не станет светло-золотистой.
Отодвиньте в сторону вока, разбе"&amp;"йте яйцо и приготовьте омлет. Не волнуйтесь, если он прилипнет ко дну вока — он обуглится вкусом и придаст блюду настоящий.
Добавьте лапшу, листья листьев брокколи и соус. Аккуратно переключите, пока лапша не станет темной, а листья не завянут. Подайте не"&amp;"медленно!")</f>
        <v>Добавьте соус в небольшую миску.
Чеснок измельчить в воке с маслом. Поставьте на сильный огонь, когда он начнет нагреваться, разделите курицу и стебли средней брокколи, приготовьте, пока курица не станет светло-золотистой.
Отодвиньте в сторону вока, разбейте яйцо и приготовьте омлет. Не волнуйтесь, если он прилипнет ко дну вока — он обуглится вкусом и придаст блюду настоящий.
Добавьте лапшу, листья листьев брокколи и соус. Аккуратно переключите, пока лапша не станет темной, а листья не завянут. Подайте немедленно!</v>
      </c>
    </row>
    <row r="2071" ht="15.75" customHeight="1">
      <c r="A2071" s="2" t="s">
        <v>907</v>
      </c>
      <c r="B2071" s="2" t="s">
        <v>326</v>
      </c>
      <c r="C2071" s="2" t="s">
        <v>908</v>
      </c>
      <c r="E2071" s="2" t="str">
        <f>IFERROR(__xludf.DUMMYFUNCTION("GOOGLETRANSLATE(A2071, ""en"", ""ru"")"),"Pad See Ew")</f>
        <v>Pad See Ew</v>
      </c>
      <c r="F2071" s="2" t="str">
        <f>IFERROR(__xludf.DUMMYFUNCTION("GOOGLETRANSLATE(B2071, ""en"", ""ru"")"),"Loading...")</f>
        <v>Loading...</v>
      </c>
      <c r="G2071" s="2" t="str">
        <f>IFERROR(__xludf.DUMMYFUNCTION("GOOGLETRANSLATE(C2071, ""en"", ""ru"")"),"Добавьте соус в небольшую миску.
Чеснок измельчить в воке с маслом. Поставьте на сильный огонь, когда он начнет нагреваться, разделите курицу и стебли средней брокколи, приготовьте, пока курица не станет светло-золотистой.
Отодвиньте в сторону вока, разбе"&amp;"йте яйцо и приготовьте омлет. Не волнуйтесь, если он прилипнет ко дну вока — он обуглится вкусом и придаст блюду настоящий.
Добавьте лапшу, листья листьев брокколи и соус. Аккуратно переключите, пока лапша не станет темной, а листья не завянут. Подайте не"&amp;"медленно!")</f>
        <v>Добавьте соус в небольшую миску.
Чеснок измельчить в воке с маслом. Поставьте на сильный огонь, когда он начнет нагреваться, разделите курицу и стебли средней брокколи, приготовьте, пока курица не станет светло-золотистой.
Отодвиньте в сторону вока, разбейте яйцо и приготовьте омлет. Не волнуйтесь, если он прилипнет ко дну вока — он обуглится вкусом и придаст блюду настоящий.
Добавьте лапшу, листья листьев брокколи и соус. Аккуратно переключите, пока лапша не станет темной, а листья не завянут. Подайте немедленно!</v>
      </c>
    </row>
    <row r="2072" ht="15.75" customHeight="1">
      <c r="A2072" s="2" t="s">
        <v>907</v>
      </c>
      <c r="B2072" s="2" t="s">
        <v>189</v>
      </c>
      <c r="C2072" s="2" t="s">
        <v>908</v>
      </c>
      <c r="E2072" s="2" t="str">
        <f>IFERROR(__xludf.DUMMYFUNCTION("GOOGLETRANSLATE(A2072, ""en"", ""ru"")"),"Pad See Ew")</f>
        <v>Pad See Ew</v>
      </c>
      <c r="F2072" s="2" t="str">
        <f>IFERROR(__xludf.DUMMYFUNCTION("GOOGLETRANSLATE(B2072, ""en"", ""ru"")"),"Loading...")</f>
        <v>Loading...</v>
      </c>
      <c r="G2072" s="2" t="str">
        <f>IFERROR(__xludf.DUMMYFUNCTION("GOOGLETRANSLATE(C2072, ""en"", ""ru"")"),"Добавьте соус в небольшую миску.
Чеснок измельчить в воке с маслом. Поставьте на сильный огонь, когда он начнет нагреваться, разделите курицу и стебли средней брокколи, приготовьте, пока курица не станет светло-золотистой.
Отодвиньте в сторону вока, разбе"&amp;"йте яйцо и приготовьте омлет. Не волнуйтесь, если он прилипнет ко дну вока — он обуглится вкусом и придаст блюду настоящий.
Добавьте лапшу, листья листьев брокколи и соус. Аккуратно переключите, пока лапша не станет темной, а листья не завянут. Подайте не"&amp;"медленно!")</f>
        <v>Добавьте соус в небольшую миску.
Чеснок измельчить в воке с маслом. Поставьте на сильный огонь, когда он начнет нагреваться, разделите курицу и стебли средней брокколи, приготовьте, пока курица не станет светло-золотистой.
Отодвиньте в сторону вока, разбейте яйцо и приготовьте омлет. Не волнуйтесь, если он прилипнет ко дну вока — он обуглится вкусом и придаст блюду настоящий.
Добавьте лапшу, листья листьев брокколи и соус. Аккуратно переключите, пока лапша не станет темной, а листья не завянут. Подайте немедленно!</v>
      </c>
    </row>
    <row r="2073" ht="15.75" customHeight="1">
      <c r="A2073" s="2" t="s">
        <v>907</v>
      </c>
      <c r="B2073" s="2" t="s">
        <v>201</v>
      </c>
      <c r="C2073" s="2" t="s">
        <v>908</v>
      </c>
      <c r="E2073" s="2" t="str">
        <f>IFERROR(__xludf.DUMMYFUNCTION("GOOGLETRANSLATE(A2073, ""en"", ""ru"")"),"Pad See Ew")</f>
        <v>Pad See Ew</v>
      </c>
      <c r="F2073" s="2" t="str">
        <f>IFERROR(__xludf.DUMMYFUNCTION("GOOGLETRANSLATE(B2073, ""en"", ""ru"")"),"Яйцо")</f>
        <v>Яйцо</v>
      </c>
      <c r="G2073" s="2" t="str">
        <f>IFERROR(__xludf.DUMMYFUNCTION("GOOGLETRANSLATE(C2073, ""en"", ""ru"")"),"Добавьте соус в небольшую миску.
Чеснок измельчить в воке с маслом. Поставьте на сильный огонь, когда он начнет нагреваться, разделите курицу и стебли средней брокколи, приготовьте, пока курица не станет светло-золотистой.
Отодвиньте в сторону вока, разбе"&amp;"йте яйцо и приготовьте омлет. Не волнуйтесь, если он прилипнет ко дну вока — он обуглится вкусом и придаст блюду настоящий.
Добавьте лапшу, листья листьев брокколи и соус. Аккуратно переключите, пока лапша не станет темной, а листья не завянут. Подайте не"&amp;"медленно!")</f>
        <v>Добавьте соус в небольшую миску.
Чеснок измельчить в воке с маслом. Поставьте на сильный огонь, когда он начнет нагреваться, разделите курицу и стебли средней брокколи, приготовьте, пока курица не станет светло-золотистой.
Отодвиньте в сторону вока, разбейте яйцо и приготовьте омлет. Не волнуйтесь, если он прилипнет ко дну вока — он обуглится вкусом и придаст блюду настоящий.
Добавьте лапшу, листья листьев брокколи и соус. Аккуратно переключите, пока лапша не станет темной, а листья не завянут. Подайте немедленно!</v>
      </c>
    </row>
    <row r="2074" ht="15.75" customHeight="1">
      <c r="A2074" s="2" t="s">
        <v>907</v>
      </c>
      <c r="B2074" s="2" t="s">
        <v>884</v>
      </c>
      <c r="C2074" s="2" t="s">
        <v>908</v>
      </c>
      <c r="E2074" s="2" t="str">
        <f>IFERROR(__xludf.DUMMYFUNCTION("GOOGLETRANSLATE(A2074, ""en"", ""ru"")"),"Pad See Ew")</f>
        <v>Pad See Ew</v>
      </c>
      <c r="F2074" s="2" t="str">
        <f>IFERROR(__xludf.DUMMYFUNCTION("GOOGLETRANSLATE(B2074, ""en"", ""ru"")"),"Китайская брокколи")</f>
        <v>Китайская брокколи</v>
      </c>
      <c r="G2074" s="2" t="str">
        <f>IFERROR(__xludf.DUMMYFUNCTION("GOOGLETRANSLATE(C2074, ""en"", ""ru"")"),"Добавьте соус в небольшую миску.
Чеснок измельчить в воке с маслом. Поставьте на сильный огонь, когда он начнет нагреваться, разделите курицу и стебли средней брокколи, приготовьте, пока курица не станет светло-золотистой.
Отодвиньте в сторону вока, разбе"&amp;"йте яйцо и приготовьте омлет. Не волнуйтесь, если он прилипнет ко дну вока — он обуглится вкусом и придаст блюду настоящий.
Добавьте лапшу, листья листьев брокколи и соус. Аккуратно переключите, пока лапша не станет темной, а листья не завянут. Подайте не"&amp;"медленно!")</f>
        <v>Добавьте соус в небольшую миску.
Чеснок измельчить в воке с маслом. Поставьте на сильный огонь, когда он начнет нагреваться, разделите курицу и стебли средней брокколи, приготовьте, пока курица не станет светло-золотистой.
Отодвиньте в сторону вока, разбейте яйцо и приготовьте омлет. Не волнуйтесь, если он прилипнет ко дну вока — он обуглится вкусом и придаст блюду настоящий.
Добавьте лапшу, листья листьев брокколи и соус. Аккуратно переключите, пока лапша не станет темной, а листья не завянут. Подайте немедленно!</v>
      </c>
    </row>
    <row r="2075" ht="15.75" customHeight="1">
      <c r="A2075" s="2" t="s">
        <v>914</v>
      </c>
      <c r="B2075" s="2" t="s">
        <v>93</v>
      </c>
      <c r="C2075" s="2" t="s">
        <v>915</v>
      </c>
      <c r="E2075" s="2" t="str">
        <f>IFERROR(__xludf.DUMMYFUNCTION("GOOGLETRANSLATE(A2075, ""en"", ""ru"")"),"Loading...")</f>
        <v>Loading...</v>
      </c>
      <c r="F2075" s="2" t="str">
        <f>IFERROR(__xludf.DUMMYFUNCTION("GOOGLETRANSLATE(B2075, ""en"", ""ru"")"),"Картофель")</f>
        <v>Картофель</v>
      </c>
      <c r="G2075" s="2" t="str">
        <f>IFERROR(__xludf.DUMMYFUNCTION("GOOGLETRANSLATE(C2075, ""en"", ""ru"")"),"Картофельный гратен за 15 минут с курицей и зеленью бекона: запеканка всегда кажется более простой и снисходительной, чем обычная отварная или жареная, но это не обязательно должно занимать 45 минут, это неплохо для разнообразия, и вы можете контролироват"&amp;"ь калорийность, выбрав крем-фреш от жирного дообезжиренного. (Очевидно, что жирный картофель всегда вкуснее!) На порцию 4: возьмите 800 г картофеля, мелко нарежьте и отварите на сковороде примерно 5-8 минут, пока он не станет твердым и не мягким. Мелко на"&amp;"режьте 3 луковицы и поместите в форму для запекания с 2 столовыми ложками оливкового масла и 100 мл куриного бульона. Готовьте, пока лук не станет мягким, затем слейте воду с салата и вылейте на лук. Приправьте и полейте сливками или крем-фреш, пока все н"&amp;"е покроется, но не расплывется. Натрите пармезан сверху, а затем доведите его до золотистого цвета под грилем. подайте с курицей и беконом, горошком и шпинатом.")</f>
        <v>Картофельный гратен за 15 минут с курицей и зеленью бекона: запеканка всегда кажется более простой и снисходительной, чем обычная отварная или жареная, но это не обязательно должно занимать 45 минут, это неплохо для разнообразия, и вы можете контролировать калорийность, выбрав крем-фреш от жирного дообезжиренного. (Очевидно, что жирный картофель всегда вкуснее!) На порцию 4: возьмите 800 г картофеля, мелко нарежьте и отварите на сковороде примерно 5-8 минут, пока он не станет твердым и не мягким. Мелко нарежьте 3 луковицы и поместите в форму для запекания с 2 столовыми ложками оливкового масла и 100 мл куриного бульона. Готовьте, пока лук не станет мягким, затем слейте воду с салата и вылейте на лук. Приправьте и полейте сливками или крем-фреш, пока все не покроется, но не расплывется. Натрите пармезан сверху, а затем доведите его до золотистого цвета под грилем. подайте с курицей и беконом, горошком и шпинатом.</v>
      </c>
    </row>
    <row r="2076" ht="15.75" customHeight="1">
      <c r="A2076" s="2" t="s">
        <v>914</v>
      </c>
      <c r="B2076" s="2" t="s">
        <v>77</v>
      </c>
      <c r="C2076" s="2" t="s">
        <v>915</v>
      </c>
      <c r="E2076" s="2" t="str">
        <f>IFERROR(__xludf.DUMMYFUNCTION("GOOGLETRANSLATE(A2076, ""en"", ""ru"")"),"Loading...")</f>
        <v>Loading...</v>
      </c>
      <c r="F2076" s="2" t="str">
        <f>IFERROR(__xludf.DUMMYFUNCTION("GOOGLETRANSLATE(B2076, ""en"", ""ru"")"),"Лук")</f>
        <v>Лук</v>
      </c>
      <c r="G2076" s="2" t="str">
        <f>IFERROR(__xludf.DUMMYFUNCTION("GOOGLETRANSLATE(C2076, ""en"", ""ru"")"),"Картофельный гратен за 15 минут с курицей и зеленью бекона: запеканка всегда кажется более простой и снисходительной, чем обычная отварная или жареная, но это не обязательно должно занимать 45 минут, это неплохо для разнообразия, и вы можете контролироват"&amp;"ь калорийность, выбрав крем-фреш от жирного дообезжиренного. (Очевидно, что жирный картофель всегда вкуснее!) На порцию 4: возьмите 800 г картофеля, мелко нарежьте и отварите на сковороде примерно 5-8 минут, пока он не станет твердым и не мягким. Мелко на"&amp;"режьте 3 луковицы и поместите в форму для запекания с 2 столовыми ложками оливкового масла и 100 мл куриного бульона. Готовьте, пока лук не станет мягким, затем слейте воду с салата и вылейте на лук. Приправьте и полейте сливками или крем-фреш, пока все н"&amp;"е покроется, но не расплывется. Натрите пармезан сверху, а затем доведите его до золотистого цвета под грилем. подайте с курицей и беконом, горошком и шпинатом.")</f>
        <v>Картофельный гратен за 15 минут с курицей и зеленью бекона: запеканка всегда кажется более простой и снисходительной, чем обычная отварная или жареная, но это не обязательно должно занимать 45 минут, это неплохо для разнообразия, и вы можете контролировать калорийность, выбрав крем-фреш от жирного дообезжиренного. (Очевидно, что жирный картофель всегда вкуснее!) На порцию 4: возьмите 800 г картофеля, мелко нарежьте и отварите на сковороде примерно 5-8 минут, пока он не станет твердым и не мягким. Мелко нарежьте 3 луковицы и поместите в форму для запекания с 2 столовыми ложками оливкового масла и 100 мл куриного бульона. Готовьте, пока лук не станет мягким, затем слейте воду с салата и вылейте на лук. Приправьте и полейте сливками или крем-фреш, пока все не покроется, но не расплывется. Натрите пармезан сверху, а затем доведите его до золотистого цвета под грилем. подайте с курицей и беконом, горошком и шпинатом.</v>
      </c>
    </row>
    <row r="2077" ht="15.75" customHeight="1">
      <c r="A2077" s="2" t="s">
        <v>914</v>
      </c>
      <c r="B2077" s="2" t="s">
        <v>69</v>
      </c>
      <c r="C2077" s="2" t="s">
        <v>915</v>
      </c>
      <c r="E2077" s="2" t="str">
        <f>IFERROR(__xludf.DUMMYFUNCTION("GOOGLETRANSLATE(A2077, ""en"", ""ru"")"),"Loading...")</f>
        <v>Loading...</v>
      </c>
      <c r="F2077" s="2" t="str">
        <f>IFERROR(__xludf.DUMMYFUNCTION("GOOGLETRANSLATE(B2077, ""en"", ""ru"")"),"Оливковое масло")</f>
        <v>Оливковое масло</v>
      </c>
      <c r="G2077" s="2" t="str">
        <f>IFERROR(__xludf.DUMMYFUNCTION("GOOGLETRANSLATE(C2077, ""en"", ""ru"")"),"Картофельный гратен за 15 минут с курицей и зеленью бекона: запеканка всегда кажется более простой и снисходительной, чем обычная отварная или жареная, но это не обязательно должно занимать 45 минут, это неплохо для разнообразия, и вы можете контролироват"&amp;"ь калорийность, выбрав крем-фреш от жирного дообезжиренного. (Очевидно, что жирный картофель всегда вкуснее!) На порцию 4: возьмите 800 г картофеля, мелко нарежьте и отварите на сковороде примерно 5-8 минут, пока он не станет твердым и не мягким. Мелко на"&amp;"режьте 3 луковицы и поместите в форму для запекания с 2 столовыми ложками оливкового масла и 100 мл куриного бульона. Готовьте, пока лук не станет мягким, затем слейте воду с салата и вылейте на лук. Приправьте и полейте сливками или крем-фреш, пока все н"&amp;"е покроется, но не расплывется. Натрите пармезан сверху, а затем доведите его до золотистого цвета под грилем. подайте с курицей и беконом, горошком и шпинатом.")</f>
        <v>Картофельный гратен за 15 минут с курицей и зеленью бекона: запеканка всегда кажется более простой и снисходительной, чем обычная отварная или жареная, но это не обязательно должно занимать 45 минут, это неплохо для разнообразия, и вы можете контролировать калорийность, выбрав крем-фреш от жирного дообезжиренного. (Очевидно, что жирный картофель всегда вкуснее!) На порцию 4: возьмите 800 г картофеля, мелко нарежьте и отварите на сковороде примерно 5-8 минут, пока он не станет твердым и не мягким. Мелко нарежьте 3 луковицы и поместите в форму для запекания с 2 столовыми ложками оливкового масла и 100 мл куриного бульона. Готовьте, пока лук не станет мягким, затем слейте воду с салата и вылейте на лук. Приправьте и полейте сливками или крем-фреш, пока все не покроется, но не расплывется. Натрите пармезан сверху, а затем доведите его до золотистого цвета под грилем. подайте с курицей и беконом, горошком и шпинатом.</v>
      </c>
    </row>
    <row r="2078" ht="15.75" customHeight="1">
      <c r="A2078" s="2" t="s">
        <v>914</v>
      </c>
      <c r="B2078" s="2" t="s">
        <v>375</v>
      </c>
      <c r="C2078" s="2" t="s">
        <v>915</v>
      </c>
      <c r="E2078" s="2" t="str">
        <f>IFERROR(__xludf.DUMMYFUNCTION("GOOGLETRANSLATE(A2078, ""en"", ""ru"")"),"Loading...")</f>
        <v>Loading...</v>
      </c>
      <c r="F2078" s="2" t="str">
        <f>IFERROR(__xludf.DUMMYFUNCTION("GOOGLETRANSLATE(B2078, ""en"", ""ru"")"),"Loading...")</f>
        <v>Loading...</v>
      </c>
      <c r="G2078" s="2" t="str">
        <f>IFERROR(__xludf.DUMMYFUNCTION("GOOGLETRANSLATE(C2078, ""en"", ""ru"")"),"Картофельный гратен за 15 минут с курицей и зеленью бекона: запеканка всегда кажется более простой и снисходительной, чем обычная отварная или жареная, но это не обязательно должно занимать 45 минут, это неплохо для разнообразия, и вы можете контролироват"&amp;"ь калорийность, выбрав крем-фреш от жирного дообезжиренного. (Очевидно, что жирный картофель всегда вкуснее!) На порцию 4: возьмите 800 г картофеля, мелко нарежьте и отварите на сковороде примерно 5-8 минут, пока он не станет твердым и не мягким. Мелко на"&amp;"режьте 3 луковицы и поместите в форму для запекания с 2 столовыми ложками оливкового масла и 100 мл куриного бульона. Готовьте, пока лук не станет мягким, затем слейте воду с салата и вылейте на лук. Приправьте и полейте сливками или крем-фреш, пока все н"&amp;"е покроется, но не расплывется. Натрите пармезан сверху, а затем доведите его до золотистого цвета под грилем. подайте с курицей и беконом, горошком и шпинатом.")</f>
        <v>Картофельный гратен за 15 минут с курицей и зеленью бекона: запеканка всегда кажется более простой и снисходительной, чем обычная отварная или жареная, но это не обязательно должно занимать 45 минут, это неплохо для разнообразия, и вы можете контролировать калорийность, выбрав крем-фреш от жирного дообезжиренного. (Очевидно, что жирный картофель всегда вкуснее!) На порцию 4: возьмите 800 г картофеля, мелко нарежьте и отварите на сковороде примерно 5-8 минут, пока он не станет твердым и не мягким. Мелко нарежьте 3 луковицы и поместите в форму для запекания с 2 столовыми ложками оливкового масла и 100 мл куриного бульона. Готовьте, пока лук не станет мягким, затем слейте воду с салата и вылейте на лук. Приправьте и полейте сливками или крем-фреш, пока все не покроется, но не расплывется. Натрите пармезан сверху, а затем доведите его до золотистого цвета под грилем. подайте с курицей и беконом, горошком и шпинатом.</v>
      </c>
    </row>
    <row r="2079" ht="15.75" customHeight="1">
      <c r="A2079" s="2" t="s">
        <v>914</v>
      </c>
      <c r="B2079" s="2" t="s">
        <v>116</v>
      </c>
      <c r="C2079" s="2" t="s">
        <v>915</v>
      </c>
      <c r="E2079" s="2" t="str">
        <f>IFERROR(__xludf.DUMMYFUNCTION("GOOGLETRANSLATE(A2079, ""en"", ""ru"")"),"Loading...")</f>
        <v>Loading...</v>
      </c>
      <c r="F2079" s="2" t="str">
        <f>IFERROR(__xludf.DUMMYFUNCTION("GOOGLETRANSLATE(B2079, ""en"", ""ru"")"),"Loading...")</f>
        <v>Loading...</v>
      </c>
      <c r="G2079" s="2" t="str">
        <f>IFERROR(__xludf.DUMMYFUNCTION("GOOGLETRANSLATE(C2079, ""en"", ""ru"")"),"Картофельный гратен за 15 минут с курицей и зеленью бекона: запеканка всегда кажется более простой и снисходительной, чем обычная отварная или жареная, но это не обязательно должно занимать 45 минут, это неплохо для разнообразия, и вы можете контролироват"&amp;"ь калорийность, выбрав крем-фреш от жирного дообезжиренного. (Очевидно, что жирный картофель всегда вкуснее!) На порцию 4: возьмите 800 г картофеля, мелко нарежьте и отварите на сковороде примерно 5-8 минут, пока он не станет твердым и не мягким. Мелко на"&amp;"режьте 3 луковицы и поместите в форму для запекания с 2 столовыми ложками оливкового масла и 100 мл куриного бульона. Готовьте, пока лук не станет мягким, затем слейте воду с салата и вылейте на лук. Приправьте и полейте сливками или крем-фреш, пока все н"&amp;"е покроется, но не расплывется. Натрите пармезан сверху, а затем доведите его до золотистого цвета под грилем. подайте с курицей и беконом, горошком и шпинатом.")</f>
        <v>Картофельный гратен за 15 минут с курицей и зеленью бекона: запеканка всегда кажется более простой и снисходительной, чем обычная отварная или жареная, но это не обязательно должно занимать 45 минут, это неплохо для разнообразия, и вы можете контролировать калорийность, выбрав крем-фреш от жирного дообезжиренного. (Очевидно, что жирный картофель всегда вкуснее!) На порцию 4: возьмите 800 г картофеля, мелко нарежьте и отварите на сковороде примерно 5-8 минут, пока он не станет твердым и не мягким. Мелко нарежьте 3 луковицы и поместите в форму для запекания с 2 столовыми ложками оливкового масла и 100 мл куриного бульона. Готовьте, пока лук не станет мягким, затем слейте воду с салата и вылейте на лук. Приправьте и полейте сливками или крем-фреш, пока все не покроется, но не расплывется. Натрите пармезан сверху, а затем доведите его до золотистого цвета под грилем. подайте с курицей и беконом, горошком и шпинатом.</v>
      </c>
    </row>
    <row r="2080" ht="15.75" customHeight="1">
      <c r="A2080" s="2" t="s">
        <v>914</v>
      </c>
      <c r="B2080" s="2" t="s">
        <v>607</v>
      </c>
      <c r="C2080" s="2" t="s">
        <v>915</v>
      </c>
      <c r="E2080" s="2" t="str">
        <f>IFERROR(__xludf.DUMMYFUNCTION("GOOGLETRANSLATE(A2080, ""en"", ""ru"")"),"Loading...")</f>
        <v>Loading...</v>
      </c>
      <c r="F2080" s="2" t="str">
        <f>IFERROR(__xludf.DUMMYFUNCTION("GOOGLETRANSLATE(B2080, ""en"", ""ru"")"),"Loading...")</f>
        <v>Loading...</v>
      </c>
      <c r="G2080" s="2" t="str">
        <f>IFERROR(__xludf.DUMMYFUNCTION("GOOGLETRANSLATE(C2080, ""en"", ""ru"")"),"Картофельный гратен за 15 минут с курицей и зеленью бекона: запеканка всегда кажется более простой и снисходительной, чем обычная отварная или жареная, но это не обязательно должно занимать 45 минут, это неплохо для разнообразия, и вы можете контролироват"&amp;"ь калорийность, выбрав крем-фреш от жирного дообезжиренного. (Очевидно, что жирный картофель всегда вкуснее!) На порцию 4: возьмите 800 г картофеля, мелко нарежьте и отварите на сковороде примерно 5-8 минут, пока он не станет твердым и не мягким. Мелко на"&amp;"режьте 3 луковицы и поместите в форму для запекания с 2 столовыми ложками оливкового масла и 100 мл куриного бульона. Готовьте, пока лук не станет мягким, затем слейте воду с салата и вылейте на лук. Приправьте и полейте сливками или крем-фреш, пока все н"&amp;"е покроется, но не расплывется. Натрите пармезан сверху, а затем доведите его до золотистого цвета под грилем. подайте с курицей и беконом, горошком и шпинатом.")</f>
        <v>Картофельный гратен за 15 минут с курицей и зеленью бекона: запеканка всегда кажется более простой и снисходительной, чем обычная отварная или жареная, но это не обязательно должно занимать 45 минут, это неплохо для разнообразия, и вы можете контролировать калорийность, выбрав крем-фреш от жирного дообезжиренного. (Очевидно, что жирный картофель всегда вкуснее!) На порцию 4: возьмите 800 г картофеля, мелко нарежьте и отварите на сковороде примерно 5-8 минут, пока он не станет твердым и не мягким. Мелко нарежьте 3 луковицы и поместите в форму для запекания с 2 столовыми ложками оливкового масла и 100 мл куриного бульона. Готовьте, пока лук не станет мягким, затем слейте воду с салата и вылейте на лук. Приправьте и полейте сливками или крем-фреш, пока все не покроется, но не расплывется. Натрите пармезан сверху, а затем доведите его до золотистого цвета под грилем. подайте с курицей и беконом, горошком и шпинатом.</v>
      </c>
    </row>
    <row r="2081" ht="15.75" customHeight="1">
      <c r="A2081" s="2" t="s">
        <v>914</v>
      </c>
      <c r="B2081" s="2" t="s">
        <v>355</v>
      </c>
      <c r="C2081" s="2" t="s">
        <v>915</v>
      </c>
      <c r="E2081" s="2" t="str">
        <f>IFERROR(__xludf.DUMMYFUNCTION("GOOGLETRANSLATE(A2081, ""en"", ""ru"")"),"Loading...")</f>
        <v>Loading...</v>
      </c>
      <c r="F2081" s="2" t="str">
        <f>IFERROR(__xludf.DUMMYFUNCTION("GOOGLETRANSLATE(B2081, ""en"", ""ru"")"),"Куриная грудка")</f>
        <v>Куриная грудка</v>
      </c>
      <c r="G2081" s="2" t="str">
        <f>IFERROR(__xludf.DUMMYFUNCTION("GOOGLETRANSLATE(C2081, ""en"", ""ru"")"),"Картофельный гратен за 15 минут с курицей и зеленью бекона: запеканка всегда кажется более простой и снисходительной, чем обычная отварная или жареная, но это не обязательно должно занимать 45 минут, это неплохо для разнообразия, и вы можете контролироват"&amp;"ь калорийность, выбрав крем-фреш от жирного дообезжиренного. (Очевидно, что жирный картофель всегда вкуснее!) На порцию 4: возьмите 800 г картофеля, мелко нарежьте и отварите на сковороде примерно 5-8 минут, пока он не станет твердым и не мягким. Мелко на"&amp;"режьте 3 луковицы и поместите в форму для запекания с 2 столовыми ложками оливкового масла и 100 мл куриного бульона. Готовьте, пока лук не станет мягким, затем слейте воду с салата и вылейте на лук. Приправьте и полейте сливками или крем-фреш, пока все н"&amp;"е покроется, но не расплывется. Натрите пармезан сверху, а затем доведите его до золотистого цвета под грилем. подайте с курицей и беконом, горошком и шпинатом.")</f>
        <v>Картофельный гратен за 15 минут с курицей и зеленью бекона: запеканка всегда кажется более простой и снисходительной, чем обычная отварная или жареная, но это не обязательно должно занимать 45 минут, это неплохо для разнообразия, и вы можете контролировать калорийность, выбрав крем-фреш от жирного дообезжиренного. (Очевидно, что жирный картофель всегда вкуснее!) На порцию 4: возьмите 800 г картофеля, мелко нарежьте и отварите на сковороде примерно 5-8 минут, пока он не станет твердым и не мягким. Мелко нарежьте 3 луковицы и поместите в форму для запекания с 2 столовыми ложками оливкового масла и 100 мл куриного бульона. Готовьте, пока лук не станет мягким, затем слейте воду с салата и вылейте на лук. Приправьте и полейте сливками или крем-фреш, пока все не покроется, но не расплывется. Натрите пармезан сверху, а затем доведите его до золотистого цвета под грилем. подайте с курицей и беконом, горошком и шпинатом.</v>
      </c>
    </row>
    <row r="2082" ht="15.75" customHeight="1">
      <c r="A2082" s="2" t="s">
        <v>914</v>
      </c>
      <c r="B2082" s="2" t="s">
        <v>150</v>
      </c>
      <c r="C2082" s="2" t="s">
        <v>915</v>
      </c>
      <c r="E2082" s="2" t="str">
        <f>IFERROR(__xludf.DUMMYFUNCTION("GOOGLETRANSLATE(A2082, ""en"", ""ru"")"),"Loading...")</f>
        <v>Loading...</v>
      </c>
      <c r="F2082" s="2" t="str">
        <f>IFERROR(__xludf.DUMMYFUNCTION("GOOGLETRANSLATE(B2082, ""en"", ""ru"")"),"Бекон")</f>
        <v>Бекон</v>
      </c>
      <c r="G2082" s="2" t="str">
        <f>IFERROR(__xludf.DUMMYFUNCTION("GOOGLETRANSLATE(C2082, ""en"", ""ru"")"),"Картофельный гратен за 15 минут с курицей и зеленью бекона: запеканка всегда кажется более простой и снисходительной, чем обычная отварная или жареная, но это не обязательно должно занимать 45 минут, это неплохо для разнообразия, и вы можете контролироват"&amp;"ь калорийность, выбрав крем-фреш от жирного дообезжиренного. (Очевидно, что жирный картофель всегда вкуснее!) На порцию 4: возьмите 800 г картофеля, мелко нарежьте и отварите на сковороде примерно 5-8 минут, пока он не станет твердым и не мягким. Мелко на"&amp;"режьте 3 луковицы и поместите в форму для запекания с 2 столовыми ложками оливкового масла и 100 мл куриного бульона. Готовьте, пока лук не станет мягким, затем слейте воду с салата и вылейте на лук. Приправьте и полейте сливками или крем-фреш, пока все н"&amp;"е покроется, но не расплывется. Натрите пармезан сверху, а затем доведите его до золотистого цвета под грилем. подайте с курицей и беконом, горошком и шпинатом.")</f>
        <v>Картофельный гратен за 15 минут с курицей и зеленью бекона: запеканка всегда кажется более простой и снисходительной, чем обычная отварная или жареная, но это не обязательно должно занимать 45 минут, это неплохо для разнообразия, и вы можете контролировать калорийность, выбрав крем-фреш от жирного дообезжиренного. (Очевидно, что жирный картофель всегда вкуснее!) На порцию 4: возьмите 800 г картофеля, мелко нарежьте и отварите на сковороде примерно 5-8 минут, пока он не станет твердым и не мягким. Мелко нарежьте 3 луковицы и поместите в форму для запекания с 2 столовыми ложками оливкового масла и 100 мл куриного бульона. Готовьте, пока лук не станет мягким, затем слейте воду с салата и вылейте на лук. Приправьте и полейте сливками или крем-фреш, пока все не покроется, но не расплывется. Натрите пармезан сверху, а затем доведите его до золотистого цвета под грилем. подайте с курицей и беконом, горошком и шпинатом.</v>
      </c>
    </row>
    <row r="2083" ht="15.75" customHeight="1">
      <c r="A2083" s="2" t="s">
        <v>914</v>
      </c>
      <c r="B2083" s="2" t="s">
        <v>916</v>
      </c>
      <c r="C2083" s="2" t="s">
        <v>915</v>
      </c>
      <c r="E2083" s="2" t="str">
        <f>IFERROR(__xludf.DUMMYFUNCTION("GOOGLETRANSLATE(A2083, ""en"", ""ru"")"),"Loading...")</f>
        <v>Loading...</v>
      </c>
      <c r="F2083" s="2" t="str">
        <f>IFERROR(__xludf.DUMMYFUNCTION("GOOGLETRANSLATE(B2083, ""en"", ""ru"")"),"Loading...")</f>
        <v>Loading...</v>
      </c>
      <c r="G2083" s="2" t="str">
        <f>IFERROR(__xludf.DUMMYFUNCTION("GOOGLETRANSLATE(C2083, ""en"", ""ru"")"),"Картофельный гратен за 15 минут с курицей и зеленью бекона: запеканка всегда кажется более простой и снисходительной, чем обычная отварная или жареная, но это не обязательно должно занимать 45 минут, это неплохо для разнообразия, и вы можете контролироват"&amp;"ь калорийность, выбрав крем-фреш от жирного дообезжиренного. (Очевидно, что жирный картофель всегда вкуснее!) На порцию 4: возьмите 800 г картофеля, мелко нарежьте и отварите на сковороде примерно 5-8 минут, пока он не станет твердым и не мягким. Мелко на"&amp;"режьте 3 луковицы и поместите в форму для запекания с 2 столовыми ложками оливкового масла и 100 мл куриного бульона. Готовьте, пока лук не станет мягким, затем слейте воду с салата и вылейте на лук. Приправьте и полейте сливками или крем-фреш, пока все н"&amp;"е покроется, но не расплывется. Натрите пармезан сверху, а затем доведите его до золотистого цвета под грилем. подайте с курицей и беконом, горошком и шпинатом.")</f>
        <v>Картофельный гратен за 15 минут с курицей и зеленью бекона: запеканка всегда кажется более простой и снисходительной, чем обычная отварная или жареная, но это не обязательно должно занимать 45 минут, это неплохо для разнообразия, и вы можете контролировать калорийность, выбрав крем-фреш от жирного дообезжиренного. (Очевидно, что жирный картофель всегда вкуснее!) На порцию 4: возьмите 800 г картофеля, мелко нарежьте и отварите на сковороде примерно 5-8 минут, пока он не станет твердым и не мягким. Мелко нарежьте 3 луковицы и поместите в форму для запекания с 2 столовыми ложками оливкового масла и 100 мл куриного бульона. Готовьте, пока лук не станет мягким, затем слейте воду с салата и вылейте на лук. Приправьте и полейте сливками или крем-фреш, пока все не покроется, но не расплывется. Натрите пармезан сверху, а затем доведите его до золотистого цвета под грилем. подайте с курицей и беконом, горошком и шпинатом.</v>
      </c>
    </row>
    <row r="2084" ht="15.75" customHeight="1">
      <c r="A2084" s="2" t="s">
        <v>914</v>
      </c>
      <c r="B2084" s="2" t="s">
        <v>575</v>
      </c>
      <c r="C2084" s="2" t="s">
        <v>915</v>
      </c>
      <c r="E2084" s="2" t="str">
        <f>IFERROR(__xludf.DUMMYFUNCTION("GOOGLETRANSLATE(A2084, ""en"", ""ru"")"),"Loading...")</f>
        <v>Loading...</v>
      </c>
      <c r="F2084" s="2" t="str">
        <f>IFERROR(__xludf.DUMMYFUNCTION("GOOGLETRANSLATE(B2084, ""en"", ""ru"")"),"Loading...")</f>
        <v>Loading...</v>
      </c>
      <c r="G2084" s="2" t="str">
        <f>IFERROR(__xludf.DUMMYFUNCTION("GOOGLETRANSLATE(C2084, ""en"", ""ru"")"),"Картофельный гратен за 15 минут с курицей и зеленью бекона: запеканка всегда кажется более простой и снисходительной, чем обычная отварная или жареная, но это не обязательно должно занимать 45 минут, это неплохо для разнообразия, и вы можете контролироват"&amp;"ь калорийность, выбрав крем-фреш от жирного дообезжиренного. (Очевидно, что жирный картофель всегда вкуснее!) На порцию 4: возьмите 800 г картофеля, мелко нарежьте и отварите на сковороде примерно 5-8 минут, пока он не станет твердым и не мягким. Мелко на"&amp;"режьте 3 луковицы и поместите в форму для запекания с 2 столовыми ложками оливкового масла и 100 мл куриного бульона. Готовьте, пока лук не станет мягким, затем слейте воду с салата и вылейте на лук. Приправьте и полейте сливками или крем-фреш, пока все н"&amp;"е покроется, но не расплывется. Натрите пармезан сверху, а затем доведите его до золотистого цвета под грилем. подайте с курицей и беконом, горошком и шпинатом.")</f>
        <v>Картофельный гратен за 15 минут с курицей и зеленью бекона: запеканка всегда кажется более простой и снисходительной, чем обычная отварная или жареная, но это не обязательно должно занимать 45 минут, это неплохо для разнообразия, и вы можете контролировать калорийность, выбрав крем-фреш от жирного дообезжиренного. (Очевидно, что жирный картофель всегда вкуснее!) На порцию 4: возьмите 800 г картофеля, мелко нарежьте и отварите на сковороде примерно 5-8 минут, пока он не станет твердым и не мягким. Мелко нарежьте 3 луковицы и поместите в форму для запекания с 2 столовыми ложками оливкового масла и 100 мл куриного бульона. Готовьте, пока лук не станет мягким, затем слейте воду с салата и вылейте на лук. Приправьте и полейте сливками или крем-фреш, пока все не покроется, но не расплывется. Натрите пармезан сверху, а затем доведите его до золотистого цвета под грилем. подайте с курицей и беконом, горошком и шпинатом.</v>
      </c>
    </row>
    <row r="2085" ht="15.75" customHeight="1">
      <c r="A2085" s="2" t="s">
        <v>917</v>
      </c>
      <c r="B2085" s="2" t="s">
        <v>197</v>
      </c>
      <c r="C2085" s="2" t="s">
        <v>918</v>
      </c>
      <c r="E2085" s="2" t="str">
        <f>IFERROR(__xludf.DUMMYFUNCTION("GOOGLETRANSLATE(A2085, ""en"", ""ru"")"),"Путин")</f>
        <v>Путин</v>
      </c>
      <c r="F2085" s="2" t="str">
        <f>IFERROR(__xludf.DUMMYFUNCTION("GOOGLETRANSLATE(B2085, ""en"", ""ru"")"),"Loading...")</f>
        <v>Loading...</v>
      </c>
      <c r="G2085" s="2" t="str">
        <f>IFERROR(__xludf.DUMMYFUNCTION("GOOGLETRANSLATE(C2085, ""en"", ""ru"")"),"Loading...")</f>
        <v>Loading...</v>
      </c>
    </row>
    <row r="2086" ht="15.75" customHeight="1">
      <c r="A2086" s="2" t="s">
        <v>917</v>
      </c>
      <c r="B2086" s="2" t="s">
        <v>919</v>
      </c>
      <c r="C2086" s="2" t="s">
        <v>918</v>
      </c>
      <c r="E2086" s="2" t="str">
        <f>IFERROR(__xludf.DUMMYFUNCTION("GOOGLETRANSLATE(A2086, ""en"", ""ru"")"),"Путин")</f>
        <v>Путин</v>
      </c>
      <c r="F2086" s="2" t="str">
        <f>IFERROR(__xludf.DUMMYFUNCTION("GOOGLETRANSLATE(B2086, ""en"", ""ru"")"),"Loading...")</f>
        <v>Loading...</v>
      </c>
      <c r="G2086" s="2" t="str">
        <f>IFERROR(__xludf.DUMMYFUNCTION("GOOGLETRANSLATE(C2086, ""en"", ""ru"")"),"Loading...")</f>
        <v>Loading...</v>
      </c>
    </row>
    <row r="2087" ht="15.75" customHeight="1">
      <c r="A2087" s="2" t="s">
        <v>917</v>
      </c>
      <c r="B2087" s="2" t="s">
        <v>93</v>
      </c>
      <c r="C2087" s="2" t="s">
        <v>918</v>
      </c>
      <c r="E2087" s="2" t="str">
        <f>IFERROR(__xludf.DUMMYFUNCTION("GOOGLETRANSLATE(A2087, ""en"", ""ru"")"),"Путин")</f>
        <v>Путин</v>
      </c>
      <c r="F2087" s="2" t="str">
        <f>IFERROR(__xludf.DUMMYFUNCTION("GOOGLETRANSLATE(B2087, ""en"", ""ru"")"),"Картофель")</f>
        <v>Картофель</v>
      </c>
      <c r="G2087" s="2" t="str">
        <f>IFERROR(__xludf.DUMMYFUNCTION("GOOGLETRANSLATE(C2087, ""en"", ""ru"")"),"Loading...")</f>
        <v>Loading...</v>
      </c>
    </row>
    <row r="2088" ht="15.75" customHeight="1">
      <c r="A2088" s="2" t="s">
        <v>917</v>
      </c>
      <c r="B2088" s="2" t="s">
        <v>920</v>
      </c>
      <c r="C2088" s="2" t="s">
        <v>918</v>
      </c>
      <c r="E2088" s="2" t="str">
        <f>IFERROR(__xludf.DUMMYFUNCTION("GOOGLETRANSLATE(A2088, ""en"", ""ru"")"),"Путин")</f>
        <v>Путин</v>
      </c>
      <c r="F2088" s="2" t="str">
        <f>IFERROR(__xludf.DUMMYFUNCTION("GOOGLETRANSLATE(B2088, ""en"", ""ru"")"),"Loading...")</f>
        <v>Loading...</v>
      </c>
      <c r="G2088" s="2" t="str">
        <f>IFERROR(__xludf.DUMMYFUNCTION("GOOGLETRANSLATE(C2088, ""en"", ""ru"")"),"Loading...")</f>
        <v>Loading...</v>
      </c>
    </row>
    <row r="2089" ht="15.75" customHeight="1">
      <c r="A2089" s="2" t="s">
        <v>921</v>
      </c>
      <c r="B2089" s="2" t="s">
        <v>922</v>
      </c>
      <c r="C2089" s="2" t="s">
        <v>923</v>
      </c>
      <c r="E2089" s="2" t="str">
        <f>IFERROR(__xludf.DUMMYFUNCTION("GOOGLETRANSLATE(A2089, ""en"", ""ru"")"),"Loading...")</f>
        <v>Loading...</v>
      </c>
      <c r="F2089" s="2" t="str">
        <f>IFERROR(__xludf.DUMMYFUNCTION("GOOGLETRANSLATE(B2089, ""en"", ""ru"")"),"Спагетти")</f>
        <v>Спагетти</v>
      </c>
      <c r="G2089" s="2" t="str">
        <f>IFERROR(__xludf.DUMMYFUNCTION("GOOGLETRANSLATE(C2089, ""en"", ""ru"")"),"Приготовьте макароны, следуя за людьми на упаковке. Нагрейте масло в сковороде с антипригарной крышкой и обжарьте лук, чеснок и перец чили в течение 3–4 минут, чтобы они стали мягкими. Добавьте томатное пюре и готовьте 1 минуту, затем добавьте сардины с с"&amp;"оусом. Приготовьте, разбивая рыбу деревянной ложкой, затем оливки и продолжайте готовить еще несколько минут.
Слейте воду с макаронами и столами в кастрюлю. 2–3 столовые ложки воды от варки. Все хорошо переключите, затем разложите по тарелкам и подайте, "&amp;"посыпав пармезаном.")</f>
        <v>Приготовьте макароны, следуя за людьми на упаковке. Нагрейте масло в сковороде с антипригарной крышкой и обжарьте лук, чеснок и перец чили в течение 3–4 минут, чтобы они стали мягкими. Добавьте томатное пюре и готовьте 1 минуту, затем добавьте сардины с соусом. Приготовьте, разбивая рыбу деревянной ложкой, затем оливки и продолжайте готовить еще несколько минут.
Слейте воду с макаронами и столами в кастрюлю. 2–3 столовые ложки воды от варки. Все хорошо переключите, затем разложите по тарелкам и подайте, посыпав пармезаном.</v>
      </c>
    </row>
    <row r="2090" ht="15.75" customHeight="1">
      <c r="A2090" s="2" t="s">
        <v>921</v>
      </c>
      <c r="B2090" s="2" t="s">
        <v>69</v>
      </c>
      <c r="C2090" s="2" t="s">
        <v>923</v>
      </c>
      <c r="E2090" s="2" t="str">
        <f>IFERROR(__xludf.DUMMYFUNCTION("GOOGLETRANSLATE(A2090, ""en"", ""ru"")"),"Loading...")</f>
        <v>Loading...</v>
      </c>
      <c r="F2090" s="2" t="str">
        <f>IFERROR(__xludf.DUMMYFUNCTION("GOOGLETRANSLATE(B2090, ""en"", ""ru"")"),"Оливковое масло")</f>
        <v>Оливковое масло</v>
      </c>
      <c r="G2090" s="2" t="str">
        <f>IFERROR(__xludf.DUMMYFUNCTION("GOOGLETRANSLATE(C2090, ""en"", ""ru"")"),"Приготовьте макароны, следуя за людьми на упаковке. Нагрейте масло в сковороде с антипригарной крышкой и обжарьте лук, чеснок и перец чили в течение 3–4 минут, чтобы они стали мягкими. Добавьте томатное пюре и готовьте 1 минуту, затем добавьте сардины с с"&amp;"оусом. Приготовьте, разбивая рыбу деревянной ложкой, затем оливки и продолжайте готовить еще несколько минут.
Слейте воду с макаронами и столами в кастрюлю. 2–3 столовые ложки воды от варки. Все хорошо переключите, затем разложите по тарелкам и подайте, "&amp;"посыпав пармезаном.")</f>
        <v>Приготовьте макароны, следуя за людьми на упаковке. Нагрейте масло в сковороде с антипригарной крышкой и обжарьте лук, чеснок и перец чили в течение 3–4 минут, чтобы они стали мягкими. Добавьте томатное пюре и готовьте 1 минуту, затем добавьте сардины с соусом. Приготовьте, разбивая рыбу деревянной ложкой, затем оливки и продолжайте готовить еще несколько минут.
Слейте воду с макаронами и столами в кастрюлю. 2–3 столовые ложки воды от варки. Все хорошо переключите, затем разложите по тарелкам и подайте, посыпав пармезаном.</v>
      </c>
    </row>
    <row r="2091" ht="15.75" customHeight="1">
      <c r="A2091" s="2" t="s">
        <v>921</v>
      </c>
      <c r="B2091" s="2" t="s">
        <v>77</v>
      </c>
      <c r="C2091" s="2" t="s">
        <v>923</v>
      </c>
      <c r="E2091" s="2" t="str">
        <f>IFERROR(__xludf.DUMMYFUNCTION("GOOGLETRANSLATE(A2091, ""en"", ""ru"")"),"Loading...")</f>
        <v>Loading...</v>
      </c>
      <c r="F2091" s="2" t="str">
        <f>IFERROR(__xludf.DUMMYFUNCTION("GOOGLETRANSLATE(B2091, ""en"", ""ru"")"),"Лук")</f>
        <v>Лук</v>
      </c>
      <c r="G2091" s="2" t="str">
        <f>IFERROR(__xludf.DUMMYFUNCTION("GOOGLETRANSLATE(C2091, ""en"", ""ru"")"),"Приготовьте макароны, следуя за людьми на упаковке. Нагрейте масло в сковороде с антипригарной крышкой и обжарьте лук, чеснок и перец чили в течение 3–4 минут, чтобы они стали мягкими. Добавьте томатное пюре и готовьте 1 минуту, затем добавьте сардины с с"&amp;"оусом. Приготовьте, разбивая рыбу деревянной ложкой, затем оливки и продолжайте готовить еще несколько минут.
Слейте воду с макаронами и столами в кастрюлю. 2–3 столовые ложки воды от варки. Все хорошо переключите, затем разложите по тарелкам и подайте, "&amp;"посыпав пармезаном.")</f>
        <v>Приготовьте макароны, следуя за людьми на упаковке. Нагрейте масло в сковороде с антипригарной крышкой и обжарьте лук, чеснок и перец чили в течение 3–4 минут, чтобы они стали мягкими. Добавьте томатное пюре и готовьте 1 минуту, затем добавьте сардины с соусом. Приготовьте, разбивая рыбу деревянной ложкой, затем оливки и продолжайте готовить еще несколько минут.
Слейте воду с макаронами и столами в кастрюлю. 2–3 столовые ложки воды от варки. Все хорошо переключите, затем разложите по тарелкам и подайте, посыпав пармезаном.</v>
      </c>
    </row>
    <row r="2092" ht="15.75" customHeight="1">
      <c r="A2092" s="2" t="s">
        <v>921</v>
      </c>
      <c r="B2092" s="2" t="s">
        <v>79</v>
      </c>
      <c r="C2092" s="2" t="s">
        <v>923</v>
      </c>
      <c r="E2092" s="2" t="str">
        <f>IFERROR(__xludf.DUMMYFUNCTION("GOOGLETRANSLATE(A2092, ""en"", ""ru"")"),"Loading...")</f>
        <v>Loading...</v>
      </c>
      <c r="F2092" s="2" t="str">
        <f>IFERROR(__xludf.DUMMYFUNCTION("GOOGLETRANSLATE(B2092, ""en"", ""ru"")"),"Чеснок")</f>
        <v>Чеснок</v>
      </c>
      <c r="G2092" s="2" t="str">
        <f>IFERROR(__xludf.DUMMYFUNCTION("GOOGLETRANSLATE(C2092, ""en"", ""ru"")"),"Приготовьте макароны, следуя за людьми на упаковке. Нагрейте масло в сковороде с антипригарной крышкой и обжарьте лук, чеснок и перец чили в течение 3–4 минут, чтобы они стали мягкими. Добавьте томатное пюре и готовьте 1 минуту, затем добавьте сардины с с"&amp;"оусом. Приготовьте, разбивая рыбу деревянной ложкой, затем оливки и продолжайте готовить еще несколько минут.
Слейте воду с макаронами и столами в кастрюлю. 2–3 столовые ложки воды от варки. Все хорошо переключите, затем разложите по тарелкам и подайте, "&amp;"посыпав пармезаном.")</f>
        <v>Приготовьте макароны, следуя за людьми на упаковке. Нагрейте масло в сковороде с антипригарной крышкой и обжарьте лук, чеснок и перец чили в течение 3–4 минут, чтобы они стали мягкими. Добавьте томатное пюре и готовьте 1 минуту, затем добавьте сардины с соусом. Приготовьте, разбивая рыбу деревянной ложкой, затем оливки и продолжайте готовить еще несколько минут.
Слейте воду с макаронами и столами в кастрюлю. 2–3 столовые ложки воды от варки. Все хорошо переключите, затем разложите по тарелкам и подайте, посыпав пармезаном.</v>
      </c>
    </row>
    <row r="2093" ht="15.75" customHeight="1">
      <c r="A2093" s="2" t="s">
        <v>921</v>
      </c>
      <c r="B2093" s="2" t="s">
        <v>384</v>
      </c>
      <c r="C2093" s="2" t="s">
        <v>923</v>
      </c>
      <c r="E2093" s="2" t="str">
        <f>IFERROR(__xludf.DUMMYFUNCTION("GOOGLETRANSLATE(A2093, ""en"", ""ru"")"),"Loading...")</f>
        <v>Loading...</v>
      </c>
      <c r="F2093" s="2" t="str">
        <f>IFERROR(__xludf.DUMMYFUNCTION("GOOGLETRANSLATE(B2093, ""en"", ""ru"")"),"Loading...")</f>
        <v>Loading...</v>
      </c>
      <c r="G2093" s="2" t="str">
        <f>IFERROR(__xludf.DUMMYFUNCTION("GOOGLETRANSLATE(C2093, ""en"", ""ru"")"),"Приготовьте макароны, следуя за людьми на упаковке. Нагрейте масло в сковороде с антипригарной крышкой и обжарьте лук, чеснок и перец чили в течение 3–4 минут, чтобы они стали мягкими. Добавьте томатное пюре и готовьте 1 минуту, затем добавьте сардины с с"&amp;"оусом. Приготовьте, разбивая рыбу деревянной ложкой, затем оливки и продолжайте готовить еще несколько минут.
Слейте воду с макаронами и столами в кастрюлю. 2–3 столовые ложки воды от варки. Все хорошо переключите, затем разложите по тарелкам и подайте, "&amp;"посыпав пармезаном.")</f>
        <v>Приготовьте макароны, следуя за людьми на упаковке. Нагрейте масло в сковороде с антипригарной крышкой и обжарьте лук, чеснок и перец чили в течение 3–4 минут, чтобы они стали мягкими. Добавьте томатное пюре и готовьте 1 минуту, затем добавьте сардины с соусом. Приготовьте, разбивая рыбу деревянной ложкой, затем оливки и продолжайте готовить еще несколько минут.
Слейте воду с макаронами и столами в кастрюлю. 2–3 столовые ложки воды от варки. Все хорошо переключите, затем разложите по тарелкам и подайте, посыпав пармезаном.</v>
      </c>
    </row>
    <row r="2094" ht="15.75" customHeight="1">
      <c r="A2094" s="2" t="s">
        <v>921</v>
      </c>
      <c r="B2094" s="2" t="s">
        <v>177</v>
      </c>
      <c r="C2094" s="2" t="s">
        <v>923</v>
      </c>
      <c r="E2094" s="2" t="str">
        <f>IFERROR(__xludf.DUMMYFUNCTION("GOOGLETRANSLATE(A2094, ""en"", ""ru"")"),"Loading...")</f>
        <v>Loading...</v>
      </c>
      <c r="F2094" s="2" t="str">
        <f>IFERROR(__xludf.DUMMYFUNCTION("GOOGLETRANSLATE(B2094, ""en"", ""ru"")"),"Loading...")</f>
        <v>Loading...</v>
      </c>
      <c r="G2094" s="2" t="str">
        <f>IFERROR(__xludf.DUMMYFUNCTION("GOOGLETRANSLATE(C2094, ""en"", ""ru"")"),"Приготовьте макароны, следуя за людьми на упаковке. Нагрейте масло в сковороде с антипригарной крышкой и обжарьте лук, чеснок и перец чили в течение 3–4 минут, чтобы они стали мягкими. Добавьте томатное пюре и готовьте 1 минуту, затем добавьте сардины с с"&amp;"оусом. Приготовьте, разбивая рыбу деревянной ложкой, затем оливки и продолжайте готовить еще несколько минут.
Слейте воду с макаронами и столами в кастрюлю. 2–3 столовые ложки воды от варки. Все хорошо переключите, затем разложите по тарелкам и подайте, "&amp;"посыпав пармезаном.")</f>
        <v>Приготовьте макароны, следуя за людьми на упаковке. Нагрейте масло в сковороде с антипригарной крышкой и обжарьте лук, чеснок и перец чили в течение 3–4 минут, чтобы они стали мягкими. Добавьте томатное пюре и готовьте 1 минуту, затем добавьте сардины с соусом. Приготовьте, разбивая рыбу деревянной ложкой, затем оливки и продолжайте готовить еще несколько минут.
Слейте воду с макаронами и столами в кастрюлю. 2–3 столовые ложки воды от варки. Все хорошо переключите, затем разложите по тарелкам и подайте, посыпав пармезаном.</v>
      </c>
    </row>
    <row r="2095" ht="15.75" customHeight="1">
      <c r="A2095" s="2" t="s">
        <v>921</v>
      </c>
      <c r="B2095" s="2" t="s">
        <v>630</v>
      </c>
      <c r="C2095" s="2" t="s">
        <v>923</v>
      </c>
      <c r="E2095" s="2" t="str">
        <f>IFERROR(__xludf.DUMMYFUNCTION("GOOGLETRANSLATE(A2095, ""en"", ""ru"")"),"Loading...")</f>
        <v>Loading...</v>
      </c>
      <c r="F2095" s="2" t="str">
        <f>IFERROR(__xludf.DUMMYFUNCTION("GOOGLETRANSLATE(B2095, ""en"", ""ru"")"),"Loading...")</f>
        <v>Loading...</v>
      </c>
      <c r="G2095" s="2" t="str">
        <f>IFERROR(__xludf.DUMMYFUNCTION("GOOGLETRANSLATE(C2095, ""en"", ""ru"")"),"Приготовьте макароны, следуя за людьми на упаковке. Нагрейте масло в сковороде с антипригарной крышкой и обжарьте лук, чеснок и перец чили в течение 3–4 минут, чтобы они стали мягкими. Добавьте томатное пюре и готовьте 1 минуту, затем добавьте сардины с с"&amp;"оусом. Приготовьте, разбивая рыбу деревянной ложкой, затем оливки и продолжайте готовить еще несколько минут.
Слейте воду с макаронами и столами в кастрюлю. 2–3 столовые ложки воды от варки. Все хорошо переключите, затем разложите по тарелкам и подайте, "&amp;"посыпав пармезаном.")</f>
        <v>Приготовьте макароны, следуя за людьми на упаковке. Нагрейте масло в сковороде с антипригарной крышкой и обжарьте лук, чеснок и перец чили в течение 3–4 минут, чтобы они стали мягкими. Добавьте томатное пюре и готовьте 1 минуту, затем добавьте сардины с соусом. Приготовьте, разбивая рыбу деревянной ложкой, затем оливки и продолжайте готовить еще несколько минут.
Слейте воду с макаронами и столами в кастрюлю. 2–3 столовые ложки воды от варки. Все хорошо переключите, затем разложите по тарелкам и подайте, посыпав пармезаном.</v>
      </c>
    </row>
    <row r="2096" ht="15.75" customHeight="1">
      <c r="A2096" s="2" t="s">
        <v>921</v>
      </c>
      <c r="B2096" s="2" t="s">
        <v>211</v>
      </c>
      <c r="C2096" s="2" t="s">
        <v>923</v>
      </c>
      <c r="E2096" s="2" t="str">
        <f>IFERROR(__xludf.DUMMYFUNCTION("GOOGLETRANSLATE(A2096, ""en"", ""ru"")"),"Loading...")</f>
        <v>Loading...</v>
      </c>
      <c r="F2096" s="2" t="str">
        <f>IFERROR(__xludf.DUMMYFUNCTION("GOOGLETRANSLATE(B2096, ""en"", ""ru"")"),"Loading...")</f>
        <v>Loading...</v>
      </c>
      <c r="G2096" s="2" t="str">
        <f>IFERROR(__xludf.DUMMYFUNCTION("GOOGLETRANSLATE(C2096, ""en"", ""ru"")"),"Приготовьте макароны, следуя за людьми на упаковке. Нагрейте масло в сковороде с антипригарной крышкой и обжарьте лук, чеснок и перец чили в течение 3–4 минут, чтобы они стали мягкими. Добавьте томатное пюре и готовьте 1 минуту, затем добавьте сардины с с"&amp;"оусом. Приготовьте, разбивая рыбу деревянной ложкой, затем оливки и продолжайте готовить еще несколько минут.
Слейте воду с макаронами и столами в кастрюлю. 2–3 столовые ложки воды от варки. Все хорошо переключите, затем разложите по тарелкам и подайте, "&amp;"посыпав пармезаном.")</f>
        <v>Приготовьте макароны, следуя за людьми на упаковке. Нагрейте масло в сковороде с антипригарной крышкой и обжарьте лук, чеснок и перец чили в течение 3–4 минут, чтобы они стали мягкими. Добавьте томатное пюре и готовьте 1 минуту, затем добавьте сардины с соусом. Приготовьте, разбивая рыбу деревянной ложкой, затем оливки и продолжайте готовить еще несколько минут.
Слейте воду с макаронами и столами в кастрюлю. 2–3 столовые ложки воды от варки. Все хорошо переключите, затем разложите по тарелкам и подайте, посыпав пармезаном.</v>
      </c>
    </row>
    <row r="2097" ht="15.75" customHeight="1">
      <c r="A2097" s="2" t="s">
        <v>921</v>
      </c>
      <c r="B2097" s="2" t="s">
        <v>607</v>
      </c>
      <c r="C2097" s="2" t="s">
        <v>923</v>
      </c>
      <c r="E2097" s="2" t="str">
        <f>IFERROR(__xludf.DUMMYFUNCTION("GOOGLETRANSLATE(A2097, ""en"", ""ru"")"),"Loading...")</f>
        <v>Loading...</v>
      </c>
      <c r="F2097" s="2" t="str">
        <f>IFERROR(__xludf.DUMMYFUNCTION("GOOGLETRANSLATE(B2097, ""en"", ""ru"")"),"Loading...")</f>
        <v>Loading...</v>
      </c>
      <c r="G2097" s="2" t="str">
        <f>IFERROR(__xludf.DUMMYFUNCTION("GOOGLETRANSLATE(C2097, ""en"", ""ru"")"),"Приготовьте макароны, следуя за людьми на упаковке. Нагрейте масло в сковороде с антипригарной крышкой и обжарьте лук, чеснок и перец чили в течение 3–4 минут, чтобы они стали мягкими. Добавьте томатное пюре и готовьте 1 минуту, затем добавьте сардины с с"&amp;"оусом. Приготовьте, разбивая рыбу деревянной ложкой, затем оливки и продолжайте готовить еще несколько минут.
Слейте воду с макаронами и столами в кастрюлю. 2–3 столовые ложки воды от варки. Все хорошо переключите, затем разложите по тарелкам и подайте, "&amp;"посыпав пармезаном.")</f>
        <v>Приготовьте макароны, следуя за людьми на упаковке. Нагрейте масло в сковороде с антипригарной крышкой и обжарьте лук, чеснок и перец чили в течение 3–4 минут, чтобы они стали мягкими. Добавьте томатное пюре и готовьте 1 минуту, затем добавьте сардины с соусом. Приготовьте, разбивая рыбу деревянной ложкой, затем оливки и продолжайте готовить еще несколько минут.
Слейте воду с макаронами и столами в кастрюлю. 2–3 столовые ложки воды от варки. Все хорошо переключите, затем разложите по тарелкам и подайте, посыпав пармезаном.</v>
      </c>
    </row>
    <row r="2098" ht="15.75" customHeight="1">
      <c r="A2098" s="2" t="s">
        <v>924</v>
      </c>
      <c r="B2098" s="2" t="s">
        <v>172</v>
      </c>
      <c r="C2098" s="2" t="s">
        <v>925</v>
      </c>
      <c r="E2098" s="2" t="str">
        <f>IFERROR(__xludf.DUMMYFUNCTION("GOOGLETRANSLATE(A2098, ""en"", ""ru"")"),"Loading...")</f>
        <v>Loading...</v>
      </c>
      <c r="F2098" s="2" t="str">
        <f>IFERROR(__xludf.DUMMYFUNCTION("GOOGLETRANSLATE(B2098, ""en"", ""ru"")"),"Loading...")</f>
        <v>Loading...</v>
      </c>
      <c r="G2098" s="2" t="str">
        <f>IFERROR(__xludf.DUMMYFUNCTION("GOOGLETRANSLATE(C2098, ""en"", ""ru"")"),"Нагрейте духовку до 140C/120C с конвекцией/газом. 1. Поставьте большую жаропрочную форму (плотно закрывающуюся крышку) на сильный огонь. Добавьте жир и нарезанные кубики мяса, подготовьте несколько минут, чтобы края запечатались, и быстро переключите, что"&amp;"бы оно выглядело сбалансированным. Уменьшите огонь до минимума, нарезанный лук, целые зубчики чеснока, морковь и семена фенхеля и осторожно готовьте несколько минут, чтобы овощи стали мягче.
Залейте красным винным уксусом, соскребая со дна кастрюли куски "&amp;"мяса. Добавьте бульон, томатное пюре, половину розмарина и петрушки. Доведите до белого цвета и варите 10 минут, затем прикрепите, накройте верхнюю крышку и поставьте в духовку крышку на 2 часа, сняв крышку на последнем часе приготовления. Время от времен"&amp;"и помешивайте и добавляйте фасоль за 30 минут до оказания помощи.
Достаньте противень духовки и разогрейте гриль. Посыпьте сверху оставшимися травами и сухарями, сбрызните верхнюю часть небольшим количеством масла и поставьте в духовку на 5–10 минут, пока"&amp;" сухари не станут золотистыми. Подавайте с хрустящим хлебом и зелеными овощами.")</f>
        <v>Нагрейте духовку до 140C/120C с конвекцией/газом. 1. Поставьте большую жаропрочную форму (плотно закрывающуюся крышку) на сильный огонь. Добавьте жир и нарезанные кубики мяса, подготовьте несколько минут, чтобы края запечатались, и быстро переключите, чтобы оно выглядело сбалансированным. Уменьшите огонь до минимума, нарезанный лук, целые зубчики чеснока, морковь и семена фенхеля и осторожно готовьте несколько минут, чтобы овощи стали мягче.
Залейте красным винным уксусом, соскребая со дна кастрюли куски мяса. Добавьте бульон, томатное пюре, половину розмарина и петрушки. Доведите до белого цвета и варите 10 минут, затем прикрепите, накройте верхнюю крышку и поставьте в духовку крышку на 2 часа, сняв крышку на последнем часе приготовления. Время от времени помешивайте и добавляйте фасоль за 30 минут до оказания помощи.
Достаньте противень духовки и разогрейте гриль. Посыпьте сверху оставшимися травами и сухарями, сбрызните верхнюю часть небольшим количеством масла и поставьте в духовку на 5–10 минут, пока сухари не станут золотистыми. Подавайте с хрустящим хлебом и зелеными овощами.</v>
      </c>
    </row>
    <row r="2099" ht="15.75" customHeight="1">
      <c r="A2099" s="2" t="s">
        <v>924</v>
      </c>
      <c r="B2099" s="2" t="s">
        <v>228</v>
      </c>
      <c r="C2099" s="2" t="s">
        <v>925</v>
      </c>
      <c r="E2099" s="2" t="str">
        <f>IFERROR(__xludf.DUMMYFUNCTION("GOOGLETRANSLATE(A2099, ""en"", ""ru"")"),"Loading...")</f>
        <v>Loading...</v>
      </c>
      <c r="F2099" s="2" t="str">
        <f>IFERROR(__xludf.DUMMYFUNCTION("GOOGLETRANSLATE(B2099, ""en"", ""ru"")"),"Loading...")</f>
        <v>Loading...</v>
      </c>
      <c r="G2099" s="2" t="str">
        <f>IFERROR(__xludf.DUMMYFUNCTION("GOOGLETRANSLATE(C2099, ""en"", ""ru"")"),"Нагрейте духовку до 140C/120C с конвекцией/газом. 1. Поставьте большую жаропрочную форму (плотно закрывающуюся крышку) на сильный огонь. Добавьте жир и нарезанные кубики мяса, подготовьте несколько минут, чтобы края запечатались, и быстро переключите, что"&amp;"бы оно выглядело сбалансированным. Уменьшите огонь до минимума, нарезанный лук, целые зубчики чеснока, морковь и семена фенхеля и осторожно готовьте несколько минут, чтобы овощи стали мягче.
Залейте красным винным уксусом, соскребая со дна кастрюли куски "&amp;"мяса. Добавьте бульон, томатное пюре, половину розмарина и петрушки. Доведите до белого цвета и варите 10 минут, затем прикрепите, накройте верхнюю крышку и поставьте в духовку крышку на 2 часа, сняв крышку на последнем часе приготовления. Время от времен"&amp;"и помешивайте и добавляйте фасоль за 30 минут до оказания помощи.
Достаньте противень духовки и разогрейте гриль. Посыпьте сверху оставшимися травами и сухарями, сбрызните верхнюю часть небольшим количеством масла и поставьте в духовку на 5–10 минут, пока"&amp;" сухари не станут золотистыми. Подавайте с хрустящим хлебом и зелеными овощами.")</f>
        <v>Нагрейте духовку до 140C/120C с конвекцией/газом. 1. Поставьте большую жаропрочную форму (плотно закрывающуюся крышку) на сильный огонь. Добавьте жир и нарезанные кубики мяса, подготовьте несколько минут, чтобы края запечатались, и быстро переключите, чтобы оно выглядело сбалансированным. Уменьшите огонь до минимума, нарезанный лук, целые зубчики чеснока, морковь и семена фенхеля и осторожно готовьте несколько минут, чтобы овощи стали мягче.
Залейте красным винным уксусом, соскребая со дна кастрюли куски мяса. Добавьте бульон, томатное пюре, половину розмарина и петрушки. Доведите до белого цвета и варите 10 минут, затем прикрепите, накройте верхнюю крышку и поставьте в духовку крышку на 2 часа, сняв крышку на последнем часе приготовления. Время от времени помешивайте и добавляйте фасоль за 30 минут до оказания помощи.
Достаньте противень духовки и разогрейте гриль. Посыпьте сверху оставшимися травами и сухарями, сбрызните верхнюю часть небольшим количеством масла и поставьте в духовку на 5–10 минут, пока сухари не станут золотистыми. Подавайте с хрустящим хлебом и зелеными овощами.</v>
      </c>
    </row>
    <row r="2100" ht="15.75" customHeight="1">
      <c r="A2100" s="2" t="s">
        <v>924</v>
      </c>
      <c r="B2100" s="2" t="s">
        <v>77</v>
      </c>
      <c r="C2100" s="2" t="s">
        <v>925</v>
      </c>
      <c r="E2100" s="2" t="str">
        <f>IFERROR(__xludf.DUMMYFUNCTION("GOOGLETRANSLATE(A2100, ""en"", ""ru"")"),"Loading...")</f>
        <v>Loading...</v>
      </c>
      <c r="F2100" s="2" t="str">
        <f>IFERROR(__xludf.DUMMYFUNCTION("GOOGLETRANSLATE(B2100, ""en"", ""ru"")"),"Лук")</f>
        <v>Лук</v>
      </c>
      <c r="G2100" s="2" t="str">
        <f>IFERROR(__xludf.DUMMYFUNCTION("GOOGLETRANSLATE(C2100, ""en"", ""ru"")"),"Нагрейте духовку до 140C/120C с конвекцией/газом. 1. Поставьте большую жаропрочную форму (плотно закрывающуюся крышку) на сильный огонь. Добавьте жир и нарезанные кубики мяса, подготовьте несколько минут, чтобы края запечатались, и быстро переключите, что"&amp;"бы оно выглядело сбалансированным. Уменьшите огонь до минимума, нарезанный лук, целые зубчики чеснока, морковь и семена фенхеля и осторожно готовьте несколько минут, чтобы овощи стали мягче.
Залейте красным винным уксусом, соскребая со дна кастрюли куски "&amp;"мяса. Добавьте бульон, томатное пюре, половину розмарина и петрушки. Доведите до белого цвета и варите 10 минут, затем прикрепите, накройте верхнюю крышку и поставьте в духовку крышку на 2 часа, сняв крышку на последнем часе приготовления. Время от времен"&amp;"и помешивайте и добавляйте фасоль за 30 минут до оказания помощи.
Достаньте противень духовки и разогрейте гриль. Посыпьте сверху оставшимися травами и сухарями, сбрызните верхнюю часть небольшим количеством масла и поставьте в духовку на 5–10 минут, пока"&amp;" сухари не станут золотистыми. Подавайте с хрустящим хлебом и зелеными овощами.")</f>
        <v>Нагрейте духовку до 140C/120C с конвекцией/газом. 1. Поставьте большую жаропрочную форму (плотно закрывающуюся крышку) на сильный огонь. Добавьте жир и нарезанные кубики мяса, подготовьте несколько минут, чтобы края запечатались, и быстро переключите, чтобы оно выглядело сбалансированным. Уменьшите огонь до минимума, нарезанный лук, целые зубчики чеснока, морковь и семена фенхеля и осторожно готовьте несколько минут, чтобы овощи стали мягче.
Залейте красным винным уксусом, соскребая со дна кастрюли куски мяса. Добавьте бульон, томатное пюре, половину розмарина и петрушки. Доведите до белого цвета и варите 10 минут, затем прикрепите, накройте верхнюю крышку и поставьте в духовку крышку на 2 часа, сняв крышку на последнем часе приготовления. Время от времени помешивайте и добавляйте фасоль за 30 минут до оказания помощи.
Достаньте противень духовки и разогрейте гриль. Посыпьте сверху оставшимися травами и сухарями, сбрызните верхнюю часть небольшим количеством масла и поставьте в духовку на 5–10 минут, пока сухари не станут золотистыми. Подавайте с хрустящим хлебом и зелеными овощами.</v>
      </c>
    </row>
    <row r="2101" ht="15.75" customHeight="1">
      <c r="A2101" s="2" t="s">
        <v>924</v>
      </c>
      <c r="B2101" s="2" t="s">
        <v>79</v>
      </c>
      <c r="C2101" s="2" t="s">
        <v>925</v>
      </c>
      <c r="E2101" s="2" t="str">
        <f>IFERROR(__xludf.DUMMYFUNCTION("GOOGLETRANSLATE(A2101, ""en"", ""ru"")"),"Loading...")</f>
        <v>Loading...</v>
      </c>
      <c r="F2101" s="2" t="str">
        <f>IFERROR(__xludf.DUMMYFUNCTION("GOOGLETRANSLATE(B2101, ""en"", ""ru"")"),"Чеснок")</f>
        <v>Чеснок</v>
      </c>
      <c r="G2101" s="2" t="str">
        <f>IFERROR(__xludf.DUMMYFUNCTION("GOOGLETRANSLATE(C2101, ""en"", ""ru"")"),"Нагрейте духовку до 140C/120C с конвекцией/газом. 1. Поставьте большую жаропрочную форму (плотно закрывающуюся крышку) на сильный огонь. Добавьте жир и нарезанные кубики мяса, подготовьте несколько минут, чтобы края запечатались, и быстро переключите, что"&amp;"бы оно выглядело сбалансированным. Уменьшите огонь до минимума, нарезанный лук, целые зубчики чеснока, морковь и семена фенхеля и осторожно готовьте несколько минут, чтобы овощи стали мягче.
Залейте красным винным уксусом, соскребая со дна кастрюли куски "&amp;"мяса. Добавьте бульон, томатное пюре, половину розмарина и петрушки. Доведите до белого цвета и варите 10 минут, затем прикрепите, накройте верхнюю крышку и поставьте в духовку крышку на 2 часа, сняв крышку на последнем часе приготовления. Время от времен"&amp;"и помешивайте и добавляйте фасоль за 30 минут до оказания помощи.
Достаньте противень духовки и разогрейте гриль. Посыпьте сверху оставшимися травами и сухарями, сбрызните верхнюю часть небольшим количеством масла и поставьте в духовку на 5–10 минут, пока"&amp;" сухари не станут золотистыми. Подавайте с хрустящим хлебом и зелеными овощами.")</f>
        <v>Нагрейте духовку до 140C/120C с конвекцией/газом. 1. Поставьте большую жаропрочную форму (плотно закрывающуюся крышку) на сильный огонь. Добавьте жир и нарезанные кубики мяса, подготовьте несколько минут, чтобы края запечатались, и быстро переключите, чтобы оно выглядело сбалансированным. Уменьшите огонь до минимума, нарезанный лук, целые зубчики чеснока, морковь и семена фенхеля и осторожно готовьте несколько минут, чтобы овощи стали мягче.
Залейте красным винным уксусом, соскребая со дна кастрюли куски мяса. Добавьте бульон, томатное пюре, половину розмарина и петрушки. Доведите до белого цвета и варите 10 минут, затем прикрепите, накройте верхнюю крышку и поставьте в духовку крышку на 2 часа, сняв крышку на последнем часе приготовления. Время от времени помешивайте и добавляйте фасоль за 30 минут до оказания помощи.
Достаньте противень духовки и разогрейте гриль. Посыпьте сверху оставшимися травами и сухарями, сбрызните верхнюю часть небольшим количеством масла и поставьте в духовку на 5–10 минут, пока сухари не станут золотистыми. Подавайте с хрустящим хлебом и зелеными овощами.</v>
      </c>
    </row>
    <row r="2102" ht="15.75" customHeight="1">
      <c r="A2102" s="2" t="s">
        <v>924</v>
      </c>
      <c r="B2102" s="2" t="s">
        <v>91</v>
      </c>
      <c r="C2102" s="2" t="s">
        <v>925</v>
      </c>
      <c r="E2102" s="2" t="str">
        <f>IFERROR(__xludf.DUMMYFUNCTION("GOOGLETRANSLATE(A2102, ""en"", ""ru"")"),"Loading...")</f>
        <v>Loading...</v>
      </c>
      <c r="F2102" s="2" t="str">
        <f>IFERROR(__xludf.DUMMYFUNCTION("GOOGLETRANSLATE(B2102, ""en"", ""ru"")"),"Морковь")</f>
        <v>Морковь</v>
      </c>
      <c r="G2102" s="2" t="str">
        <f>IFERROR(__xludf.DUMMYFUNCTION("GOOGLETRANSLATE(C2102, ""en"", ""ru"")"),"Нагрейте духовку до 140C/120C с конвекцией/газом. 1. Поставьте большую жаропрочную форму (плотно закрывающуюся крышку) на сильный огонь. Добавьте жир и нарезанные кубики мяса, подготовьте несколько минут, чтобы края запечатались, и быстро переключите, что"&amp;"бы оно выглядело сбалансированным. Уменьшите огонь до минимума, нарезанный лук, целые зубчики чеснока, морковь и семена фенхеля и осторожно готовьте несколько минут, чтобы овощи стали мягче.
Залейте красным винным уксусом, соскребая со дна кастрюли куски "&amp;"мяса. Добавьте бульон, томатное пюре, половину розмарина и петрушки. Доведите до белого цвета и варите 10 минут, затем прикрепите, накройте верхнюю крышку и поставьте в духовку крышку на 2 часа, сняв крышку на последнем часе приготовления. Время от времен"&amp;"и помешивайте и добавляйте фасоль за 30 минут до оказания помощи.
Достаньте противень духовки и разогрейте гриль. Посыпьте сверху оставшимися травами и сухарями, сбрызните верхнюю часть небольшим количеством масла и поставьте в духовку на 5–10 минут, пока"&amp;" сухари не станут золотистыми. Подавайте с хрустящим хлебом и зелеными овощами.")</f>
        <v>Нагрейте духовку до 140C/120C с конвекцией/газом. 1. Поставьте большую жаропрочную форму (плотно закрывающуюся крышку) на сильный огонь. Добавьте жир и нарезанные кубики мяса, подготовьте несколько минут, чтобы края запечатались, и быстро переключите, чтобы оно выглядело сбалансированным. Уменьшите огонь до минимума, нарезанный лук, целые зубчики чеснока, морковь и семена фенхеля и осторожно готовьте несколько минут, чтобы овощи стали мягче.
Залейте красным винным уксусом, соскребая со дна кастрюли куски мяса. Добавьте бульон, томатное пюре, половину розмарина и петрушки. Доведите до белого цвета и варите 10 минут, затем прикрепите, накройте верхнюю крышку и поставьте в духовку крышку на 2 часа, сняв крышку на последнем часе приготовления. Время от времени помешивайте и добавляйте фасоль за 30 минут до оказания помощи.
Достаньте противень духовки и разогрейте гриль. Посыпьте сверху оставшимися травами и сухарями, сбрызните верхнюю часть небольшим количеством масла и поставьте в духовку на 5–10 минут, пока сухари не станут золотистыми. Подавайте с хрустящим хлебом и зелеными овощами.</v>
      </c>
    </row>
    <row r="2103" ht="15.75" customHeight="1">
      <c r="A2103" s="2" t="s">
        <v>924</v>
      </c>
      <c r="B2103" s="2" t="s">
        <v>926</v>
      </c>
      <c r="C2103" s="2" t="s">
        <v>925</v>
      </c>
      <c r="E2103" s="2" t="str">
        <f>IFERROR(__xludf.DUMMYFUNCTION("GOOGLETRANSLATE(A2103, ""en"", ""ru"")"),"Loading...")</f>
        <v>Loading...</v>
      </c>
      <c r="F2103" s="2" t="str">
        <f>IFERROR(__xludf.DUMMYFUNCTION("GOOGLETRANSLATE(B2103, ""en"", ""ru"")"),"Семена укропа")</f>
        <v>Семена укропа</v>
      </c>
      <c r="G2103" s="2" t="str">
        <f>IFERROR(__xludf.DUMMYFUNCTION("GOOGLETRANSLATE(C2103, ""en"", ""ru"")"),"Нагрейте духовку до 140C/120C с конвекцией/газом. 1. Поставьте большую жаропрочную форму (плотно закрывающуюся крышку) на сильный огонь. Добавьте жир и нарезанные кубики мяса, подготовьте несколько минут, чтобы края запечатались, и быстро переключите, что"&amp;"бы оно выглядело сбалансированным. Уменьшите огонь до минимума, нарезанный лук, целые зубчики чеснока, морковь и семена фенхеля и осторожно готовьте несколько минут, чтобы овощи стали мягче.
Залейте красным винным уксусом, соскребая со дна кастрюли куски "&amp;"мяса. Добавьте бульон, томатное пюре, половину розмарина и петрушки. Доведите до белого цвета и варите 10 минут, затем прикрепите, накройте верхнюю крышку и поставьте в духовку крышку на 2 часа, сняв крышку на последнем часе приготовления. Время от времен"&amp;"и помешивайте и добавляйте фасоль за 30 минут до оказания помощи.
Достаньте противень духовки и разогрейте гриль. Посыпьте сверху оставшимися травами и сухарями, сбрызните верхнюю часть небольшим количеством масла и поставьте в духовку на 5–10 минут, пока"&amp;" сухари не станут золотистыми. Подавайте с хрустящим хлебом и зелеными овощами.")</f>
        <v>Нагрейте духовку до 140C/120C с конвекцией/газом. 1. Поставьте большую жаропрочную форму (плотно закрывающуюся крышку) на сильный огонь. Добавьте жир и нарезанные кубики мяса, подготовьте несколько минут, чтобы края запечатались, и быстро переключите, чтобы оно выглядело сбалансированным. Уменьшите огонь до минимума, нарезанный лук, целые зубчики чеснока, морковь и семена фенхеля и осторожно готовьте несколько минут, чтобы овощи стали мягче.
Залейте красным винным уксусом, соскребая со дна кастрюли куски мяса. Добавьте бульон, томатное пюре, половину розмарина и петрушки. Доведите до белого цвета и варите 10 минут, затем прикрепите, накройте верхнюю крышку и поставьте в духовку крышку на 2 часа, сняв крышку на последнем часе приготовления. Время от времени помешивайте и добавляйте фасоль за 30 минут до оказания помощи.
Достаньте противень духовки и разогрейте гриль. Посыпьте сверху оставшимися травами и сухарями, сбрызните верхнюю часть небольшим количеством масла и поставьте в духовку на 5–10 минут, пока сухари не станут золотистыми. Подавайте с хрустящим хлебом и зелеными овощами.</v>
      </c>
    </row>
    <row r="2104" ht="15.75" customHeight="1">
      <c r="A2104" s="2" t="s">
        <v>924</v>
      </c>
      <c r="B2104" s="2" t="s">
        <v>426</v>
      </c>
      <c r="C2104" s="2" t="s">
        <v>925</v>
      </c>
      <c r="E2104" s="2" t="str">
        <f>IFERROR(__xludf.DUMMYFUNCTION("GOOGLETRANSLATE(A2104, ""en"", ""ru"")"),"Loading...")</f>
        <v>Loading...</v>
      </c>
      <c r="F2104" s="2" t="str">
        <f>IFERROR(__xludf.DUMMYFUNCTION("GOOGLETRANSLATE(B2104, ""en"", ""ru"")"),"Красный винный уксус")</f>
        <v>Красный винный уксус</v>
      </c>
      <c r="G2104" s="2" t="str">
        <f>IFERROR(__xludf.DUMMYFUNCTION("GOOGLETRANSLATE(C2104, ""en"", ""ru"")"),"Нагрейте духовку до 140C/120C с конвекцией/газом. 1. Поставьте большую жаропрочную форму (плотно закрывающуюся крышку) на сильный огонь. Добавьте жир и нарезанные кубики мяса, подготовьте несколько минут, чтобы края запечатались, и быстро переключите, что"&amp;"бы оно выглядело сбалансированным. Уменьшите огонь до минимума, нарезанный лук, целые зубчики чеснока, морковь и семена фенхеля и осторожно готовьте несколько минут, чтобы овощи стали мягче.
Залейте красным винным уксусом, соскребая со дна кастрюли куски "&amp;"мяса. Добавьте бульон, томатное пюре, половину розмарина и петрушки. Доведите до белого цвета и варите 10 минут, затем прикрепите, накройте верхнюю крышку и поставьте в духовку крышку на 2 часа, сняв крышку на последнем часе приготовления. Время от времен"&amp;"и помешивайте и добавляйте фасоль за 30 минут до оказания помощи.
Достаньте противень духовки и разогрейте гриль. Посыпьте сверху оставшимися травами и сухарями, сбрызните верхнюю часть небольшим количеством масла и поставьте в духовку на 5–10 минут, пока"&amp;" сухари не станут золотистыми. Подавайте с хрустящим хлебом и зелеными овощами.")</f>
        <v>Нагрейте духовку до 140C/120C с конвекцией/газом. 1. Поставьте большую жаропрочную форму (плотно закрывающуюся крышку) на сильный огонь. Добавьте жир и нарезанные кубики мяса, подготовьте несколько минут, чтобы края запечатались, и быстро переключите, чтобы оно выглядело сбалансированным. Уменьшите огонь до минимума, нарезанный лук, целые зубчики чеснока, морковь и семена фенхеля и осторожно готовьте несколько минут, чтобы овощи стали мягче.
Залейте красным винным уксусом, соскребая со дна кастрюли куски мяса. Добавьте бульон, томатное пюре, половину розмарина и петрушки. Доведите до белого цвета и варите 10 минут, затем прикрепите, накройте верхнюю крышку и поставьте в духовку крышку на 2 часа, сняв крышку на последнем часе приготовления. Время от времени помешивайте и добавляйте фасоль за 30 минут до оказания помощи.
Достаньте противень духовки и разогрейте гриль. Посыпьте сверху оставшимися травами и сухарями, сбрызните верхнюю часть небольшим количеством масла и поставьте в духовку на 5–10 минут, пока сухари не станут золотистыми. Подавайте с хрустящим хлебом и зелеными овощами.</v>
      </c>
    </row>
    <row r="2105" ht="15.75" customHeight="1">
      <c r="A2105" s="2" t="s">
        <v>924</v>
      </c>
      <c r="B2105" s="2" t="s">
        <v>124</v>
      </c>
      <c r="C2105" s="2" t="s">
        <v>925</v>
      </c>
      <c r="E2105" s="2" t="str">
        <f>IFERROR(__xludf.DUMMYFUNCTION("GOOGLETRANSLATE(A2105, ""en"", ""ru"")"),"Loading...")</f>
        <v>Loading...</v>
      </c>
      <c r="F2105" s="2" t="str">
        <f>IFERROR(__xludf.DUMMYFUNCTION("GOOGLETRANSLATE(B2105, ""en"", ""ru"")"),"Loading...")</f>
        <v>Loading...</v>
      </c>
      <c r="G2105" s="2" t="str">
        <f>IFERROR(__xludf.DUMMYFUNCTION("GOOGLETRANSLATE(C2105, ""en"", ""ru"")"),"Нагрейте духовку до 140C/120C с конвекцией/газом. 1. Поставьте большую жаропрочную форму (плотно закрывающуюся крышку) на сильный огонь. Добавьте жир и нарезанные кубики мяса, подготовьте несколько минут, чтобы края запечатались, и быстро переключите, что"&amp;"бы оно выглядело сбалансированным. Уменьшите огонь до минимума, нарезанный лук, целые зубчики чеснока, морковь и семена фенхеля и осторожно готовьте несколько минут, чтобы овощи стали мягче.
Залейте красным винным уксусом, соскребая со дна кастрюли куски "&amp;"мяса. Добавьте бульон, томатное пюре, половину розмарина и петрушки. Доведите до белого цвета и варите 10 минут, затем прикрепите, накройте верхнюю крышку и поставьте в духовку крышку на 2 часа, сняв крышку на последнем часе приготовления. Время от времен"&amp;"и помешивайте и добавляйте фасоль за 30 минут до оказания помощи.
Достаньте противень духовки и разогрейте гриль. Посыпьте сверху оставшимися травами и сухарями, сбрызните верхнюю часть небольшим количеством масла и поставьте в духовку на 5–10 минут, пока"&amp;" сухари не станут золотистыми. Подавайте с хрустящим хлебом и зелеными овощами.")</f>
        <v>Нагрейте духовку до 140C/120C с конвекцией/газом. 1. Поставьте большую жаропрочную форму (плотно закрывающуюся крышку) на сильный огонь. Добавьте жир и нарезанные кубики мяса, подготовьте несколько минут, чтобы края запечатались, и быстро переключите, чтобы оно выглядело сбалансированным. Уменьшите огонь до минимума, нарезанный лук, целые зубчики чеснока, морковь и семена фенхеля и осторожно готовьте несколько минут, чтобы овощи стали мягче.
Залейте красным винным уксусом, соскребая со дна кастрюли куски мяса. Добавьте бульон, томатное пюре, половину розмарина и петрушки. Доведите до белого цвета и варите 10 минут, затем прикрепите, накройте верхнюю крышку и поставьте в духовку крышку на 2 часа, сняв крышку на последнем часе приготовления. Время от времени помешивайте и добавляйте фасоль за 30 минут до оказания помощи.
Достаньте противень духовки и разогрейте гриль. Посыпьте сверху оставшимися травами и сухарями, сбрызните верхнюю часть небольшим количеством масла и поставьте в духовку на 5–10 минут, пока сухари не станут золотистыми. Подавайте с хрустящим хлебом и зелеными овощами.</v>
      </c>
    </row>
    <row r="2106" ht="15.75" customHeight="1">
      <c r="A2106" s="2" t="s">
        <v>924</v>
      </c>
      <c r="B2106" s="2" t="s">
        <v>177</v>
      </c>
      <c r="C2106" s="2" t="s">
        <v>925</v>
      </c>
      <c r="E2106" s="2" t="str">
        <f>IFERROR(__xludf.DUMMYFUNCTION("GOOGLETRANSLATE(A2106, ""en"", ""ru"")"),"Loading...")</f>
        <v>Loading...</v>
      </c>
      <c r="F2106" s="2" t="str">
        <f>IFERROR(__xludf.DUMMYFUNCTION("GOOGLETRANSLATE(B2106, ""en"", ""ru"")"),"Loading...")</f>
        <v>Loading...</v>
      </c>
      <c r="G2106" s="2" t="str">
        <f>IFERROR(__xludf.DUMMYFUNCTION("GOOGLETRANSLATE(C2106, ""en"", ""ru"")"),"Нагрейте духовку до 140C/120C с конвекцией/газом. 1. Поставьте большую жаропрочную форму (плотно закрывающуюся крышку) на сильный огонь. Добавьте жир и нарезанные кубики мяса, подготовьте несколько минут, чтобы края запечатались, и быстро переключите, что"&amp;"бы оно выглядело сбалансированным. Уменьшите огонь до минимума, нарезанный лук, целые зубчики чеснока, морковь и семена фенхеля и осторожно готовьте несколько минут, чтобы овощи стали мягче.
Залейте красным винным уксусом, соскребая со дна кастрюли куски "&amp;"мяса. Добавьте бульон, томатное пюре, половину розмарина и петрушки. Доведите до белого цвета и варите 10 минут, затем прикрепите, накройте верхнюю крышку и поставьте в духовку крышку на 2 часа, сняв крышку на последнем часе приготовления. Время от времен"&amp;"и помешивайте и добавляйте фасоль за 30 минут до оказания помощи.
Достаньте противень духовки и разогрейте гриль. Посыпьте сверху оставшимися травами и сухарями, сбрызните верхнюю часть небольшим количеством масла и поставьте в духовку на 5–10 минут, пока"&amp;" сухари не станут золотистыми. Подавайте с хрустящим хлебом и зелеными овощами.")</f>
        <v>Нагрейте духовку до 140C/120C с конвекцией/газом. 1. Поставьте большую жаропрочную форму (плотно закрывающуюся крышку) на сильный огонь. Добавьте жир и нарезанные кубики мяса, подготовьте несколько минут, чтобы края запечатались, и быстро переключите, чтобы оно выглядело сбалансированным. Уменьшите огонь до минимума, нарезанный лук, целые зубчики чеснока, морковь и семена фенхеля и осторожно готовьте несколько минут, чтобы овощи стали мягче.
Залейте красным винным уксусом, соскребая со дна кастрюли куски мяса. Добавьте бульон, томатное пюре, половину розмарина и петрушки. Доведите до белого цвета и варите 10 минут, затем прикрепите, накройте верхнюю крышку и поставьте в духовку крышку на 2 часа, сняв крышку на последнем часе приготовления. Время от времени помешивайте и добавляйте фасоль за 30 минут до оказания помощи.
Достаньте противень духовки и разогрейте гриль. Посыпьте сверху оставшимися травами и сухарями, сбрызните верхнюю часть небольшим количеством масла и поставьте в духовку на 5–10 минут, пока сухари не станут золотистыми. Подавайте с хрустящим хлебом и зелеными овощами.</v>
      </c>
    </row>
    <row r="2107" ht="15.75" customHeight="1">
      <c r="A2107" s="2" t="s">
        <v>924</v>
      </c>
      <c r="B2107" s="2" t="s">
        <v>88</v>
      </c>
      <c r="C2107" s="2" t="s">
        <v>925</v>
      </c>
      <c r="E2107" s="2" t="str">
        <f>IFERROR(__xludf.DUMMYFUNCTION("GOOGLETRANSLATE(A2107, ""en"", ""ru"")"),"Loading...")</f>
        <v>Loading...</v>
      </c>
      <c r="F2107" s="2" t="str">
        <f>IFERROR(__xludf.DUMMYFUNCTION("GOOGLETRANSLATE(B2107, ""en"", ""ru"")"),"Розмари")</f>
        <v>Розмари</v>
      </c>
      <c r="G2107" s="2" t="str">
        <f>IFERROR(__xludf.DUMMYFUNCTION("GOOGLETRANSLATE(C2107, ""en"", ""ru"")"),"Нагрейте духовку до 140C/120C с конвекцией/газом. 1. Поставьте большую жаропрочную форму (плотно закрывающуюся крышку) на сильный огонь. Добавьте жир и нарезанные кубики мяса, подготовьте несколько минут, чтобы края запечатались, и быстро переключите, что"&amp;"бы оно выглядело сбалансированным. Уменьшите огонь до минимума, нарезанный лук, целые зубчики чеснока, морковь и семена фенхеля и осторожно готовьте несколько минут, чтобы овощи стали мягче.
Залейте красным винным уксусом, соскребая со дна кастрюли куски "&amp;"мяса. Добавьте бульон, томатное пюре, половину розмарина и петрушки. Доведите до белого цвета и варите 10 минут, затем прикрепите, накройте верхнюю крышку и поставьте в духовку крышку на 2 часа, сняв крышку на последнем часе приготовления. Время от времен"&amp;"и помешивайте и добавляйте фасоль за 30 минут до оказания помощи.
Достаньте противень духовки и разогрейте гриль. Посыпьте сверху оставшимися травами и сухарями, сбрызните верхнюю часть небольшим количеством масла и поставьте в духовку на 5–10 минут, пока"&amp;" сухари не станут золотистыми. Подавайте с хрустящим хлебом и зелеными овощами.")</f>
        <v>Нагрейте духовку до 140C/120C с конвекцией/газом. 1. Поставьте большую жаропрочную форму (плотно закрывающуюся крышку) на сильный огонь. Добавьте жир и нарезанные кубики мяса, подготовьте несколько минут, чтобы края запечатались, и быстро переключите, чтобы оно выглядело сбалансированным. Уменьшите огонь до минимума, нарезанный лук, целые зубчики чеснока, морковь и семена фенхеля и осторожно готовьте несколько минут, чтобы овощи стали мягче.
Залейте красным винным уксусом, соскребая со дна кастрюли куски мяса. Добавьте бульон, томатное пюре, половину розмарина и петрушки. Доведите до белого цвета и варите 10 минут, затем прикрепите, накройте верхнюю крышку и поставьте в духовку крышку на 2 часа, сняв крышку на последнем часе приготовления. Время от времени помешивайте и добавляйте фасоль за 30 минут до оказания помощи.
Достаньте противень духовки и разогрейте гриль. Посыпьте сверху оставшимися травами и сухарями, сбрызните верхнюю часть небольшим количеством масла и поставьте в духовку на 5–10 минут, пока сухари не станут золотистыми. Подавайте с хрустящим хлебом и зелеными овощами.</v>
      </c>
    </row>
    <row r="2108" ht="15.75" customHeight="1">
      <c r="A2108" s="2" t="s">
        <v>924</v>
      </c>
      <c r="B2108" s="2" t="s">
        <v>118</v>
      </c>
      <c r="C2108" s="2" t="s">
        <v>925</v>
      </c>
      <c r="E2108" s="2" t="str">
        <f>IFERROR(__xludf.DUMMYFUNCTION("GOOGLETRANSLATE(A2108, ""en"", ""ru"")"),"Loading...")</f>
        <v>Loading...</v>
      </c>
      <c r="F2108" s="2" t="str">
        <f>IFERROR(__xludf.DUMMYFUNCTION("GOOGLETRANSLATE(B2108, ""en"", ""ru"")"),"Петрушка")</f>
        <v>Петрушка</v>
      </c>
      <c r="G2108" s="2" t="str">
        <f>IFERROR(__xludf.DUMMYFUNCTION("GOOGLETRANSLATE(C2108, ""en"", ""ru"")"),"Нагрейте духовку до 140C/120C с конвекцией/газом. 1. Поставьте большую жаропрочную форму (плотно закрывающуюся крышку) на сильный огонь. Добавьте жир и нарезанные кубики мяса, подготовьте несколько минут, чтобы края запечатались, и быстро переключите, что"&amp;"бы оно выглядело сбалансированным. Уменьшите огонь до минимума, нарезанный лук, целые зубчики чеснока, морковь и семена фенхеля и осторожно готовьте несколько минут, чтобы овощи стали мягче.
Залейте красным винным уксусом, соскребая со дна кастрюли куски "&amp;"мяса. Добавьте бульон, томатное пюре, половину розмарина и петрушки. Доведите до белого цвета и варите 10 минут, затем прикрепите, накройте верхнюю крышку и поставьте в духовку крышку на 2 часа, сняв крышку на последнем часе приготовления. Время от времен"&amp;"и помешивайте и добавляйте фасоль за 30 минут до оказания помощи.
Достаньте противень духовки и разогрейте гриль. Посыпьте сверху оставшимися травами и сухарями, сбрызните верхнюю часть небольшим количеством масла и поставьте в духовку на 5–10 минут, пока"&amp;" сухари не станут золотистыми. Подавайте с хрустящим хлебом и зелеными овощами.")</f>
        <v>Нагрейте духовку до 140C/120C с конвекцией/газом. 1. Поставьте большую жаропрочную форму (плотно закрывающуюся крышку) на сильный огонь. Добавьте жир и нарезанные кубики мяса, подготовьте несколько минут, чтобы края запечатались, и быстро переключите, чтобы оно выглядело сбалансированным. Уменьшите огонь до минимума, нарезанный лук, целые зубчики чеснока, морковь и семена фенхеля и осторожно готовьте несколько минут, чтобы овощи стали мягче.
Залейте красным винным уксусом, соскребая со дна кастрюли куски мяса. Добавьте бульон, томатное пюре, половину розмарина и петрушки. Доведите до белого цвета и варите 10 минут, затем прикрепите, накройте верхнюю крышку и поставьте в духовку крышку на 2 часа, сняв крышку на последнем часе приготовления. Время от времени помешивайте и добавляйте фасоль за 30 минут до оказания помощи.
Достаньте противень духовки и разогрейте гриль. Посыпьте сверху оставшимися травами и сухарями, сбрызните верхнюю часть небольшим количеством масла и поставьте в духовку на 5–10 минут, пока сухари не станут золотистыми. Подавайте с хрустящим хлебом и зелеными овощами.</v>
      </c>
    </row>
    <row r="2109" ht="15.75" customHeight="1">
      <c r="A2109" s="2" t="s">
        <v>924</v>
      </c>
      <c r="B2109" s="2" t="s">
        <v>927</v>
      </c>
      <c r="C2109" s="2" t="s">
        <v>925</v>
      </c>
      <c r="E2109" s="2" t="str">
        <f>IFERROR(__xludf.DUMMYFUNCTION("GOOGLETRANSLATE(A2109, ""en"", ""ru"")"),"Loading...")</f>
        <v>Loading...</v>
      </c>
      <c r="F2109" s="2" t="str">
        <f>IFERROR(__xludf.DUMMYFUNCTION("GOOGLETRANSLATE(B2109, ""en"", ""ru"")"),"Loading...")</f>
        <v>Loading...</v>
      </c>
      <c r="G2109" s="2" t="str">
        <f>IFERROR(__xludf.DUMMYFUNCTION("GOOGLETRANSLATE(C2109, ""en"", ""ru"")"),"Нагрейте духовку до 140C/120C с конвекцией/газом. 1. Поставьте большую жаропрочную форму (плотно закрывающуюся крышку) на сильный огонь. Добавьте жир и нарезанные кубики мяса, подготовьте несколько минут, чтобы края запечатались, и быстро переключите, что"&amp;"бы оно выглядело сбалансированным. Уменьшите огонь до минимума, нарезанный лук, целые зубчики чеснока, морковь и семена фенхеля и осторожно готовьте несколько минут, чтобы овощи стали мягче.
Залейте красным винным уксусом, соскребая со дна кастрюли куски "&amp;"мяса. Добавьте бульон, томатное пюре, половину розмарина и петрушки. Доведите до белого цвета и варите 10 минут, затем прикрепите, накройте верхнюю крышку и поставьте в духовку крышку на 2 часа, сняв крышку на последнем часе приготовления. Время от времен"&amp;"и помешивайте и добавляйте фасоль за 30 минут до оказания помощи.
Достаньте противень духовки и разогрейте гриль. Посыпьте сверху оставшимися травами и сухарями, сбрызните верхнюю часть небольшим количеством масла и поставьте в духовку на 5–10 минут, пока"&amp;" сухари не станут золотистыми. Подавайте с хрустящим хлебом и зелеными овощами.")</f>
        <v>Нагрейте духовку до 140C/120C с конвекцией/газом. 1. Поставьте большую жаропрочную форму (плотно закрывающуюся крышку) на сильный огонь. Добавьте жир и нарезанные кубики мяса, подготовьте несколько минут, чтобы края запечатались, и быстро переключите, чтобы оно выглядело сбалансированным. Уменьшите огонь до минимума, нарезанный лук, целые зубчики чеснока, морковь и семена фенхеля и осторожно готовьте несколько минут, чтобы овощи стали мягче.
Залейте красным винным уксусом, соскребая со дна кастрюли куски мяса. Добавьте бульон, томатное пюре, половину розмарина и петрушки. Доведите до белого цвета и варите 10 минут, затем прикрепите, накройте верхнюю крышку и поставьте в духовку крышку на 2 часа, сняв крышку на последнем часе приготовления. Время от времени помешивайте и добавляйте фасоль за 30 минут до оказания помощи.
Достаньте противень духовки и разогрейте гриль. Посыпьте сверху оставшимися травами и сухарями, сбрызните верхнюю часть небольшим количеством масла и поставьте в духовку на 5–10 минут, пока сухари не станут золотистыми. Подавайте с хрустящим хлебом и зелеными овощами.</v>
      </c>
    </row>
    <row r="2110" ht="15.75" customHeight="1">
      <c r="A2110" s="2" t="s">
        <v>924</v>
      </c>
      <c r="B2110" s="2" t="s">
        <v>223</v>
      </c>
      <c r="C2110" s="2" t="s">
        <v>925</v>
      </c>
      <c r="E2110" s="2" t="str">
        <f>IFERROR(__xludf.DUMMYFUNCTION("GOOGLETRANSLATE(A2110, ""en"", ""ru"")"),"Loading...")</f>
        <v>Loading...</v>
      </c>
      <c r="F2110" s="2" t="str">
        <f>IFERROR(__xludf.DUMMYFUNCTION("GOOGLETRANSLATE(B2110, ""en"", ""ru"")"),"Loading...")</f>
        <v>Loading...</v>
      </c>
      <c r="G2110" s="2" t="str">
        <f>IFERROR(__xludf.DUMMYFUNCTION("GOOGLETRANSLATE(C2110, ""en"", ""ru"")"),"Нагрейте духовку до 140C/120C с конвекцией/газом. 1. Поставьте большую жаропрочную форму (плотно закрывающуюся крышку) на сильный огонь. Добавьте жир и нарезанные кубики мяса, подготовьте несколько минут, чтобы края запечатались, и быстро переключите, что"&amp;"бы оно выглядело сбалансированным. Уменьшите огонь до минимума, нарезанный лук, целые зубчики чеснока, морковь и семена фенхеля и осторожно готовьте несколько минут, чтобы овощи стали мягче.
Залейте красным винным уксусом, соскребая со дна кастрюли куски "&amp;"мяса. Добавьте бульон, томатное пюре, половину розмарина и петрушки. Доведите до белого цвета и варите 10 минут, затем прикрепите, накройте верхнюю крышку и поставьте в духовку крышку на 2 часа, сняв крышку на последнем часе приготовления. Время от времен"&amp;"и помешивайте и добавляйте фасоль за 30 минут до оказания помощи.
Достаньте противень духовки и разогрейте гриль. Посыпьте сверху оставшимися травами и сухарями, сбрызните верхнюю часть небольшим количеством масла и поставьте в духовку на 5–10 минут, пока"&amp;" сухари не станут золотистыми. Подавайте с хрустящим хлебом и зелеными овощами.")</f>
        <v>Нагрейте духовку до 140C/120C с конвекцией/газом. 1. Поставьте большую жаропрочную форму (плотно закрывающуюся крышку) на сильный огонь. Добавьте жир и нарезанные кубики мяса, подготовьте несколько минут, чтобы края запечатались, и быстро переключите, чтобы оно выглядело сбалансированным. Уменьшите огонь до минимума, нарезанный лук, целые зубчики чеснока, морковь и семена фенхеля и осторожно готовьте несколько минут, чтобы овощи стали мягче.
Залейте красным винным уксусом, соскребая со дна кастрюли куски мяса. Добавьте бульон, томатное пюре, половину розмарина и петрушки. Доведите до белого цвета и варите 10 минут, затем прикрепите, накройте верхнюю крышку и поставьте в духовку крышку на 2 часа, сняв крышку на последнем часе приготовления. Время от времени помешивайте и добавляйте фасоль за 30 минут до оказания помощи.
Достаньте противень духовки и разогрейте гриль. Посыпьте сверху оставшимися травами и сухарями, сбрызните верхнюю часть небольшим количеством масла и поставьте в духовку на 5–10 минут, пока сухари не станут золотистыми. Подавайте с хрустящим хлебом и зелеными овощами.</v>
      </c>
    </row>
    <row r="2111" ht="15.75" customHeight="1">
      <c r="A2111" s="2" t="s">
        <v>924</v>
      </c>
      <c r="B2111" s="2" t="s">
        <v>18</v>
      </c>
      <c r="C2111" s="2" t="s">
        <v>925</v>
      </c>
      <c r="E2111" s="2" t="str">
        <f>IFERROR(__xludf.DUMMYFUNCTION("GOOGLETRANSLATE(A2111, ""en"", ""ru"")"),"Loading...")</f>
        <v>Loading...</v>
      </c>
      <c r="F2111" s="2" t="str">
        <f>IFERROR(__xludf.DUMMYFUNCTION("GOOGLETRANSLATE(B2111, ""en"", ""ru"")"),"Масло")</f>
        <v>Масло</v>
      </c>
      <c r="G2111" s="2" t="str">
        <f>IFERROR(__xludf.DUMMYFUNCTION("GOOGLETRANSLATE(C2111, ""en"", ""ru"")"),"Нагрейте духовку до 140C/120C с конвекцией/газом. 1. Поставьте большую жаропрочную форму (плотно закрывающуюся крышку) на сильный огонь. Добавьте жир и нарезанные кубики мяса, подготовьте несколько минут, чтобы края запечатались, и быстро переключите, что"&amp;"бы оно выглядело сбалансированным. Уменьшите огонь до минимума, нарезанный лук, целые зубчики чеснока, морковь и семена фенхеля и осторожно готовьте несколько минут, чтобы овощи стали мягче.
Залейте красным винным уксусом, соскребая со дна кастрюли куски "&amp;"мяса. Добавьте бульон, томатное пюре, половину розмарина и петрушки. Доведите до белого цвета и варите 10 минут, затем прикрепите, накройте верхнюю крышку и поставьте в духовку крышку на 2 часа, сняв крышку на последнем часе приготовления. Время от времен"&amp;"и помешивайте и добавляйте фасоль за 30 минут до оказания помощи.
Достаньте противень духовки и разогрейте гриль. Посыпьте сверху оставшимися травами и сухарями, сбрызните верхнюю часть небольшим количеством масла и поставьте в духовку на 5–10 минут, пока"&amp;" сухари не станут золотистыми. Подавайте с хрустящим хлебом и зелеными овощами.")</f>
        <v>Нагрейте духовку до 140C/120C с конвекцией/газом. 1. Поставьте большую жаропрочную форму (плотно закрывающуюся крышку) на сильный огонь. Добавьте жир и нарезанные кубики мяса, подготовьте несколько минут, чтобы края запечатались, и быстро переключите, чтобы оно выглядело сбалансированным. Уменьшите огонь до минимума, нарезанный лук, целые зубчики чеснока, морковь и семена фенхеля и осторожно готовьте несколько минут, чтобы овощи стали мягче.
Залейте красным винным уксусом, соскребая со дна кастрюли куски мяса. Добавьте бульон, томатное пюре, половину розмарина и петрушки. Доведите до белого цвета и варите 10 минут, затем прикрепите, накройте верхнюю крышку и поставьте в духовку крышку на 2 часа, сняв крышку на последнем часе приготовления. Время от времени помешивайте и добавляйте фасоль за 30 минут до оказания помощи.
Достаньте противень духовки и разогрейте гриль. Посыпьте сверху оставшимися травами и сухарями, сбрызните верхнюю часть небольшим количеством масла и поставьте в духовку на 5–10 минут, пока сухари не станут золотистыми. Подавайте с хрустящим хлебом и зелеными овощами.</v>
      </c>
    </row>
    <row r="2112" ht="15.75" customHeight="1">
      <c r="A2112" s="2" t="s">
        <v>924</v>
      </c>
      <c r="B2112" s="2" t="s">
        <v>227</v>
      </c>
      <c r="C2112" s="2" t="s">
        <v>925</v>
      </c>
      <c r="E2112" s="2" t="str">
        <f>IFERROR(__xludf.DUMMYFUNCTION("GOOGLETRANSLATE(A2112, ""en"", ""ru"")"),"Loading...")</f>
        <v>Loading...</v>
      </c>
      <c r="F2112" s="2" t="str">
        <f>IFERROR(__xludf.DUMMYFUNCTION("GOOGLETRANSLATE(B2112, ""en"", ""ru"")"),"Loading...")</f>
        <v>Loading...</v>
      </c>
      <c r="G2112" s="2" t="str">
        <f>IFERROR(__xludf.DUMMYFUNCTION("GOOGLETRANSLATE(C2112, ""en"", ""ru"")"),"Нагрейте духовку до 140C/120C с конвекцией/газом. 1. Поставьте большую жаропрочную форму (плотно закрывающуюся крышку) на сильный огонь. Добавьте жир и нарезанные кубики мяса, подготовьте несколько минут, чтобы края запечатались, и быстро переключите, что"&amp;"бы оно выглядело сбалансированным. Уменьшите огонь до минимума, нарезанный лук, целые зубчики чеснока, морковь и семена фенхеля и осторожно готовьте несколько минут, чтобы овощи стали мягче.
Залейте красным винным уксусом, соскребая со дна кастрюли куски "&amp;"мяса. Добавьте бульон, томатное пюре, половину розмарина и петрушки. Доведите до белого цвета и варите 10 минут, затем прикрепите, накройте верхнюю крышку и поставьте в духовку крышку на 2 часа, сняв крышку на последнем часе приготовления. Время от времен"&amp;"и помешивайте и добавляйте фасоль за 30 минут до оказания помощи.
Достаньте противень духовки и разогрейте гриль. Посыпьте сверху оставшимися травами и сухарями, сбрызните верхнюю часть небольшим количеством масла и поставьте в духовку на 5–10 минут, пока"&amp;" сухари не станут золотистыми. Подавайте с хрустящим хлебом и зелеными овощами.")</f>
        <v>Нагрейте духовку до 140C/120C с конвекцией/газом. 1. Поставьте большую жаропрочную форму (плотно закрывающуюся крышку) на сильный огонь. Добавьте жир и нарезанные кубики мяса, подготовьте несколько минут, чтобы края запечатались, и быстро переключите, чтобы оно выглядело сбалансированным. Уменьшите огонь до минимума, нарезанный лук, целые зубчики чеснока, морковь и семена фенхеля и осторожно готовьте несколько минут, чтобы овощи стали мягче.
Залейте красным винным уксусом, соскребая со дна кастрюли куски мяса. Добавьте бульон, томатное пюре, половину розмарина и петрушки. Доведите до белого цвета и варите 10 минут, затем прикрепите, накройте верхнюю крышку и поставьте в духовку крышку на 2 часа, сняв крышку на последнем часе приготовления. Время от времени помешивайте и добавляйте фасоль за 30 минут до оказания помощи.
Достаньте противень духовки и разогрейте гриль. Посыпьте сверху оставшимися травами и сухарями, сбрызните верхнюю часть небольшим количеством масла и поставьте в духовку на 5–10 минут, пока сухари не станут золотистыми. Подавайте с хрустящим хлебом и зелеными овощами.</v>
      </c>
    </row>
    <row r="2113" ht="15.75" customHeight="1">
      <c r="A2113" s="2" t="s">
        <v>924</v>
      </c>
      <c r="B2113" s="2" t="s">
        <v>97</v>
      </c>
      <c r="C2113" s="2" t="s">
        <v>925</v>
      </c>
      <c r="E2113" s="2" t="str">
        <f>IFERROR(__xludf.DUMMYFUNCTION("GOOGLETRANSLATE(A2113, ""en"", ""ru"")"),"Loading...")</f>
        <v>Loading...</v>
      </c>
      <c r="F2113" s="2" t="str">
        <f>IFERROR(__xludf.DUMMYFUNCTION("GOOGLETRANSLATE(B2113, ""en"", ""ru"")"),"Брокколи")</f>
        <v>Брокколи</v>
      </c>
      <c r="G2113" s="2" t="str">
        <f>IFERROR(__xludf.DUMMYFUNCTION("GOOGLETRANSLATE(C2113, ""en"", ""ru"")"),"Нагрейте духовку до 140C/120C с конвекцией/газом. 1. Поставьте большую жаропрочную форму (плотно закрывающуюся крышку) на сильный огонь. Добавьте жир и нарезанные кубики мяса, подготовьте несколько минут, чтобы края запечатались, и быстро переключите, что"&amp;"бы оно выглядело сбалансированным. Уменьшите огонь до минимума, нарезанный лук, целые зубчики чеснока, морковь и семена фенхеля и осторожно готовьте несколько минут, чтобы овощи стали мягче.
Залейте красным винным уксусом, соскребая со дна кастрюли куски "&amp;"мяса. Добавьте бульон, томатное пюре, половину розмарина и петрушки. Доведите до белого цвета и варите 10 минут, затем прикрепите, накройте верхнюю крышку и поставьте в духовку крышку на 2 часа, сняв крышку на последнем часе приготовления. Время от времен"&amp;"и помешивайте и добавляйте фасоль за 30 минут до оказания помощи.
Достаньте противень духовки и разогрейте гриль. Посыпьте сверху оставшимися травами и сухарями, сбрызните верхнюю часть небольшим количеством масла и поставьте в духовку на 5–10 минут, пока"&amp;" сухари не станут золотистыми. Подавайте с хрустящим хлебом и зелеными овощами.")</f>
        <v>Нагрейте духовку до 140C/120C с конвекцией/газом. 1. Поставьте большую жаропрочную форму (плотно закрывающуюся крышку) на сильный огонь. Добавьте жир и нарезанные кубики мяса, подготовьте несколько минут, чтобы края запечатались, и быстро переключите, чтобы оно выглядело сбалансированным. Уменьшите огонь до минимума, нарезанный лук, целые зубчики чеснока, морковь и семена фенхеля и осторожно готовьте несколько минут, чтобы овощи стали мягче.
Залейте красным винным уксусом, соскребая со дна кастрюли куски мяса. Добавьте бульон, томатное пюре, половину розмарина и петрушки. Доведите до белого цвета и варите 10 минут, затем прикрепите, накройте верхнюю крышку и поставьте в духовку крышку на 2 часа, сняв крышку на последнем часе приготовления. Время от времени помешивайте и добавляйте фасоль за 30 минут до оказания помощи.
Достаньте противень духовки и разогрейте гриль. Посыпьте сверху оставшимися травами и сухарями, сбрызните верхнюю часть небольшим количеством масла и поставьте в духовку на 5–10 минут, пока сухари не станут золотистыми. Подавайте с хрустящим хлебом и зелеными овощами.</v>
      </c>
    </row>
    <row r="2114" ht="15.75" customHeight="1">
      <c r="A2114" s="2" t="s">
        <v>928</v>
      </c>
      <c r="B2114" s="2" t="s">
        <v>28</v>
      </c>
      <c r="C2114" s="2" t="s">
        <v>929</v>
      </c>
      <c r="E2114" s="2" t="str">
        <f>IFERROR(__xludf.DUMMYFUNCTION("GOOGLETRANSLATE(A2114, ""en"", ""ru"")"),"Loading...")</f>
        <v>Loading...</v>
      </c>
      <c r="F2114" s="2" t="str">
        <f>IFERROR(__xludf.DUMMYFUNCTION("GOOGLETRANSLATE(B2114, ""en"", ""ru"")"),"Мука")</f>
        <v>Мука</v>
      </c>
      <c r="G2114" s="2" t="str">
        <f>IFERROR(__xludf.DUMMYFUNCTION("GOOGLETRANSLATE(C2114, ""en"", ""ru"")"),"Loading...")</f>
        <v>Loading...</v>
      </c>
    </row>
    <row r="2115" ht="15.75" customHeight="1">
      <c r="A2115" s="2" t="s">
        <v>928</v>
      </c>
      <c r="B2115" s="2" t="s">
        <v>27</v>
      </c>
      <c r="C2115" s="2" t="s">
        <v>929</v>
      </c>
      <c r="E2115" s="2" t="str">
        <f>IFERROR(__xludf.DUMMYFUNCTION("GOOGLETRANSLATE(A2115, ""en"", ""ru"")"),"Loading...")</f>
        <v>Loading...</v>
      </c>
      <c r="F2115" s="2" t="str">
        <f>IFERROR(__xludf.DUMMYFUNCTION("GOOGLETRANSLATE(B2115, ""en"", ""ru"")"),"Яйца")</f>
        <v>Яйца</v>
      </c>
      <c r="G2115" s="2" t="str">
        <f>IFERROR(__xludf.DUMMYFUNCTION("GOOGLETRANSLATE(C2115, ""en"", ""ru"")"),"Loading...")</f>
        <v>Loading...</v>
      </c>
    </row>
    <row r="2116" ht="15.75" customHeight="1">
      <c r="A2116" s="2" t="s">
        <v>928</v>
      </c>
      <c r="B2116" s="2" t="s">
        <v>25</v>
      </c>
      <c r="C2116" s="2" t="s">
        <v>929</v>
      </c>
      <c r="E2116" s="2" t="str">
        <f>IFERROR(__xludf.DUMMYFUNCTION("GOOGLETRANSLATE(A2116, ""en"", ""ru"")"),"Loading...")</f>
        <v>Loading...</v>
      </c>
      <c r="F2116" s="2" t="str">
        <f>IFERROR(__xludf.DUMMYFUNCTION("GOOGLETRANSLATE(B2116, ""en"", ""ru"")"),"Молоко")</f>
        <v>Молоко</v>
      </c>
      <c r="G2116" s="2" t="str">
        <f>IFERROR(__xludf.DUMMYFUNCTION("GOOGLETRANSLATE(C2116, ""en"", ""ru"")"),"Loading...")</f>
        <v>Loading...</v>
      </c>
    </row>
    <row r="2117" ht="15.75" customHeight="1">
      <c r="A2117" s="2" t="s">
        <v>928</v>
      </c>
      <c r="B2117" s="2" t="s">
        <v>748</v>
      </c>
      <c r="C2117" s="2" t="s">
        <v>929</v>
      </c>
      <c r="E2117" s="2" t="str">
        <f>IFERROR(__xludf.DUMMYFUNCTION("GOOGLETRANSLATE(A2117, ""en"", ""ru"")"),"Loading...")</f>
        <v>Loading...</v>
      </c>
      <c r="F2117" s="2" t="str">
        <f>IFERROR(__xludf.DUMMYFUNCTION("GOOGLETRANSLATE(B2117, ""en"", ""ru"")"),"Loading...")</f>
        <v>Loading...</v>
      </c>
      <c r="G2117" s="2" t="str">
        <f>IFERROR(__xludf.DUMMYFUNCTION("GOOGLETRANSLATE(C2117, ""en"", ""ru"")"),"Loading...")</f>
        <v>Loading...</v>
      </c>
    </row>
    <row r="2118" ht="15.75" customHeight="1">
      <c r="A2118" s="2" t="s">
        <v>928</v>
      </c>
      <c r="B2118" s="2" t="s">
        <v>32</v>
      </c>
      <c r="C2118" s="2" t="s">
        <v>929</v>
      </c>
      <c r="E2118" s="2" t="str">
        <f>IFERROR(__xludf.DUMMYFUNCTION("GOOGLETRANSLATE(A2118, ""en"", ""ru"")"),"Loading...")</f>
        <v>Loading...</v>
      </c>
      <c r="F2118" s="2" t="str">
        <f>IFERROR(__xludf.DUMMYFUNCTION("GOOGLETRANSLATE(B2118, ""en"", ""ru"")"),"Сахар")</f>
        <v>Сахар</v>
      </c>
      <c r="G2118" s="2" t="str">
        <f>IFERROR(__xludf.DUMMYFUNCTION("GOOGLETRANSLATE(C2118, ""en"", ""ru"")"),"Loading...")</f>
        <v>Loading...</v>
      </c>
    </row>
    <row r="2119" ht="15.75" customHeight="1">
      <c r="A2119" s="2" t="s">
        <v>928</v>
      </c>
      <c r="B2119" s="2" t="s">
        <v>137</v>
      </c>
      <c r="C2119" s="2" t="s">
        <v>929</v>
      </c>
      <c r="E2119" s="2" t="str">
        <f>IFERROR(__xludf.DUMMYFUNCTION("GOOGLETRANSLATE(A2119, ""en"", ""ru"")"),"Loading...")</f>
        <v>Loading...</v>
      </c>
      <c r="F2119" s="2" t="str">
        <f>IFERROR(__xludf.DUMMYFUNCTION("GOOGLETRANSLATE(B2119, ""en"", ""ru"")"),"Малина")</f>
        <v>Малина</v>
      </c>
      <c r="G2119" s="2" t="str">
        <f>IFERROR(__xludf.DUMMYFUNCTION("GOOGLETRANSLATE(C2119, ""en"", ""ru"")"),"Loading...")</f>
        <v>Loading...</v>
      </c>
    </row>
    <row r="2120" ht="15.75" customHeight="1">
      <c r="A2120" s="2" t="s">
        <v>928</v>
      </c>
      <c r="B2120" s="2" t="s">
        <v>930</v>
      </c>
      <c r="C2120" s="2" t="s">
        <v>929</v>
      </c>
      <c r="E2120" s="2" t="str">
        <f>IFERROR(__xludf.DUMMYFUNCTION("GOOGLETRANSLATE(A2120, ""en"", ""ru"")"),"Loading...")</f>
        <v>Loading...</v>
      </c>
      <c r="F2120" s="2" t="str">
        <f>IFERROR(__xludf.DUMMYFUNCTION("GOOGLETRANSLATE(B2120, ""en"", ""ru"")"),"Loading...")</f>
        <v>Loading...</v>
      </c>
      <c r="G2120" s="2" t="str">
        <f>IFERROR(__xludf.DUMMYFUNCTION("GOOGLETRANSLATE(C2120, ""en"", ""ru"")"),"Loading...")</f>
        <v>Loading...</v>
      </c>
    </row>
    <row r="2121" ht="15.75" customHeight="1">
      <c r="A2121" s="2" t="s">
        <v>931</v>
      </c>
      <c r="B2121" s="2" t="s">
        <v>753</v>
      </c>
      <c r="C2121" s="2" t="s">
        <v>932</v>
      </c>
      <c r="E2121" s="2" t="str">
        <f>IFERROR(__xludf.DUMMYFUNCTION("GOOGLETRANSLATE(A2121, ""en"", ""ru"")"),"Loading...")</f>
        <v>Loading...</v>
      </c>
      <c r="F2121" s="2" t="str">
        <f>IFERROR(__xludf.DUMMYFUNCTION("GOOGLETRANSLATE(B2121, ""en"", ""ru"")"),"Loading...")</f>
        <v>Loading...</v>
      </c>
      <c r="G2121" s="2" t="str">
        <f>IFERROR(__xludf.DUMMYFUNCTION("GOOGLETRANSLATE(C2121, ""en"", ""ru"")"),"Loading...")</f>
        <v>Loading...</v>
      </c>
    </row>
    <row r="2122" ht="15.75" customHeight="1">
      <c r="A2122" s="2" t="s">
        <v>931</v>
      </c>
      <c r="B2122" s="2" t="s">
        <v>455</v>
      </c>
      <c r="C2122" s="2" t="s">
        <v>932</v>
      </c>
      <c r="E2122" s="2" t="str">
        <f>IFERROR(__xludf.DUMMYFUNCTION("GOOGLETRANSLATE(A2122, ""en"", ""ru"")"),"Loading...")</f>
        <v>Loading...</v>
      </c>
      <c r="F2122" s="2" t="str">
        <f>IFERROR(__xludf.DUMMYFUNCTION("GOOGLETRANSLATE(B2122, ""en"", ""ru"")"),"Loading...")</f>
        <v>Loading...</v>
      </c>
      <c r="G2122" s="2" t="str">
        <f>IFERROR(__xludf.DUMMYFUNCTION("GOOGLETRANSLATE(C2122, ""en"", ""ru"")"),"Loading...")</f>
        <v>Loading...</v>
      </c>
    </row>
    <row r="2123" ht="15.75" customHeight="1">
      <c r="A2123" s="2" t="s">
        <v>931</v>
      </c>
      <c r="B2123" s="2" t="s">
        <v>15</v>
      </c>
      <c r="C2123" s="2" t="s">
        <v>932</v>
      </c>
      <c r="E2123" s="2" t="str">
        <f>IFERROR(__xludf.DUMMYFUNCTION("GOOGLETRANSLATE(A2123, ""en"", ""ru"")"),"Loading...")</f>
        <v>Loading...</v>
      </c>
      <c r="F2123" s="2" t="str">
        <f>IFERROR(__xludf.DUMMYFUNCTION("GOOGLETRANSLATE(B2123, ""en"", ""ru"")"),"Пшеничной муки")</f>
        <v>Пшеничной муки</v>
      </c>
      <c r="G2123" s="2" t="str">
        <f>IFERROR(__xludf.DUMMYFUNCTION("GOOGLETRANSLATE(C2123, ""en"", ""ru"")"),"Loading...")</f>
        <v>Loading...</v>
      </c>
    </row>
    <row r="2124" ht="15.75" customHeight="1">
      <c r="A2124" s="2" t="s">
        <v>931</v>
      </c>
      <c r="B2124" s="2" t="s">
        <v>17</v>
      </c>
      <c r="C2124" s="2" t="s">
        <v>932</v>
      </c>
      <c r="E2124" s="2" t="str">
        <f>IFERROR(__xludf.DUMMYFUNCTION("GOOGLETRANSLATE(A2124, ""en"", ""ru"")"),"Loading...")</f>
        <v>Loading...</v>
      </c>
      <c r="F2124" s="2" t="str">
        <f>IFERROR(__xludf.DUMMYFUNCTION("GOOGLETRANSLATE(B2124, ""en"", ""ru"")"),"Кастеровый сахар")</f>
        <v>Кастеровый сахар</v>
      </c>
      <c r="G2124" s="2" t="str">
        <f>IFERROR(__xludf.DUMMYFUNCTION("GOOGLETRANSLATE(C2124, ""en"", ""ru"")"),"Loading...")</f>
        <v>Loading...</v>
      </c>
    </row>
    <row r="2125" ht="15.75" customHeight="1">
      <c r="A2125" s="2" t="s">
        <v>931</v>
      </c>
      <c r="B2125" s="2" t="s">
        <v>30</v>
      </c>
      <c r="C2125" s="2" t="s">
        <v>932</v>
      </c>
      <c r="E2125" s="2" t="str">
        <f>IFERROR(__xludf.DUMMYFUNCTION("GOOGLETRANSLATE(A2125, ""en"", ""ru"")"),"Loading...")</f>
        <v>Loading...</v>
      </c>
      <c r="F2125" s="2" t="str">
        <f>IFERROR(__xludf.DUMMYFUNCTION("GOOGLETRANSLATE(B2125, ""en"", ""ru"")"),"Соль")</f>
        <v>Соль</v>
      </c>
      <c r="G2125" s="2" t="str">
        <f>IFERROR(__xludf.DUMMYFUNCTION("GOOGLETRANSLATE(C2125, ""en"", ""ru"")"),"Loading...")</f>
        <v>Loading...</v>
      </c>
    </row>
    <row r="2126" ht="15.75" customHeight="1">
      <c r="A2126" s="2" t="s">
        <v>931</v>
      </c>
      <c r="B2126" s="2" t="s">
        <v>222</v>
      </c>
      <c r="C2126" s="2" t="s">
        <v>932</v>
      </c>
      <c r="E2126" s="2" t="str">
        <f>IFERROR(__xludf.DUMMYFUNCTION("GOOGLETRANSLATE(A2126, ""en"", ""ru"")"),"Loading...")</f>
        <v>Loading...</v>
      </c>
      <c r="F2126" s="2" t="str">
        <f>IFERROR(__xludf.DUMMYFUNCTION("GOOGLETRANSLATE(B2126, ""en"", ""ru"")"),"Loading...")</f>
        <v>Loading...</v>
      </c>
      <c r="G2126" s="2" t="str">
        <f>IFERROR(__xludf.DUMMYFUNCTION("GOOGLETRANSLATE(C2126, ""en"", ""ru"")"),"Loading...")</f>
        <v>Loading...</v>
      </c>
    </row>
    <row r="2127" ht="15.75" customHeight="1">
      <c r="A2127" s="2" t="s">
        <v>931</v>
      </c>
      <c r="B2127" s="2" t="s">
        <v>22</v>
      </c>
      <c r="C2127" s="2" t="s">
        <v>932</v>
      </c>
      <c r="E2127" s="2" t="str">
        <f>IFERROR(__xludf.DUMMYFUNCTION("GOOGLETRANSLATE(A2127, ""en"", ""ru"")"),"Loading...")</f>
        <v>Loading...</v>
      </c>
      <c r="F2127" s="2" t="str">
        <f>IFERROR(__xludf.DUMMYFUNCTION("GOOGLETRANSLATE(B2127, ""en"", ""ru"")"),"Корица")</f>
        <v>Корица</v>
      </c>
      <c r="G2127" s="2" t="str">
        <f>IFERROR(__xludf.DUMMYFUNCTION("GOOGLETRANSLATE(C2127, ""en"", ""ru"")"),"Loading...")</f>
        <v>Loading...</v>
      </c>
    </row>
    <row r="2128" ht="15.75" customHeight="1">
      <c r="A2128" s="2" t="s">
        <v>931</v>
      </c>
      <c r="B2128" s="2" t="s">
        <v>27</v>
      </c>
      <c r="C2128" s="2" t="s">
        <v>932</v>
      </c>
      <c r="E2128" s="2" t="str">
        <f>IFERROR(__xludf.DUMMYFUNCTION("GOOGLETRANSLATE(A2128, ""en"", ""ru"")"),"Loading...")</f>
        <v>Loading...</v>
      </c>
      <c r="F2128" s="2" t="str">
        <f>IFERROR(__xludf.DUMMYFUNCTION("GOOGLETRANSLATE(B2128, ""en"", ""ru"")"),"Яйца")</f>
        <v>Яйца</v>
      </c>
      <c r="G2128" s="2" t="str">
        <f>IFERROR(__xludf.DUMMYFUNCTION("GOOGLETRANSLATE(C2128, ""en"", ""ru"")"),"Loading...")</f>
        <v>Loading...</v>
      </c>
    </row>
    <row r="2129" ht="15.75" customHeight="1">
      <c r="A2129" s="2" t="s">
        <v>931</v>
      </c>
      <c r="B2129" s="2" t="s">
        <v>18</v>
      </c>
      <c r="C2129" s="2" t="s">
        <v>932</v>
      </c>
      <c r="E2129" s="2" t="str">
        <f>IFERROR(__xludf.DUMMYFUNCTION("GOOGLETRANSLATE(A2129, ""en"", ""ru"")"),"Loading...")</f>
        <v>Loading...</v>
      </c>
      <c r="F2129" s="2" t="str">
        <f>IFERROR(__xludf.DUMMYFUNCTION("GOOGLETRANSLATE(B2129, ""en"", ""ru"")"),"Масло")</f>
        <v>Масло</v>
      </c>
      <c r="G2129" s="2" t="str">
        <f>IFERROR(__xludf.DUMMYFUNCTION("GOOGLETRANSLATE(C2129, ""en"", ""ru"")"),"Loading...")</f>
        <v>Loading...</v>
      </c>
    </row>
    <row r="2130" ht="15.75" customHeight="1">
      <c r="A2130" s="2" t="s">
        <v>931</v>
      </c>
      <c r="B2130" s="2" t="s">
        <v>25</v>
      </c>
      <c r="C2130" s="2" t="s">
        <v>932</v>
      </c>
      <c r="E2130" s="2" t="str">
        <f>IFERROR(__xludf.DUMMYFUNCTION("GOOGLETRANSLATE(A2130, ""en"", ""ru"")"),"Loading...")</f>
        <v>Loading...</v>
      </c>
      <c r="F2130" s="2" t="str">
        <f>IFERROR(__xludf.DUMMYFUNCTION("GOOGLETRANSLATE(B2130, ""en"", ""ru"")"),"Молоко")</f>
        <v>Молоко</v>
      </c>
      <c r="G2130" s="2" t="str">
        <f>IFERROR(__xludf.DUMMYFUNCTION("GOOGLETRANSLATE(C2130, ""en"", ""ru"")"),"Loading...")</f>
        <v>Loading...</v>
      </c>
    </row>
    <row r="2131" ht="15.75" customHeight="1">
      <c r="A2131" s="2" t="s">
        <v>931</v>
      </c>
      <c r="B2131" s="2" t="s">
        <v>170</v>
      </c>
      <c r="C2131" s="2" t="s">
        <v>932</v>
      </c>
      <c r="E2131" s="2" t="str">
        <f>IFERROR(__xludf.DUMMYFUNCTION("GOOGLETRANSLATE(A2131, ""en"", ""ru"")"),"Loading...")</f>
        <v>Loading...</v>
      </c>
      <c r="F2131" s="2" t="str">
        <f>IFERROR(__xludf.DUMMYFUNCTION("GOOGLETRANSLATE(B2131, ""en"", ""ru"")"),"Loading...")</f>
        <v>Loading...</v>
      </c>
      <c r="G2131" s="2" t="str">
        <f>IFERROR(__xludf.DUMMYFUNCTION("GOOGLETRANSLATE(C2131, ""en"", ""ru"")"),"Loading...")</f>
        <v>Loading...</v>
      </c>
    </row>
    <row r="2132" ht="15.75" customHeight="1">
      <c r="A2132" s="2" t="s">
        <v>933</v>
      </c>
      <c r="B2132" s="2" t="s">
        <v>18</v>
      </c>
      <c r="C2132" s="2" t="s">
        <v>934</v>
      </c>
      <c r="E2132" s="2" t="str">
        <f>IFERROR(__xludf.DUMMYFUNCTION("GOOGLETRANSLATE(A2132, ""en"", ""ru"")"),"Loading...")</f>
        <v>Loading...</v>
      </c>
      <c r="F2132" s="2" t="str">
        <f>IFERROR(__xludf.DUMMYFUNCTION("GOOGLETRANSLATE(B2132, ""en"", ""ru"")"),"Масло")</f>
        <v>Масло</v>
      </c>
      <c r="G2132" s="2" t="str">
        <f>IFERROR(__xludf.DUMMYFUNCTION("GOOGLETRANSLATE(C2132, ""en"", ""ru"")"),"Loading...")</f>
        <v>Loading...</v>
      </c>
    </row>
    <row r="2133" ht="15.75" customHeight="1">
      <c r="A2133" s="2" t="s">
        <v>933</v>
      </c>
      <c r="B2133" s="2" t="s">
        <v>935</v>
      </c>
      <c r="C2133" s="2" t="s">
        <v>934</v>
      </c>
      <c r="E2133" s="2" t="str">
        <f>IFERROR(__xludf.DUMMYFUNCTION("GOOGLETRANSLATE(A2133, ""en"", ""ru"")"),"Loading...")</f>
        <v>Loading...</v>
      </c>
      <c r="F2133" s="2" t="str">
        <f>IFERROR(__xludf.DUMMYFUNCTION("GOOGLETRANSLATE(B2133, ""en"", ""ru"")"),"Loading...")</f>
        <v>Loading...</v>
      </c>
      <c r="G2133" s="2" t="str">
        <f>IFERROR(__xludf.DUMMYFUNCTION("GOOGLETRANSLATE(C2133, ""en"", ""ru"")"),"Loading...")</f>
        <v>Loading...</v>
      </c>
    </row>
    <row r="2134" ht="15.75" customHeight="1">
      <c r="A2134" s="2" t="s">
        <v>933</v>
      </c>
      <c r="B2134" s="2" t="s">
        <v>936</v>
      </c>
      <c r="C2134" s="2" t="s">
        <v>934</v>
      </c>
      <c r="E2134" s="2" t="str">
        <f>IFERROR(__xludf.DUMMYFUNCTION("GOOGLETRANSLATE(A2134, ""en"", ""ru"")"),"Loading...")</f>
        <v>Loading...</v>
      </c>
      <c r="F2134" s="2" t="str">
        <f>IFERROR(__xludf.DUMMYFUNCTION("GOOGLETRANSLATE(B2134, ""en"", ""ru"")"),"Loading...")</f>
        <v>Loading...</v>
      </c>
      <c r="G2134" s="2" t="str">
        <f>IFERROR(__xludf.DUMMYFUNCTION("GOOGLETRANSLATE(C2134, ""en"", ""ru"")"),"Loading...")</f>
        <v>Loading...</v>
      </c>
    </row>
    <row r="2135" ht="15.75" customHeight="1">
      <c r="A2135" s="2" t="s">
        <v>933</v>
      </c>
      <c r="B2135" s="2" t="s">
        <v>213</v>
      </c>
      <c r="C2135" s="2" t="s">
        <v>934</v>
      </c>
      <c r="E2135" s="2" t="str">
        <f>IFERROR(__xludf.DUMMYFUNCTION("GOOGLETRANSLATE(A2135, ""en"", ""ru"")"),"Loading...")</f>
        <v>Loading...</v>
      </c>
      <c r="F2135" s="2" t="str">
        <f>IFERROR(__xludf.DUMMYFUNCTION("GOOGLETRANSLATE(B2135, ""en"", ""ru"")"),"Loading...")</f>
        <v>Loading...</v>
      </c>
      <c r="G2135" s="2" t="str">
        <f>IFERROR(__xludf.DUMMYFUNCTION("GOOGLETRANSLATE(C2135, ""en"", ""ru"")"),"Loading...")</f>
        <v>Loading...</v>
      </c>
    </row>
    <row r="2136" ht="15.75" customHeight="1">
      <c r="A2136" s="2" t="s">
        <v>933</v>
      </c>
      <c r="B2136" s="2" t="s">
        <v>33</v>
      </c>
      <c r="C2136" s="2" t="s">
        <v>934</v>
      </c>
      <c r="E2136" s="2" t="str">
        <f>IFERROR(__xludf.DUMMYFUNCTION("GOOGLETRANSLATE(A2136, ""en"", ""ru"")"),"Loading...")</f>
        <v>Loading...</v>
      </c>
      <c r="F2136" s="2" t="str">
        <f>IFERROR(__xludf.DUMMYFUNCTION("GOOGLETRANSLATE(B2136, ""en"", ""ru"")"),"Арахисовое масло")</f>
        <v>Арахисовое масло</v>
      </c>
      <c r="G2136" s="2" t="str">
        <f>IFERROR(__xludf.DUMMYFUNCTION("GOOGLETRANSLATE(C2136, ""en"", ""ru"")"),"Loading...")</f>
        <v>Loading...</v>
      </c>
    </row>
    <row r="2137" ht="15.75" customHeight="1">
      <c r="A2137" s="2" t="s">
        <v>933</v>
      </c>
      <c r="B2137" s="2" t="s">
        <v>311</v>
      </c>
      <c r="C2137" s="2" t="s">
        <v>934</v>
      </c>
      <c r="E2137" s="2" t="str">
        <f>IFERROR(__xludf.DUMMYFUNCTION("GOOGLETRANSLATE(A2137, ""en"", ""ru"")"),"Loading...")</f>
        <v>Loading...</v>
      </c>
      <c r="F2137" s="2" t="str">
        <f>IFERROR(__xludf.DUMMYFUNCTION("GOOGLETRANSLATE(B2137, ""en"", ""ru"")"),"Золотое похожее")</f>
        <v>Золотое похожее</v>
      </c>
      <c r="G2137" s="2" t="str">
        <f>IFERROR(__xludf.DUMMYFUNCTION("GOOGLETRANSLATE(C2137, ""en"", ""ru"")"),"Loading...")</f>
        <v>Loading...</v>
      </c>
    </row>
    <row r="2138" ht="15.75" customHeight="1">
      <c r="A2138" s="2" t="s">
        <v>933</v>
      </c>
      <c r="B2138" s="2" t="s">
        <v>25</v>
      </c>
      <c r="C2138" s="2" t="s">
        <v>934</v>
      </c>
      <c r="E2138" s="2" t="str">
        <f>IFERROR(__xludf.DUMMYFUNCTION("GOOGLETRANSLATE(A2138, ""en"", ""ru"")"),"Loading...")</f>
        <v>Loading...</v>
      </c>
      <c r="F2138" s="2" t="str">
        <f>IFERROR(__xludf.DUMMYFUNCTION("GOOGLETRANSLATE(B2138, ""en"", ""ru"")"),"Молоко")</f>
        <v>Молоко</v>
      </c>
      <c r="G2138" s="2" t="str">
        <f>IFERROR(__xludf.DUMMYFUNCTION("GOOGLETRANSLATE(C2138, ""en"", ""ru"")"),"Loading...")</f>
        <v>Loading...</v>
      </c>
    </row>
    <row r="2139" ht="15.75" customHeight="1">
      <c r="A2139" s="2" t="s">
        <v>933</v>
      </c>
      <c r="B2139" s="2" t="s">
        <v>159</v>
      </c>
      <c r="C2139" s="2" t="s">
        <v>934</v>
      </c>
      <c r="E2139" s="2" t="str">
        <f>IFERROR(__xludf.DUMMYFUNCTION("GOOGLETRANSLATE(A2139, ""en"", ""ru"")"),"Loading...")</f>
        <v>Loading...</v>
      </c>
      <c r="F2139" s="2" t="str">
        <f>IFERROR(__xludf.DUMMYFUNCTION("GOOGLETRANSLATE(B2139, ""en"", ""ru"")"),"Loading...")</f>
        <v>Loading...</v>
      </c>
      <c r="G2139" s="2" t="str">
        <f>IFERROR(__xludf.DUMMYFUNCTION("GOOGLETRANSLATE(C2139, ""en"", ""ru"")"),"Loading...")</f>
        <v>Loading...</v>
      </c>
    </row>
    <row r="2140" ht="15.75" customHeight="1">
      <c r="A2140" s="2" t="s">
        <v>933</v>
      </c>
      <c r="B2140" s="2" t="s">
        <v>416</v>
      </c>
      <c r="C2140" s="2" t="s">
        <v>934</v>
      </c>
      <c r="E2140" s="2" t="str">
        <f>IFERROR(__xludf.DUMMYFUNCTION("GOOGLETRANSLATE(A2140, ""en"", ""ru"")"),"Loading...")</f>
        <v>Loading...</v>
      </c>
      <c r="F2140" s="2" t="str">
        <f>IFERROR(__xludf.DUMMYFUNCTION("GOOGLETRANSLATE(B2140, ""en"", ""ru"")"),"Loading...")</f>
        <v>Loading...</v>
      </c>
      <c r="G2140" s="2" t="str">
        <f>IFERROR(__xludf.DUMMYFUNCTION("GOOGLETRANSLATE(C2140, ""en"", ""ru"")"),"Loading...")</f>
        <v>Loading...</v>
      </c>
    </row>
    <row r="2141" ht="15.75" customHeight="1">
      <c r="A2141" s="2" t="s">
        <v>933</v>
      </c>
      <c r="B2141" s="2" t="s">
        <v>937</v>
      </c>
      <c r="C2141" s="2" t="s">
        <v>934</v>
      </c>
      <c r="E2141" s="2" t="str">
        <f>IFERROR(__xludf.DUMMYFUNCTION("GOOGLETRANSLATE(A2141, ""en"", ""ru"")"),"Loading...")</f>
        <v>Loading...</v>
      </c>
      <c r="F2141" s="2" t="str">
        <f>IFERROR(__xludf.DUMMYFUNCTION("GOOGLETRANSLATE(B2141, ""en"", ""ru"")"),"Арахис хрупкий")</f>
        <v>Арахис хрупкий</v>
      </c>
      <c r="G2141" s="2" t="str">
        <f>IFERROR(__xludf.DUMMYFUNCTION("GOOGLETRANSLATE(C2141, ""en"", ""ru"")"),"Loading...")</f>
        <v>Loading...</v>
      </c>
    </row>
    <row r="2142" ht="15.75" customHeight="1">
      <c r="A2142" s="2" t="s">
        <v>938</v>
      </c>
      <c r="B2142" s="2" t="s">
        <v>152</v>
      </c>
      <c r="C2142" s="2" t="s">
        <v>939</v>
      </c>
      <c r="E2142" s="2" t="str">
        <f>IFERROR(__xludf.DUMMYFUNCTION("GOOGLETRANSLATE(A2142, ""en"", ""ru"")"),"Персик и черника Грант")</f>
        <v>Персик и черника Грант</v>
      </c>
      <c r="F2142" s="2" t="str">
        <f>IFERROR(__xludf.DUMMYFUNCTION("GOOGLETRANSLATE(B2142, ""en"", ""ru"")"),"Loading...")</f>
        <v>Loading...</v>
      </c>
      <c r="G2142" s="2" t="str">
        <f>IFERROR(__xludf.DUMMYFUNCTION("GOOGLETRANSLATE(C2142, ""en"", ""ru"")"),"Loading...")</f>
        <v>Loading...</v>
      </c>
    </row>
    <row r="2143" ht="15.75" customHeight="1">
      <c r="A2143" s="2" t="s">
        <v>938</v>
      </c>
      <c r="B2143" s="2" t="s">
        <v>485</v>
      </c>
      <c r="C2143" s="2" t="s">
        <v>939</v>
      </c>
      <c r="E2143" s="2" t="str">
        <f>IFERROR(__xludf.DUMMYFUNCTION("GOOGLETRANSLATE(A2143, ""en"", ""ru"")"),"Персик и черника Грант")</f>
        <v>Персик и черника Грант</v>
      </c>
      <c r="F2143" s="2" t="str">
        <f>IFERROR(__xludf.DUMMYFUNCTION("GOOGLETRANSLATE(B2143, ""en"", ""ru"")"),"Loading...")</f>
        <v>Loading...</v>
      </c>
      <c r="G2143" s="2" t="str">
        <f>IFERROR(__xludf.DUMMYFUNCTION("GOOGLETRANSLATE(C2143, ""en"", ""ru"")"),"Loading...")</f>
        <v>Loading...</v>
      </c>
    </row>
    <row r="2144" ht="15.75" customHeight="1">
      <c r="A2144" s="2" t="s">
        <v>938</v>
      </c>
      <c r="B2144" s="2" t="s">
        <v>485</v>
      </c>
      <c r="C2144" s="2" t="s">
        <v>939</v>
      </c>
      <c r="E2144" s="2" t="str">
        <f>IFERROR(__xludf.DUMMYFUNCTION("GOOGLETRANSLATE(A2144, ""en"", ""ru"")"),"Персик и черника Грант")</f>
        <v>Персик и черника Грант</v>
      </c>
      <c r="F2144" s="2" t="str">
        <f>IFERROR(__xludf.DUMMYFUNCTION("GOOGLETRANSLATE(B2144, ""en"", ""ru"")"),"Loading...")</f>
        <v>Loading...</v>
      </c>
      <c r="G2144" s="2" t="str">
        <f>IFERROR(__xludf.DUMMYFUNCTION("GOOGLETRANSLATE(C2144, ""en"", ""ru"")"),"Loading...")</f>
        <v>Loading...</v>
      </c>
    </row>
    <row r="2145" ht="15.75" customHeight="1">
      <c r="A2145" s="2" t="s">
        <v>938</v>
      </c>
      <c r="B2145" s="2" t="s">
        <v>17</v>
      </c>
      <c r="C2145" s="2" t="s">
        <v>939</v>
      </c>
      <c r="E2145" s="2" t="str">
        <f>IFERROR(__xludf.DUMMYFUNCTION("GOOGLETRANSLATE(A2145, ""en"", ""ru"")"),"Персик и черника Грант")</f>
        <v>Персик и черника Грант</v>
      </c>
      <c r="F2145" s="2" t="str">
        <f>IFERROR(__xludf.DUMMYFUNCTION("GOOGLETRANSLATE(B2145, ""en"", ""ru"")"),"Кастеровый сахар")</f>
        <v>Кастеровый сахар</v>
      </c>
      <c r="G2145" s="2" t="str">
        <f>IFERROR(__xludf.DUMMYFUNCTION("GOOGLETRANSLATE(C2145, ""en"", ""ru"")"),"Loading...")</f>
        <v>Loading...</v>
      </c>
    </row>
    <row r="2146" ht="15.75" customHeight="1">
      <c r="A2146" s="2" t="s">
        <v>938</v>
      </c>
      <c r="B2146" s="2" t="s">
        <v>940</v>
      </c>
      <c r="C2146" s="2" t="s">
        <v>939</v>
      </c>
      <c r="E2146" s="2" t="str">
        <f>IFERROR(__xludf.DUMMYFUNCTION("GOOGLETRANSLATE(A2146, ""en"", ""ru"")"),"Персик и черника Грант")</f>
        <v>Персик и черника Грант</v>
      </c>
      <c r="F2146" s="2" t="str">
        <f>IFERROR(__xludf.DUMMYFUNCTION("GOOGLETRANSLATE(B2146, ""en"", ""ru"")"),"Персики")</f>
        <v>Персики</v>
      </c>
      <c r="G2146" s="2" t="str">
        <f>IFERROR(__xludf.DUMMYFUNCTION("GOOGLETRANSLATE(C2146, ""en"", ""ru"")"),"Loading...")</f>
        <v>Loading...</v>
      </c>
    </row>
    <row r="2147" ht="15.75" customHeight="1">
      <c r="A2147" s="2" t="s">
        <v>938</v>
      </c>
      <c r="B2147" s="2" t="s">
        <v>930</v>
      </c>
      <c r="C2147" s="2" t="s">
        <v>939</v>
      </c>
      <c r="E2147" s="2" t="str">
        <f>IFERROR(__xludf.DUMMYFUNCTION("GOOGLETRANSLATE(A2147, ""en"", ""ru"")"),"Персик и черника Грант")</f>
        <v>Персик и черника Грант</v>
      </c>
      <c r="F2147" s="2" t="str">
        <f>IFERROR(__xludf.DUMMYFUNCTION("GOOGLETRANSLATE(B2147, ""en"", ""ru"")"),"Loading...")</f>
        <v>Loading...</v>
      </c>
      <c r="G2147" s="2" t="str">
        <f>IFERROR(__xludf.DUMMYFUNCTION("GOOGLETRANSLATE(C2147, ""en"", ""ru"")"),"Loading...")</f>
        <v>Loading...</v>
      </c>
    </row>
    <row r="2148" ht="15.75" customHeight="1">
      <c r="A2148" s="2" t="s">
        <v>938</v>
      </c>
      <c r="B2148" s="2" t="s">
        <v>164</v>
      </c>
      <c r="C2148" s="2" t="s">
        <v>939</v>
      </c>
      <c r="E2148" s="2" t="str">
        <f>IFERROR(__xludf.DUMMYFUNCTION("GOOGLETRANSLATE(A2148, ""en"", ""ru"")"),"Персик и черника Грант")</f>
        <v>Персик и черника Грант</v>
      </c>
      <c r="F2148" s="2" t="str">
        <f>IFERROR(__xludf.DUMMYFUNCTION("GOOGLETRANSLATE(B2148, ""en"", ""ru"")"),"Loading...")</f>
        <v>Loading...</v>
      </c>
      <c r="G2148" s="2" t="str">
        <f>IFERROR(__xludf.DUMMYFUNCTION("GOOGLETRANSLATE(C2148, ""en"", ""ru"")"),"Loading...")</f>
        <v>Loading...</v>
      </c>
    </row>
    <row r="2149" ht="15.75" customHeight="1">
      <c r="A2149" s="2" t="s">
        <v>938</v>
      </c>
      <c r="B2149" s="2" t="s">
        <v>18</v>
      </c>
      <c r="C2149" s="2" t="s">
        <v>939</v>
      </c>
      <c r="E2149" s="2" t="str">
        <f>IFERROR(__xludf.DUMMYFUNCTION("GOOGLETRANSLATE(A2149, ""en"", ""ru"")"),"Персик и черника Грант")</f>
        <v>Персик и черника Грант</v>
      </c>
      <c r="F2149" s="2" t="str">
        <f>IFERROR(__xludf.DUMMYFUNCTION("GOOGLETRANSLATE(B2149, ""en"", ""ru"")"),"Масло")</f>
        <v>Масло</v>
      </c>
      <c r="G2149" s="2" t="str">
        <f>IFERROR(__xludf.DUMMYFUNCTION("GOOGLETRANSLATE(C2149, ""en"", ""ru"")"),"Loading...")</f>
        <v>Loading...</v>
      </c>
    </row>
    <row r="2150" ht="15.75" customHeight="1">
      <c r="A2150" s="2" t="s">
        <v>938</v>
      </c>
      <c r="B2150" s="2" t="s">
        <v>457</v>
      </c>
      <c r="C2150" s="2" t="s">
        <v>939</v>
      </c>
      <c r="E2150" s="2" t="str">
        <f>IFERROR(__xludf.DUMMYFUNCTION("GOOGLETRANSLATE(A2150, ""en"", ""ru"")"),"Персик и черника Грант")</f>
        <v>Персик и черника Грант</v>
      </c>
      <c r="F2150" s="2" t="str">
        <f>IFERROR(__xludf.DUMMYFUNCTION("GOOGLETRANSLATE(B2150, ""en"", ""ru"")"),"Loading...")</f>
        <v>Loading...</v>
      </c>
      <c r="G2150" s="2" t="str">
        <f>IFERROR(__xludf.DUMMYFUNCTION("GOOGLETRANSLATE(C2150, ""en"", ""ru"")"),"Loading...")</f>
        <v>Loading...</v>
      </c>
    </row>
    <row r="2151" ht="15.75" customHeight="1">
      <c r="A2151" s="2" t="s">
        <v>938</v>
      </c>
      <c r="B2151" s="2" t="s">
        <v>22</v>
      </c>
      <c r="C2151" s="2" t="s">
        <v>939</v>
      </c>
      <c r="E2151" s="2" t="str">
        <f>IFERROR(__xludf.DUMMYFUNCTION("GOOGLETRANSLATE(A2151, ""en"", ""ru"")"),"Персик и черника Грант")</f>
        <v>Персик и черника Грант</v>
      </c>
      <c r="F2151" s="2" t="str">
        <f>IFERROR(__xludf.DUMMYFUNCTION("GOOGLETRANSLATE(B2151, ""en"", ""ru"")"),"Корица")</f>
        <v>Корица</v>
      </c>
      <c r="G2151" s="2" t="str">
        <f>IFERROR(__xludf.DUMMYFUNCTION("GOOGLETRANSLATE(C2151, ""en"", ""ru"")"),"Loading...")</f>
        <v>Loading...</v>
      </c>
    </row>
    <row r="2152" ht="15.75" customHeight="1">
      <c r="A2152" s="2" t="s">
        <v>938</v>
      </c>
      <c r="B2152" s="2" t="s">
        <v>25</v>
      </c>
      <c r="C2152" s="2" t="s">
        <v>939</v>
      </c>
      <c r="E2152" s="2" t="str">
        <f>IFERROR(__xludf.DUMMYFUNCTION("GOOGLETRANSLATE(A2152, ""en"", ""ru"")"),"Персик и черника Грант")</f>
        <v>Персик и черника Грант</v>
      </c>
      <c r="F2152" s="2" t="str">
        <f>IFERROR(__xludf.DUMMYFUNCTION("GOOGLETRANSLATE(B2152, ""en"", ""ru"")"),"Молоко")</f>
        <v>Молоко</v>
      </c>
      <c r="G2152" s="2" t="str">
        <f>IFERROR(__xludf.DUMMYFUNCTION("GOOGLETRANSLATE(C2152, ""en"", ""ru"")"),"Loading...")</f>
        <v>Loading...</v>
      </c>
    </row>
    <row r="2153" ht="15.75" customHeight="1">
      <c r="A2153" s="2" t="s">
        <v>941</v>
      </c>
      <c r="B2153" s="2" t="s">
        <v>18</v>
      </c>
      <c r="C2153" s="2" t="s">
        <v>942</v>
      </c>
      <c r="E2153" s="2" t="str">
        <f>IFERROR(__xludf.DUMMYFUNCTION("GOOGLETRANSLATE(A2153, ""en"", ""ru"")"),"Паркин Торт")</f>
        <v>Паркин Торт</v>
      </c>
      <c r="F2153" s="2" t="str">
        <f>IFERROR(__xludf.DUMMYFUNCTION("GOOGLETRANSLATE(B2153, ""en"", ""ru"")"),"Масло")</f>
        <v>Масло</v>
      </c>
      <c r="G2153" s="2" t="str">
        <f>IFERROR(__xludf.DUMMYFUNCTION("GOOGLETRANSLATE(C2153, ""en"", ""ru"")"),"Loading...")</f>
        <v>Loading...</v>
      </c>
    </row>
    <row r="2154" ht="15.75" customHeight="1">
      <c r="A2154" s="2" t="s">
        <v>941</v>
      </c>
      <c r="B2154" s="2" t="s">
        <v>201</v>
      </c>
      <c r="C2154" s="2" t="s">
        <v>942</v>
      </c>
      <c r="E2154" s="2" t="str">
        <f>IFERROR(__xludf.DUMMYFUNCTION("GOOGLETRANSLATE(A2154, ""en"", ""ru"")"),"Паркин Торт")</f>
        <v>Паркин Торт</v>
      </c>
      <c r="F2154" s="2" t="str">
        <f>IFERROR(__xludf.DUMMYFUNCTION("GOOGLETRANSLATE(B2154, ""en"", ""ru"")"),"Яйцо")</f>
        <v>Яйцо</v>
      </c>
      <c r="G2154" s="2" t="str">
        <f>IFERROR(__xludf.DUMMYFUNCTION("GOOGLETRANSLATE(C2154, ""en"", ""ru"")"),"Loading...")</f>
        <v>Loading...</v>
      </c>
    </row>
    <row r="2155" ht="15.75" customHeight="1">
      <c r="A2155" s="2" t="s">
        <v>941</v>
      </c>
      <c r="B2155" s="2" t="s">
        <v>25</v>
      </c>
      <c r="C2155" s="2" t="s">
        <v>942</v>
      </c>
      <c r="E2155" s="2" t="str">
        <f>IFERROR(__xludf.DUMMYFUNCTION("GOOGLETRANSLATE(A2155, ""en"", ""ru"")"),"Паркин Торт")</f>
        <v>Паркин Торт</v>
      </c>
      <c r="F2155" s="2" t="str">
        <f>IFERROR(__xludf.DUMMYFUNCTION("GOOGLETRANSLATE(B2155, ""en"", ""ru"")"),"Молоко")</f>
        <v>Молоко</v>
      </c>
      <c r="G2155" s="2" t="str">
        <f>IFERROR(__xludf.DUMMYFUNCTION("GOOGLETRANSLATE(C2155, ""en"", ""ru"")"),"Loading...")</f>
        <v>Loading...</v>
      </c>
    </row>
    <row r="2156" ht="15.75" customHeight="1">
      <c r="A2156" s="2" t="s">
        <v>941</v>
      </c>
      <c r="B2156" s="2" t="s">
        <v>311</v>
      </c>
      <c r="C2156" s="2" t="s">
        <v>942</v>
      </c>
      <c r="E2156" s="2" t="str">
        <f>IFERROR(__xludf.DUMMYFUNCTION("GOOGLETRANSLATE(A2156, ""en"", ""ru"")"),"Паркин Торт")</f>
        <v>Паркин Торт</v>
      </c>
      <c r="F2156" s="2" t="str">
        <f>IFERROR(__xludf.DUMMYFUNCTION("GOOGLETRANSLATE(B2156, ""en"", ""ru"")"),"Золотое похожее")</f>
        <v>Золотое похожее</v>
      </c>
      <c r="G2156" s="2" t="str">
        <f>IFERROR(__xludf.DUMMYFUNCTION("GOOGLETRANSLATE(C2156, ""en"", ""ru"")"),"Loading...")</f>
        <v>Loading...</v>
      </c>
    </row>
    <row r="2157" ht="15.75" customHeight="1">
      <c r="A2157" s="2" t="s">
        <v>941</v>
      </c>
      <c r="B2157" s="2" t="s">
        <v>131</v>
      </c>
      <c r="C2157" s="2" t="s">
        <v>942</v>
      </c>
      <c r="E2157" s="2" t="str">
        <f>IFERROR(__xludf.DUMMYFUNCTION("GOOGLETRANSLATE(A2157, ""en"", ""ru"")"),"Паркин Торт")</f>
        <v>Паркин Торт</v>
      </c>
      <c r="F2157" s="2" t="str">
        <f>IFERROR(__xludf.DUMMYFUNCTION("GOOGLETRANSLATE(B2157, ""en"", ""ru"")"),"Loading...")</f>
        <v>Loading...</v>
      </c>
      <c r="G2157" s="2" t="str">
        <f>IFERROR(__xludf.DUMMYFUNCTION("GOOGLETRANSLATE(C2157, ""en"", ""ru"")"),"Loading...")</f>
        <v>Loading...</v>
      </c>
    </row>
    <row r="2158" ht="15.75" customHeight="1">
      <c r="A2158" s="2" t="s">
        <v>941</v>
      </c>
      <c r="B2158" s="2" t="s">
        <v>444</v>
      </c>
      <c r="C2158" s="2" t="s">
        <v>942</v>
      </c>
      <c r="E2158" s="2" t="str">
        <f>IFERROR(__xludf.DUMMYFUNCTION("GOOGLETRANSLATE(A2158, ""en"", ""ru"")"),"Паркин Торт")</f>
        <v>Паркин Торт</v>
      </c>
      <c r="F2158" s="2" t="str">
        <f>IFERROR(__xludf.DUMMYFUNCTION("GOOGLETRANSLATE(B2158, ""en"", ""ru"")"),"Loading...")</f>
        <v>Loading...</v>
      </c>
      <c r="G2158" s="2" t="str">
        <f>IFERROR(__xludf.DUMMYFUNCTION("GOOGLETRANSLATE(C2158, ""en"", ""ru"")"),"Loading...")</f>
        <v>Loading...</v>
      </c>
    </row>
    <row r="2159" ht="15.75" customHeight="1">
      <c r="A2159" s="2" t="s">
        <v>941</v>
      </c>
      <c r="B2159" s="2" t="s">
        <v>943</v>
      </c>
      <c r="C2159" s="2" t="s">
        <v>942</v>
      </c>
      <c r="E2159" s="2" t="str">
        <f>IFERROR(__xludf.DUMMYFUNCTION("GOOGLETRANSLATE(A2159, ""en"", ""ru"")"),"Паркин Торт")</f>
        <v>Паркин Торт</v>
      </c>
      <c r="F2159" s="2" t="str">
        <f>IFERROR(__xludf.DUMMYFUNCTION("GOOGLETRANSLATE(B2159, ""en"", ""ru"")"),"Loading...")</f>
        <v>Loading...</v>
      </c>
      <c r="G2159" s="2" t="str">
        <f>IFERROR(__xludf.DUMMYFUNCTION("GOOGLETRANSLATE(C2159, ""en"", ""ru"")"),"Loading...")</f>
        <v>Loading...</v>
      </c>
    </row>
    <row r="2160" ht="15.75" customHeight="1">
      <c r="A2160" s="2" t="s">
        <v>941</v>
      </c>
      <c r="B2160" s="2" t="s">
        <v>164</v>
      </c>
      <c r="C2160" s="2" t="s">
        <v>942</v>
      </c>
      <c r="E2160" s="2" t="str">
        <f>IFERROR(__xludf.DUMMYFUNCTION("GOOGLETRANSLATE(A2160, ""en"", ""ru"")"),"Паркин Торт")</f>
        <v>Паркин Торт</v>
      </c>
      <c r="F2160" s="2" t="str">
        <f>IFERROR(__xludf.DUMMYFUNCTION("GOOGLETRANSLATE(B2160, ""en"", ""ru"")"),"Loading...")</f>
        <v>Loading...</v>
      </c>
      <c r="G2160" s="2" t="str">
        <f>IFERROR(__xludf.DUMMYFUNCTION("GOOGLETRANSLATE(C2160, ""en"", ""ru"")"),"Loading...")</f>
        <v>Loading...</v>
      </c>
    </row>
    <row r="2161" ht="15.75" customHeight="1">
      <c r="A2161" s="2" t="s">
        <v>941</v>
      </c>
      <c r="B2161" s="2" t="s">
        <v>944</v>
      </c>
      <c r="C2161" s="2" t="s">
        <v>942</v>
      </c>
      <c r="E2161" s="2" t="str">
        <f>IFERROR(__xludf.DUMMYFUNCTION("GOOGLETRANSLATE(A2161, ""en"", ""ru"")"),"Паркин Торт")</f>
        <v>Паркин Торт</v>
      </c>
      <c r="F2161" s="2" t="str">
        <f>IFERROR(__xludf.DUMMYFUNCTION("GOOGLETRANSLATE(B2161, ""en"", ""ru"")"),"Loading...")</f>
        <v>Loading...</v>
      </c>
      <c r="G2161" s="2" t="str">
        <f>IFERROR(__xludf.DUMMYFUNCTION("GOOGLETRANSLATE(C2161, ""en"", ""ru"")"),"Loading...")</f>
        <v>Loading...</v>
      </c>
    </row>
    <row r="2162" ht="15.75" customHeight="1">
      <c r="A2162" s="2" t="s">
        <v>945</v>
      </c>
      <c r="B2162" s="2" t="s">
        <v>946</v>
      </c>
      <c r="C2162" s="2" t="s">
        <v>947</v>
      </c>
      <c r="E2162" s="2" t="str">
        <f>IFERROR(__xludf.DUMMYFUNCTION("GOOGLETRANSLATE(A2162, ""en"", ""ru"")"),"Loading...")</f>
        <v>Loading...</v>
      </c>
      <c r="F2162" s="2" t="str">
        <f>IFERROR(__xludf.DUMMYFUNCTION("GOOGLETRANSLATE(B2162, ""en"", ""ru"")"),"Loading...")</f>
        <v>Loading...</v>
      </c>
      <c r="G2162" s="2" t="str">
        <f>IFERROR(__xludf.DUMMYFUNCTION("GOOGLETRANSLATE(C2162, ""en"", ""ru"")"),"Loading...")</f>
        <v>Loading...</v>
      </c>
    </row>
    <row r="2163" ht="15.75" customHeight="1">
      <c r="A2163" s="2" t="s">
        <v>945</v>
      </c>
      <c r="B2163" s="2" t="s">
        <v>17</v>
      </c>
      <c r="C2163" s="2" t="s">
        <v>947</v>
      </c>
      <c r="E2163" s="2" t="str">
        <f>IFERROR(__xludf.DUMMYFUNCTION("GOOGLETRANSLATE(A2163, ""en"", ""ru"")"),"Loading...")</f>
        <v>Loading...</v>
      </c>
      <c r="F2163" s="2" t="str">
        <f>IFERROR(__xludf.DUMMYFUNCTION("GOOGLETRANSLATE(B2163, ""en"", ""ru"")"),"Кастеровый сахар")</f>
        <v>Кастеровый сахар</v>
      </c>
      <c r="G2163" s="2" t="str">
        <f>IFERROR(__xludf.DUMMYFUNCTION("GOOGLETRANSLATE(C2163, ""en"", ""ru"")"),"Loading...")</f>
        <v>Loading...</v>
      </c>
    </row>
    <row r="2164" ht="15.75" customHeight="1">
      <c r="A2164" s="2" t="s">
        <v>945</v>
      </c>
      <c r="B2164" s="2" t="s">
        <v>18</v>
      </c>
      <c r="C2164" s="2" t="s">
        <v>947</v>
      </c>
      <c r="E2164" s="2" t="str">
        <f>IFERROR(__xludf.DUMMYFUNCTION("GOOGLETRANSLATE(A2164, ""en"", ""ru"")"),"Loading...")</f>
        <v>Loading...</v>
      </c>
      <c r="F2164" s="2" t="str">
        <f>IFERROR(__xludf.DUMMYFUNCTION("GOOGLETRANSLATE(B2164, ""en"", ""ru"")"),"Масло")</f>
        <v>Масло</v>
      </c>
      <c r="G2164" s="2" t="str">
        <f>IFERROR(__xludf.DUMMYFUNCTION("GOOGLETRANSLATE(C2164, ""en"", ""ru"")"),"Loading...")</f>
        <v>Loading...</v>
      </c>
    </row>
    <row r="2165" ht="15.75" customHeight="1">
      <c r="A2165" s="2" t="s">
        <v>945</v>
      </c>
      <c r="B2165" s="2" t="s">
        <v>264</v>
      </c>
      <c r="C2165" s="2" t="s">
        <v>947</v>
      </c>
      <c r="E2165" s="2" t="str">
        <f>IFERROR(__xludf.DUMMYFUNCTION("GOOGLETRANSLATE(A2165, ""en"", ""ru"")"),"Loading...")</f>
        <v>Loading...</v>
      </c>
      <c r="F2165" s="2" t="str">
        <f>IFERROR(__xludf.DUMMYFUNCTION("GOOGLETRANSLATE(B2165, ""en"", ""ru"")"),"Звездчатый анис")</f>
        <v>Звездчатый анис</v>
      </c>
      <c r="G2165" s="2" t="str">
        <f>IFERROR(__xludf.DUMMYFUNCTION("GOOGLETRANSLATE(C2165, ""en"", ""ru"")"),"Loading...")</f>
        <v>Loading...</v>
      </c>
    </row>
    <row r="2166" ht="15.75" customHeight="1">
      <c r="A2166" s="2" t="s">
        <v>945</v>
      </c>
      <c r="B2166" s="2" t="s">
        <v>178</v>
      </c>
      <c r="C2166" s="2" t="s">
        <v>947</v>
      </c>
      <c r="E2166" s="2" t="str">
        <f>IFERROR(__xludf.DUMMYFUNCTION("GOOGLETRANSLATE(A2166, ""en"", ""ru"")"),"Loading...")</f>
        <v>Loading...</v>
      </c>
      <c r="F2166" s="2" t="str">
        <f>IFERROR(__xludf.DUMMYFUNCTION("GOOGLETRANSLATE(B2166, ""en"", ""ru"")"),"Loading...")</f>
        <v>Loading...</v>
      </c>
      <c r="G2166" s="2" t="str">
        <f>IFERROR(__xludf.DUMMYFUNCTION("GOOGLETRANSLATE(C2166, ""en"", ""ru"")"),"Loading...")</f>
        <v>Loading...</v>
      </c>
    </row>
    <row r="2167" ht="15.75" customHeight="1">
      <c r="A2167" s="2" t="s">
        <v>945</v>
      </c>
      <c r="B2167" s="2" t="s">
        <v>22</v>
      </c>
      <c r="C2167" s="2" t="s">
        <v>947</v>
      </c>
      <c r="E2167" s="2" t="str">
        <f>IFERROR(__xludf.DUMMYFUNCTION("GOOGLETRANSLATE(A2167, ""en"", ""ru"")"),"Loading...")</f>
        <v>Loading...</v>
      </c>
      <c r="F2167" s="2" t="str">
        <f>IFERROR(__xludf.DUMMYFUNCTION("GOOGLETRANSLATE(B2167, ""en"", ""ru"")"),"Корица")</f>
        <v>Корица</v>
      </c>
      <c r="G2167" s="2" t="str">
        <f>IFERROR(__xludf.DUMMYFUNCTION("GOOGLETRANSLATE(C2167, ""en"", ""ru"")"),"Loading...")</f>
        <v>Loading...</v>
      </c>
    </row>
    <row r="2168" ht="15.75" customHeight="1">
      <c r="A2168" s="2" t="s">
        <v>945</v>
      </c>
      <c r="B2168" s="2" t="s">
        <v>374</v>
      </c>
      <c r="C2168" s="2" t="s">
        <v>947</v>
      </c>
      <c r="E2168" s="2" t="str">
        <f>IFERROR(__xludf.DUMMYFUNCTION("GOOGLETRANSLATE(A2168, ""en"", ""ru"")"),"Loading...")</f>
        <v>Loading...</v>
      </c>
      <c r="F2168" s="2" t="str">
        <f>IFERROR(__xludf.DUMMYFUNCTION("GOOGLETRANSLATE(B2168, ""en"", ""ru"")"),"Loading...")</f>
        <v>Loading...</v>
      </c>
      <c r="G2168" s="2" t="str">
        <f>IFERROR(__xludf.DUMMYFUNCTION("GOOGLETRANSLATE(C2168, ""en"", ""ru"")"),"Loading...")</f>
        <v>Loading...</v>
      </c>
    </row>
    <row r="2169" ht="15.75" customHeight="1">
      <c r="A2169" s="2" t="s">
        <v>945</v>
      </c>
      <c r="B2169" s="2" t="s">
        <v>72</v>
      </c>
      <c r="C2169" s="2" t="s">
        <v>947</v>
      </c>
      <c r="E2169" s="2" t="str">
        <f>IFERROR(__xludf.DUMMYFUNCTION("GOOGLETRANSLATE(A2169, ""en"", ""ru"")"),"Loading...")</f>
        <v>Loading...</v>
      </c>
      <c r="F2169" s="2" t="str">
        <f>IFERROR(__xludf.DUMMYFUNCTION("GOOGLETRANSLATE(B2169, ""en"", ""ru"")"),"Слоеное тесто")</f>
        <v>Слоеное тесто</v>
      </c>
      <c r="G2169" s="2" t="str">
        <f>IFERROR(__xludf.DUMMYFUNCTION("GOOGLETRANSLATE(C2169, ""en"", ""ru"")"),"Loading...")</f>
        <v>Loading...</v>
      </c>
    </row>
    <row r="2170" ht="15.75" customHeight="1">
      <c r="A2170" s="2" t="s">
        <v>948</v>
      </c>
      <c r="B2170" s="2" t="s">
        <v>27</v>
      </c>
      <c r="C2170" s="2" t="s">
        <v>949</v>
      </c>
      <c r="E2170" s="2" t="str">
        <f>IFERROR(__xludf.DUMMYFUNCTION("GOOGLETRANSLATE(A2170, ""en"", ""ru"")"),"Провансальский омлетный торт")</f>
        <v>Провансальский омлетный торт</v>
      </c>
      <c r="F2170" s="2" t="str">
        <f>IFERROR(__xludf.DUMMYFUNCTION("GOOGLETRANSLATE(B2170, ""en"", ""ru"")"),"Яйца")</f>
        <v>Яйца</v>
      </c>
      <c r="G2170" s="2" t="str">
        <f>IFERROR(__xludf.DUMMYFUNCTION("GOOGLETRANSLATE(C2170, ""en"", ""ru"")"),"Loading...")</f>
        <v>Loading...</v>
      </c>
    </row>
    <row r="2171" ht="15.75" customHeight="1">
      <c r="A2171" s="2" t="s">
        <v>948</v>
      </c>
      <c r="B2171" s="2" t="s">
        <v>69</v>
      </c>
      <c r="C2171" s="2" t="s">
        <v>949</v>
      </c>
      <c r="E2171" s="2" t="str">
        <f>IFERROR(__xludf.DUMMYFUNCTION("GOOGLETRANSLATE(A2171, ""en"", ""ru"")"),"Провансальский омлетный торт")</f>
        <v>Провансальский омлетный торт</v>
      </c>
      <c r="F2171" s="2" t="str">
        <f>IFERROR(__xludf.DUMMYFUNCTION("GOOGLETRANSLATE(B2171, ""en"", ""ru"")"),"Оливковое масло")</f>
        <v>Оливковое масло</v>
      </c>
      <c r="G2171" s="2" t="str">
        <f>IFERROR(__xludf.DUMMYFUNCTION("GOOGLETRANSLATE(C2171, ""en"", ""ru"")"),"Loading...")</f>
        <v>Loading...</v>
      </c>
    </row>
    <row r="2172" ht="15.75" customHeight="1">
      <c r="A2172" s="2" t="s">
        <v>948</v>
      </c>
      <c r="B2172" s="2" t="s">
        <v>527</v>
      </c>
      <c r="C2172" s="2" t="s">
        <v>949</v>
      </c>
      <c r="E2172" s="2" t="str">
        <f>IFERROR(__xludf.DUMMYFUNCTION("GOOGLETRANSLATE(A2172, ""en"", ""ru"")"),"Провансальский омлетный торт")</f>
        <v>Провансальский омлетный торт</v>
      </c>
      <c r="F2172" s="2" t="str">
        <f>IFERROR(__xludf.DUMMYFUNCTION("GOOGLETRANSLATE(B2172, ""en"", ""ru"")"),"Loading...")</f>
        <v>Loading...</v>
      </c>
      <c r="G2172" s="2" t="str">
        <f>IFERROR(__xludf.DUMMYFUNCTION("GOOGLETRANSLATE(C2172, ""en"", ""ru"")"),"Loading...")</f>
        <v>Loading...</v>
      </c>
    </row>
    <row r="2173" ht="15.75" customHeight="1">
      <c r="A2173" s="2" t="s">
        <v>948</v>
      </c>
      <c r="B2173" s="2" t="s">
        <v>77</v>
      </c>
      <c r="C2173" s="2" t="s">
        <v>949</v>
      </c>
      <c r="E2173" s="2" t="str">
        <f>IFERROR(__xludf.DUMMYFUNCTION("GOOGLETRANSLATE(A2173, ""en"", ""ru"")"),"Провансальский омлетный торт")</f>
        <v>Провансальский омлетный торт</v>
      </c>
      <c r="F2173" s="2" t="str">
        <f>IFERROR(__xludf.DUMMYFUNCTION("GOOGLETRANSLATE(B2173, ""en"", ""ru"")"),"Лук")</f>
        <v>Лук</v>
      </c>
      <c r="G2173" s="2" t="str">
        <f>IFERROR(__xludf.DUMMYFUNCTION("GOOGLETRANSLATE(C2173, ""en"", ""ru"")"),"Loading...")</f>
        <v>Loading...</v>
      </c>
    </row>
    <row r="2174" ht="15.75" customHeight="1">
      <c r="A2174" s="2" t="s">
        <v>948</v>
      </c>
      <c r="B2174" s="2" t="s">
        <v>192</v>
      </c>
      <c r="C2174" s="2" t="s">
        <v>949</v>
      </c>
      <c r="E2174" s="2" t="str">
        <f>IFERROR(__xludf.DUMMYFUNCTION("GOOGLETRANSLATE(A2174, ""en"", ""ru"")"),"Провансальский омлетный торт")</f>
        <v>Провансальский омлетный торт</v>
      </c>
      <c r="F2174" s="2" t="str">
        <f>IFERROR(__xludf.DUMMYFUNCTION("GOOGLETRANSLATE(B2174, ""en"", ""ru"")"),"Loading...")</f>
        <v>Loading...</v>
      </c>
      <c r="G2174" s="2" t="str">
        <f>IFERROR(__xludf.DUMMYFUNCTION("GOOGLETRANSLATE(C2174, ""en"", ""ru"")"),"Loading...")</f>
        <v>Loading...</v>
      </c>
    </row>
    <row r="2175" ht="15.75" customHeight="1">
      <c r="A2175" s="2" t="s">
        <v>948</v>
      </c>
      <c r="B2175" s="2" t="s">
        <v>39</v>
      </c>
      <c r="C2175" s="2" t="s">
        <v>949</v>
      </c>
      <c r="E2175" s="2" t="str">
        <f>IFERROR(__xludf.DUMMYFUNCTION("GOOGLETRANSLATE(A2175, ""en"", ""ru"")"),"Провансальский омлетный торт")</f>
        <v>Провансальский омлетный торт</v>
      </c>
      <c r="F2175" s="2" t="str">
        <f>IFERROR(__xludf.DUMMYFUNCTION("GOOGLETRANSLATE(B2175, ""en"", ""ru"")"),"Зубчик чеснока")</f>
        <v>Зубчик чеснока</v>
      </c>
      <c r="G2175" s="2" t="str">
        <f>IFERROR(__xludf.DUMMYFUNCTION("GOOGLETRANSLATE(C2175, ""en"", ""ru"")"),"Loading...")</f>
        <v>Loading...</v>
      </c>
    </row>
    <row r="2176" ht="15.75" customHeight="1">
      <c r="A2176" s="2" t="s">
        <v>948</v>
      </c>
      <c r="B2176" s="2" t="s">
        <v>384</v>
      </c>
      <c r="C2176" s="2" t="s">
        <v>949</v>
      </c>
      <c r="E2176" s="2" t="str">
        <f>IFERROR(__xludf.DUMMYFUNCTION("GOOGLETRANSLATE(A2176, ""en"", ""ru"")"),"Провансальский омлетный торт")</f>
        <v>Провансальский омлетный торт</v>
      </c>
      <c r="F2176" s="2" t="str">
        <f>IFERROR(__xludf.DUMMYFUNCTION("GOOGLETRANSLATE(B2176, ""en"", ""ru"")"),"Loading...")</f>
        <v>Loading...</v>
      </c>
      <c r="G2176" s="2" t="str">
        <f>IFERROR(__xludf.DUMMYFUNCTION("GOOGLETRANSLATE(C2176, ""en"", ""ru"")"),"Loading...")</f>
        <v>Loading...</v>
      </c>
    </row>
    <row r="2177" ht="15.75" customHeight="1">
      <c r="A2177" s="2" t="s">
        <v>948</v>
      </c>
      <c r="B2177" s="2" t="s">
        <v>415</v>
      </c>
      <c r="C2177" s="2" t="s">
        <v>949</v>
      </c>
      <c r="E2177" s="2" t="str">
        <f>IFERROR(__xludf.DUMMYFUNCTION("GOOGLETRANSLATE(A2177, ""en"", ""ru"")"),"Провансальский омлетный торт")</f>
        <v>Провансальский омлетный торт</v>
      </c>
      <c r="F2177" s="2" t="str">
        <f>IFERROR(__xludf.DUMMYFUNCTION("GOOGLETRANSLATE(B2177, ""en"", ""ru"")"),"Loading...")</f>
        <v>Loading...</v>
      </c>
      <c r="G2177" s="2" t="str">
        <f>IFERROR(__xludf.DUMMYFUNCTION("GOOGLETRANSLATE(C2177, ""en"", ""ru"")"),"Loading...")</f>
        <v>Loading...</v>
      </c>
    </row>
    <row r="2178" ht="15.75" customHeight="1">
      <c r="A2178" s="2" t="s">
        <v>948</v>
      </c>
      <c r="B2178" s="2" t="s">
        <v>25</v>
      </c>
      <c r="C2178" s="2" t="s">
        <v>949</v>
      </c>
      <c r="E2178" s="2" t="str">
        <f>IFERROR(__xludf.DUMMYFUNCTION("GOOGLETRANSLATE(A2178, ""en"", ""ru"")"),"Провансальский омлетный торт")</f>
        <v>Провансальский омлетный торт</v>
      </c>
      <c r="F2178" s="2" t="str">
        <f>IFERROR(__xludf.DUMMYFUNCTION("GOOGLETRANSLATE(B2178, ""en"", ""ru"")"),"Молоко")</f>
        <v>Молоко</v>
      </c>
      <c r="G2178" s="2" t="str">
        <f>IFERROR(__xludf.DUMMYFUNCTION("GOOGLETRANSLATE(C2178, ""en"", ""ru"")"),"Loading...")</f>
        <v>Loading...</v>
      </c>
    </row>
    <row r="2179" ht="15.75" customHeight="1">
      <c r="A2179" s="2" t="s">
        <v>948</v>
      </c>
      <c r="B2179" s="2" t="s">
        <v>609</v>
      </c>
      <c r="C2179" s="2" t="s">
        <v>949</v>
      </c>
      <c r="E2179" s="2" t="str">
        <f>IFERROR(__xludf.DUMMYFUNCTION("GOOGLETRANSLATE(A2179, ""en"", ""ru"")"),"Провансальский омлетный торт")</f>
        <v>Провансальский омлетный торт</v>
      </c>
      <c r="F2179" s="2" t="str">
        <f>IFERROR(__xludf.DUMMYFUNCTION("GOOGLETRANSLATE(B2179, ""en"", ""ru"")"),"Loading...")</f>
        <v>Loading...</v>
      </c>
      <c r="G2179" s="2" t="str">
        <f>IFERROR(__xludf.DUMMYFUNCTION("GOOGLETRANSLATE(C2179, ""en"", ""ru"")"),"Loading...")</f>
        <v>Loading...</v>
      </c>
    </row>
    <row r="2180" ht="15.75" customHeight="1">
      <c r="A2180" s="2" t="s">
        <v>948</v>
      </c>
      <c r="B2180" s="2" t="s">
        <v>253</v>
      </c>
      <c r="C2180" s="2" t="s">
        <v>949</v>
      </c>
      <c r="E2180" s="2" t="str">
        <f>IFERROR(__xludf.DUMMYFUNCTION("GOOGLETRANSLATE(A2180, ""en"", ""ru"")"),"Провансальский омлетный торт")</f>
        <v>Провансальский омлетный торт</v>
      </c>
      <c r="F2180" s="2" t="str">
        <f>IFERROR(__xludf.DUMMYFUNCTION("GOOGLETRANSLATE(B2180, ""en"", ""ru"")"),"Безил")</f>
        <v>Безил</v>
      </c>
      <c r="G2180" s="2" t="str">
        <f>IFERROR(__xludf.DUMMYFUNCTION("GOOGLETRANSLATE(C2180, ""en"", ""ru"")"),"Loading...")</f>
        <v>Loading...</v>
      </c>
    </row>
    <row r="2181" ht="15.75" customHeight="1">
      <c r="A2181" s="2" t="s">
        <v>948</v>
      </c>
      <c r="B2181" s="2" t="s">
        <v>950</v>
      </c>
      <c r="C2181" s="2" t="s">
        <v>949</v>
      </c>
      <c r="E2181" s="2" t="str">
        <f>IFERROR(__xludf.DUMMYFUNCTION("GOOGLETRANSLATE(A2181, ""en"", ""ru"")"),"Провансальский омлетный торт")</f>
        <v>Провансальский омлетный торт</v>
      </c>
      <c r="F2181" s="2" t="str">
        <f>IFERROR(__xludf.DUMMYFUNCTION("GOOGLETRANSLATE(B2181, ""en"", ""ru"")"),"Loading...")</f>
        <v>Loading...</v>
      </c>
      <c r="G2181" s="2" t="str">
        <f>IFERROR(__xludf.DUMMYFUNCTION("GOOGLETRANSLATE(C2181, ""en"", ""ru"")"),"Loading...")</f>
        <v>Loading...</v>
      </c>
    </row>
    <row r="2182" ht="15.75" customHeight="1">
      <c r="A2182" s="2" t="s">
        <v>948</v>
      </c>
      <c r="B2182" s="2" t="s">
        <v>607</v>
      </c>
      <c r="C2182" s="2" t="s">
        <v>949</v>
      </c>
      <c r="E2182" s="2" t="str">
        <f>IFERROR(__xludf.DUMMYFUNCTION("GOOGLETRANSLATE(A2182, ""en"", ""ru"")"),"Провансальский омлетный торт")</f>
        <v>Провансальский омлетный торт</v>
      </c>
      <c r="F2182" s="2" t="str">
        <f>IFERROR(__xludf.DUMMYFUNCTION("GOOGLETRANSLATE(B2182, ""en"", ""ru"")"),"Loading...")</f>
        <v>Loading...</v>
      </c>
      <c r="G2182" s="2" t="str">
        <f>IFERROR(__xludf.DUMMYFUNCTION("GOOGLETRANSLATE(C2182, ""en"", ""ru"")"),"Loading...")</f>
        <v>Loading...</v>
      </c>
    </row>
    <row r="2183" ht="15.75" customHeight="1">
      <c r="A2183" s="2" t="s">
        <v>951</v>
      </c>
      <c r="B2183" s="2" t="s">
        <v>952</v>
      </c>
      <c r="C2183" s="2" t="s">
        <v>953</v>
      </c>
      <c r="E2183" s="2" t="str">
        <f>IFERROR(__xludf.DUMMYFUNCTION("GOOGLETRANSLATE(A2183, ""en"", ""ru"")"),"Loading...")</f>
        <v>Loading...</v>
      </c>
      <c r="F2183" s="2" t="str">
        <f>IFERROR(__xludf.DUMMYFUNCTION("GOOGLETRANSLATE(B2183, ""en"", ""ru"")"),"Loading...")</f>
        <v>Loading...</v>
      </c>
      <c r="G2183" s="2" t="str">
        <f>IFERROR(__xludf.DUMMYFUNCTION("GOOGLETRANSLATE(C2183, ""en"", ""ru"")"),"Loading...")</f>
        <v>Loading...</v>
      </c>
    </row>
    <row r="2184" ht="15.75" customHeight="1">
      <c r="A2184" s="2" t="s">
        <v>951</v>
      </c>
      <c r="B2184" s="2" t="s">
        <v>69</v>
      </c>
      <c r="C2184" s="2" t="s">
        <v>953</v>
      </c>
      <c r="E2184" s="2" t="str">
        <f>IFERROR(__xludf.DUMMYFUNCTION("GOOGLETRANSLATE(A2184, ""en"", ""ru"")"),"Loading...")</f>
        <v>Loading...</v>
      </c>
      <c r="F2184" s="2" t="str">
        <f>IFERROR(__xludf.DUMMYFUNCTION("GOOGLETRANSLATE(B2184, ""en"", ""ru"")"),"Оливковое масло")</f>
        <v>Оливковое масло</v>
      </c>
      <c r="G2184" s="2" t="str">
        <f>IFERROR(__xludf.DUMMYFUNCTION("GOOGLETRANSLATE(C2184, ""en"", ""ru"")"),"Loading...")</f>
        <v>Loading...</v>
      </c>
    </row>
    <row r="2185" ht="15.75" customHeight="1">
      <c r="A2185" s="2" t="s">
        <v>951</v>
      </c>
      <c r="B2185" s="2" t="s">
        <v>77</v>
      </c>
      <c r="C2185" s="2" t="s">
        <v>953</v>
      </c>
      <c r="E2185" s="2" t="str">
        <f>IFERROR(__xludf.DUMMYFUNCTION("GOOGLETRANSLATE(A2185, ""en"", ""ru"")"),"Loading...")</f>
        <v>Loading...</v>
      </c>
      <c r="F2185" s="2" t="str">
        <f>IFERROR(__xludf.DUMMYFUNCTION("GOOGLETRANSLATE(B2185, ""en"", ""ru"")"),"Лук")</f>
        <v>Лук</v>
      </c>
      <c r="G2185" s="2" t="str">
        <f>IFERROR(__xludf.DUMMYFUNCTION("GOOGLETRANSLATE(C2185, ""en"", ""ru"")"),"Loading...")</f>
        <v>Loading...</v>
      </c>
    </row>
    <row r="2186" ht="15.75" customHeight="1">
      <c r="A2186" s="2" t="s">
        <v>951</v>
      </c>
      <c r="B2186" s="2" t="s">
        <v>44</v>
      </c>
      <c r="C2186" s="2" t="s">
        <v>953</v>
      </c>
      <c r="E2186" s="2" t="str">
        <f>IFERROR(__xludf.DUMMYFUNCTION("GOOGLETRANSLATE(A2186, ""en"", ""ru"")"),"Loading...")</f>
        <v>Loading...</v>
      </c>
      <c r="F2186" s="2" t="str">
        <f>IFERROR(__xludf.DUMMYFUNCTION("GOOGLETRANSLATE(B2186, ""en"", ""ru"")"),"Фенхель")</f>
        <v>Фенхель</v>
      </c>
      <c r="G2186" s="2" t="str">
        <f>IFERROR(__xludf.DUMMYFUNCTION("GOOGLETRANSLATE(C2186, ""en"", ""ru"")"),"Loading...")</f>
        <v>Loading...</v>
      </c>
    </row>
    <row r="2187" ht="15.75" customHeight="1">
      <c r="A2187" s="2" t="s">
        <v>951</v>
      </c>
      <c r="B2187" s="2" t="s">
        <v>91</v>
      </c>
      <c r="C2187" s="2" t="s">
        <v>953</v>
      </c>
      <c r="E2187" s="2" t="str">
        <f>IFERROR(__xludf.DUMMYFUNCTION("GOOGLETRANSLATE(A2187, ""en"", ""ru"")"),"Loading...")</f>
        <v>Loading...</v>
      </c>
      <c r="F2187" s="2" t="str">
        <f>IFERROR(__xludf.DUMMYFUNCTION("GOOGLETRANSLATE(B2187, ""en"", ""ru"")"),"Морковь")</f>
        <v>Морковь</v>
      </c>
      <c r="G2187" s="2" t="str">
        <f>IFERROR(__xludf.DUMMYFUNCTION("GOOGLETRANSLATE(C2187, ""en"", ""ru"")"),"Loading...")</f>
        <v>Loading...</v>
      </c>
    </row>
    <row r="2188" ht="15.75" customHeight="1">
      <c r="A2188" s="2" t="s">
        <v>951</v>
      </c>
      <c r="B2188" s="2" t="s">
        <v>463</v>
      </c>
      <c r="C2188" s="2" t="s">
        <v>953</v>
      </c>
      <c r="E2188" s="2" t="str">
        <f>IFERROR(__xludf.DUMMYFUNCTION("GOOGLETRANSLATE(A2188, ""en"", ""ru"")"),"Loading...")</f>
        <v>Loading...</v>
      </c>
      <c r="F2188" s="2" t="str">
        <f>IFERROR(__xludf.DUMMYFUNCTION("GOOGLETRANSLATE(B2188, ""en"", ""ru"")"),"Loading...")</f>
        <v>Loading...</v>
      </c>
      <c r="G2188" s="2" t="str">
        <f>IFERROR(__xludf.DUMMYFUNCTION("GOOGLETRANSLATE(C2188, ""en"", ""ru"")"),"Loading...")</f>
        <v>Loading...</v>
      </c>
    </row>
    <row r="2189" ht="15.75" customHeight="1">
      <c r="A2189" s="2" t="s">
        <v>951</v>
      </c>
      <c r="B2189" s="2" t="s">
        <v>374</v>
      </c>
      <c r="C2189" s="2" t="s">
        <v>953</v>
      </c>
      <c r="E2189" s="2" t="str">
        <f>IFERROR(__xludf.DUMMYFUNCTION("GOOGLETRANSLATE(A2189, ""en"", ""ru"")"),"Loading...")</f>
        <v>Loading...</v>
      </c>
      <c r="F2189" s="2" t="str">
        <f>IFERROR(__xludf.DUMMYFUNCTION("GOOGLETRANSLATE(B2189, ""en"", ""ru"")"),"Loading...")</f>
        <v>Loading...</v>
      </c>
      <c r="G2189" s="2" t="str">
        <f>IFERROR(__xludf.DUMMYFUNCTION("GOOGLETRANSLATE(C2189, ""en"", ""ru"")"),"Loading...")</f>
        <v>Loading...</v>
      </c>
    </row>
    <row r="2190" ht="15.75" customHeight="1">
      <c r="A2190" s="2" t="s">
        <v>951</v>
      </c>
      <c r="B2190" s="2" t="s">
        <v>394</v>
      </c>
      <c r="C2190" s="2" t="s">
        <v>953</v>
      </c>
      <c r="E2190" s="2" t="str">
        <f>IFERROR(__xludf.DUMMYFUNCTION("GOOGLETRANSLATE(A2190, ""en"", ""ru"")"),"Loading...")</f>
        <v>Loading...</v>
      </c>
      <c r="F2190" s="2" t="str">
        <f>IFERROR(__xludf.DUMMYFUNCTION("GOOGLETRANSLATE(B2190, ""en"", ""ru"")"),"Loading...")</f>
        <v>Loading...</v>
      </c>
      <c r="G2190" s="2" t="str">
        <f>IFERROR(__xludf.DUMMYFUNCTION("GOOGLETRANSLATE(C2190, ""en"", ""ru"")"),"Loading...")</f>
        <v>Loading...</v>
      </c>
    </row>
    <row r="2191" ht="15.75" customHeight="1">
      <c r="A2191" s="2" t="s">
        <v>951</v>
      </c>
      <c r="B2191" s="2" t="s">
        <v>612</v>
      </c>
      <c r="C2191" s="2" t="s">
        <v>953</v>
      </c>
      <c r="E2191" s="2" t="str">
        <f>IFERROR(__xludf.DUMMYFUNCTION("GOOGLETRANSLATE(A2191, ""en"", ""ru"")"),"Loading...")</f>
        <v>Loading...</v>
      </c>
      <c r="F2191" s="2" t="str">
        <f>IFERROR(__xludf.DUMMYFUNCTION("GOOGLETRANSLATE(B2191, ""en"", ""ru"")"),"Loading...")</f>
        <v>Loading...</v>
      </c>
      <c r="G2191" s="2" t="str">
        <f>IFERROR(__xludf.DUMMYFUNCTION("GOOGLETRANSLATE(C2191, ""en"", ""ru"")"),"Loading...")</f>
        <v>Loading...</v>
      </c>
    </row>
    <row r="2192" ht="15.75" customHeight="1">
      <c r="A2192" s="2" t="s">
        <v>951</v>
      </c>
      <c r="B2192" s="2" t="s">
        <v>247</v>
      </c>
      <c r="C2192" s="2" t="s">
        <v>953</v>
      </c>
      <c r="E2192" s="2" t="str">
        <f>IFERROR(__xludf.DUMMYFUNCTION("GOOGLETRANSLATE(A2192, ""en"", ""ru"")"),"Loading...")</f>
        <v>Loading...</v>
      </c>
      <c r="F2192" s="2" t="str">
        <f>IFERROR(__xludf.DUMMYFUNCTION("GOOGLETRANSLATE(B2192, ""en"", ""ru"")"),"Loading...")</f>
        <v>Loading...</v>
      </c>
      <c r="G2192" s="2" t="str">
        <f>IFERROR(__xludf.DUMMYFUNCTION("GOOGLETRANSLATE(C2192, ""en"", ""ru"")"),"Loading...")</f>
        <v>Loading...</v>
      </c>
    </row>
    <row r="2193" ht="15.75" customHeight="1">
      <c r="A2193" s="2" t="s">
        <v>951</v>
      </c>
      <c r="B2193" s="2" t="s">
        <v>159</v>
      </c>
      <c r="C2193" s="2" t="s">
        <v>953</v>
      </c>
      <c r="E2193" s="2" t="str">
        <f>IFERROR(__xludf.DUMMYFUNCTION("GOOGLETRANSLATE(A2193, ""en"", ""ru"")"),"Loading...")</f>
        <v>Loading...</v>
      </c>
      <c r="F2193" s="2" t="str">
        <f>IFERROR(__xludf.DUMMYFUNCTION("GOOGLETRANSLATE(B2193, ""en"", ""ru"")"),"Loading...")</f>
        <v>Loading...</v>
      </c>
      <c r="G2193" s="2" t="str">
        <f>IFERROR(__xludf.DUMMYFUNCTION("GOOGLETRANSLATE(C2193, ""en"", ""ru"")"),"Loading...")</f>
        <v>Loading...</v>
      </c>
    </row>
    <row r="2194" ht="15.75" customHeight="1">
      <c r="A2194" s="2" t="s">
        <v>951</v>
      </c>
      <c r="B2194" s="2" t="s">
        <v>588</v>
      </c>
      <c r="C2194" s="2" t="s">
        <v>953</v>
      </c>
      <c r="E2194" s="2" t="str">
        <f>IFERROR(__xludf.DUMMYFUNCTION("GOOGLETRANSLATE(A2194, ""en"", ""ru"")"),"Loading...")</f>
        <v>Loading...</v>
      </c>
      <c r="F2194" s="2" t="str">
        <f>IFERROR(__xludf.DUMMYFUNCTION("GOOGLETRANSLATE(B2194, ""en"", ""ru"")"),"Креветки")</f>
        <v>Креветки</v>
      </c>
      <c r="G2194" s="2" t="str">
        <f>IFERROR(__xludf.DUMMYFUNCTION("GOOGLETRANSLATE(C2194, ""en"", ""ru"")"),"Loading...")</f>
        <v>Loading...</v>
      </c>
    </row>
    <row r="2195" ht="15.75" customHeight="1">
      <c r="A2195" s="2" t="s">
        <v>954</v>
      </c>
      <c r="B2195" s="2" t="s">
        <v>93</v>
      </c>
      <c r="C2195" s="2" t="s">
        <v>955</v>
      </c>
      <c r="E2195" s="2" t="str">
        <f>IFERROR(__xludf.DUMMYFUNCTION("GOOGLETRANSLATE(A2195, ""en"", ""ru"")"),"Loading...")</f>
        <v>Loading...</v>
      </c>
      <c r="F2195" s="2" t="str">
        <f>IFERROR(__xludf.DUMMYFUNCTION("GOOGLETRANSLATE(B2195, ""en"", ""ru"")"),"Картофель")</f>
        <v>Картофель</v>
      </c>
      <c r="G2195" s="2" t="str">
        <f>IFERROR(__xludf.DUMMYFUNCTION("GOOGLETRANSLATE(C2195, ""en"", ""ru"")"),"Loading...")</f>
        <v>Loading...</v>
      </c>
    </row>
    <row r="2196" ht="15.75" customHeight="1">
      <c r="A2196" s="2" t="s">
        <v>954</v>
      </c>
      <c r="B2196" s="2" t="s">
        <v>18</v>
      </c>
      <c r="C2196" s="2" t="s">
        <v>955</v>
      </c>
      <c r="E2196" s="2" t="str">
        <f>IFERROR(__xludf.DUMMYFUNCTION("GOOGLETRANSLATE(A2196, ""en"", ""ru"")"),"Loading...")</f>
        <v>Loading...</v>
      </c>
      <c r="F2196" s="2" t="str">
        <f>IFERROR(__xludf.DUMMYFUNCTION("GOOGLETRANSLATE(B2196, ""en"", ""ru"")"),"Масло")</f>
        <v>Масло</v>
      </c>
      <c r="G2196" s="2" t="str">
        <f>IFERROR(__xludf.DUMMYFUNCTION("GOOGLETRANSLATE(C2196, ""en"", ""ru"")"),"Loading...")</f>
        <v>Loading...</v>
      </c>
    </row>
    <row r="2197" ht="15.75" customHeight="1">
      <c r="A2197" s="2" t="s">
        <v>954</v>
      </c>
      <c r="B2197" s="2" t="s">
        <v>25</v>
      </c>
      <c r="C2197" s="2" t="s">
        <v>955</v>
      </c>
      <c r="E2197" s="2" t="str">
        <f>IFERROR(__xludf.DUMMYFUNCTION("GOOGLETRANSLATE(A2197, ""en"", ""ru"")"),"Loading...")</f>
        <v>Loading...</v>
      </c>
      <c r="F2197" s="2" t="str">
        <f>IFERROR(__xludf.DUMMYFUNCTION("GOOGLETRANSLATE(B2197, ""en"", ""ru"")"),"Молоко")</f>
        <v>Молоко</v>
      </c>
      <c r="G2197" s="2" t="str">
        <f>IFERROR(__xludf.DUMMYFUNCTION("GOOGLETRANSLATE(C2197, ""en"", ""ru"")"),"Loading...")</f>
        <v>Loading...</v>
      </c>
    </row>
    <row r="2198" ht="15.75" customHeight="1">
      <c r="A2198" s="2" t="s">
        <v>954</v>
      </c>
      <c r="B2198" s="2" t="s">
        <v>237</v>
      </c>
      <c r="C2198" s="2" t="s">
        <v>955</v>
      </c>
      <c r="E2198" s="2" t="str">
        <f>IFERROR(__xludf.DUMMYFUNCTION("GOOGLETRANSLATE(A2198, ""en"", ""ru"")"),"Loading...")</f>
        <v>Loading...</v>
      </c>
      <c r="F2198" s="2" t="str">
        <f>IFERROR(__xludf.DUMMYFUNCTION("GOOGLETRANSLATE(B2198, ""en"", ""ru"")"),"Фарш говяжий")</f>
        <v>Фарш говяжий</v>
      </c>
      <c r="G2198" s="2" t="str">
        <f>IFERROR(__xludf.DUMMYFUNCTION("GOOGLETRANSLATE(C2198, ""en"", ""ru"")"),"Loading...")</f>
        <v>Loading...</v>
      </c>
    </row>
    <row r="2199" ht="15.75" customHeight="1">
      <c r="A2199" s="2" t="s">
        <v>954</v>
      </c>
      <c r="B2199" s="2" t="s">
        <v>77</v>
      </c>
      <c r="C2199" s="2" t="s">
        <v>955</v>
      </c>
      <c r="E2199" s="2" t="str">
        <f>IFERROR(__xludf.DUMMYFUNCTION("GOOGLETRANSLATE(A2199, ""en"", ""ru"")"),"Loading...")</f>
        <v>Loading...</v>
      </c>
      <c r="F2199" s="2" t="str">
        <f>IFERROR(__xludf.DUMMYFUNCTION("GOOGLETRANSLATE(B2199, ""en"", ""ru"")"),"Лук")</f>
        <v>Лук</v>
      </c>
      <c r="G2199" s="2" t="str">
        <f>IFERROR(__xludf.DUMMYFUNCTION("GOOGLETRANSLATE(C2199, ""en"", ""ru"")"),"Loading...")</f>
        <v>Loading...</v>
      </c>
    </row>
    <row r="2200" ht="15.75" customHeight="1">
      <c r="A2200" s="2" t="s">
        <v>954</v>
      </c>
      <c r="B2200" s="2" t="s">
        <v>956</v>
      </c>
      <c r="C2200" s="2" t="s">
        <v>955</v>
      </c>
      <c r="E2200" s="2" t="str">
        <f>IFERROR(__xludf.DUMMYFUNCTION("GOOGLETRANSLATE(A2200, ""en"", ""ru"")"),"Loading...")</f>
        <v>Loading...</v>
      </c>
      <c r="F2200" s="2" t="str">
        <f>IFERROR(__xludf.DUMMYFUNCTION("GOOGLETRANSLATE(B2200, ""en"", ""ru"")"),"Кремовая кукуруза")</f>
        <v>Кремовая кукуруза</v>
      </c>
      <c r="G2200" s="2" t="str">
        <f>IFERROR(__xludf.DUMMYFUNCTION("GOOGLETRANSLATE(C2200, ""en"", ""ru"")"),"Loading...")</f>
        <v>Loading...</v>
      </c>
    </row>
    <row r="2201" ht="15.75" customHeight="1">
      <c r="A2201" s="2" t="s">
        <v>954</v>
      </c>
      <c r="B2201" s="2" t="s">
        <v>247</v>
      </c>
      <c r="C2201" s="2" t="s">
        <v>955</v>
      </c>
      <c r="E2201" s="2" t="str">
        <f>IFERROR(__xludf.DUMMYFUNCTION("GOOGLETRANSLATE(A2201, ""en"", ""ru"")"),"Loading...")</f>
        <v>Loading...</v>
      </c>
      <c r="F2201" s="2" t="str">
        <f>IFERROR(__xludf.DUMMYFUNCTION("GOOGLETRANSLATE(B2201, ""en"", ""ru"")"),"Loading...")</f>
        <v>Loading...</v>
      </c>
      <c r="G2201" s="2" t="str">
        <f>IFERROR(__xludf.DUMMYFUNCTION("GOOGLETRANSLATE(C2201, ""en"", ""ru"")"),"Loading...")</f>
        <v>Loading...</v>
      </c>
    </row>
    <row r="2202" ht="15.75" customHeight="1">
      <c r="A2202" s="2" t="s">
        <v>954</v>
      </c>
      <c r="B2202" s="2" t="s">
        <v>118</v>
      </c>
      <c r="C2202" s="2" t="s">
        <v>955</v>
      </c>
      <c r="E2202" s="2" t="str">
        <f>IFERROR(__xludf.DUMMYFUNCTION("GOOGLETRANSLATE(A2202, ""en"", ""ru"")"),"Loading...")</f>
        <v>Loading...</v>
      </c>
      <c r="F2202" s="2" t="str">
        <f>IFERROR(__xludf.DUMMYFUNCTION("GOOGLETRANSLATE(B2202, ""en"", ""ru"")"),"Петрушка")</f>
        <v>Петрушка</v>
      </c>
      <c r="G2202" s="2" t="str">
        <f>IFERROR(__xludf.DUMMYFUNCTION("GOOGLETRANSLATE(C2202, ""en"", ""ru"")"),"Loading...")</f>
        <v>Loading...</v>
      </c>
    </row>
    <row r="2203" ht="15.75" customHeight="1">
      <c r="A2203" s="2" t="s">
        <v>954</v>
      </c>
      <c r="B2203" s="2" t="s">
        <v>30</v>
      </c>
      <c r="C2203" s="2" t="s">
        <v>955</v>
      </c>
      <c r="E2203" s="2" t="str">
        <f>IFERROR(__xludf.DUMMYFUNCTION("GOOGLETRANSLATE(A2203, ""en"", ""ru"")"),"Loading...")</f>
        <v>Loading...</v>
      </c>
      <c r="F2203" s="2" t="str">
        <f>IFERROR(__xludf.DUMMYFUNCTION("GOOGLETRANSLATE(B2203, ""en"", ""ru"")"),"Соль")</f>
        <v>Соль</v>
      </c>
      <c r="G2203" s="2" t="str">
        <f>IFERROR(__xludf.DUMMYFUNCTION("GOOGLETRANSLATE(C2203, ""en"", ""ru"")"),"Loading...")</f>
        <v>Loading...</v>
      </c>
    </row>
    <row r="2204" ht="15.75" customHeight="1">
      <c r="A2204" s="2" t="s">
        <v>954</v>
      </c>
      <c r="B2204" s="2" t="s">
        <v>146</v>
      </c>
      <c r="C2204" s="2" t="s">
        <v>955</v>
      </c>
      <c r="E2204" s="2" t="str">
        <f>IFERROR(__xludf.DUMMYFUNCTION("GOOGLETRANSLATE(A2204, ""en"", ""ru"")"),"Loading...")</f>
        <v>Loading...</v>
      </c>
      <c r="F2204" s="2" t="str">
        <f>IFERROR(__xludf.DUMMYFUNCTION("GOOGLETRANSLATE(B2204, ""en"", ""ru"")"),"Loading...")</f>
        <v>Loading...</v>
      </c>
      <c r="G2204" s="2" t="str">
        <f>IFERROR(__xludf.DUMMYFUNCTION("GOOGLETRANSLATE(C2204, ""en"", ""ru"")"),"Loading...")</f>
        <v>Loading...</v>
      </c>
    </row>
    <row r="2205" ht="15.75" customHeight="1">
      <c r="A2205" s="2" t="s">
        <v>957</v>
      </c>
      <c r="B2205" s="2" t="s">
        <v>18</v>
      </c>
      <c r="C2205" s="2" t="s">
        <v>958</v>
      </c>
      <c r="E2205" s="2" t="str">
        <f>IFERROR(__xludf.DUMMYFUNCTION("GOOGLETRANSLATE(A2205, ""en"", ""ru"")"),"Loading...")</f>
        <v>Loading...</v>
      </c>
      <c r="F2205" s="2" t="str">
        <f>IFERROR(__xludf.DUMMYFUNCTION("GOOGLETRANSLATE(B2205, ""en"", ""ru"")"),"Масло")</f>
        <v>Масло</v>
      </c>
      <c r="G2205" s="2" t="str">
        <f>IFERROR(__xludf.DUMMYFUNCTION("GOOGLETRANSLATE(C2205, ""en"", ""ru"")"),"Loading...")</f>
        <v>Loading...</v>
      </c>
    </row>
    <row r="2206" ht="15.75" customHeight="1">
      <c r="A2206" s="2" t="s">
        <v>957</v>
      </c>
      <c r="B2206" s="2" t="s">
        <v>32</v>
      </c>
      <c r="C2206" s="2" t="s">
        <v>958</v>
      </c>
      <c r="E2206" s="2" t="str">
        <f>IFERROR(__xludf.DUMMYFUNCTION("GOOGLETRANSLATE(A2206, ""en"", ""ru"")"),"Loading...")</f>
        <v>Loading...</v>
      </c>
      <c r="F2206" s="2" t="str">
        <f>IFERROR(__xludf.DUMMYFUNCTION("GOOGLETRANSLATE(B2206, ""en"", ""ru"")"),"Сахар")</f>
        <v>Сахар</v>
      </c>
      <c r="G2206" s="2" t="str">
        <f>IFERROR(__xludf.DUMMYFUNCTION("GOOGLETRANSLATE(C2206, ""en"", ""ru"")"),"Loading...")</f>
        <v>Loading...</v>
      </c>
    </row>
    <row r="2207" ht="15.75" customHeight="1">
      <c r="A2207" s="2" t="s">
        <v>957</v>
      </c>
      <c r="B2207" s="2" t="s">
        <v>27</v>
      </c>
      <c r="C2207" s="2" t="s">
        <v>958</v>
      </c>
      <c r="E2207" s="2" t="str">
        <f>IFERROR(__xludf.DUMMYFUNCTION("GOOGLETRANSLATE(A2207, ""en"", ""ru"")"),"Loading...")</f>
        <v>Loading...</v>
      </c>
      <c r="F2207" s="2" t="str">
        <f>IFERROR(__xludf.DUMMYFUNCTION("GOOGLETRANSLATE(B2207, ""en"", ""ru"")"),"Яйца")</f>
        <v>Яйца</v>
      </c>
      <c r="G2207" s="2" t="str">
        <f>IFERROR(__xludf.DUMMYFUNCTION("GOOGLETRANSLATE(C2207, ""en"", ""ru"")"),"Loading...")</f>
        <v>Loading...</v>
      </c>
    </row>
    <row r="2208" ht="15.75" customHeight="1">
      <c r="A2208" s="2" t="s">
        <v>957</v>
      </c>
      <c r="B2208" s="2" t="s">
        <v>135</v>
      </c>
      <c r="C2208" s="2" t="s">
        <v>958</v>
      </c>
      <c r="E2208" s="2" t="str">
        <f>IFERROR(__xludf.DUMMYFUNCTION("GOOGLETRANSLATE(A2208, ""en"", ""ru"")"),"Loading...")</f>
        <v>Loading...</v>
      </c>
      <c r="F2208" s="2" t="str">
        <f>IFERROR(__xludf.DUMMYFUNCTION("GOOGLETRANSLATE(B2208, ""en"", ""ru"")"),"Loading...")</f>
        <v>Loading...</v>
      </c>
      <c r="G2208" s="2" t="str">
        <f>IFERROR(__xludf.DUMMYFUNCTION("GOOGLETRANSLATE(C2208, ""en"", ""ru"")"),"Loading...")</f>
        <v>Loading...</v>
      </c>
    </row>
    <row r="2209" ht="15.75" customHeight="1">
      <c r="A2209" s="2" t="s">
        <v>957</v>
      </c>
      <c r="B2209" s="2" t="s">
        <v>28</v>
      </c>
      <c r="C2209" s="2" t="s">
        <v>958</v>
      </c>
      <c r="E2209" s="2" t="str">
        <f>IFERROR(__xludf.DUMMYFUNCTION("GOOGLETRANSLATE(A2209, ""en"", ""ru"")"),"Loading...")</f>
        <v>Loading...</v>
      </c>
      <c r="F2209" s="2" t="str">
        <f>IFERROR(__xludf.DUMMYFUNCTION("GOOGLETRANSLATE(B2209, ""en"", ""ru"")"),"Мука")</f>
        <v>Мука</v>
      </c>
      <c r="G2209" s="2" t="str">
        <f>IFERROR(__xludf.DUMMYFUNCTION("GOOGLETRANSLATE(C2209, ""en"", ""ru"")"),"Loading...")</f>
        <v>Loading...</v>
      </c>
    </row>
    <row r="2210" ht="15.75" customHeight="1">
      <c r="A2210" s="2" t="s">
        <v>957</v>
      </c>
      <c r="B2210" s="2" t="s">
        <v>29</v>
      </c>
      <c r="C2210" s="2" t="s">
        <v>958</v>
      </c>
      <c r="E2210" s="2" t="str">
        <f>IFERROR(__xludf.DUMMYFUNCTION("GOOGLETRANSLATE(A2210, ""en"", ""ru"")"),"Loading...")</f>
        <v>Loading...</v>
      </c>
      <c r="F2210" s="2" t="str">
        <f>IFERROR(__xludf.DUMMYFUNCTION("GOOGLETRANSLATE(B2210, ""en"", ""ru"")"),"Порошок для выпечки")</f>
        <v>Порошок для выпечки</v>
      </c>
      <c r="G2210" s="2" t="str">
        <f>IFERROR(__xludf.DUMMYFUNCTION("GOOGLETRANSLATE(C2210, ""en"", ""ru"")"),"Loading...")</f>
        <v>Loading...</v>
      </c>
    </row>
    <row r="2211" ht="15.75" customHeight="1">
      <c r="A2211" s="2" t="s">
        <v>957</v>
      </c>
      <c r="B2211" s="2" t="s">
        <v>25</v>
      </c>
      <c r="C2211" s="2" t="s">
        <v>958</v>
      </c>
      <c r="E2211" s="2" t="str">
        <f>IFERROR(__xludf.DUMMYFUNCTION("GOOGLETRANSLATE(A2211, ""en"", ""ru"")"),"Loading...")</f>
        <v>Loading...</v>
      </c>
      <c r="F2211" s="2" t="str">
        <f>IFERROR(__xludf.DUMMYFUNCTION("GOOGLETRANSLATE(B2211, ""en"", ""ru"")"),"Молоко")</f>
        <v>Молоко</v>
      </c>
      <c r="G2211" s="2" t="str">
        <f>IFERROR(__xludf.DUMMYFUNCTION("GOOGLETRANSLATE(C2211, ""en"", ""ru"")"),"Loading...")</f>
        <v>Loading...</v>
      </c>
    </row>
    <row r="2212" ht="15.75" customHeight="1">
      <c r="A2212" s="2" t="s">
        <v>957</v>
      </c>
      <c r="B2212" s="2" t="s">
        <v>219</v>
      </c>
      <c r="C2212" s="2" t="s">
        <v>958</v>
      </c>
      <c r="E2212" s="2" t="str">
        <f>IFERROR(__xludf.DUMMYFUNCTION("GOOGLETRANSLATE(A2212, ""en"", ""ru"")"),"Loading...")</f>
        <v>Loading...</v>
      </c>
      <c r="F2212" s="2" t="str">
        <f>IFERROR(__xludf.DUMMYFUNCTION("GOOGLETRANSLATE(B2212, ""en"", ""ru"")"),"Loading...")</f>
        <v>Loading...</v>
      </c>
      <c r="G2212" s="2" t="str">
        <f>IFERROR(__xludf.DUMMYFUNCTION("GOOGLETRANSLATE(C2212, ""en"", ""ru"")"),"Loading...")</f>
        <v>Loading...</v>
      </c>
    </row>
    <row r="2213" ht="15.75" customHeight="1">
      <c r="A2213" s="2" t="s">
        <v>957</v>
      </c>
      <c r="B2213" s="2" t="s">
        <v>444</v>
      </c>
      <c r="C2213" s="2" t="s">
        <v>958</v>
      </c>
      <c r="E2213" s="2" t="str">
        <f>IFERROR(__xludf.DUMMYFUNCTION("GOOGLETRANSLATE(A2213, ""en"", ""ru"")"),"Loading...")</f>
        <v>Loading...</v>
      </c>
      <c r="F2213" s="2" t="str">
        <f>IFERROR(__xludf.DUMMYFUNCTION("GOOGLETRANSLATE(B2213, ""en"", ""ru"")"),"Loading...")</f>
        <v>Loading...</v>
      </c>
      <c r="G2213" s="2" t="str">
        <f>IFERROR(__xludf.DUMMYFUNCTION("GOOGLETRANSLATE(C2213, ""en"", ""ru"")"),"Loading...")</f>
        <v>Loading...</v>
      </c>
    </row>
    <row r="2214" ht="15.75" customHeight="1">
      <c r="A2214" s="2" t="s">
        <v>957</v>
      </c>
      <c r="B2214" s="2" t="s">
        <v>447</v>
      </c>
      <c r="C2214" s="2" t="s">
        <v>958</v>
      </c>
      <c r="E2214" s="2" t="str">
        <f>IFERROR(__xludf.DUMMYFUNCTION("GOOGLETRANSLATE(A2214, ""en"", ""ru"")"),"Loading...")</f>
        <v>Loading...</v>
      </c>
      <c r="F2214" s="2" t="str">
        <f>IFERROR(__xludf.DUMMYFUNCTION("GOOGLETRANSLATE(B2214, ""en"", ""ru"")"),"Loading...")</f>
        <v>Loading...</v>
      </c>
      <c r="G2214" s="2" t="str">
        <f>IFERROR(__xludf.DUMMYFUNCTION("GOOGLETRANSLATE(C2214, ""en"", ""ru"")"),"Loading...")</f>
        <v>Loading...</v>
      </c>
    </row>
    <row r="2215" ht="15.75" customHeight="1">
      <c r="A2215" s="2" t="s">
        <v>957</v>
      </c>
      <c r="B2215" s="2" t="s">
        <v>18</v>
      </c>
      <c r="C2215" s="2" t="s">
        <v>958</v>
      </c>
      <c r="E2215" s="2" t="str">
        <f>IFERROR(__xludf.DUMMYFUNCTION("GOOGLETRANSLATE(A2215, ""en"", ""ru"")"),"Loading...")</f>
        <v>Loading...</v>
      </c>
      <c r="F2215" s="2" t="str">
        <f>IFERROR(__xludf.DUMMYFUNCTION("GOOGLETRANSLATE(B2215, ""en"", ""ru"")"),"Масло")</f>
        <v>Масло</v>
      </c>
      <c r="G2215" s="2" t="str">
        <f>IFERROR(__xludf.DUMMYFUNCTION("GOOGLETRANSLATE(C2215, ""en"", ""ru"")"),"Loading...")</f>
        <v>Loading...</v>
      </c>
    </row>
    <row r="2216" ht="15.75" customHeight="1">
      <c r="A2216" s="2" t="s">
        <v>959</v>
      </c>
      <c r="B2216" s="2" t="s">
        <v>33</v>
      </c>
      <c r="C2216" s="2" t="s">
        <v>960</v>
      </c>
      <c r="E2216" s="2" t="str">
        <f>IFERROR(__xludf.DUMMYFUNCTION("GOOGLETRANSLATE(A2216, ""en"", ""ru"")"),"Loading...")</f>
        <v>Loading...</v>
      </c>
      <c r="F2216" s="2" t="str">
        <f>IFERROR(__xludf.DUMMYFUNCTION("GOOGLETRANSLATE(B2216, ""en"", ""ru"")"),"Арахисовое масло")</f>
        <v>Арахисовое масло</v>
      </c>
      <c r="G2216" s="2" t="str">
        <f>IFERROR(__xludf.DUMMYFUNCTION("GOOGLETRANSLATE(C2216, ""en"", ""ru"")"),"Loading...")</f>
        <v>Loading...</v>
      </c>
    </row>
    <row r="2217" ht="15.75" customHeight="1">
      <c r="A2217" s="2" t="s">
        <v>959</v>
      </c>
      <c r="B2217" s="2" t="s">
        <v>32</v>
      </c>
      <c r="C2217" s="2" t="s">
        <v>960</v>
      </c>
      <c r="E2217" s="2" t="str">
        <f>IFERROR(__xludf.DUMMYFUNCTION("GOOGLETRANSLATE(A2217, ""en"", ""ru"")"),"Loading...")</f>
        <v>Loading...</v>
      </c>
      <c r="F2217" s="2" t="str">
        <f>IFERROR(__xludf.DUMMYFUNCTION("GOOGLETRANSLATE(B2217, ""en"", ""ru"")"),"Сахар")</f>
        <v>Сахар</v>
      </c>
      <c r="G2217" s="2" t="str">
        <f>IFERROR(__xludf.DUMMYFUNCTION("GOOGLETRANSLATE(C2217, ""en"", ""ru"")"),"Loading...")</f>
        <v>Loading...</v>
      </c>
    </row>
    <row r="2218" ht="15.75" customHeight="1">
      <c r="A2218" s="2" t="s">
        <v>959</v>
      </c>
      <c r="B2218" s="2" t="s">
        <v>201</v>
      </c>
      <c r="C2218" s="2" t="s">
        <v>960</v>
      </c>
      <c r="E2218" s="2" t="str">
        <f>IFERROR(__xludf.DUMMYFUNCTION("GOOGLETRANSLATE(A2218, ""en"", ""ru"")"),"Loading...")</f>
        <v>Loading...</v>
      </c>
      <c r="F2218" s="2" t="str">
        <f>IFERROR(__xludf.DUMMYFUNCTION("GOOGLETRANSLATE(B2218, ""en"", ""ru"")"),"Яйцо")</f>
        <v>Яйцо</v>
      </c>
      <c r="G2218" s="2" t="str">
        <f>IFERROR(__xludf.DUMMYFUNCTION("GOOGLETRANSLATE(C2218, ""en"", ""ru"")"),"Loading...")</f>
        <v>Loading...</v>
      </c>
    </row>
    <row r="2219" ht="15.75" customHeight="1">
      <c r="A2219" s="2" t="s">
        <v>961</v>
      </c>
      <c r="B2219" s="2" t="s">
        <v>47</v>
      </c>
      <c r="C2219" s="2" t="s">
        <v>962</v>
      </c>
      <c r="E2219" s="2" t="str">
        <f>IFERROR(__xludf.DUMMYFUNCTION("GOOGLETRANSLATE(A2219, ""en"", ""ru"")"),"Loading...")</f>
        <v>Loading...</v>
      </c>
      <c r="F2219" s="2" t="str">
        <f>IFERROR(__xludf.DUMMYFUNCTION("GOOGLETRANSLATE(B2219, ""en"", ""ru"")"),"Вода")</f>
        <v>Вода</v>
      </c>
      <c r="G2219" s="2" t="str">
        <f>IFERROR(__xludf.DUMMYFUNCTION("GOOGLETRANSLATE(C2219, ""en"", ""ru"")"),"Loading...")</f>
        <v>Loading...</v>
      </c>
    </row>
    <row r="2220" ht="15.75" customHeight="1">
      <c r="A2220" s="2" t="s">
        <v>961</v>
      </c>
      <c r="B2220" s="2" t="s">
        <v>32</v>
      </c>
      <c r="C2220" s="2" t="s">
        <v>962</v>
      </c>
      <c r="E2220" s="2" t="str">
        <f>IFERROR(__xludf.DUMMYFUNCTION("GOOGLETRANSLATE(A2220, ""en"", ""ru"")"),"Loading...")</f>
        <v>Loading...</v>
      </c>
      <c r="F2220" s="2" t="str">
        <f>IFERROR(__xludf.DUMMYFUNCTION("GOOGLETRANSLATE(B2220, ""en"", ""ru"")"),"Сахар")</f>
        <v>Сахар</v>
      </c>
      <c r="G2220" s="2" t="str">
        <f>IFERROR(__xludf.DUMMYFUNCTION("GOOGLETRANSLATE(C2220, ""en"", ""ru"")"),"Loading...")</f>
        <v>Loading...</v>
      </c>
    </row>
    <row r="2221" ht="15.75" customHeight="1">
      <c r="A2221" s="2" t="s">
        <v>961</v>
      </c>
      <c r="B2221" s="2" t="s">
        <v>181</v>
      </c>
      <c r="C2221" s="2" t="s">
        <v>962</v>
      </c>
      <c r="E2221" s="2" t="str">
        <f>IFERROR(__xludf.DUMMYFUNCTION("GOOGLETRANSLATE(A2221, ""en"", ""ru"")"),"Loading...")</f>
        <v>Loading...</v>
      </c>
      <c r="F2221" s="2" t="str">
        <f>IFERROR(__xludf.DUMMYFUNCTION("GOOGLETRANSLATE(B2221, ""en"", ""ru"")"),"Loading...")</f>
        <v>Loading...</v>
      </c>
      <c r="G2221" s="2" t="str">
        <f>IFERROR(__xludf.DUMMYFUNCTION("GOOGLETRANSLATE(C2221, ""en"", ""ru"")"),"Loading...")</f>
        <v>Loading...</v>
      </c>
    </row>
    <row r="2222" ht="15.75" customHeight="1">
      <c r="A2222" s="2" t="s">
        <v>961</v>
      </c>
      <c r="B2222" s="2" t="s">
        <v>15</v>
      </c>
      <c r="C2222" s="2" t="s">
        <v>962</v>
      </c>
      <c r="E2222" s="2" t="str">
        <f>IFERROR(__xludf.DUMMYFUNCTION("GOOGLETRANSLATE(A2222, ""en"", ""ru"")"),"Loading...")</f>
        <v>Loading...</v>
      </c>
      <c r="F2222" s="2" t="str">
        <f>IFERROR(__xludf.DUMMYFUNCTION("GOOGLETRANSLATE(B2222, ""en"", ""ru"")"),"Пшеничной муки")</f>
        <v>Пшеничной муки</v>
      </c>
      <c r="G2222" s="2" t="str">
        <f>IFERROR(__xludf.DUMMYFUNCTION("GOOGLETRANSLATE(C2222, ""en"", ""ru"")"),"Loading...")</f>
        <v>Loading...</v>
      </c>
    </row>
    <row r="2223" ht="15.75" customHeight="1">
      <c r="A2223" s="2" t="s">
        <v>961</v>
      </c>
      <c r="B2223" s="2" t="s">
        <v>30</v>
      </c>
      <c r="C2223" s="2" t="s">
        <v>962</v>
      </c>
      <c r="E2223" s="2" t="str">
        <f>IFERROR(__xludf.DUMMYFUNCTION("GOOGLETRANSLATE(A2223, ""en"", ""ru"")"),"Loading...")</f>
        <v>Loading...</v>
      </c>
      <c r="F2223" s="2" t="str">
        <f>IFERROR(__xludf.DUMMYFUNCTION("GOOGLETRANSLATE(B2223, ""en"", ""ru"")"),"Соль")</f>
        <v>Соль</v>
      </c>
      <c r="G2223" s="2" t="str">
        <f>IFERROR(__xludf.DUMMYFUNCTION("GOOGLETRANSLATE(C2223, ""en"", ""ru"")"),"Loading...")</f>
        <v>Loading...</v>
      </c>
    </row>
    <row r="2224" ht="15.75" customHeight="1">
      <c r="A2224" s="2" t="s">
        <v>961</v>
      </c>
      <c r="B2224" s="2" t="s">
        <v>69</v>
      </c>
      <c r="C2224" s="2" t="s">
        <v>962</v>
      </c>
      <c r="E2224" s="2" t="str">
        <f>IFERROR(__xludf.DUMMYFUNCTION("GOOGLETRANSLATE(A2224, ""en"", ""ru"")"),"Loading...")</f>
        <v>Loading...</v>
      </c>
      <c r="F2224" s="2" t="str">
        <f>IFERROR(__xludf.DUMMYFUNCTION("GOOGLETRANSLATE(B2224, ""en"", ""ru"")"),"Оливковое масло")</f>
        <v>Оливковое масло</v>
      </c>
      <c r="G2224" s="2" t="str">
        <f>IFERROR(__xludf.DUMMYFUNCTION("GOOGLETRANSLATE(C2224, ""en"", ""ru"")"),"Loading...")</f>
        <v>Loading...</v>
      </c>
    </row>
    <row r="2225" ht="15.75" customHeight="1">
      <c r="A2225" s="2" t="s">
        <v>961</v>
      </c>
      <c r="B2225" s="2" t="s">
        <v>395</v>
      </c>
      <c r="C2225" s="2" t="s">
        <v>962</v>
      </c>
      <c r="E2225" s="2" t="str">
        <f>IFERROR(__xludf.DUMMYFUNCTION("GOOGLETRANSLATE(A2225, ""en"", ""ru"")"),"Loading...")</f>
        <v>Loading...</v>
      </c>
      <c r="F2225" s="2" t="str">
        <f>IFERROR(__xludf.DUMMYFUNCTION("GOOGLETRANSLATE(B2225, ""en"", ""ru"")"),"Loading...")</f>
        <v>Loading...</v>
      </c>
      <c r="G2225" s="2" t="str">
        <f>IFERROR(__xludf.DUMMYFUNCTION("GOOGLETRANSLATE(C2225, ""en"", ""ru"")"),"Loading...")</f>
        <v>Loading...</v>
      </c>
    </row>
    <row r="2226" ht="15.75" customHeight="1">
      <c r="A2226" s="2" t="s">
        <v>961</v>
      </c>
      <c r="B2226" s="2" t="s">
        <v>534</v>
      </c>
      <c r="C2226" s="2" t="s">
        <v>962</v>
      </c>
      <c r="E2226" s="2" t="str">
        <f>IFERROR(__xludf.DUMMYFUNCTION("GOOGLETRANSLATE(A2226, ""en"", ""ru"")"),"Loading...")</f>
        <v>Loading...</v>
      </c>
      <c r="F2226" s="2" t="str">
        <f>IFERROR(__xludf.DUMMYFUNCTION("GOOGLETRANSLATE(B2226, ""en"", ""ru"")"),"Loading...")</f>
        <v>Loading...</v>
      </c>
      <c r="G2226" s="2" t="str">
        <f>IFERROR(__xludf.DUMMYFUNCTION("GOOGLETRANSLATE(C2226, ""en"", ""ru"")"),"Loading...")</f>
        <v>Loading...</v>
      </c>
    </row>
    <row r="2227" ht="15.75" customHeight="1">
      <c r="A2227" s="2" t="s">
        <v>961</v>
      </c>
      <c r="B2227" s="2" t="s">
        <v>106</v>
      </c>
      <c r="C2227" s="2" t="s">
        <v>962</v>
      </c>
      <c r="E2227" s="2" t="str">
        <f>IFERROR(__xludf.DUMMYFUNCTION("GOOGLETRANSLATE(A2227, ""en"", ""ru"")"),"Loading...")</f>
        <v>Loading...</v>
      </c>
      <c r="F2227" s="2" t="str">
        <f>IFERROR(__xludf.DUMMYFUNCTION("GOOGLETRANSLATE(B2227, ""en"", ""ru"")"),"Loading...")</f>
        <v>Loading...</v>
      </c>
      <c r="G2227" s="2" t="str">
        <f>IFERROR(__xludf.DUMMYFUNCTION("GOOGLETRANSLATE(C2227, ""en"", ""ru"")"),"Loading...")</f>
        <v>Loading...</v>
      </c>
    </row>
    <row r="2228" ht="15.75" customHeight="1">
      <c r="A2228" s="2" t="s">
        <v>961</v>
      </c>
      <c r="B2228" s="2" t="s">
        <v>253</v>
      </c>
      <c r="C2228" s="2" t="s">
        <v>962</v>
      </c>
      <c r="E2228" s="2" t="str">
        <f>IFERROR(__xludf.DUMMYFUNCTION("GOOGLETRANSLATE(A2228, ""en"", ""ru"")"),"Loading...")</f>
        <v>Loading...</v>
      </c>
      <c r="F2228" s="2" t="str">
        <f>IFERROR(__xludf.DUMMYFUNCTION("GOOGLETRANSLATE(B2228, ""en"", ""ru"")"),"Безил")</f>
        <v>Безил</v>
      </c>
      <c r="G2228" s="2" t="str">
        <f>IFERROR(__xludf.DUMMYFUNCTION("GOOGLETRANSLATE(C2228, ""en"", ""ru"")"),"Loading...")</f>
        <v>Loading...</v>
      </c>
    </row>
    <row r="2229" ht="15.75" customHeight="1">
      <c r="A2229" s="2" t="s">
        <v>961</v>
      </c>
      <c r="B2229" s="2" t="s">
        <v>271</v>
      </c>
      <c r="C2229" s="2" t="s">
        <v>962</v>
      </c>
      <c r="E2229" s="2" t="str">
        <f>IFERROR(__xludf.DUMMYFUNCTION("GOOGLETRANSLATE(A2229, ""en"", ""ru"")"),"Loading...")</f>
        <v>Loading...</v>
      </c>
      <c r="F2229" s="2" t="str">
        <f>IFERROR(__xludf.DUMMYFUNCTION("GOOGLETRANSLATE(B2229, ""en"", ""ru"")"),"Loading...")</f>
        <v>Loading...</v>
      </c>
      <c r="G2229" s="2" t="str">
        <f>IFERROR(__xludf.DUMMYFUNCTION("GOOGLETRANSLATE(C2229, ""en"", ""ru"")"),"Loading...")</f>
        <v>Loading...</v>
      </c>
    </row>
    <row r="2230" ht="15.75" customHeight="1">
      <c r="A2230" s="2" t="s">
        <v>963</v>
      </c>
      <c r="B2230" s="2" t="s">
        <v>28</v>
      </c>
      <c r="C2230" s="2" t="s">
        <v>964</v>
      </c>
      <c r="E2230" s="2" t="str">
        <f>IFERROR(__xludf.DUMMYFUNCTION("GOOGLETRANSLATE(A2230, ""en"", ""ru"")"),"Loading...")</f>
        <v>Loading...</v>
      </c>
      <c r="F2230" s="2" t="str">
        <f>IFERROR(__xludf.DUMMYFUNCTION("GOOGLETRANSLATE(B2230, ""en"", ""ru"")"),"Мука")</f>
        <v>Мука</v>
      </c>
      <c r="G2230" s="2" t="str">
        <f>IFERROR(__xludf.DUMMYFUNCTION("GOOGLETRANSLATE(C2230, ""en"", ""ru"")"),"Loading...")</f>
        <v>Loading...</v>
      </c>
    </row>
    <row r="2231" ht="15.75" customHeight="1">
      <c r="A2231" s="2" t="s">
        <v>963</v>
      </c>
      <c r="B2231" s="2" t="s">
        <v>30</v>
      </c>
      <c r="C2231" s="2" t="s">
        <v>964</v>
      </c>
      <c r="E2231" s="2" t="str">
        <f>IFERROR(__xludf.DUMMYFUNCTION("GOOGLETRANSLATE(A2231, ""en"", ""ru"")"),"Loading...")</f>
        <v>Loading...</v>
      </c>
      <c r="F2231" s="2" t="str">
        <f>IFERROR(__xludf.DUMMYFUNCTION("GOOGLETRANSLATE(B2231, ""en"", ""ru"")"),"Соль")</f>
        <v>Соль</v>
      </c>
      <c r="G2231" s="2" t="str">
        <f>IFERROR(__xludf.DUMMYFUNCTION("GOOGLETRANSLATE(C2231, ""en"", ""ru"")"),"Loading...")</f>
        <v>Loading...</v>
      </c>
    </row>
    <row r="2232" ht="15.75" customHeight="1">
      <c r="A2232" s="2" t="s">
        <v>963</v>
      </c>
      <c r="B2232" s="2" t="s">
        <v>201</v>
      </c>
      <c r="C2232" s="2" t="s">
        <v>964</v>
      </c>
      <c r="E2232" s="2" t="str">
        <f>IFERROR(__xludf.DUMMYFUNCTION("GOOGLETRANSLATE(A2232, ""en"", ""ru"")"),"Loading...")</f>
        <v>Loading...</v>
      </c>
      <c r="F2232" s="2" t="str">
        <f>IFERROR(__xludf.DUMMYFUNCTION("GOOGLETRANSLATE(B2232, ""en"", ""ru"")"),"Яйцо")</f>
        <v>Яйцо</v>
      </c>
      <c r="G2232" s="2" t="str">
        <f>IFERROR(__xludf.DUMMYFUNCTION("GOOGLETRANSLATE(C2232, ""en"", ""ru"")"),"Loading...")</f>
        <v>Loading...</v>
      </c>
    </row>
    <row r="2233" ht="15.75" customHeight="1">
      <c r="A2233" s="2" t="s">
        <v>963</v>
      </c>
      <c r="B2233" s="2" t="s">
        <v>201</v>
      </c>
      <c r="C2233" s="2" t="s">
        <v>964</v>
      </c>
      <c r="E2233" s="2" t="str">
        <f>IFERROR(__xludf.DUMMYFUNCTION("GOOGLETRANSLATE(A2233, ""en"", ""ru"")"),"Loading...")</f>
        <v>Loading...</v>
      </c>
      <c r="F2233" s="2" t="str">
        <f>IFERROR(__xludf.DUMMYFUNCTION("GOOGLETRANSLATE(B2233, ""en"", ""ru"")"),"Яйцо")</f>
        <v>Яйцо</v>
      </c>
      <c r="G2233" s="2" t="str">
        <f>IFERROR(__xludf.DUMMYFUNCTION("GOOGLETRANSLATE(C2233, ""en"", ""ru"")"),"Loading...")</f>
        <v>Loading...</v>
      </c>
    </row>
    <row r="2234" ht="15.75" customHeight="1">
      <c r="A2234" s="2" t="s">
        <v>963</v>
      </c>
      <c r="B2234" s="2" t="s">
        <v>18</v>
      </c>
      <c r="C2234" s="2" t="s">
        <v>964</v>
      </c>
      <c r="E2234" s="2" t="str">
        <f>IFERROR(__xludf.DUMMYFUNCTION("GOOGLETRANSLATE(A2234, ""en"", ""ru"")"),"Loading...")</f>
        <v>Loading...</v>
      </c>
      <c r="F2234" s="2" t="str">
        <f>IFERROR(__xludf.DUMMYFUNCTION("GOOGLETRANSLATE(B2234, ""en"", ""ru"")"),"Масло")</f>
        <v>Масло</v>
      </c>
      <c r="G2234" s="2" t="str">
        <f>IFERROR(__xludf.DUMMYFUNCTION("GOOGLETRANSLATE(C2234, ""en"", ""ru"")"),"Loading...")</f>
        <v>Loading...</v>
      </c>
    </row>
    <row r="2235" ht="15.75" customHeight="1">
      <c r="A2235" s="2" t="s">
        <v>963</v>
      </c>
      <c r="B2235" s="2" t="s">
        <v>18</v>
      </c>
      <c r="C2235" s="2" t="s">
        <v>964</v>
      </c>
      <c r="E2235" s="2" t="str">
        <f>IFERROR(__xludf.DUMMYFUNCTION("GOOGLETRANSLATE(A2235, ""en"", ""ru"")"),"Loading...")</f>
        <v>Loading...</v>
      </c>
      <c r="F2235" s="2" t="str">
        <f>IFERROR(__xludf.DUMMYFUNCTION("GOOGLETRANSLATE(B2235, ""en"", ""ru"")"),"Масло")</f>
        <v>Масло</v>
      </c>
      <c r="G2235" s="2" t="str">
        <f>IFERROR(__xludf.DUMMYFUNCTION("GOOGLETRANSLATE(C2235, ""en"", ""ru"")"),"Loading...")</f>
        <v>Loading...</v>
      </c>
    </row>
    <row r="2236" ht="15.75" customHeight="1">
      <c r="A2236" s="2" t="s">
        <v>963</v>
      </c>
      <c r="B2236" s="2" t="s">
        <v>77</v>
      </c>
      <c r="C2236" s="2" t="s">
        <v>964</v>
      </c>
      <c r="E2236" s="2" t="str">
        <f>IFERROR(__xludf.DUMMYFUNCTION("GOOGLETRANSLATE(A2236, ""en"", ""ru"")"),"Loading...")</f>
        <v>Loading...</v>
      </c>
      <c r="F2236" s="2" t="str">
        <f>IFERROR(__xludf.DUMMYFUNCTION("GOOGLETRANSLATE(B2236, ""en"", ""ru"")"),"Лук")</f>
        <v>Лук</v>
      </c>
      <c r="G2236" s="2" t="str">
        <f>IFERROR(__xludf.DUMMYFUNCTION("GOOGLETRANSLATE(C2236, ""en"", ""ru"")"),"Loading...")</f>
        <v>Loading...</v>
      </c>
    </row>
    <row r="2237" ht="15.75" customHeight="1">
      <c r="A2237" s="2" t="s">
        <v>963</v>
      </c>
      <c r="B2237" s="2" t="s">
        <v>140</v>
      </c>
      <c r="C2237" s="2" t="s">
        <v>964</v>
      </c>
      <c r="E2237" s="2" t="str">
        <f>IFERROR(__xludf.DUMMYFUNCTION("GOOGLETRANSLATE(A2237, ""en"", ""ru"")"),"Loading...")</f>
        <v>Loading...</v>
      </c>
      <c r="F2237" s="2" t="str">
        <f>IFERROR(__xludf.DUMMYFUNCTION("GOOGLETRANSLATE(B2237, ""en"", ""ru"")"),"шВ")</f>
        <v>шВ</v>
      </c>
      <c r="G2237" s="2" t="str">
        <f>IFERROR(__xludf.DUMMYFUNCTION("GOOGLETRANSLATE(C2237, ""en"", ""ru"")"),"Loading...")</f>
        <v>Loading...</v>
      </c>
    </row>
    <row r="2238" ht="15.75" customHeight="1">
      <c r="A2238" s="2" t="s">
        <v>963</v>
      </c>
      <c r="B2238" s="2" t="s">
        <v>85</v>
      </c>
      <c r="C2238" s="2" t="s">
        <v>964</v>
      </c>
      <c r="E2238" s="2" t="str">
        <f>IFERROR(__xludf.DUMMYFUNCTION("GOOGLETRANSLATE(A2238, ""en"", ""ru"")"),"Loading...")</f>
        <v>Loading...</v>
      </c>
      <c r="F2238" s="2" t="str">
        <f>IFERROR(__xludf.DUMMYFUNCTION("GOOGLETRANSLATE(B2238, ""en"", ""ru"")"),"Говяжья грудинка")</f>
        <v>Говяжья грудинка</v>
      </c>
      <c r="G2238" s="2" t="str">
        <f>IFERROR(__xludf.DUMMYFUNCTION("GOOGLETRANSLATE(C2238, ""en"", ""ru"")"),"Loading...")</f>
        <v>Loading...</v>
      </c>
    </row>
    <row r="2239" ht="15.75" customHeight="1">
      <c r="A2239" s="2" t="s">
        <v>963</v>
      </c>
      <c r="B2239" s="2" t="s">
        <v>27</v>
      </c>
      <c r="C2239" s="2" t="s">
        <v>964</v>
      </c>
      <c r="E2239" s="2" t="str">
        <f>IFERROR(__xludf.DUMMYFUNCTION("GOOGLETRANSLATE(A2239, ""en"", ""ru"")"),"Loading...")</f>
        <v>Loading...</v>
      </c>
      <c r="F2239" s="2" t="str">
        <f>IFERROR(__xludf.DUMMYFUNCTION("GOOGLETRANSLATE(B2239, ""en"", ""ru"")"),"Яйца")</f>
        <v>Яйца</v>
      </c>
      <c r="G2239" s="2" t="str">
        <f>IFERROR(__xludf.DUMMYFUNCTION("GOOGLETRANSLATE(C2239, ""en"", ""ru"")"),"Loading...")</f>
        <v>Loading...</v>
      </c>
    </row>
    <row r="2240" ht="15.75" customHeight="1">
      <c r="A2240" s="2" t="s">
        <v>963</v>
      </c>
      <c r="B2240" s="2" t="s">
        <v>30</v>
      </c>
      <c r="C2240" s="2" t="s">
        <v>964</v>
      </c>
      <c r="E2240" s="2" t="str">
        <f>IFERROR(__xludf.DUMMYFUNCTION("GOOGLETRANSLATE(A2240, ""en"", ""ru"")"),"Loading...")</f>
        <v>Loading...</v>
      </c>
      <c r="F2240" s="2" t="str">
        <f>IFERROR(__xludf.DUMMYFUNCTION("GOOGLETRANSLATE(B2240, ""en"", ""ru"")"),"Соль")</f>
        <v>Соль</v>
      </c>
      <c r="G2240" s="2" t="str">
        <f>IFERROR(__xludf.DUMMYFUNCTION("GOOGLETRANSLATE(C2240, ""en"", ""ru"")"),"Loading...")</f>
        <v>Loading...</v>
      </c>
    </row>
    <row r="2241" ht="15.75" customHeight="1">
      <c r="A2241" s="2" t="s">
        <v>963</v>
      </c>
      <c r="B2241" s="2" t="s">
        <v>146</v>
      </c>
      <c r="C2241" s="2" t="s">
        <v>964</v>
      </c>
      <c r="E2241" s="2" t="str">
        <f>IFERROR(__xludf.DUMMYFUNCTION("GOOGLETRANSLATE(A2241, ""en"", ""ru"")"),"Loading...")</f>
        <v>Loading...</v>
      </c>
      <c r="F2241" s="2" t="str">
        <f>IFERROR(__xludf.DUMMYFUNCTION("GOOGLETRANSLATE(B2241, ""en"", ""ru"")"),"Loading...")</f>
        <v>Loading...</v>
      </c>
      <c r="G2241" s="2" t="str">
        <f>IFERROR(__xludf.DUMMYFUNCTION("GOOGLETRANSLATE(C2241, ""en"", ""ru"")"),"Loading...")</f>
        <v>Loading...</v>
      </c>
    </row>
    <row r="2242" ht="15.75" customHeight="1">
      <c r="A2242" s="2" t="s">
        <v>965</v>
      </c>
      <c r="B2242" s="2" t="s">
        <v>18</v>
      </c>
      <c r="C2242" s="2" t="s">
        <v>966</v>
      </c>
      <c r="E2242" s="2" t="str">
        <f>IFERROR(__xludf.DUMMYFUNCTION("GOOGLETRANSLATE(A2242, ""en"", ""ru"")"),"Loading...")</f>
        <v>Loading...</v>
      </c>
      <c r="F2242" s="2" t="str">
        <f>IFERROR(__xludf.DUMMYFUNCTION("GOOGLETRANSLATE(B2242, ""en"", ""ru"")"),"Масло")</f>
        <v>Масло</v>
      </c>
      <c r="G2242" s="2" t="str">
        <f>IFERROR(__xludf.DUMMYFUNCTION("GOOGLETRANSLATE(C2242, ""en"", ""ru"")"),"Loading...")</f>
        <v>Loading...</v>
      </c>
    </row>
    <row r="2243" ht="15.75" customHeight="1">
      <c r="A2243" s="2" t="s">
        <v>965</v>
      </c>
      <c r="B2243" s="2" t="s">
        <v>640</v>
      </c>
      <c r="C2243" s="2" t="s">
        <v>966</v>
      </c>
      <c r="E2243" s="2" t="str">
        <f>IFERROR(__xludf.DUMMYFUNCTION("GOOGLETRANSLATE(A2243, ""en"", ""ru"")"),"Loading...")</f>
        <v>Loading...</v>
      </c>
      <c r="F2243" s="2" t="str">
        <f>IFERROR(__xludf.DUMMYFUNCTION("GOOGLETRANSLATE(B2243, ""en"", ""ru"")"),"Loading...")</f>
        <v>Loading...</v>
      </c>
      <c r="G2243" s="2" t="str">
        <f>IFERROR(__xludf.DUMMYFUNCTION("GOOGLETRANSLATE(C2243, ""en"", ""ru"")"),"Loading...")</f>
        <v>Loading...</v>
      </c>
    </row>
    <row r="2244" ht="15.75" customHeight="1">
      <c r="A2244" s="2" t="s">
        <v>965</v>
      </c>
      <c r="B2244" s="2" t="s">
        <v>252</v>
      </c>
      <c r="C2244" s="2" t="s">
        <v>966</v>
      </c>
      <c r="E2244" s="2" t="str">
        <f>IFERROR(__xludf.DUMMYFUNCTION("GOOGLETRANSLATE(A2244, ""en"", ""ru"")"),"Loading...")</f>
        <v>Loading...</v>
      </c>
      <c r="F2244" s="2" t="str">
        <f>IFERROR(__xludf.DUMMYFUNCTION("GOOGLETRANSLATE(B2244, ""en"", ""ru"")"),"Loading...")</f>
        <v>Loading...</v>
      </c>
      <c r="G2244" s="2" t="str">
        <f>IFERROR(__xludf.DUMMYFUNCTION("GOOGLETRANSLATE(C2244, ""en"", ""ru"")"),"Loading...")</f>
        <v>Loading...</v>
      </c>
    </row>
    <row r="2245" ht="15.75" customHeight="1">
      <c r="A2245" s="2" t="s">
        <v>965</v>
      </c>
      <c r="B2245" s="2" t="s">
        <v>18</v>
      </c>
      <c r="C2245" s="2" t="s">
        <v>966</v>
      </c>
      <c r="E2245" s="2" t="str">
        <f>IFERROR(__xludf.DUMMYFUNCTION("GOOGLETRANSLATE(A2245, ""en"", ""ru"")"),"Loading...")</f>
        <v>Loading...</v>
      </c>
      <c r="F2245" s="2" t="str">
        <f>IFERROR(__xludf.DUMMYFUNCTION("GOOGLETRANSLATE(B2245, ""en"", ""ru"")"),"Масло")</f>
        <v>Масло</v>
      </c>
      <c r="G2245" s="2" t="str">
        <f>IFERROR(__xludf.DUMMYFUNCTION("GOOGLETRANSLATE(C2245, ""en"", ""ru"")"),"Loading...")</f>
        <v>Loading...</v>
      </c>
    </row>
    <row r="2246" ht="15.75" customHeight="1">
      <c r="A2246" s="2" t="s">
        <v>965</v>
      </c>
      <c r="B2246" s="2" t="s">
        <v>640</v>
      </c>
      <c r="C2246" s="2" t="s">
        <v>966</v>
      </c>
      <c r="E2246" s="2" t="str">
        <f>IFERROR(__xludf.DUMMYFUNCTION("GOOGLETRANSLATE(A2246, ""en"", ""ru"")"),"Loading...")</f>
        <v>Loading...</v>
      </c>
      <c r="F2246" s="2" t="str">
        <f>IFERROR(__xludf.DUMMYFUNCTION("GOOGLETRANSLATE(B2246, ""en"", ""ru"")"),"Loading...")</f>
        <v>Loading...</v>
      </c>
      <c r="G2246" s="2" t="str">
        <f>IFERROR(__xludf.DUMMYFUNCTION("GOOGLETRANSLATE(C2246, ""en"", ""ru"")"),"Loading...")</f>
        <v>Loading...</v>
      </c>
    </row>
    <row r="2247" ht="15.75" customHeight="1">
      <c r="A2247" s="2" t="s">
        <v>965</v>
      </c>
      <c r="B2247" s="2" t="s">
        <v>93</v>
      </c>
      <c r="C2247" s="2" t="s">
        <v>966</v>
      </c>
      <c r="E2247" s="2" t="str">
        <f>IFERROR(__xludf.DUMMYFUNCTION("GOOGLETRANSLATE(A2247, ""en"", ""ru"")"),"Loading...")</f>
        <v>Loading...</v>
      </c>
      <c r="F2247" s="2" t="str">
        <f>IFERROR(__xludf.DUMMYFUNCTION("GOOGLETRANSLATE(B2247, ""en"", ""ru"")"),"Картофель")</f>
        <v>Картофель</v>
      </c>
      <c r="G2247" s="2" t="str">
        <f>IFERROR(__xludf.DUMMYFUNCTION("GOOGLETRANSLATE(C2247, ""en"", ""ru"")"),"Loading...")</f>
        <v>Loading...</v>
      </c>
    </row>
    <row r="2248" ht="15.75" customHeight="1">
      <c r="A2248" s="2" t="s">
        <v>965</v>
      </c>
      <c r="B2248" s="2" t="s">
        <v>27</v>
      </c>
      <c r="C2248" s="2" t="s">
        <v>966</v>
      </c>
      <c r="E2248" s="2" t="str">
        <f>IFERROR(__xludf.DUMMYFUNCTION("GOOGLETRANSLATE(A2248, ""en"", ""ru"")"),"Loading...")</f>
        <v>Loading...</v>
      </c>
      <c r="F2248" s="2" t="str">
        <f>IFERROR(__xludf.DUMMYFUNCTION("GOOGLETRANSLATE(B2248, ""en"", ""ru"")"),"Яйца")</f>
        <v>Яйца</v>
      </c>
      <c r="G2248" s="2" t="str">
        <f>IFERROR(__xludf.DUMMYFUNCTION("GOOGLETRANSLATE(C2248, ""en"", ""ru"")"),"Loading...")</f>
        <v>Loading...</v>
      </c>
    </row>
    <row r="2249" ht="15.75" customHeight="1">
      <c r="A2249" s="2" t="s">
        <v>965</v>
      </c>
      <c r="B2249" s="2" t="s">
        <v>116</v>
      </c>
      <c r="C2249" s="2" t="s">
        <v>966</v>
      </c>
      <c r="E2249" s="2" t="str">
        <f>IFERROR(__xludf.DUMMYFUNCTION("GOOGLETRANSLATE(A2249, ""en"", ""ru"")"),"Loading...")</f>
        <v>Loading...</v>
      </c>
      <c r="F2249" s="2" t="str">
        <f>IFERROR(__xludf.DUMMYFUNCTION("GOOGLETRANSLATE(B2249, ""en"", ""ru"")"),"Loading...")</f>
        <v>Loading...</v>
      </c>
      <c r="G2249" s="2" t="str">
        <f>IFERROR(__xludf.DUMMYFUNCTION("GOOGLETRANSLATE(C2249, ""en"", ""ru"")"),"Loading...")</f>
        <v>Loading...</v>
      </c>
    </row>
    <row r="2250" ht="15.75" customHeight="1">
      <c r="A2250" s="2" t="s">
        <v>965</v>
      </c>
      <c r="B2250" s="2" t="s">
        <v>28</v>
      </c>
      <c r="C2250" s="2" t="s">
        <v>966</v>
      </c>
      <c r="E2250" s="2" t="str">
        <f>IFERROR(__xludf.DUMMYFUNCTION("GOOGLETRANSLATE(A2250, ""en"", ""ru"")"),"Loading...")</f>
        <v>Loading...</v>
      </c>
      <c r="F2250" s="2" t="str">
        <f>IFERROR(__xludf.DUMMYFUNCTION("GOOGLETRANSLATE(B2250, ""en"", ""ru"")"),"Мука")</f>
        <v>Мука</v>
      </c>
      <c r="G2250" s="2" t="str">
        <f>IFERROR(__xludf.DUMMYFUNCTION("GOOGLETRANSLATE(C2250, ""en"", ""ru"")"),"Loading...")</f>
        <v>Loading...</v>
      </c>
    </row>
    <row r="2251" ht="15.75" customHeight="1">
      <c r="A2251" s="2" t="s">
        <v>965</v>
      </c>
      <c r="B2251" s="2" t="s">
        <v>30</v>
      </c>
      <c r="C2251" s="2" t="s">
        <v>966</v>
      </c>
      <c r="E2251" s="2" t="str">
        <f>IFERROR(__xludf.DUMMYFUNCTION("GOOGLETRANSLATE(A2251, ""en"", ""ru"")"),"Loading...")</f>
        <v>Loading...</v>
      </c>
      <c r="F2251" s="2" t="str">
        <f>IFERROR(__xludf.DUMMYFUNCTION("GOOGLETRANSLATE(B2251, ""en"", ""ru"")"),"Соль")</f>
        <v>Соль</v>
      </c>
      <c r="G2251" s="2" t="str">
        <f>IFERROR(__xludf.DUMMYFUNCTION("GOOGLETRANSLATE(C2251, ""en"", ""ru"")"),"Loading...")</f>
        <v>Loading...</v>
      </c>
    </row>
    <row r="2252" ht="15.75" customHeight="1">
      <c r="A2252" s="2" t="s">
        <v>965</v>
      </c>
      <c r="B2252" s="2" t="s">
        <v>29</v>
      </c>
      <c r="C2252" s="2" t="s">
        <v>966</v>
      </c>
      <c r="E2252" s="2" t="str">
        <f>IFERROR(__xludf.DUMMYFUNCTION("GOOGLETRANSLATE(A2252, ""en"", ""ru"")"),"Loading...")</f>
        <v>Loading...</v>
      </c>
      <c r="F2252" s="2" t="str">
        <f>IFERROR(__xludf.DUMMYFUNCTION("GOOGLETRANSLATE(B2252, ""en"", ""ru"")"),"Порошок для выпечки")</f>
        <v>Порошок для выпечки</v>
      </c>
      <c r="G2252" s="2" t="str">
        <f>IFERROR(__xludf.DUMMYFUNCTION("GOOGLETRANSLATE(C2252, ""en"", ""ru"")"),"Loading...")</f>
        <v>Loading...</v>
      </c>
    </row>
    <row r="2253" ht="15.75" customHeight="1">
      <c r="A2253" s="2" t="s">
        <v>967</v>
      </c>
      <c r="B2253" s="2" t="s">
        <v>28</v>
      </c>
      <c r="C2253" s="2" t="s">
        <v>968</v>
      </c>
      <c r="E2253" s="2" t="str">
        <f>IFERROR(__xludf.DUMMYFUNCTION("GOOGLETRANSLATE(A2253, ""en"", ""ru"")"),"Loading...")</f>
        <v>Loading...</v>
      </c>
      <c r="F2253" s="2" t="str">
        <f>IFERROR(__xludf.DUMMYFUNCTION("GOOGLETRANSLATE(B2253, ""en"", ""ru"")"),"Мука")</f>
        <v>Мука</v>
      </c>
      <c r="G2253" s="2" t="str">
        <f>IFERROR(__xludf.DUMMYFUNCTION("GOOGLETRANSLATE(C2253, ""en"", ""ru"")"),"Loading...")</f>
        <v>Loading...</v>
      </c>
    </row>
    <row r="2254" ht="15.75" customHeight="1">
      <c r="A2254" s="2" t="s">
        <v>967</v>
      </c>
      <c r="B2254" s="2" t="s">
        <v>27</v>
      </c>
      <c r="C2254" s="2" t="s">
        <v>968</v>
      </c>
      <c r="E2254" s="2" t="str">
        <f>IFERROR(__xludf.DUMMYFUNCTION("GOOGLETRANSLATE(A2254, ""en"", ""ru"")"),"Loading...")</f>
        <v>Loading...</v>
      </c>
      <c r="F2254" s="2" t="str">
        <f>IFERROR(__xludf.DUMMYFUNCTION("GOOGLETRANSLATE(B2254, ""en"", ""ru"")"),"Яйца")</f>
        <v>Яйца</v>
      </c>
      <c r="G2254" s="2" t="str">
        <f>IFERROR(__xludf.DUMMYFUNCTION("GOOGLETRANSLATE(C2254, ""en"", ""ru"")"),"Loading...")</f>
        <v>Loading...</v>
      </c>
    </row>
    <row r="2255" ht="15.75" customHeight="1">
      <c r="A2255" s="2" t="s">
        <v>967</v>
      </c>
      <c r="B2255" s="2" t="s">
        <v>25</v>
      </c>
      <c r="C2255" s="2" t="s">
        <v>968</v>
      </c>
      <c r="E2255" s="2" t="str">
        <f>IFERROR(__xludf.DUMMYFUNCTION("GOOGLETRANSLATE(A2255, ""en"", ""ru"")"),"Loading...")</f>
        <v>Loading...</v>
      </c>
      <c r="F2255" s="2" t="str">
        <f>IFERROR(__xludf.DUMMYFUNCTION("GOOGLETRANSLATE(B2255, ""en"", ""ru"")"),"Молоко")</f>
        <v>Молоко</v>
      </c>
      <c r="G2255" s="2" t="str">
        <f>IFERROR(__xludf.DUMMYFUNCTION("GOOGLETRANSLATE(C2255, ""en"", ""ru"")"),"Loading...")</f>
        <v>Loading...</v>
      </c>
    </row>
    <row r="2256" ht="15.75" customHeight="1">
      <c r="A2256" s="2" t="s">
        <v>967</v>
      </c>
      <c r="B2256" s="2" t="s">
        <v>47</v>
      </c>
      <c r="C2256" s="2" t="s">
        <v>968</v>
      </c>
      <c r="E2256" s="2" t="str">
        <f>IFERROR(__xludf.DUMMYFUNCTION("GOOGLETRANSLATE(A2256, ""en"", ""ru"")"),"Loading...")</f>
        <v>Loading...</v>
      </c>
      <c r="F2256" s="2" t="str">
        <f>IFERROR(__xludf.DUMMYFUNCTION("GOOGLETRANSLATE(B2256, ""en"", ""ru"")"),"Вода")</f>
        <v>Вода</v>
      </c>
      <c r="G2256" s="2" t="str">
        <f>IFERROR(__xludf.DUMMYFUNCTION("GOOGLETRANSLATE(C2256, ""en"", ""ru"")"),"Loading...")</f>
        <v>Loading...</v>
      </c>
    </row>
    <row r="2257" ht="15.75" customHeight="1">
      <c r="A2257" s="2" t="s">
        <v>967</v>
      </c>
      <c r="B2257" s="2" t="s">
        <v>30</v>
      </c>
      <c r="C2257" s="2" t="s">
        <v>968</v>
      </c>
      <c r="E2257" s="2" t="str">
        <f>IFERROR(__xludf.DUMMYFUNCTION("GOOGLETRANSLATE(A2257, ""en"", ""ru"")"),"Loading...")</f>
        <v>Loading...</v>
      </c>
      <c r="F2257" s="2" t="str">
        <f>IFERROR(__xludf.DUMMYFUNCTION("GOOGLETRANSLATE(B2257, ""en"", ""ru"")"),"Соль")</f>
        <v>Соль</v>
      </c>
      <c r="G2257" s="2" t="str">
        <f>IFERROR(__xludf.DUMMYFUNCTION("GOOGLETRANSLATE(C2257, ""en"", ""ru"")"),"Loading...")</f>
        <v>Loading...</v>
      </c>
    </row>
    <row r="2258" ht="15.75" customHeight="1">
      <c r="A2258" s="2" t="s">
        <v>967</v>
      </c>
      <c r="B2258" s="2" t="s">
        <v>32</v>
      </c>
      <c r="C2258" s="2" t="s">
        <v>968</v>
      </c>
      <c r="E2258" s="2" t="str">
        <f>IFERROR(__xludf.DUMMYFUNCTION("GOOGLETRANSLATE(A2258, ""en"", ""ru"")"),"Loading...")</f>
        <v>Loading...</v>
      </c>
      <c r="F2258" s="2" t="str">
        <f>IFERROR(__xludf.DUMMYFUNCTION("GOOGLETRANSLATE(B2258, ""en"", ""ru"")"),"Сахар")</f>
        <v>Сахар</v>
      </c>
      <c r="G2258" s="2" t="str">
        <f>IFERROR(__xludf.DUMMYFUNCTION("GOOGLETRANSLATE(C2258, ""en"", ""ru"")"),"Loading...")</f>
        <v>Loading...</v>
      </c>
    </row>
    <row r="2259" ht="15.75" customHeight="1">
      <c r="A2259" s="2" t="s">
        <v>967</v>
      </c>
      <c r="B2259" s="2" t="s">
        <v>18</v>
      </c>
      <c r="C2259" s="2" t="s">
        <v>968</v>
      </c>
      <c r="E2259" s="2" t="str">
        <f>IFERROR(__xludf.DUMMYFUNCTION("GOOGLETRANSLATE(A2259, ""en"", ""ru"")"),"Loading...")</f>
        <v>Loading...</v>
      </c>
      <c r="F2259" s="2" t="str">
        <f>IFERROR(__xludf.DUMMYFUNCTION("GOOGLETRANSLATE(B2259, ""en"", ""ru"")"),"Масло")</f>
        <v>Масло</v>
      </c>
      <c r="G2259" s="2" t="str">
        <f>IFERROR(__xludf.DUMMYFUNCTION("GOOGLETRANSLATE(C2259, ""en"", ""ru"")"),"Loading...")</f>
        <v>Loading...</v>
      </c>
    </row>
    <row r="2260" ht="15.75" customHeight="1">
      <c r="A2260" s="2" t="s">
        <v>969</v>
      </c>
      <c r="B2260" s="2" t="s">
        <v>189</v>
      </c>
      <c r="C2260" s="2" t="s">
        <v>970</v>
      </c>
      <c r="E2260" s="2" t="str">
        <f>IFERROR(__xludf.DUMMYFUNCTION("GOOGLETRANSLATE(A2260, ""en"", ""ru"")"),"Пири-пири с курицей и салатом")</f>
        <v>Пири-пири с курицей и салатом</v>
      </c>
      <c r="F2260" s="2" t="str">
        <f>IFERROR(__xludf.DUMMYFUNCTION("GOOGLETRANSLATE(B2260, ""en"", ""ru"")"),"Loading...")</f>
        <v>Loading...</v>
      </c>
      <c r="G2260" s="2" t="str">
        <f>IFERROR(__xludf.DUMMYFUNCTION("GOOGLETRANSLATE(C2260, ""en"", ""ru"")"),"Loading...")</f>
        <v>Loading...</v>
      </c>
    </row>
    <row r="2261" ht="15.75" customHeight="1">
      <c r="A2261" s="2" t="s">
        <v>969</v>
      </c>
      <c r="B2261" s="2" t="s">
        <v>384</v>
      </c>
      <c r="C2261" s="2" t="s">
        <v>970</v>
      </c>
      <c r="E2261" s="2" t="str">
        <f>IFERROR(__xludf.DUMMYFUNCTION("GOOGLETRANSLATE(A2261, ""en"", ""ru"")"),"Пири-пири с курицей и салатом")</f>
        <v>Пири-пири с курицей и салатом</v>
      </c>
      <c r="F2261" s="2" t="str">
        <f>IFERROR(__xludf.DUMMYFUNCTION("GOOGLETRANSLATE(B2261, ""en"", ""ru"")"),"Loading...")</f>
        <v>Loading...</v>
      </c>
      <c r="G2261" s="2" t="str">
        <f>IFERROR(__xludf.DUMMYFUNCTION("GOOGLETRANSLATE(C2261, ""en"", ""ru"")"),"Loading...")</f>
        <v>Loading...</v>
      </c>
    </row>
    <row r="2262" ht="15.75" customHeight="1">
      <c r="A2262" s="2" t="s">
        <v>969</v>
      </c>
      <c r="B2262" s="2" t="s">
        <v>79</v>
      </c>
      <c r="C2262" s="2" t="s">
        <v>970</v>
      </c>
      <c r="E2262" s="2" t="str">
        <f>IFERROR(__xludf.DUMMYFUNCTION("GOOGLETRANSLATE(A2262, ""en"", ""ru"")"),"Пири-пири с курицей и салатом")</f>
        <v>Пири-пири с курицей и салатом</v>
      </c>
      <c r="F2262" s="2" t="str">
        <f>IFERROR(__xludf.DUMMYFUNCTION("GOOGLETRANSLATE(B2262, ""en"", ""ru"")"),"Чеснок")</f>
        <v>Чеснок</v>
      </c>
      <c r="G2262" s="2" t="str">
        <f>IFERROR(__xludf.DUMMYFUNCTION("GOOGLETRANSLATE(C2262, ""en"", ""ru"")"),"Loading...")</f>
        <v>Loading...</v>
      </c>
    </row>
    <row r="2263" ht="15.75" customHeight="1">
      <c r="A2263" s="2" t="s">
        <v>969</v>
      </c>
      <c r="B2263" s="2" t="s">
        <v>38</v>
      </c>
      <c r="C2263" s="2" t="s">
        <v>970</v>
      </c>
      <c r="E2263" s="2" t="str">
        <f>IFERROR(__xludf.DUMMYFUNCTION("GOOGLETRANSLATE(A2263, ""en"", ""ru"")"),"Пири-пири с курицей и салатом")</f>
        <v>Пири-пири с курицей и салатом</v>
      </c>
      <c r="F2263" s="2" t="str">
        <f>IFERROR(__xludf.DUMMYFUNCTION("GOOGLETRANSLATE(B2263, ""en"", ""ru"")"),"Имбирь")</f>
        <v>Имбирь</v>
      </c>
      <c r="G2263" s="2" t="str">
        <f>IFERROR(__xludf.DUMMYFUNCTION("GOOGLETRANSLATE(C2263, ""en"", ""ru"")"),"Loading...")</f>
        <v>Loading...</v>
      </c>
    </row>
    <row r="2264" ht="15.75" customHeight="1">
      <c r="A2264" s="2" t="s">
        <v>969</v>
      </c>
      <c r="B2264" s="2" t="s">
        <v>656</v>
      </c>
      <c r="C2264" s="2" t="s">
        <v>970</v>
      </c>
      <c r="E2264" s="2" t="str">
        <f>IFERROR(__xludf.DUMMYFUNCTION("GOOGLETRANSLATE(A2264, ""en"", ""ru"")"),"Пири-пири с курицей и салатом")</f>
        <v>Пири-пири с курицей и салатом</v>
      </c>
      <c r="F2264" s="2" t="str">
        <f>IFERROR(__xludf.DUMMYFUNCTION("GOOGLETRANSLATE(B2264, ""en"", ""ru"")"),"Loading...")</f>
        <v>Loading...</v>
      </c>
      <c r="G2264" s="2" t="str">
        <f>IFERROR(__xludf.DUMMYFUNCTION("GOOGLETRANSLATE(C2264, ""en"", ""ru"")"),"Loading...")</f>
        <v>Loading...</v>
      </c>
    </row>
    <row r="2265" ht="15.75" customHeight="1">
      <c r="A2265" s="2" t="s">
        <v>969</v>
      </c>
      <c r="B2265" s="2" t="s">
        <v>43</v>
      </c>
      <c r="C2265" s="2" t="s">
        <v>970</v>
      </c>
      <c r="E2265" s="2" t="str">
        <f>IFERROR(__xludf.DUMMYFUNCTION("GOOGLETRANSLATE(A2265, ""en"", ""ru"")"),"Пири-пири с курицей и салатом")</f>
        <v>Пири-пири с курицей и салатом</v>
      </c>
      <c r="F2265" s="2" t="str">
        <f>IFERROR(__xludf.DUMMYFUNCTION("GOOGLETRANSLATE(B2265, ""en"", ""ru"")"),"Кориандр")</f>
        <v>Кориандр</v>
      </c>
      <c r="G2265" s="2" t="str">
        <f>IFERROR(__xludf.DUMMYFUNCTION("GOOGLETRANSLATE(C2265, ""en"", ""ru"")"),"Loading...")</f>
        <v>Loading...</v>
      </c>
    </row>
    <row r="2266" ht="15.75" customHeight="1">
      <c r="A2266" s="2" t="s">
        <v>969</v>
      </c>
      <c r="B2266" s="2" t="s">
        <v>247</v>
      </c>
      <c r="C2266" s="2" t="s">
        <v>970</v>
      </c>
      <c r="E2266" s="2" t="str">
        <f>IFERROR(__xludf.DUMMYFUNCTION("GOOGLETRANSLATE(A2266, ""en"", ""ru"")"),"Пири-пири с курицей и салатом")</f>
        <v>Пири-пири с курицей и салатом</v>
      </c>
      <c r="F2266" s="2" t="str">
        <f>IFERROR(__xludf.DUMMYFUNCTION("GOOGLETRANSLATE(B2266, ""en"", ""ru"")"),"Loading...")</f>
        <v>Loading...</v>
      </c>
      <c r="G2266" s="2" t="str">
        <f>IFERROR(__xludf.DUMMYFUNCTION("GOOGLETRANSLATE(C2266, ""en"", ""ru"")"),"Loading...")</f>
        <v>Loading...</v>
      </c>
    </row>
    <row r="2267" ht="15.75" customHeight="1">
      <c r="A2267" s="2" t="s">
        <v>969</v>
      </c>
      <c r="B2267" s="2" t="s">
        <v>426</v>
      </c>
      <c r="C2267" s="2" t="s">
        <v>970</v>
      </c>
      <c r="E2267" s="2" t="str">
        <f>IFERROR(__xludf.DUMMYFUNCTION("GOOGLETRANSLATE(A2267, ""en"", ""ru"")"),"Пири-пири с курицей и салатом")</f>
        <v>Пири-пири с курицей и салатом</v>
      </c>
      <c r="F2267" s="2" t="str">
        <f>IFERROR(__xludf.DUMMYFUNCTION("GOOGLETRANSLATE(B2267, ""en"", ""ru"")"),"Красный винный уксус")</f>
        <v>Красный винный уксус</v>
      </c>
      <c r="G2267" s="2" t="str">
        <f>IFERROR(__xludf.DUMMYFUNCTION("GOOGLETRANSLATE(C2267, ""en"", ""ru"")"),"Loading...")</f>
        <v>Loading...</v>
      </c>
    </row>
    <row r="2268" ht="15.75" customHeight="1">
      <c r="A2268" s="2" t="s">
        <v>969</v>
      </c>
      <c r="B2268" s="2" t="s">
        <v>18</v>
      </c>
      <c r="C2268" s="2" t="s">
        <v>970</v>
      </c>
      <c r="E2268" s="2" t="str">
        <f>IFERROR(__xludf.DUMMYFUNCTION("GOOGLETRANSLATE(A2268, ""en"", ""ru"")"),"Пири-пири с курицей и салатом")</f>
        <v>Пири-пири с курицей и салатом</v>
      </c>
      <c r="F2268" s="2" t="str">
        <f>IFERROR(__xludf.DUMMYFUNCTION("GOOGLETRANSLATE(B2268, ""en"", ""ru"")"),"Масло")</f>
        <v>Масло</v>
      </c>
      <c r="G2268" s="2" t="str">
        <f>IFERROR(__xludf.DUMMYFUNCTION("GOOGLETRANSLATE(C2268, ""en"", ""ru"")"),"Loading...")</f>
        <v>Loading...</v>
      </c>
    </row>
    <row r="2269" ht="15.75" customHeight="1">
      <c r="A2269" s="2" t="s">
        <v>969</v>
      </c>
      <c r="B2269" s="2" t="s">
        <v>226</v>
      </c>
      <c r="C2269" s="2" t="s">
        <v>970</v>
      </c>
      <c r="E2269" s="2" t="str">
        <f>IFERROR(__xludf.DUMMYFUNCTION("GOOGLETRANSLATE(A2269, ""en"", ""ru"")"),"Пири-пири с курицей и салатом")</f>
        <v>Пири-пири с курицей и салатом</v>
      </c>
      <c r="F2269" s="2" t="str">
        <f>IFERROR(__xludf.DUMMYFUNCTION("GOOGLETRANSLATE(B2269, ""en"", ""ru"")"),"Loading...")</f>
        <v>Loading...</v>
      </c>
      <c r="G2269" s="2" t="str">
        <f>IFERROR(__xludf.DUMMYFUNCTION("GOOGLETRANSLATE(C2269, ""en"", ""ru"")"),"Loading...")</f>
        <v>Loading...</v>
      </c>
    </row>
    <row r="2270" ht="15.75" customHeight="1">
      <c r="A2270" s="2" t="s">
        <v>969</v>
      </c>
      <c r="B2270" s="2" t="s">
        <v>91</v>
      </c>
      <c r="C2270" s="2" t="s">
        <v>970</v>
      </c>
      <c r="E2270" s="2" t="str">
        <f>IFERROR(__xludf.DUMMYFUNCTION("GOOGLETRANSLATE(A2270, ""en"", ""ru"")"),"Пири-пири с курицей и салатом")</f>
        <v>Пири-пири с курицей и салатом</v>
      </c>
      <c r="F2270" s="2" t="str">
        <f>IFERROR(__xludf.DUMMYFUNCTION("GOOGLETRANSLATE(B2270, ""en"", ""ru"")"),"Морковь")</f>
        <v>Морковь</v>
      </c>
      <c r="G2270" s="2" t="str">
        <f>IFERROR(__xludf.DUMMYFUNCTION("GOOGLETRANSLATE(C2270, ""en"", ""ru"")"),"Loading...")</f>
        <v>Loading...</v>
      </c>
    </row>
    <row r="2271" ht="15.75" customHeight="1">
      <c r="A2271" s="2" t="s">
        <v>969</v>
      </c>
      <c r="B2271" s="2" t="s">
        <v>284</v>
      </c>
      <c r="C2271" s="2" t="s">
        <v>970</v>
      </c>
      <c r="E2271" s="2" t="str">
        <f>IFERROR(__xludf.DUMMYFUNCTION("GOOGLETRANSLATE(A2271, ""en"", ""ru"")"),"Пири-пири с курицей и салатом")</f>
        <v>Пири-пири с курицей и салатом</v>
      </c>
      <c r="F2271" s="2" t="str">
        <f>IFERROR(__xludf.DUMMYFUNCTION("GOOGLETRANSLATE(B2271, ""en"", ""ru"")"),"Loading...")</f>
        <v>Loading...</v>
      </c>
      <c r="G2271" s="2" t="str">
        <f>IFERROR(__xludf.DUMMYFUNCTION("GOOGLETRANSLATE(C2271, ""en"", ""ru"")"),"Loading...")</f>
        <v>Loading...</v>
      </c>
    </row>
    <row r="2272" ht="15.75" customHeight="1">
      <c r="A2272" s="2" t="s">
        <v>969</v>
      </c>
      <c r="B2272" s="2" t="s">
        <v>251</v>
      </c>
      <c r="C2272" s="2" t="s">
        <v>970</v>
      </c>
      <c r="E2272" s="2" t="str">
        <f>IFERROR(__xludf.DUMMYFUNCTION("GOOGLETRANSLATE(A2272, ""en"", ""ru"")"),"Пири-пири с курицей и салатом")</f>
        <v>Пири-пири с курицей и салатом</v>
      </c>
      <c r="F2272" s="2" t="str">
        <f>IFERROR(__xludf.DUMMYFUNCTION("GOOGLETRANSLATE(B2272, ""en"", ""ru"")"),"Loading...")</f>
        <v>Loading...</v>
      </c>
      <c r="G2272" s="2" t="str">
        <f>IFERROR(__xludf.DUMMYFUNCTION("GOOGLETRANSLATE(C2272, ""en"", ""ru"")"),"Loading...")</f>
        <v>Loading...</v>
      </c>
    </row>
    <row r="2273" ht="15.75" customHeight="1">
      <c r="A2273" s="2" t="s">
        <v>969</v>
      </c>
      <c r="B2273" s="2" t="s">
        <v>243</v>
      </c>
      <c r="C2273" s="2" t="s">
        <v>970</v>
      </c>
      <c r="E2273" s="2" t="str">
        <f>IFERROR(__xludf.DUMMYFUNCTION("GOOGLETRANSLATE(A2273, ""en"", ""ru"")"),"Пири-пири с курицей и салатом")</f>
        <v>Пири-пири с курицей и салатом</v>
      </c>
      <c r="F2273" s="2" t="str">
        <f>IFERROR(__xludf.DUMMYFUNCTION("GOOGLETRANSLATE(B2273, ""en"", ""ru"")"),"Майонез")</f>
        <v>Майонез</v>
      </c>
      <c r="G2273" s="2" t="str">
        <f>IFERROR(__xludf.DUMMYFUNCTION("GOOGLETRANSLATE(C2273, ""en"", ""ru"")"),"Loading...")</f>
        <v>Loading...</v>
      </c>
    </row>
    <row r="2274" ht="15.75" customHeight="1">
      <c r="A2274" s="2" t="s">
        <v>969</v>
      </c>
      <c r="B2274" s="2" t="s">
        <v>684</v>
      </c>
      <c r="C2274" s="2" t="s">
        <v>970</v>
      </c>
      <c r="E2274" s="2" t="str">
        <f>IFERROR(__xludf.DUMMYFUNCTION("GOOGLETRANSLATE(A2274, ""en"", ""ru"")"),"Пири-пири с курицей и салатом")</f>
        <v>Пири-пири с курицей и салатом</v>
      </c>
      <c r="F2274" s="2" t="str">
        <f>IFERROR(__xludf.DUMMYFUNCTION("GOOGLETRANSLATE(B2274, ""en"", ""ru"")"),"Loading...")</f>
        <v>Loading...</v>
      </c>
      <c r="G2274" s="2" t="str">
        <f>IFERROR(__xludf.DUMMYFUNCTION("GOOGLETRANSLATE(C2274, ""en"", ""ru"")"),"Loading...")</f>
        <v>Loading...</v>
      </c>
    </row>
    <row r="2275" ht="15.75" customHeight="1">
      <c r="A2275" s="2" t="s">
        <v>969</v>
      </c>
      <c r="B2275" s="2" t="s">
        <v>426</v>
      </c>
      <c r="C2275" s="2" t="s">
        <v>970</v>
      </c>
      <c r="E2275" s="2" t="str">
        <f>IFERROR(__xludf.DUMMYFUNCTION("GOOGLETRANSLATE(A2275, ""en"", ""ru"")"),"Пири-пири с курицей и салатом")</f>
        <v>Пири-пири с курицей и салатом</v>
      </c>
      <c r="F2275" s="2" t="str">
        <f>IFERROR(__xludf.DUMMYFUNCTION("GOOGLETRANSLATE(B2275, ""en"", ""ru"")"),"Красный винный уксус")</f>
        <v>Красный винный уксус</v>
      </c>
      <c r="G2275" s="2" t="str">
        <f>IFERROR(__xludf.DUMMYFUNCTION("GOOGLETRANSLATE(C2275, ""en"", ""ru"")"),"Loading...")</f>
        <v>Loading...</v>
      </c>
    </row>
    <row r="2276" ht="15.75" customHeight="1">
      <c r="A2276" s="2" t="s">
        <v>969</v>
      </c>
      <c r="B2276" s="2" t="s">
        <v>317</v>
      </c>
      <c r="C2276" s="2" t="s">
        <v>970</v>
      </c>
      <c r="E2276" s="2" t="str">
        <f>IFERROR(__xludf.DUMMYFUNCTION("GOOGLETRANSLATE(A2276, ""en"", ""ru"")"),"Пири-пири с курицей и салатом")</f>
        <v>Пири-пири с курицей и салатом</v>
      </c>
      <c r="F2276" s="2" t="str">
        <f>IFERROR(__xludf.DUMMYFUNCTION("GOOGLETRANSLATE(B2276, ""en"", ""ru"")"),"Loading...")</f>
        <v>Loading...</v>
      </c>
      <c r="G2276" s="2" t="str">
        <f>IFERROR(__xludf.DUMMYFUNCTION("GOOGLETRANSLATE(C2276, ""en"", ""ru"")"),"Loading...")</f>
        <v>Loading...</v>
      </c>
    </row>
    <row r="2277" ht="15.75" customHeight="1">
      <c r="A2277" s="2" t="s">
        <v>971</v>
      </c>
      <c r="B2277" s="2" t="s">
        <v>79</v>
      </c>
      <c r="C2277" s="2" t="s">
        <v>972</v>
      </c>
      <c r="E2277" s="2" t="str">
        <f>IFERROR(__xludf.DUMMYFUNCTION("GOOGLETRANSLATE(A2277, ""en"", ""ru"")"),"Loading...")</f>
        <v>Loading...</v>
      </c>
      <c r="F2277" s="2" t="str">
        <f>IFERROR(__xludf.DUMMYFUNCTION("GOOGLETRANSLATE(B2277, ""en"", ""ru"")"),"Чеснок")</f>
        <v>Чеснок</v>
      </c>
      <c r="G2277" s="2" t="str">
        <f>IFERROR(__xludf.DUMMYFUNCTION("GOOGLETRANSLATE(C2277, ""en"", ""ru"")"),"Loading...")</f>
        <v>Loading...</v>
      </c>
    </row>
    <row r="2278" ht="15.75" customHeight="1">
      <c r="A2278" s="2" t="s">
        <v>971</v>
      </c>
      <c r="B2278" s="2" t="s">
        <v>70</v>
      </c>
      <c r="C2278" s="2" t="s">
        <v>972</v>
      </c>
      <c r="E2278" s="2" t="str">
        <f>IFERROR(__xludf.DUMMYFUNCTION("GOOGLETRANSLATE(A2278, ""en"", ""ru"")"),"Loading...")</f>
        <v>Loading...</v>
      </c>
      <c r="F2278" s="2" t="str">
        <f>IFERROR(__xludf.DUMMYFUNCTION("GOOGLETRANSLATE(B2278, ""en"", ""ru"")"),"Филе говядины")</f>
        <v>Филе говядины</v>
      </c>
      <c r="G2278" s="2" t="str">
        <f>IFERROR(__xludf.DUMMYFUNCTION("GOOGLETRANSLATE(C2278, ""en"", ""ru"")"),"Loading...")</f>
        <v>Loading...</v>
      </c>
    </row>
    <row r="2279" ht="15.75" customHeight="1">
      <c r="A2279" s="2" t="s">
        <v>971</v>
      </c>
      <c r="B2279" s="2" t="s">
        <v>69</v>
      </c>
      <c r="C2279" s="2" t="s">
        <v>972</v>
      </c>
      <c r="E2279" s="2" t="str">
        <f>IFERROR(__xludf.DUMMYFUNCTION("GOOGLETRANSLATE(A2279, ""en"", ""ru"")"),"Loading...")</f>
        <v>Loading...</v>
      </c>
      <c r="F2279" s="2" t="str">
        <f>IFERROR(__xludf.DUMMYFUNCTION("GOOGLETRANSLATE(B2279, ""en"", ""ru"")"),"Оливковое масло")</f>
        <v>Оливковое масло</v>
      </c>
      <c r="G2279" s="2" t="str">
        <f>IFERROR(__xludf.DUMMYFUNCTION("GOOGLETRANSLATE(C2279, ""en"", ""ru"")"),"Loading...")</f>
        <v>Loading...</v>
      </c>
    </row>
    <row r="2280" ht="15.75" customHeight="1">
      <c r="A2280" s="2" t="s">
        <v>971</v>
      </c>
      <c r="B2280" s="2" t="s">
        <v>676</v>
      </c>
      <c r="C2280" s="2" t="s">
        <v>972</v>
      </c>
      <c r="E2280" s="2" t="str">
        <f>IFERROR(__xludf.DUMMYFUNCTION("GOOGLETRANSLATE(A2280, ""en"", ""ru"")"),"Loading...")</f>
        <v>Loading...</v>
      </c>
      <c r="F2280" s="2" t="str">
        <f>IFERROR(__xludf.DUMMYFUNCTION("GOOGLETRANSLATE(B2280, ""en"", ""ru"")"),"Loading...")</f>
        <v>Loading...</v>
      </c>
      <c r="G2280" s="2" t="str">
        <f>IFERROR(__xludf.DUMMYFUNCTION("GOOGLETRANSLATE(C2280, ""en"", ""ru"")"),"Loading...")</f>
        <v>Loading...</v>
      </c>
    </row>
    <row r="2281" ht="15.75" customHeight="1">
      <c r="A2281" s="2" t="s">
        <v>971</v>
      </c>
      <c r="B2281" s="2" t="s">
        <v>118</v>
      </c>
      <c r="C2281" s="2" t="s">
        <v>972</v>
      </c>
      <c r="E2281" s="2" t="str">
        <f>IFERROR(__xludf.DUMMYFUNCTION("GOOGLETRANSLATE(A2281, ""en"", ""ru"")"),"Loading...")</f>
        <v>Loading...</v>
      </c>
      <c r="F2281" s="2" t="str">
        <f>IFERROR(__xludf.DUMMYFUNCTION("GOOGLETRANSLATE(B2281, ""en"", ""ru"")"),"Петрушка")</f>
        <v>Петрушка</v>
      </c>
      <c r="G2281" s="2" t="str">
        <f>IFERROR(__xludf.DUMMYFUNCTION("GOOGLETRANSLATE(C2281, ""en"", ""ru"")"),"Loading...")</f>
        <v>Loading...</v>
      </c>
    </row>
    <row r="2282" ht="15.75" customHeight="1">
      <c r="A2282" s="2" t="s">
        <v>971</v>
      </c>
      <c r="B2282" s="2" t="s">
        <v>973</v>
      </c>
      <c r="C2282" s="2" t="s">
        <v>972</v>
      </c>
      <c r="E2282" s="2" t="str">
        <f>IFERROR(__xludf.DUMMYFUNCTION("GOOGLETRANSLATE(A2282, ""en"", ""ru"")"),"Loading...")</f>
        <v>Loading...</v>
      </c>
      <c r="F2282" s="2" t="str">
        <f>IFERROR(__xludf.DUMMYFUNCTION("GOOGLETRANSLATE(B2282, ""en"", ""ru"")"),"Чиабатта")</f>
        <v>Чиабатта</v>
      </c>
      <c r="G2282" s="2" t="str">
        <f>IFERROR(__xludf.DUMMYFUNCTION("GOOGLETRANSLATE(C2282, ""en"", ""ru"")"),"Loading...")</f>
        <v>Loading...</v>
      </c>
    </row>
    <row r="2283" ht="15.75" customHeight="1">
      <c r="A2283" s="2" t="s">
        <v>971</v>
      </c>
      <c r="B2283" s="2" t="s">
        <v>950</v>
      </c>
      <c r="C2283" s="2" t="s">
        <v>972</v>
      </c>
      <c r="E2283" s="2" t="str">
        <f>IFERROR(__xludf.DUMMYFUNCTION("GOOGLETRANSLATE(A2283, ""en"", ""ru"")"),"Loading...")</f>
        <v>Loading...</v>
      </c>
      <c r="F2283" s="2" t="str">
        <f>IFERROR(__xludf.DUMMYFUNCTION("GOOGLETRANSLATE(B2283, ""en"", ""ru"")"),"Loading...")</f>
        <v>Loading...</v>
      </c>
      <c r="G2283" s="2" t="str">
        <f>IFERROR(__xludf.DUMMYFUNCTION("GOOGLETRANSLATE(C2283, ""en"", ""ru"")"),"Loading...")</f>
        <v>Loading...</v>
      </c>
    </row>
    <row r="2284" ht="15.75" customHeight="1">
      <c r="A2284" s="2" t="s">
        <v>971</v>
      </c>
      <c r="B2284" s="2" t="s">
        <v>386</v>
      </c>
      <c r="C2284" s="2" t="s">
        <v>972</v>
      </c>
      <c r="E2284" s="2" t="str">
        <f>IFERROR(__xludf.DUMMYFUNCTION("GOOGLETRANSLATE(A2284, ""en"", ""ru"")"),"Loading...")</f>
        <v>Loading...</v>
      </c>
      <c r="F2284" s="2" t="str">
        <f>IFERROR(__xludf.DUMMYFUNCTION("GOOGLETRANSLATE(B2284, ""en"", ""ru"")"),"Loading...")</f>
        <v>Loading...</v>
      </c>
      <c r="G2284" s="2" t="str">
        <f>IFERROR(__xludf.DUMMYFUNCTION("GOOGLETRANSLATE(C2284, ""en"", ""ru"")"),"Loading...")</f>
        <v>Loading...</v>
      </c>
    </row>
    <row r="2285" ht="15.75" customHeight="1">
      <c r="A2285" s="2" t="s">
        <v>971</v>
      </c>
      <c r="B2285" s="2" t="s">
        <v>118</v>
      </c>
      <c r="C2285" s="2" t="s">
        <v>972</v>
      </c>
      <c r="E2285" s="2" t="str">
        <f>IFERROR(__xludf.DUMMYFUNCTION("GOOGLETRANSLATE(A2285, ""en"", ""ru"")"),"Loading...")</f>
        <v>Loading...</v>
      </c>
      <c r="F2285" s="2" t="str">
        <f>IFERROR(__xludf.DUMMYFUNCTION("GOOGLETRANSLATE(B2285, ""en"", ""ru"")"),"Петрушка")</f>
        <v>Петрушка</v>
      </c>
      <c r="G2285" s="2" t="str">
        <f>IFERROR(__xludf.DUMMYFUNCTION("GOOGLETRANSLATE(C2285, ""en"", ""ru"")"),"Loading...")</f>
        <v>Loading...</v>
      </c>
    </row>
    <row r="2286" ht="15.75" customHeight="1">
      <c r="A2286" s="2" t="s">
        <v>971</v>
      </c>
      <c r="B2286" s="2" t="s">
        <v>363</v>
      </c>
      <c r="C2286" s="2" t="s">
        <v>972</v>
      </c>
      <c r="E2286" s="2" t="str">
        <f>IFERROR(__xludf.DUMMYFUNCTION("GOOGLETRANSLATE(A2286, ""en"", ""ru"")"),"Loading...")</f>
        <v>Loading...</v>
      </c>
      <c r="F2286" s="2" t="str">
        <f>IFERROR(__xludf.DUMMYFUNCTION("GOOGLETRANSLATE(B2286, ""en"", ""ru"")"),"Loading...")</f>
        <v>Loading...</v>
      </c>
      <c r="G2286" s="2" t="str">
        <f>IFERROR(__xludf.DUMMYFUNCTION("GOOGLETRANSLATE(C2286, ""en"", ""ru"")"),"Loading...")</f>
        <v>Loading...</v>
      </c>
    </row>
    <row r="2287" ht="15.75" customHeight="1">
      <c r="A2287" s="2" t="s">
        <v>971</v>
      </c>
      <c r="B2287" s="2" t="s">
        <v>676</v>
      </c>
      <c r="C2287" s="2" t="s">
        <v>972</v>
      </c>
      <c r="E2287" s="2" t="str">
        <f>IFERROR(__xludf.DUMMYFUNCTION("GOOGLETRANSLATE(A2287, ""en"", ""ru"")"),"Loading...")</f>
        <v>Loading...</v>
      </c>
      <c r="F2287" s="2" t="str">
        <f>IFERROR(__xludf.DUMMYFUNCTION("GOOGLETRANSLATE(B2287, ""en"", ""ru"")"),"Loading...")</f>
        <v>Loading...</v>
      </c>
      <c r="G2287" s="2" t="str">
        <f>IFERROR(__xludf.DUMMYFUNCTION("GOOGLETRANSLATE(C2287, ""en"", ""ru"")"),"Loading...")</f>
        <v>Loading...</v>
      </c>
    </row>
    <row r="2288" ht="15.75" customHeight="1">
      <c r="A2288" s="2" t="s">
        <v>971</v>
      </c>
      <c r="B2288" s="2" t="s">
        <v>77</v>
      </c>
      <c r="C2288" s="2" t="s">
        <v>972</v>
      </c>
      <c r="E2288" s="2" t="str">
        <f>IFERROR(__xludf.DUMMYFUNCTION("GOOGLETRANSLATE(A2288, ""en"", ""ru"")"),"Loading...")</f>
        <v>Loading...</v>
      </c>
      <c r="F2288" s="2" t="str">
        <f>IFERROR(__xludf.DUMMYFUNCTION("GOOGLETRANSLATE(B2288, ""en"", ""ru"")"),"Лук")</f>
        <v>Лук</v>
      </c>
      <c r="G2288" s="2" t="str">
        <f>IFERROR(__xludf.DUMMYFUNCTION("GOOGLETRANSLATE(C2288, ""en"", ""ru"")"),"Loading...")</f>
        <v>Loading...</v>
      </c>
    </row>
    <row r="2289" ht="15.75" customHeight="1">
      <c r="A2289" s="2" t="s">
        <v>971</v>
      </c>
      <c r="B2289" s="2" t="s">
        <v>79</v>
      </c>
      <c r="C2289" s="2" t="s">
        <v>972</v>
      </c>
      <c r="E2289" s="2" t="str">
        <f>IFERROR(__xludf.DUMMYFUNCTION("GOOGLETRANSLATE(A2289, ""en"", ""ru"")"),"Loading...")</f>
        <v>Loading...</v>
      </c>
      <c r="F2289" s="2" t="str">
        <f>IFERROR(__xludf.DUMMYFUNCTION("GOOGLETRANSLATE(B2289, ""en"", ""ru"")"),"Чеснок")</f>
        <v>Чеснок</v>
      </c>
      <c r="G2289" s="2" t="str">
        <f>IFERROR(__xludf.DUMMYFUNCTION("GOOGLETRANSLATE(C2289, ""en"", ""ru"")"),"Loading...")</f>
        <v>Loading...</v>
      </c>
    </row>
    <row r="2290" ht="15.75" customHeight="1">
      <c r="A2290" s="2" t="s">
        <v>971</v>
      </c>
      <c r="B2290" s="2" t="s">
        <v>17</v>
      </c>
      <c r="C2290" s="2" t="s">
        <v>972</v>
      </c>
      <c r="E2290" s="2" t="str">
        <f>IFERROR(__xludf.DUMMYFUNCTION("GOOGLETRANSLATE(A2290, ""en"", ""ru"")"),"Loading...")</f>
        <v>Loading...</v>
      </c>
      <c r="F2290" s="2" t="str">
        <f>IFERROR(__xludf.DUMMYFUNCTION("GOOGLETRANSLATE(B2290, ""en"", ""ru"")"),"Кастеровый сахар")</f>
        <v>Кастеровый сахар</v>
      </c>
      <c r="G2290" s="2" t="str">
        <f>IFERROR(__xludf.DUMMYFUNCTION("GOOGLETRANSLATE(C2290, ""en"", ""ru"")"),"Loading...")</f>
        <v>Loading...</v>
      </c>
    </row>
    <row r="2291" ht="15.75" customHeight="1">
      <c r="A2291" s="2" t="s">
        <v>974</v>
      </c>
      <c r="B2291" s="2" t="s">
        <v>228</v>
      </c>
      <c r="C2291" s="2" t="s">
        <v>975</v>
      </c>
      <c r="E2291" s="2" t="str">
        <f>IFERROR(__xludf.DUMMYFUNCTION("GOOGLETRANSLATE(A2291, ""en"", ""ru"")"),"Loading...")</f>
        <v>Loading...</v>
      </c>
      <c r="F2291" s="2" t="str">
        <f>IFERROR(__xludf.DUMMYFUNCTION("GOOGLETRANSLATE(B2291, ""en"", ""ru"")"),"Loading...")</f>
        <v>Loading...</v>
      </c>
      <c r="G2291" s="2" t="str">
        <f>IFERROR(__xludf.DUMMYFUNCTION("GOOGLETRANSLATE(C2291, ""en"", ""ru"")"),"Loading...")</f>
        <v>Loading...</v>
      </c>
    </row>
    <row r="2292" ht="15.75" customHeight="1">
      <c r="A2292" s="2" t="s">
        <v>974</v>
      </c>
      <c r="B2292" s="2" t="s">
        <v>430</v>
      </c>
      <c r="C2292" s="2" t="s">
        <v>975</v>
      </c>
      <c r="E2292" s="2" t="str">
        <f>IFERROR(__xludf.DUMMYFUNCTION("GOOGLETRANSLATE(A2292, ""en"", ""ru"")"),"Loading...")</f>
        <v>Loading...</v>
      </c>
      <c r="F2292" s="2" t="str">
        <f>IFERROR(__xludf.DUMMYFUNCTION("GOOGLETRANSLATE(B2292, ""en"", ""ru"")"),"Белое вино")</f>
        <v>Белое вино</v>
      </c>
      <c r="G2292" s="2" t="str">
        <f>IFERROR(__xludf.DUMMYFUNCTION("GOOGLETRANSLATE(C2292, ""en"", ""ru"")"),"Loading...")</f>
        <v>Loading...</v>
      </c>
    </row>
    <row r="2293" ht="15.75" customHeight="1">
      <c r="A2293" s="2" t="s">
        <v>974</v>
      </c>
      <c r="B2293" s="2" t="s">
        <v>247</v>
      </c>
      <c r="C2293" s="2" t="s">
        <v>975</v>
      </c>
      <c r="E2293" s="2" t="str">
        <f>IFERROR(__xludf.DUMMYFUNCTION("GOOGLETRANSLATE(A2293, ""en"", ""ru"")"),"Loading...")</f>
        <v>Loading...</v>
      </c>
      <c r="F2293" s="2" t="str">
        <f>IFERROR(__xludf.DUMMYFUNCTION("GOOGLETRANSLATE(B2293, ""en"", ""ru"")"),"Loading...")</f>
        <v>Loading...</v>
      </c>
      <c r="G2293" s="2" t="str">
        <f>IFERROR(__xludf.DUMMYFUNCTION("GOOGLETRANSLATE(C2293, ""en"", ""ru"")"),"Loading...")</f>
        <v>Loading...</v>
      </c>
    </row>
    <row r="2294" ht="15.75" customHeight="1">
      <c r="A2294" s="2" t="s">
        <v>974</v>
      </c>
      <c r="B2294" s="2" t="s">
        <v>157</v>
      </c>
      <c r="C2294" s="2" t="s">
        <v>975</v>
      </c>
      <c r="E2294" s="2" t="str">
        <f>IFERROR(__xludf.DUMMYFUNCTION("GOOGLETRANSLATE(A2294, ""en"", ""ru"")"),"Loading...")</f>
        <v>Loading...</v>
      </c>
      <c r="F2294" s="2" t="str">
        <f>IFERROR(__xludf.DUMMYFUNCTION("GOOGLETRANSLATE(B2294, ""en"", ""ru"")"),"Loading...")</f>
        <v>Loading...</v>
      </c>
      <c r="G2294" s="2" t="str">
        <f>IFERROR(__xludf.DUMMYFUNCTION("GOOGLETRANSLATE(C2294, ""en"", ""ru"")"),"Loading...")</f>
        <v>Loading...</v>
      </c>
    </row>
    <row r="2295" ht="15.75" customHeight="1">
      <c r="A2295" s="2" t="s">
        <v>974</v>
      </c>
      <c r="B2295" s="2" t="s">
        <v>158</v>
      </c>
      <c r="C2295" s="2" t="s">
        <v>975</v>
      </c>
      <c r="E2295" s="2" t="str">
        <f>IFERROR(__xludf.DUMMYFUNCTION("GOOGLETRANSLATE(A2295, ""en"", ""ru"")"),"Loading...")</f>
        <v>Loading...</v>
      </c>
      <c r="F2295" s="2" t="str">
        <f>IFERROR(__xludf.DUMMYFUNCTION("GOOGLETRANSLATE(B2295, ""en"", ""ru"")"),"Лимонный сок")</f>
        <v>Лимонный сок</v>
      </c>
      <c r="G2295" s="2" t="str">
        <f>IFERROR(__xludf.DUMMYFUNCTION("GOOGLETRANSLATE(C2295, ""en"", ""ru"")"),"Loading...")</f>
        <v>Loading...</v>
      </c>
    </row>
    <row r="2296" ht="15.75" customHeight="1">
      <c r="A2296" s="2" t="s">
        <v>974</v>
      </c>
      <c r="B2296" s="2" t="s">
        <v>69</v>
      </c>
      <c r="C2296" s="2" t="s">
        <v>975</v>
      </c>
      <c r="E2296" s="2" t="str">
        <f>IFERROR(__xludf.DUMMYFUNCTION("GOOGLETRANSLATE(A2296, ""en"", ""ru"")"),"Loading...")</f>
        <v>Loading...</v>
      </c>
      <c r="F2296" s="2" t="str">
        <f>IFERROR(__xludf.DUMMYFUNCTION("GOOGLETRANSLATE(B2296, ""en"", ""ru"")"),"Оливковое масло")</f>
        <v>Оливковое масло</v>
      </c>
      <c r="G2296" s="2" t="str">
        <f>IFERROR(__xludf.DUMMYFUNCTION("GOOGLETRANSLATE(C2296, ""en"", ""ru"")"),"Loading...")</f>
        <v>Loading...</v>
      </c>
    </row>
    <row r="2297" ht="15.75" customHeight="1">
      <c r="A2297" s="2" t="s">
        <v>974</v>
      </c>
      <c r="B2297" s="2" t="s">
        <v>243</v>
      </c>
      <c r="C2297" s="2" t="s">
        <v>975</v>
      </c>
      <c r="E2297" s="2" t="str">
        <f>IFERROR(__xludf.DUMMYFUNCTION("GOOGLETRANSLATE(A2297, ""en"", ""ru"")"),"Loading...")</f>
        <v>Loading...</v>
      </c>
      <c r="F2297" s="2" t="str">
        <f>IFERROR(__xludf.DUMMYFUNCTION("GOOGLETRANSLATE(B2297, ""en"", ""ru"")"),"Майонез")</f>
        <v>Майонез</v>
      </c>
      <c r="G2297" s="2" t="str">
        <f>IFERROR(__xludf.DUMMYFUNCTION("GOOGLETRANSLATE(C2297, ""en"", ""ru"")"),"Loading...")</f>
        <v>Loading...</v>
      </c>
    </row>
    <row r="2298" ht="15.75" customHeight="1">
      <c r="A2298" s="2" t="s">
        <v>974</v>
      </c>
      <c r="B2298" s="2" t="s">
        <v>93</v>
      </c>
      <c r="C2298" s="2" t="s">
        <v>975</v>
      </c>
      <c r="E2298" s="2" t="str">
        <f>IFERROR(__xludf.DUMMYFUNCTION("GOOGLETRANSLATE(A2298, ""en"", ""ru"")"),"Loading...")</f>
        <v>Loading...</v>
      </c>
      <c r="F2298" s="2" t="str">
        <f>IFERROR(__xludf.DUMMYFUNCTION("GOOGLETRANSLATE(B2298, ""en"", ""ru"")"),"Картофель")</f>
        <v>Картофель</v>
      </c>
      <c r="G2298" s="2" t="str">
        <f>IFERROR(__xludf.DUMMYFUNCTION("GOOGLETRANSLATE(C2298, ""en"", ""ru"")"),"Loading...")</f>
        <v>Loading...</v>
      </c>
    </row>
    <row r="2299" ht="15.75" customHeight="1">
      <c r="A2299" s="2" t="s">
        <v>974</v>
      </c>
      <c r="B2299" s="2" t="s">
        <v>197</v>
      </c>
      <c r="C2299" s="2" t="s">
        <v>975</v>
      </c>
      <c r="E2299" s="2" t="str">
        <f>IFERROR(__xludf.DUMMYFUNCTION("GOOGLETRANSLATE(A2299, ""en"", ""ru"")"),"Loading...")</f>
        <v>Loading...</v>
      </c>
      <c r="F2299" s="2" t="str">
        <f>IFERROR(__xludf.DUMMYFUNCTION("GOOGLETRANSLATE(B2299, ""en"", ""ru"")"),"Loading...")</f>
        <v>Loading...</v>
      </c>
      <c r="G2299" s="2" t="str">
        <f>IFERROR(__xludf.DUMMYFUNCTION("GOOGLETRANSLATE(C2299, ""en"", ""ru"")"),"Loading...")</f>
        <v>Loading...</v>
      </c>
    </row>
    <row r="2300" ht="15.75" customHeight="1">
      <c r="A2300" s="2" t="s">
        <v>976</v>
      </c>
      <c r="B2300" s="2" t="s">
        <v>77</v>
      </c>
      <c r="C2300" s="2" t="s">
        <v>977</v>
      </c>
      <c r="E2300" s="2" t="str">
        <f>IFERROR(__xludf.DUMMYFUNCTION("GOOGLETRANSLATE(A2300, ""en"", ""ru"")"),"Loading...")</f>
        <v>Loading...</v>
      </c>
      <c r="F2300" s="2" t="str">
        <f>IFERROR(__xludf.DUMMYFUNCTION("GOOGLETRANSLATE(B2300, ""en"", ""ru"")"),"Лук")</f>
        <v>Лук</v>
      </c>
      <c r="G2300" s="2" t="str">
        <f>IFERROR(__xludf.DUMMYFUNCTION("GOOGLETRANSLATE(C2300, ""en"", ""ru"")"),"Loading...")</f>
        <v>Loading...</v>
      </c>
    </row>
    <row r="2301" ht="15.75" customHeight="1">
      <c r="A2301" s="2" t="s">
        <v>976</v>
      </c>
      <c r="B2301" s="2" t="s">
        <v>192</v>
      </c>
      <c r="C2301" s="2" t="s">
        <v>977</v>
      </c>
      <c r="E2301" s="2" t="str">
        <f>IFERROR(__xludf.DUMMYFUNCTION("GOOGLETRANSLATE(A2301, ""en"", ""ru"")"),"Loading...")</f>
        <v>Loading...</v>
      </c>
      <c r="F2301" s="2" t="str">
        <f>IFERROR(__xludf.DUMMYFUNCTION("GOOGLETRANSLATE(B2301, ""en"", ""ru"")"),"Loading...")</f>
        <v>Loading...</v>
      </c>
      <c r="G2301" s="2" t="str">
        <f>IFERROR(__xludf.DUMMYFUNCTION("GOOGLETRANSLATE(C2301, ""en"", ""ru"")"),"Loading...")</f>
        <v>Loading...</v>
      </c>
    </row>
    <row r="2302" ht="15.75" customHeight="1">
      <c r="A2302" s="2" t="s">
        <v>976</v>
      </c>
      <c r="B2302" s="2" t="s">
        <v>43</v>
      </c>
      <c r="C2302" s="2" t="s">
        <v>977</v>
      </c>
      <c r="E2302" s="2" t="str">
        <f>IFERROR(__xludf.DUMMYFUNCTION("GOOGLETRANSLATE(A2302, ""en"", ""ru"")"),"Loading...")</f>
        <v>Loading...</v>
      </c>
      <c r="F2302" s="2" t="str">
        <f>IFERROR(__xludf.DUMMYFUNCTION("GOOGLETRANSLATE(B2302, ""en"", ""ru"")"),"Кориандр")</f>
        <v>Кориандр</v>
      </c>
      <c r="G2302" s="2" t="str">
        <f>IFERROR(__xludf.DUMMYFUNCTION("GOOGLETRANSLATE(C2302, ""en"", ""ru"")"),"Loading...")</f>
        <v>Loading...</v>
      </c>
    </row>
    <row r="2303" ht="15.75" customHeight="1">
      <c r="A2303" s="2" t="s">
        <v>976</v>
      </c>
      <c r="B2303" s="2" t="s">
        <v>384</v>
      </c>
      <c r="C2303" s="2" t="s">
        <v>977</v>
      </c>
      <c r="E2303" s="2" t="str">
        <f>IFERROR(__xludf.DUMMYFUNCTION("GOOGLETRANSLATE(A2303, ""en"", ""ru"")"),"Loading...")</f>
        <v>Loading...</v>
      </c>
      <c r="F2303" s="2" t="str">
        <f>IFERROR(__xludf.DUMMYFUNCTION("GOOGLETRANSLATE(B2303, ""en"", ""ru"")"),"Loading...")</f>
        <v>Loading...</v>
      </c>
      <c r="G2303" s="2" t="str">
        <f>IFERROR(__xludf.DUMMYFUNCTION("GOOGLETRANSLATE(C2303, ""en"", ""ru"")"),"Loading...")</f>
        <v>Loading...</v>
      </c>
    </row>
    <row r="2304" ht="15.75" customHeight="1">
      <c r="A2304" s="2" t="s">
        <v>976</v>
      </c>
      <c r="B2304" s="2" t="s">
        <v>79</v>
      </c>
      <c r="C2304" s="2" t="s">
        <v>977</v>
      </c>
      <c r="E2304" s="2" t="str">
        <f>IFERROR(__xludf.DUMMYFUNCTION("GOOGLETRANSLATE(A2304, ""en"", ""ru"")"),"Loading...")</f>
        <v>Loading...</v>
      </c>
      <c r="F2304" s="2" t="str">
        <f>IFERROR(__xludf.DUMMYFUNCTION("GOOGLETRANSLATE(B2304, ""en"", ""ru"")"),"Чеснок")</f>
        <v>Чеснок</v>
      </c>
      <c r="G2304" s="2" t="str">
        <f>IFERROR(__xludf.DUMMYFUNCTION("GOOGLETRANSLATE(C2304, ""en"", ""ru"")"),"Loading...")</f>
        <v>Loading...</v>
      </c>
    </row>
    <row r="2305" ht="15.75" customHeight="1">
      <c r="A2305" s="2" t="s">
        <v>976</v>
      </c>
      <c r="B2305" s="2" t="s">
        <v>463</v>
      </c>
      <c r="C2305" s="2" t="s">
        <v>977</v>
      </c>
      <c r="E2305" s="2" t="str">
        <f>IFERROR(__xludf.DUMMYFUNCTION("GOOGLETRANSLATE(A2305, ""en"", ""ru"")"),"Loading...")</f>
        <v>Loading...</v>
      </c>
      <c r="F2305" s="2" t="str">
        <f>IFERROR(__xludf.DUMMYFUNCTION("GOOGLETRANSLATE(B2305, ""en"", ""ru"")"),"Loading...")</f>
        <v>Loading...</v>
      </c>
      <c r="G2305" s="2" t="str">
        <f>IFERROR(__xludf.DUMMYFUNCTION("GOOGLETRANSLATE(C2305, ""en"", ""ru"")"),"Loading...")</f>
        <v>Loading...</v>
      </c>
    </row>
    <row r="2306" ht="15.75" customHeight="1">
      <c r="A2306" s="2" t="s">
        <v>976</v>
      </c>
      <c r="B2306" s="2" t="s">
        <v>757</v>
      </c>
      <c r="C2306" s="2" t="s">
        <v>977</v>
      </c>
      <c r="E2306" s="2" t="str">
        <f>IFERROR(__xludf.DUMMYFUNCTION("GOOGLETRANSLATE(A2306, ""en"", ""ru"")"),"Loading...")</f>
        <v>Loading...</v>
      </c>
      <c r="F2306" s="2" t="str">
        <f>IFERROR(__xludf.DUMMYFUNCTION("GOOGLETRANSLATE(B2306, ""en"", ""ru"")"),"Loading...")</f>
        <v>Loading...</v>
      </c>
      <c r="G2306" s="2" t="str">
        <f>IFERROR(__xludf.DUMMYFUNCTION("GOOGLETRANSLATE(C2306, ""en"", ""ru"")"),"Loading...")</f>
        <v>Loading...</v>
      </c>
    </row>
    <row r="2307" ht="15.75" customHeight="1">
      <c r="A2307" s="2" t="s">
        <v>976</v>
      </c>
      <c r="B2307" s="2" t="s">
        <v>89</v>
      </c>
      <c r="C2307" s="2" t="s">
        <v>977</v>
      </c>
      <c r="E2307" s="2" t="str">
        <f>IFERROR(__xludf.DUMMYFUNCTION("GOOGLETRANSLATE(A2307, ""en"", ""ru"")"),"Loading...")</f>
        <v>Loading...</v>
      </c>
      <c r="F2307" s="2" t="str">
        <f>IFERROR(__xludf.DUMMYFUNCTION("GOOGLETRANSLATE(B2307, ""en"", ""ru"")"),"Лавровый лист")</f>
        <v>Лавровый лист</v>
      </c>
      <c r="G2307" s="2" t="str">
        <f>IFERROR(__xludf.DUMMYFUNCTION("GOOGLETRANSLATE(C2307, ""en"", ""ru"")"),"Loading...")</f>
        <v>Loading...</v>
      </c>
    </row>
    <row r="2308" ht="15.75" customHeight="1">
      <c r="A2308" s="2" t="s">
        <v>976</v>
      </c>
      <c r="B2308" s="2" t="s">
        <v>93</v>
      </c>
      <c r="C2308" s="2" t="s">
        <v>977</v>
      </c>
      <c r="E2308" s="2" t="str">
        <f>IFERROR(__xludf.DUMMYFUNCTION("GOOGLETRANSLATE(A2308, ""en"", ""ru"")"),"Loading...")</f>
        <v>Loading...</v>
      </c>
      <c r="F2308" s="2" t="str">
        <f>IFERROR(__xludf.DUMMYFUNCTION("GOOGLETRANSLATE(B2308, ""en"", ""ru"")"),"Картофель")</f>
        <v>Картофель</v>
      </c>
      <c r="G2308" s="2" t="str">
        <f>IFERROR(__xludf.DUMMYFUNCTION("GOOGLETRANSLATE(C2308, ""en"", ""ru"")"),"Loading...")</f>
        <v>Loading...</v>
      </c>
    </row>
    <row r="2309" ht="15.75" customHeight="1">
      <c r="A2309" s="2" t="s">
        <v>976</v>
      </c>
      <c r="B2309" s="2" t="s">
        <v>109</v>
      </c>
      <c r="C2309" s="2" t="s">
        <v>977</v>
      </c>
      <c r="E2309" s="2" t="str">
        <f>IFERROR(__xludf.DUMMYFUNCTION("GOOGLETRANSLATE(A2309, ""en"", ""ru"")"),"Loading...")</f>
        <v>Loading...</v>
      </c>
      <c r="F2309" s="2" t="str">
        <f>IFERROR(__xludf.DUMMYFUNCTION("GOOGLETRANSLATE(B2309, ""en"", ""ru"")"),"Loading...")</f>
        <v>Loading...</v>
      </c>
      <c r="G2309" s="2" t="str">
        <f>IFERROR(__xludf.DUMMYFUNCTION("GOOGLETRANSLATE(C2309, ""en"", ""ru"")"),"Loading...")</f>
        <v>Loading...</v>
      </c>
    </row>
    <row r="2310" ht="15.75" customHeight="1">
      <c r="A2310" s="2" t="s">
        <v>976</v>
      </c>
      <c r="B2310" s="2" t="s">
        <v>636</v>
      </c>
      <c r="C2310" s="2" t="s">
        <v>977</v>
      </c>
      <c r="E2310" s="2" t="str">
        <f>IFERROR(__xludf.DUMMYFUNCTION("GOOGLETRANSLATE(A2310, ""en"", ""ru"")"),"Loading...")</f>
        <v>Loading...</v>
      </c>
      <c r="F2310" s="2" t="str">
        <f>IFERROR(__xludf.DUMMYFUNCTION("GOOGLETRANSLATE(B2310, ""en"", ""ru"")"),"Loading...")</f>
        <v>Loading...</v>
      </c>
      <c r="G2310" s="2" t="str">
        <f>IFERROR(__xludf.DUMMYFUNCTION("GOOGLETRANSLATE(C2310, ""en"", ""ru"")"),"Loading...")</f>
        <v>Loading...</v>
      </c>
    </row>
    <row r="2311" ht="15.75" customHeight="1">
      <c r="A2311" s="2" t="s">
        <v>976</v>
      </c>
      <c r="B2311" s="2" t="s">
        <v>978</v>
      </c>
      <c r="C2311" s="2" t="s">
        <v>977</v>
      </c>
      <c r="E2311" s="2" t="str">
        <f>IFERROR(__xludf.DUMMYFUNCTION("GOOGLETRANSLATE(A2311, ""en"", ""ru"")"),"Loading...")</f>
        <v>Loading...</v>
      </c>
      <c r="F2311" s="2" t="str">
        <f>IFERROR(__xludf.DUMMYFUNCTION("GOOGLETRANSLATE(B2311, ""en"", ""ru"")"),"Loading...")</f>
        <v>Loading...</v>
      </c>
      <c r="G2311" s="2" t="str">
        <f>IFERROR(__xludf.DUMMYFUNCTION("GOOGLETRANSLATE(C2311, ""en"", ""ru"")"),"Loading...")</f>
        <v>Loading...</v>
      </c>
    </row>
    <row r="2312" ht="15.75" customHeight="1">
      <c r="A2312" s="2" t="s">
        <v>976</v>
      </c>
      <c r="B2312" s="2" t="s">
        <v>952</v>
      </c>
      <c r="C2312" s="2" t="s">
        <v>977</v>
      </c>
      <c r="E2312" s="2" t="str">
        <f>IFERROR(__xludf.DUMMYFUNCTION("GOOGLETRANSLATE(A2312, ""en"", ""ru"")"),"Loading...")</f>
        <v>Loading...</v>
      </c>
      <c r="F2312" s="2" t="str">
        <f>IFERROR(__xludf.DUMMYFUNCTION("GOOGLETRANSLATE(B2312, ""en"", ""ru"")"),"Loading...")</f>
        <v>Loading...</v>
      </c>
      <c r="G2312" s="2" t="str">
        <f>IFERROR(__xludf.DUMMYFUNCTION("GOOGLETRANSLATE(C2312, ""en"", ""ru"")"),"Loading...")</f>
        <v>Loading...</v>
      </c>
    </row>
    <row r="2313" ht="15.75" customHeight="1">
      <c r="A2313" s="2" t="s">
        <v>976</v>
      </c>
      <c r="B2313" s="2" t="s">
        <v>390</v>
      </c>
      <c r="C2313" s="2" t="s">
        <v>977</v>
      </c>
      <c r="E2313" s="2" t="str">
        <f>IFERROR(__xludf.DUMMYFUNCTION("GOOGLETRANSLATE(A2313, ""en"", ""ru"")"),"Loading...")</f>
        <v>Loading...</v>
      </c>
      <c r="F2313" s="2" t="str">
        <f>IFERROR(__xludf.DUMMYFUNCTION("GOOGLETRANSLATE(B2313, ""en"", ""ru"")"),"Loading...")</f>
        <v>Loading...</v>
      </c>
      <c r="G2313" s="2" t="str">
        <f>IFERROR(__xludf.DUMMYFUNCTION("GOOGLETRANSLATE(C2313, ""en"", ""ru"")"),"Loading...")</f>
        <v>Loading...</v>
      </c>
    </row>
    <row r="2314" ht="15.75" customHeight="1">
      <c r="A2314" s="2" t="s">
        <v>976</v>
      </c>
      <c r="B2314" s="2" t="s">
        <v>390</v>
      </c>
      <c r="C2314" s="2" t="s">
        <v>977</v>
      </c>
      <c r="E2314" s="2" t="str">
        <f>IFERROR(__xludf.DUMMYFUNCTION("GOOGLETRANSLATE(A2314, ""en"", ""ru"")"),"Loading...")</f>
        <v>Loading...</v>
      </c>
      <c r="F2314" s="2" t="str">
        <f>IFERROR(__xludf.DUMMYFUNCTION("GOOGLETRANSLATE(B2314, ""en"", ""ru"")"),"Loading...")</f>
        <v>Loading...</v>
      </c>
      <c r="G2314" s="2" t="str">
        <f>IFERROR(__xludf.DUMMYFUNCTION("GOOGLETRANSLATE(C2314, ""en"", ""ru"")"),"Loading...")</f>
        <v>Loading...</v>
      </c>
    </row>
    <row r="2315" ht="15.75" customHeight="1">
      <c r="A2315" s="2" t="s">
        <v>976</v>
      </c>
      <c r="B2315" s="2" t="s">
        <v>979</v>
      </c>
      <c r="C2315" s="2" t="s">
        <v>977</v>
      </c>
      <c r="E2315" s="2" t="str">
        <f>IFERROR(__xludf.DUMMYFUNCTION("GOOGLETRANSLATE(A2315, ""en"", ""ru"")"),"Loading...")</f>
        <v>Loading...</v>
      </c>
      <c r="F2315" s="2" t="str">
        <f>IFERROR(__xludf.DUMMYFUNCTION("GOOGLETRANSLATE(B2315, ""en"", ""ru"")"),"Loading...")</f>
        <v>Loading...</v>
      </c>
      <c r="G2315" s="2" t="str">
        <f>IFERROR(__xludf.DUMMYFUNCTION("GOOGLETRANSLATE(C2315, ""en"", ""ru"")"),"Loading...")</f>
        <v>Loading...</v>
      </c>
    </row>
    <row r="2316" ht="15.75" customHeight="1">
      <c r="A2316" s="2" t="s">
        <v>980</v>
      </c>
      <c r="B2316" s="2" t="s">
        <v>15</v>
      </c>
      <c r="C2316" s="2" t="s">
        <v>981</v>
      </c>
      <c r="E2316" s="2" t="str">
        <f>IFERROR(__xludf.DUMMYFUNCTION("GOOGLETRANSLATE(A2316, ""en"", ""ru"")"),"Loading...")</f>
        <v>Loading...</v>
      </c>
      <c r="F2316" s="2" t="str">
        <f>IFERROR(__xludf.DUMMYFUNCTION("GOOGLETRANSLATE(B2316, ""en"", ""ru"")"),"Пшеничной муки")</f>
        <v>Пшеничной муки</v>
      </c>
      <c r="G2316" s="2" t="str">
        <f>IFERROR(__xludf.DUMMYFUNCTION("GOOGLETRANSLATE(C2316, ""en"", ""ru"")"),"Loading...")</f>
        <v>Loading...</v>
      </c>
    </row>
    <row r="2317" ht="15.75" customHeight="1">
      <c r="A2317" s="2" t="s">
        <v>980</v>
      </c>
      <c r="B2317" s="2" t="s">
        <v>170</v>
      </c>
      <c r="C2317" s="2" t="s">
        <v>981</v>
      </c>
      <c r="E2317" s="2" t="str">
        <f>IFERROR(__xludf.DUMMYFUNCTION("GOOGLETRANSLATE(A2317, ""en"", ""ru"")"),"Loading...")</f>
        <v>Loading...</v>
      </c>
      <c r="F2317" s="2" t="str">
        <f>IFERROR(__xludf.DUMMYFUNCTION("GOOGLETRANSLATE(B2317, ""en"", ""ru"")"),"Loading...")</f>
        <v>Loading...</v>
      </c>
      <c r="G2317" s="2" t="str">
        <f>IFERROR(__xludf.DUMMYFUNCTION("GOOGLETRANSLATE(C2317, ""en"", ""ru"")"),"Loading...")</f>
        <v>Loading...</v>
      </c>
    </row>
    <row r="2318" ht="15.75" customHeight="1">
      <c r="A2318" s="2" t="s">
        <v>980</v>
      </c>
      <c r="B2318" s="2" t="s">
        <v>72</v>
      </c>
      <c r="C2318" s="2" t="s">
        <v>981</v>
      </c>
      <c r="E2318" s="2" t="str">
        <f>IFERROR(__xludf.DUMMYFUNCTION("GOOGLETRANSLATE(A2318, ""en"", ""ru"")"),"Loading...")</f>
        <v>Loading...</v>
      </c>
      <c r="F2318" s="2" t="str">
        <f>IFERROR(__xludf.DUMMYFUNCTION("GOOGLETRANSLATE(B2318, ""en"", ""ru"")"),"Слоеное тесто")</f>
        <v>Слоеное тесто</v>
      </c>
      <c r="G2318" s="2" t="str">
        <f>IFERROR(__xludf.DUMMYFUNCTION("GOOGLETRANSLATE(C2318, ""en"", ""ru"")"),"Loading...")</f>
        <v>Loading...</v>
      </c>
    </row>
    <row r="2319" ht="15.75" customHeight="1">
      <c r="A2319" s="2" t="s">
        <v>980</v>
      </c>
      <c r="B2319" s="2" t="s">
        <v>17</v>
      </c>
      <c r="C2319" s="2" t="s">
        <v>981</v>
      </c>
      <c r="E2319" s="2" t="str">
        <f>IFERROR(__xludf.DUMMYFUNCTION("GOOGLETRANSLATE(A2319, ""en"", ""ru"")"),"Loading...")</f>
        <v>Loading...</v>
      </c>
      <c r="F2319" s="2" t="str">
        <f>IFERROR(__xludf.DUMMYFUNCTION("GOOGLETRANSLATE(B2319, ""en"", ""ru"")"),"Кастеровый сахар")</f>
        <v>Кастеровый сахар</v>
      </c>
      <c r="G2319" s="2" t="str">
        <f>IFERROR(__xludf.DUMMYFUNCTION("GOOGLETRANSLATE(C2319, ""en"", ""ru"")"),"Loading...")</f>
        <v>Loading...</v>
      </c>
    </row>
    <row r="2320" ht="15.75" customHeight="1">
      <c r="A2320" s="2" t="s">
        <v>980</v>
      </c>
      <c r="B2320" s="2" t="s">
        <v>902</v>
      </c>
      <c r="C2320" s="2" t="s">
        <v>981</v>
      </c>
      <c r="E2320" s="2" t="str">
        <f>IFERROR(__xludf.DUMMYFUNCTION("GOOGLETRANSLATE(A2320, ""en"", ""ru"")"),"Loading...")</f>
        <v>Loading...</v>
      </c>
      <c r="F2320" s="2" t="str">
        <f>IFERROR(__xludf.DUMMYFUNCTION("GOOGLETRANSLATE(B2320, ""en"", ""ru"")"),"Loading...")</f>
        <v>Loading...</v>
      </c>
      <c r="G2320" s="2" t="str">
        <f>IFERROR(__xludf.DUMMYFUNCTION("GOOGLETRANSLATE(C2320, ""en"", ""ru"")"),"Loading...")</f>
        <v>Loading...</v>
      </c>
    </row>
    <row r="2321" ht="15.75" customHeight="1">
      <c r="A2321" s="2" t="s">
        <v>980</v>
      </c>
      <c r="B2321" s="2" t="s">
        <v>22</v>
      </c>
      <c r="C2321" s="2" t="s">
        <v>981</v>
      </c>
      <c r="E2321" s="2" t="str">
        <f>IFERROR(__xludf.DUMMYFUNCTION("GOOGLETRANSLATE(A2321, ""en"", ""ru"")"),"Loading...")</f>
        <v>Loading...</v>
      </c>
      <c r="F2321" s="2" t="str">
        <f>IFERROR(__xludf.DUMMYFUNCTION("GOOGLETRANSLATE(B2321, ""en"", ""ru"")"),"Корица")</f>
        <v>Корица</v>
      </c>
      <c r="G2321" s="2" t="str">
        <f>IFERROR(__xludf.DUMMYFUNCTION("GOOGLETRANSLATE(C2321, ""en"", ""ru"")"),"Loading...")</f>
        <v>Loading...</v>
      </c>
    </row>
    <row r="2322" ht="15.75" customHeight="1">
      <c r="A2322" s="2" t="s">
        <v>980</v>
      </c>
      <c r="B2322" s="2" t="s">
        <v>27</v>
      </c>
      <c r="C2322" s="2" t="s">
        <v>981</v>
      </c>
      <c r="E2322" s="2" t="str">
        <f>IFERROR(__xludf.DUMMYFUNCTION("GOOGLETRANSLATE(A2322, ""en"", ""ru"")"),"Loading...")</f>
        <v>Loading...</v>
      </c>
      <c r="F2322" s="2" t="str">
        <f>IFERROR(__xludf.DUMMYFUNCTION("GOOGLETRANSLATE(B2322, ""en"", ""ru"")"),"Яйца")</f>
        <v>Яйца</v>
      </c>
      <c r="G2322" s="2" t="str">
        <f>IFERROR(__xludf.DUMMYFUNCTION("GOOGLETRANSLATE(C2322, ""en"", ""ru"")"),"Loading...")</f>
        <v>Loading...</v>
      </c>
    </row>
    <row r="2323" ht="15.75" customHeight="1">
      <c r="A2323" s="2" t="s">
        <v>980</v>
      </c>
      <c r="B2323" s="2" t="s">
        <v>73</v>
      </c>
      <c r="C2323" s="2" t="s">
        <v>981</v>
      </c>
      <c r="E2323" s="2" t="str">
        <f>IFERROR(__xludf.DUMMYFUNCTION("GOOGLETRANSLATE(A2323, ""en"", ""ru"")"),"Loading...")</f>
        <v>Loading...</v>
      </c>
      <c r="F2323" s="2" t="str">
        <f>IFERROR(__xludf.DUMMYFUNCTION("GOOGLETRANSLATE(B2323, ""en"", ""ru"")"),"Яичные желтки")</f>
        <v>Яичные желтки</v>
      </c>
      <c r="G2323" s="2" t="str">
        <f>IFERROR(__xludf.DUMMYFUNCTION("GOOGLETRANSLATE(C2323, ""en"", ""ru"")"),"Loading...")</f>
        <v>Loading...</v>
      </c>
    </row>
    <row r="2324" ht="15.75" customHeight="1">
      <c r="A2324" s="2" t="s">
        <v>980</v>
      </c>
      <c r="B2324" s="2" t="s">
        <v>152</v>
      </c>
      <c r="C2324" s="2" t="s">
        <v>981</v>
      </c>
      <c r="E2324" s="2" t="str">
        <f>IFERROR(__xludf.DUMMYFUNCTION("GOOGLETRANSLATE(A2324, ""en"", ""ru"")"),"Loading...")</f>
        <v>Loading...</v>
      </c>
      <c r="F2324" s="2" t="str">
        <f>IFERROR(__xludf.DUMMYFUNCTION("GOOGLETRANSLATE(B2324, ""en"", ""ru"")"),"Loading...")</f>
        <v>Loading...</v>
      </c>
      <c r="G2324" s="2" t="str">
        <f>IFERROR(__xludf.DUMMYFUNCTION("GOOGLETRANSLATE(C2324, ""en"", ""ru"")"),"Loading...")</f>
        <v>Loading...</v>
      </c>
    </row>
    <row r="2325" ht="15.75" customHeight="1">
      <c r="A2325" s="2" t="s">
        <v>980</v>
      </c>
      <c r="B2325" s="2" t="s">
        <v>397</v>
      </c>
      <c r="C2325" s="2" t="s">
        <v>981</v>
      </c>
      <c r="E2325" s="2" t="str">
        <f>IFERROR(__xludf.DUMMYFUNCTION("GOOGLETRANSLATE(A2325, ""en"", ""ru"")"),"Loading...")</f>
        <v>Loading...</v>
      </c>
      <c r="F2325" s="2" t="str">
        <f>IFERROR(__xludf.DUMMYFUNCTION("GOOGLETRANSLATE(B2325, ""en"", ""ru"")"),"Loading...")</f>
        <v>Loading...</v>
      </c>
      <c r="G2325" s="2" t="str">
        <f>IFERROR(__xludf.DUMMYFUNCTION("GOOGLETRANSLATE(C2325, ""en"", ""ru"")"),"Loading...")</f>
        <v>Loading...</v>
      </c>
    </row>
    <row r="2326" ht="15.75" customHeight="1">
      <c r="A2326" s="2" t="s">
        <v>980</v>
      </c>
      <c r="B2326" s="2" t="s">
        <v>411</v>
      </c>
      <c r="C2326" s="2" t="s">
        <v>981</v>
      </c>
      <c r="E2326" s="2" t="str">
        <f>IFERROR(__xludf.DUMMYFUNCTION("GOOGLETRANSLATE(A2326, ""en"", ""ru"")"),"Loading...")</f>
        <v>Loading...</v>
      </c>
      <c r="F2326" s="2" t="str">
        <f>IFERROR(__xludf.DUMMYFUNCTION("GOOGLETRANSLATE(B2326, ""en"", ""ru"")"),"Loading...")</f>
        <v>Loading...</v>
      </c>
      <c r="G2326" s="2" t="str">
        <f>IFERROR(__xludf.DUMMYFUNCTION("GOOGLETRANSLATE(C2326, ""en"", ""ru"")"),"Loading...")</f>
        <v>Loading...</v>
      </c>
    </row>
    <row r="2327" ht="15.75" customHeight="1">
      <c r="A2327" s="2" t="s">
        <v>980</v>
      </c>
      <c r="B2327" s="2" t="s">
        <v>22</v>
      </c>
      <c r="C2327" s="2" t="s">
        <v>981</v>
      </c>
      <c r="E2327" s="2" t="str">
        <f>IFERROR(__xludf.DUMMYFUNCTION("GOOGLETRANSLATE(A2327, ""en"", ""ru"")"),"Loading...")</f>
        <v>Loading...</v>
      </c>
      <c r="F2327" s="2" t="str">
        <f>IFERROR(__xludf.DUMMYFUNCTION("GOOGLETRANSLATE(B2327, ""en"", ""ru"")"),"Корица")</f>
        <v>Корица</v>
      </c>
      <c r="G2327" s="2" t="str">
        <f>IFERROR(__xludf.DUMMYFUNCTION("GOOGLETRANSLATE(C2327, ""en"", ""ru"")"),"Loading...")</f>
        <v>Loading...</v>
      </c>
    </row>
    <row r="2328" ht="15.75" customHeight="1">
      <c r="A2328" s="2" t="s">
        <v>982</v>
      </c>
      <c r="B2328" s="2" t="s">
        <v>93</v>
      </c>
      <c r="C2328" s="2" t="s">
        <v>983</v>
      </c>
      <c r="E2328" s="2" t="str">
        <f>IFERROR(__xludf.DUMMYFUNCTION("GOOGLETRANSLATE(A2328, ""en"", ""ru"")"),"Картофельный салат (салат Оливье)")</f>
        <v>Картофельный салат (салат Оливье)</v>
      </c>
      <c r="F2328" s="2" t="str">
        <f>IFERROR(__xludf.DUMMYFUNCTION("GOOGLETRANSLATE(B2328, ""en"", ""ru"")"),"Картофель")</f>
        <v>Картофель</v>
      </c>
      <c r="G2328" s="2" t="str">
        <f>IFERROR(__xludf.DUMMYFUNCTION("GOOGLETRANSLATE(C2328, ""en"", ""ru"")"),"Loading...")</f>
        <v>Loading...</v>
      </c>
    </row>
    <row r="2329" ht="15.75" customHeight="1">
      <c r="A2329" s="2" t="s">
        <v>982</v>
      </c>
      <c r="B2329" s="2" t="s">
        <v>91</v>
      </c>
      <c r="C2329" s="2" t="s">
        <v>983</v>
      </c>
      <c r="E2329" s="2" t="str">
        <f>IFERROR(__xludf.DUMMYFUNCTION("GOOGLETRANSLATE(A2329, ""en"", ""ru"")"),"Картофельный салат (салат Оливье)")</f>
        <v>Картофельный салат (салат Оливье)</v>
      </c>
      <c r="F2329" s="2" t="str">
        <f>IFERROR(__xludf.DUMMYFUNCTION("GOOGLETRANSLATE(B2329, ""en"", ""ru"")"),"Морковь")</f>
        <v>Морковь</v>
      </c>
      <c r="G2329" s="2" t="str">
        <f>IFERROR(__xludf.DUMMYFUNCTION("GOOGLETRANSLATE(C2329, ""en"", ""ru"")"),"Loading...")</f>
        <v>Loading...</v>
      </c>
    </row>
    <row r="2330" ht="15.75" customHeight="1">
      <c r="A2330" s="2" t="s">
        <v>982</v>
      </c>
      <c r="B2330" s="2" t="s">
        <v>30</v>
      </c>
      <c r="C2330" s="2" t="s">
        <v>983</v>
      </c>
      <c r="E2330" s="2" t="str">
        <f>IFERROR(__xludf.DUMMYFUNCTION("GOOGLETRANSLATE(A2330, ""en"", ""ru"")"),"Картофельный салат (салат Оливье)")</f>
        <v>Картофельный салат (салат Оливье)</v>
      </c>
      <c r="F2330" s="2" t="str">
        <f>IFERROR(__xludf.DUMMYFUNCTION("GOOGLETRANSLATE(B2330, ""en"", ""ru"")"),"Соль")</f>
        <v>Соль</v>
      </c>
      <c r="G2330" s="2" t="str">
        <f>IFERROR(__xludf.DUMMYFUNCTION("GOOGLETRANSLATE(C2330, ""en"", ""ru"")"),"Loading...")</f>
        <v>Loading...</v>
      </c>
    </row>
    <row r="2331" ht="15.75" customHeight="1">
      <c r="A2331" s="2" t="s">
        <v>982</v>
      </c>
      <c r="B2331" s="2" t="s">
        <v>244</v>
      </c>
      <c r="C2331" s="2" t="s">
        <v>983</v>
      </c>
      <c r="E2331" s="2" t="str">
        <f>IFERROR(__xludf.DUMMYFUNCTION("GOOGLETRANSLATE(A2331, ""en"", ""ru"")"),"Картофельный салат (салат Оливье)")</f>
        <v>Картофельный салат (салат Оливье)</v>
      </c>
      <c r="F2331" s="2" t="str">
        <f>IFERROR(__xludf.DUMMYFUNCTION("GOOGLETRANSLATE(B2331, ""en"", ""ru"")"),"Loading...")</f>
        <v>Loading...</v>
      </c>
      <c r="G2331" s="2" t="str">
        <f>IFERROR(__xludf.DUMMYFUNCTION("GOOGLETRANSLATE(C2331, ""en"", ""ru"")"),"Loading...")</f>
        <v>Loading...</v>
      </c>
    </row>
    <row r="2332" ht="15.75" customHeight="1">
      <c r="A2332" s="2" t="s">
        <v>982</v>
      </c>
      <c r="B2332" s="2" t="s">
        <v>27</v>
      </c>
      <c r="C2332" s="2" t="s">
        <v>983</v>
      </c>
      <c r="E2332" s="2" t="str">
        <f>IFERROR(__xludf.DUMMYFUNCTION("GOOGLETRANSLATE(A2332, ""en"", ""ru"")"),"Картофельный салат (салат Оливье)")</f>
        <v>Картофельный салат (салат Оливье)</v>
      </c>
      <c r="F2332" s="2" t="str">
        <f>IFERROR(__xludf.DUMMYFUNCTION("GOOGLETRANSLATE(B2332, ""en"", ""ru"")"),"Яйца")</f>
        <v>Яйца</v>
      </c>
      <c r="G2332" s="2" t="str">
        <f>IFERROR(__xludf.DUMMYFUNCTION("GOOGLETRANSLATE(C2332, ""en"", ""ru"")"),"Loading...")</f>
        <v>Loading...</v>
      </c>
    </row>
    <row r="2333" ht="15.75" customHeight="1">
      <c r="A2333" s="2" t="s">
        <v>982</v>
      </c>
      <c r="B2333" s="2" t="s">
        <v>127</v>
      </c>
      <c r="C2333" s="2" t="s">
        <v>983</v>
      </c>
      <c r="E2333" s="2" t="str">
        <f>IFERROR(__xludf.DUMMYFUNCTION("GOOGLETRANSLATE(A2333, ""en"", ""ru"")"),"Картофельный салат (салат Оливье)")</f>
        <v>Картофельный салат (салат Оливье)</v>
      </c>
      <c r="F2333" s="2" t="str">
        <f>IFERROR(__xludf.DUMMYFUNCTION("GOOGLETRANSLATE(B2333, ""en"", ""ru"")"),"Колбасные изделия")</f>
        <v>Колбасные изделия</v>
      </c>
      <c r="G2333" s="2" t="str">
        <f>IFERROR(__xludf.DUMMYFUNCTION("GOOGLETRANSLATE(C2333, ""en"", ""ru"")"),"Loading...")</f>
        <v>Loading...</v>
      </c>
    </row>
    <row r="2334" ht="15.75" customHeight="1">
      <c r="A2334" s="2" t="s">
        <v>982</v>
      </c>
      <c r="B2334" s="2" t="s">
        <v>288</v>
      </c>
      <c r="C2334" s="2" t="s">
        <v>983</v>
      </c>
      <c r="E2334" s="2" t="str">
        <f>IFERROR(__xludf.DUMMYFUNCTION("GOOGLETRANSLATE(A2334, ""en"", ""ru"")"),"Картофельный салат (салат Оливье)")</f>
        <v>Картофельный салат (салат Оливье)</v>
      </c>
      <c r="F2334" s="2" t="str">
        <f>IFERROR(__xludf.DUMMYFUNCTION("GOOGLETRANSLATE(B2334, ""en"", ""ru"")"),"Loading...")</f>
        <v>Loading...</v>
      </c>
      <c r="G2334" s="2" t="str">
        <f>IFERROR(__xludf.DUMMYFUNCTION("GOOGLETRANSLATE(C2334, ""en"", ""ru"")"),"Loading...")</f>
        <v>Loading...</v>
      </c>
    </row>
    <row r="2335" ht="15.75" customHeight="1">
      <c r="A2335" s="2" t="s">
        <v>982</v>
      </c>
      <c r="B2335" s="2" t="s">
        <v>575</v>
      </c>
      <c r="C2335" s="2" t="s">
        <v>983</v>
      </c>
      <c r="E2335" s="2" t="str">
        <f>IFERROR(__xludf.DUMMYFUNCTION("GOOGLETRANSLATE(A2335, ""en"", ""ru"")"),"Картофельный салат (салат Оливье)")</f>
        <v>Картофельный салат (салат Оливье)</v>
      </c>
      <c r="F2335" s="2" t="str">
        <f>IFERROR(__xludf.DUMMYFUNCTION("GOOGLETRANSLATE(B2335, ""en"", ""ru"")"),"Loading...")</f>
        <v>Loading...</v>
      </c>
      <c r="G2335" s="2" t="str">
        <f>IFERROR(__xludf.DUMMYFUNCTION("GOOGLETRANSLATE(C2335, ""en"", ""ru"")"),"Loading...")</f>
        <v>Loading...</v>
      </c>
    </row>
    <row r="2336" ht="15.75" customHeight="1">
      <c r="A2336" s="2" t="s">
        <v>982</v>
      </c>
      <c r="B2336" s="2" t="s">
        <v>77</v>
      </c>
      <c r="C2336" s="2" t="s">
        <v>983</v>
      </c>
      <c r="E2336" s="2" t="str">
        <f>IFERROR(__xludf.DUMMYFUNCTION("GOOGLETRANSLATE(A2336, ""en"", ""ru"")"),"Картофельный салат (салат Оливье)")</f>
        <v>Картофельный салат (салат Оливье)</v>
      </c>
      <c r="F2336" s="2" t="str">
        <f>IFERROR(__xludf.DUMMYFUNCTION("GOOGLETRANSLATE(B2336, ""en"", ""ru"")"),"Лук")</f>
        <v>Лук</v>
      </c>
      <c r="G2336" s="2" t="str">
        <f>IFERROR(__xludf.DUMMYFUNCTION("GOOGLETRANSLATE(C2336, ""en"", ""ru"")"),"Loading...")</f>
        <v>Loading...</v>
      </c>
    </row>
    <row r="2337" ht="15.75" customHeight="1">
      <c r="A2337" s="2" t="s">
        <v>982</v>
      </c>
      <c r="B2337" s="2" t="s">
        <v>243</v>
      </c>
      <c r="C2337" s="2" t="s">
        <v>983</v>
      </c>
      <c r="E2337" s="2" t="str">
        <f>IFERROR(__xludf.DUMMYFUNCTION("GOOGLETRANSLATE(A2337, ""en"", ""ru"")"),"Картофельный салат (салат Оливье)")</f>
        <v>Картофельный салат (салат Оливье)</v>
      </c>
      <c r="F2337" s="2" t="str">
        <f>IFERROR(__xludf.DUMMYFUNCTION("GOOGLETRANSLATE(B2337, ""en"", ""ru"")"),"Майонез")</f>
        <v>Майонез</v>
      </c>
      <c r="G2337" s="2" t="str">
        <f>IFERROR(__xludf.DUMMYFUNCTION("GOOGLETRANSLATE(C2337, ""en"", ""ru"")"),"Loading...")</f>
        <v>Loading...</v>
      </c>
    </row>
    <row r="2338" ht="15.75" customHeight="1">
      <c r="A2338" s="2" t="s">
        <v>984</v>
      </c>
      <c r="B2338" s="2" t="s">
        <v>337</v>
      </c>
      <c r="C2338" s="2" t="s">
        <v>985</v>
      </c>
      <c r="E2338" s="2" t="str">
        <f>IFERROR(__xludf.DUMMYFUNCTION("GOOGLETRANSLATE(A2338, ""en"", ""ru"")"),"Loading...")</f>
        <v>Loading...</v>
      </c>
      <c r="F2338" s="2" t="str">
        <f>IFERROR(__xludf.DUMMYFUNCTION("GOOGLETRANSLATE(B2338, ""en"", ""ru"")"),"оливковое масло")</f>
        <v>оливковое масло</v>
      </c>
      <c r="G2338" s="2" t="str">
        <f>IFERROR(__xludf.DUMMYFUNCTION("GOOGLETRANSLATE(C2338, ""en"", ""ru"")"),"Нагрейте столовую ложку масла в большой кастрюле с крышкой. Добавьте кусочки колбасы и обжаривайте на среднем огне 10 минут, регулярно помешивая, до золотисто-желтого цвета. Переложите колбаски на тарелку, затем добавьте лук и фенхель на горячую сковороду"&amp;" и жарьте 15 минут, время от времени помешивая, до мягкости и карамелизации; Если сковорода немного пересохнет, добавьте примерно чайную ложку масла. Добавьте паприку, чеснок и половину семян фенхеля, обжаривайте еще две минуты, затем влейте вино и варите"&amp;" 30 секунд, чтобы уменьшить его вдвое. Добавьте помидоры, сахар, 100 мл воды, обжаренную колбасу и половину чайной ложки соли, накройте крышку и тушите 30 минут; Снимите крышку через 10 минут и варите, пока соус не станет густым и насыщенным. Снимите с ог"&amp;"ня, добавьте оливки и добавьте семена фенхеля и отложите добавление.
Сделайте кастрюлю белого цвета с подсоленной водой, добавьте макароны и варите 12–14 минут (или согласно инструкции на упаковке) до состояния зубов. Тем временем разогрейте соус. Слейте"&amp;" воду с макаронами, положите их в кастрюлю, добавьте столовую ложку масла, затем разложите по мискам. 
Поместите все ингредиенты песто, кроме базилика, в небольшую чашу кухонного комбайна. Добавьте столовую ложку воды и взбейте полученную смесь до грубой"&amp;" пасты. Добавьте базилик, а затем взбивайте до состояния покоя (текстура песто будет намного лучше, если базилик не перемешать).
Положите на ложку рагу и на страницы ложку песто. В завершение посыпьте нарезанными листьями фенхеля, если они у вас есть, и "&amp;"сразу подайте.")</f>
        <v>Нагрейте столовую ложку масла в большой кастрюле с крышкой. Добавьте кусочки колбасы и обжаривайте на среднем огне 10 минут, регулярно помешивая, до золотисто-желтого цвета. Переложите колбаски на тарелку, затем добавьте лук и фенхель на горячую сковороду и жарьте 15 минут, время от времени помешивая, до мягкости и карамелизации; Если сковорода немного пересохнет, добавьте примерно чайную ложку масла. Добавьте паприку, чеснок и половину семян фенхеля, обжаривайте еще две минуты, затем влейте вино и варите 30 секунд, чтобы уменьшить его вдвое. Добавьте помидоры, сахар, 100 мл воды, обжаренную колбасу и половину чайной ложки соли, накройте крышку и тушите 30 минут; Снимите крышку через 10 минут и варите, пока соус не станет густым и насыщенным. Снимите с огня, добавьте оливки и добавьте семена фенхеля и отложите добавление.
Сделайте кастрюлю белого цвета с подсоленной водой, добавьте макароны и варите 12–14 минут (или согласно инструкции на упаковке) до состояния зубов. Тем временем разогрейте соус. Слейте воду с макаронами, положите их в кастрюлю, добавьте столовую ложку масла, затем разложите по мискам. 
Поместите все ингредиенты песто, кроме базилика, в небольшую чашу кухонного комбайна. Добавьте столовую ложку воды и взбейте полученную смесь до грубой пасты. Добавьте базилик, а затем взбивайте до состояния покоя (текстура песто будет намного лучше, если базилик не перемешать).
Положите на ложку рагу и на страницы ложку песто. В завершение посыпьте нарезанными листьями фенхеля, если они у вас есть, и сразу подайте.</v>
      </c>
    </row>
    <row r="2339" ht="15.75" customHeight="1">
      <c r="A2339" s="2" t="s">
        <v>984</v>
      </c>
      <c r="B2339" s="2" t="s">
        <v>508</v>
      </c>
      <c r="C2339" s="2" t="s">
        <v>985</v>
      </c>
      <c r="E2339" s="2" t="str">
        <f>IFERROR(__xludf.DUMMYFUNCTION("GOOGLETRANSLATE(A2339, ""en"", ""ru"")"),"Loading...")</f>
        <v>Loading...</v>
      </c>
      <c r="F2339" s="2" t="str">
        <f>IFERROR(__xludf.DUMMYFUNCTION("GOOGLETRANSLATE(B2339, ""en"", ""ru"")"),"Loading...")</f>
        <v>Loading...</v>
      </c>
      <c r="G2339" s="2" t="str">
        <f>IFERROR(__xludf.DUMMYFUNCTION("GOOGLETRANSLATE(C2339, ""en"", ""ru"")"),"Нагрейте столовую ложку масла в большой кастрюле с крышкой. Добавьте кусочки колбасы и обжаривайте на среднем огне 10 минут, регулярно помешивая, до золотисто-желтого цвета. Переложите колбаски на тарелку, затем добавьте лук и фенхель на горячую сковороду"&amp;" и жарьте 15 минут, время от времени помешивая, до мягкости и карамелизации; Если сковорода немного пересохнет, добавьте примерно чайную ложку масла. Добавьте паприку, чеснок и половину семян фенхеля, обжаривайте еще две минуты, затем влейте вино и варите"&amp;" 30 секунд, чтобы уменьшить его вдвое. Добавьте помидоры, сахар, 100 мл воды, обжаренную колбасу и половину чайной ложки соли, накройте крышку и тушите 30 минут; Снимите крышку через 10 минут и варите, пока соус не станет густым и насыщенным. Снимите с ог"&amp;"ня, добавьте оливки и добавьте семена фенхеля и отложите добавление.
Сделайте кастрюлю белого цвета с подсоленной водой, добавьте макароны и варите 12–14 минут (или согласно инструкции на упаковке) до состояния зубов. Тем временем разогрейте соус. Слейте"&amp;" воду с макаронами, положите их в кастрюлю, добавьте столовую ложку масла, затем разложите по мискам. 
Поместите все ингредиенты песто, кроме базилика, в небольшую чашу кухонного комбайна. Добавьте столовую ложку воды и взбейте полученную смесь до грубой"&amp;" пасты. Добавьте базилик, а затем взбивайте до состояния покоя (текстура песто будет намного лучше, если базилик не перемешать).
Положите на ложку рагу и на страницы ложку песто. В завершение посыпьте нарезанными листьями фенхеля, если они у вас есть, и "&amp;"сразу подайте.")</f>
        <v>Нагрейте столовую ложку масла в большой кастрюле с крышкой. Добавьте кусочки колбасы и обжаривайте на среднем огне 10 минут, регулярно помешивая, до золотисто-желтого цвета. Переложите колбаски на тарелку, затем добавьте лук и фенхель на горячую сковороду и жарьте 15 минут, время от времени помешивая, до мягкости и карамелизации; Если сковорода немного пересохнет, добавьте примерно чайную ложку масла. Добавьте паприку, чеснок и половину семян фенхеля, обжаривайте еще две минуты, затем влейте вино и варите 30 секунд, чтобы уменьшить его вдвое. Добавьте помидоры, сахар, 100 мл воды, обжаренную колбасу и половину чайной ложки соли, накройте крышку и тушите 30 минут; Снимите крышку через 10 минут и варите, пока соус не станет густым и насыщенным. Снимите с огня, добавьте оливки и добавьте семена фенхеля и отложите добавление.
Сделайте кастрюлю белого цвета с подсоленной водой, добавьте макароны и варите 12–14 минут (или согласно инструкции на упаковке) до состояния зубов. Тем временем разогрейте соус. Слейте воду с макаронами, положите их в кастрюлю, добавьте столовую ложку масла, затем разложите по мискам. 
Поместите все ингредиенты песто, кроме базилика, в небольшую чашу кухонного комбайна. Добавьте столовую ложку воды и взбейте полученную смесь до грубой пасты. Добавьте базилик, а затем взбивайте до состояния покоя (текстура песто будет намного лучше, если базилик не перемешать).
Положите на ложку рагу и на страницы ложку песто. В завершение посыпьте нарезанными листьями фенхеля, если они у вас есть, и сразу подайте.</v>
      </c>
    </row>
    <row r="2340" ht="15.75" customHeight="1">
      <c r="A2340" s="2" t="s">
        <v>984</v>
      </c>
      <c r="B2340" s="2" t="s">
        <v>325</v>
      </c>
      <c r="C2340" s="2" t="s">
        <v>985</v>
      </c>
      <c r="E2340" s="2" t="str">
        <f>IFERROR(__xludf.DUMMYFUNCTION("GOOGLETRANSLATE(A2340, ""en"", ""ru"")"),"Loading...")</f>
        <v>Loading...</v>
      </c>
      <c r="F2340" s="2" t="str">
        <f>IFERROR(__xludf.DUMMYFUNCTION("GOOGLETRANSLATE(B2340, ""en"", ""ru"")"),"Loading...")</f>
        <v>Loading...</v>
      </c>
      <c r="G2340" s="2" t="str">
        <f>IFERROR(__xludf.DUMMYFUNCTION("GOOGLETRANSLATE(C2340, ""en"", ""ru"")"),"Нагрейте столовую ложку масла в большой кастрюле с крышкой. Добавьте кусочки колбасы и обжаривайте на среднем огне 10 минут, регулярно помешивая, до золотисто-желтого цвета. Переложите колбаски на тарелку, затем добавьте лук и фенхель на горячую сковороду"&amp;" и жарьте 15 минут, время от времени помешивая, до мягкости и карамелизации; Если сковорода немного пересохнет, добавьте примерно чайную ложку масла. Добавьте паприку, чеснок и половину семян фенхеля, обжаривайте еще две минуты, затем влейте вино и варите"&amp;" 30 секунд, чтобы уменьшить его вдвое. Добавьте помидоры, сахар, 100 мл воды, обжаренную колбасу и половину чайной ложки соли, накройте крышку и тушите 30 минут; Снимите крышку через 10 минут и варите, пока соус не станет густым и насыщенным. Снимите с ог"&amp;"ня, добавьте оливки и добавьте семена фенхеля и отложите добавление.
Сделайте кастрюлю белого цвета с подсоленной водой, добавьте макароны и варите 12–14 минут (или согласно инструкции на упаковке) до состояния зубов. Тем временем разогрейте соус. Слейте"&amp;" воду с макаронами, положите их в кастрюлю, добавьте столовую ложку масла, затем разложите по мискам. 
Поместите все ингредиенты песто, кроме базилика, в небольшую чашу кухонного комбайна. Добавьте столовую ложку воды и взбейте полученную смесь до грубой"&amp;" пасты. Добавьте базилик, а затем взбивайте до состояния покоя (текстура песто будет намного лучше, если базилик не перемешать).
Положите на ложку рагу и на страницы ложку песто. В завершение посыпьте нарезанными листьями фенхеля, если они у вас есть, и "&amp;"сразу подайте.")</f>
        <v>Нагрейте столовую ложку масла в большой кастрюле с крышкой. Добавьте кусочки колбасы и обжаривайте на среднем огне 10 минут, регулярно помешивая, до золотисто-желтого цвета. Переложите колбаски на тарелку, затем добавьте лук и фенхель на горячую сковороду и жарьте 15 минут, время от времени помешивая, до мягкости и карамелизации; Если сковорода немного пересохнет, добавьте примерно чайную ложку масла. Добавьте паприку, чеснок и половину семян фенхеля, обжаривайте еще две минуты, затем влейте вино и варите 30 секунд, чтобы уменьшить его вдвое. Добавьте помидоры, сахар, 100 мл воды, обжаренную колбасу и половину чайной ложки соли, накройте крышку и тушите 30 минут; Снимите крышку через 10 минут и варите, пока соус не станет густым и насыщенным. Снимите с огня, добавьте оливки и добавьте семена фенхеля и отложите добавление.
Сделайте кастрюлю белого цвета с подсоленной водой, добавьте макароны и варите 12–14 минут (или согласно инструкции на упаковке) до состояния зубов. Тем временем разогрейте соус. Слейте воду с макаронами, положите их в кастрюлю, добавьте столовую ложку масла, затем разложите по мискам. 
Поместите все ингредиенты песто, кроме базилика, в небольшую чашу кухонного комбайна. Добавьте столовую ложку воды и взбейте полученную смесь до грубой пасты. Добавьте базилик, а затем взбивайте до состояния покоя (текстура песто будет намного лучше, если базилик не перемешать).
Положите на ложку рагу и на страницы ложку песто. В завершение посыпьте нарезанными листьями фенхеля, если они у вас есть, и сразу подайте.</v>
      </c>
    </row>
    <row r="2341" ht="15.75" customHeight="1">
      <c r="A2341" s="2" t="s">
        <v>984</v>
      </c>
      <c r="B2341" s="2" t="s">
        <v>774</v>
      </c>
      <c r="C2341" s="2" t="s">
        <v>985</v>
      </c>
      <c r="E2341" s="2" t="str">
        <f>IFERROR(__xludf.DUMMYFUNCTION("GOOGLETRANSLATE(A2341, ""en"", ""ru"")"),"Loading...")</f>
        <v>Loading...</v>
      </c>
      <c r="F2341" s="2" t="str">
        <f>IFERROR(__xludf.DUMMYFUNCTION("GOOGLETRANSLATE(B2341, ""en"", ""ru"")"),"Loading...")</f>
        <v>Loading...</v>
      </c>
      <c r="G2341" s="2" t="str">
        <f>IFERROR(__xludf.DUMMYFUNCTION("GOOGLETRANSLATE(C2341, ""en"", ""ru"")"),"Нагрейте столовую ложку масла в большой кастрюле с крышкой. Добавьте кусочки колбасы и обжаривайте на среднем огне 10 минут, регулярно помешивая, до золотисто-желтого цвета. Переложите колбаски на тарелку, затем добавьте лук и фенхель на горячую сковороду"&amp;" и жарьте 15 минут, время от времени помешивая, до мягкости и карамелизации; Если сковорода немного пересохнет, добавьте примерно чайную ложку масла. Добавьте паприку, чеснок и половину семян фенхеля, обжаривайте еще две минуты, затем влейте вино и варите"&amp;" 30 секунд, чтобы уменьшить его вдвое. Добавьте помидоры, сахар, 100 мл воды, обжаренную колбасу и половину чайной ложки соли, накройте крышку и тушите 30 минут; Снимите крышку через 10 минут и варите, пока соус не станет густым и насыщенным. Снимите с ог"&amp;"ня, добавьте оливки и добавьте семена фенхеля и отложите добавление.
Сделайте кастрюлю белого цвета с подсоленной водой, добавьте макароны и варите 12–14 минут (или согласно инструкции на упаковке) до состояния зубов. Тем временем разогрейте соус. Слейте"&amp;" воду с макаронами, положите их в кастрюлю, добавьте столовую ложку масла, затем разложите по мискам. 
Поместите все ингредиенты песто, кроме базилика, в небольшую чашу кухонного комбайна. Добавьте столовую ложку воды и взбейте полученную смесь до грубой"&amp;" пасты. Добавьте базилик, а затем взбивайте до состояния покоя (текстура песто будет намного лучше, если базилик не перемешать).
Положите на ложку рагу и на страницы ложку песто. В завершение посыпьте нарезанными листьями фенхеля, если они у вас есть, и "&amp;"сразу подайте.")</f>
        <v>Нагрейте столовую ложку масла в большой кастрюле с крышкой. Добавьте кусочки колбасы и обжаривайте на среднем огне 10 минут, регулярно помешивая, до золотисто-желтого цвета. Переложите колбаски на тарелку, затем добавьте лук и фенхель на горячую сковороду и жарьте 15 минут, время от времени помешивая, до мягкости и карамелизации; Если сковорода немного пересохнет, добавьте примерно чайную ложку масла. Добавьте паприку, чеснок и половину семян фенхеля, обжаривайте еще две минуты, затем влейте вино и варите 30 секунд, чтобы уменьшить его вдвое. Добавьте помидоры, сахар, 100 мл воды, обжаренную колбасу и половину чайной ложки соли, накройте крышку и тушите 30 минут; Снимите крышку через 10 минут и варите, пока соус не станет густым и насыщенным. Снимите с огня, добавьте оливки и добавьте семена фенхеля и отложите добавление.
Сделайте кастрюлю белого цвета с подсоленной водой, добавьте макароны и варите 12–14 минут (или согласно инструкции на упаковке) до состояния зубов. Тем временем разогрейте соус. Слейте воду с макаронами, положите их в кастрюлю, добавьте столовую ложку масла, затем разложите по мискам. 
Поместите все ингредиенты песто, кроме базилика, в небольшую чашу кухонного комбайна. Добавьте столовую ложку воды и взбейте полученную смесь до грубой пасты. Добавьте базилик, а затем взбивайте до состояния покоя (текстура песто будет намного лучше, если базилик не перемешать).
Положите на ложку рагу и на страницы ложку песто. В завершение посыпьте нарезанными листьями фенхеля, если они у вас есть, и сразу подайте.</v>
      </c>
    </row>
    <row r="2342" ht="15.75" customHeight="1">
      <c r="A2342" s="2" t="s">
        <v>984</v>
      </c>
      <c r="B2342" s="2" t="s">
        <v>986</v>
      </c>
      <c r="C2342" s="2" t="s">
        <v>985</v>
      </c>
      <c r="E2342" s="2" t="str">
        <f>IFERROR(__xludf.DUMMYFUNCTION("GOOGLETRANSLATE(A2342, ""en"", ""ru"")"),"Loading...")</f>
        <v>Loading...</v>
      </c>
      <c r="F2342" s="2" t="str">
        <f>IFERROR(__xludf.DUMMYFUNCTION("GOOGLETRANSLATE(B2342, ""en"", ""ru"")"),"Loading...")</f>
        <v>Loading...</v>
      </c>
      <c r="G2342" s="2" t="str">
        <f>IFERROR(__xludf.DUMMYFUNCTION("GOOGLETRANSLATE(C2342, ""en"", ""ru"")"),"Нагрейте столовую ложку масла в большой кастрюле с крышкой. Добавьте кусочки колбасы и обжаривайте на среднем огне 10 минут, регулярно помешивая, до золотисто-желтого цвета. Переложите колбаски на тарелку, затем добавьте лук и фенхель на горячую сковороду"&amp;" и жарьте 15 минут, время от времени помешивая, до мягкости и карамелизации; Если сковорода немного пересохнет, добавьте примерно чайную ложку масла. Добавьте паприку, чеснок и половину семян фенхеля, обжаривайте еще две минуты, затем влейте вино и варите"&amp;" 30 секунд, чтобы уменьшить его вдвое. Добавьте помидоры, сахар, 100 мл воды, обжаренную колбасу и половину чайной ложки соли, накройте крышку и тушите 30 минут; Снимите крышку через 10 минут и варите, пока соус не станет густым и насыщенным. Снимите с ог"&amp;"ня, добавьте оливки и добавьте семена фенхеля и отложите добавление.
Сделайте кастрюлю белого цвета с подсоленной водой, добавьте макароны и варите 12–14 минут (или согласно инструкции на упаковке) до состояния зубов. Тем временем разогрейте соус. Слейте"&amp;" воду с макаронами, положите их в кастрюлю, добавьте столовую ложку масла, затем разложите по мискам. 
Поместите все ингредиенты песто, кроме базилика, в небольшую чашу кухонного комбайна. Добавьте столовую ложку воды и взбейте полученную смесь до грубой"&amp;" пасты. Добавьте базилик, а затем взбивайте до состояния покоя (текстура песто будет намного лучше, если базилик не перемешать).
Положите на ложку рагу и на страницы ложку песто. В завершение посыпьте нарезанными листьями фенхеля, если они у вас есть, и "&amp;"сразу подайте.")</f>
        <v>Нагрейте столовую ложку масла в большой кастрюле с крышкой. Добавьте кусочки колбасы и обжаривайте на среднем огне 10 минут, регулярно помешивая, до золотисто-желтого цвета. Переложите колбаски на тарелку, затем добавьте лук и фенхель на горячую сковороду и жарьте 15 минут, время от времени помешивая, до мягкости и карамелизации; Если сковорода немного пересохнет, добавьте примерно чайную ложку масла. Добавьте паприку, чеснок и половину семян фенхеля, обжаривайте еще две минуты, затем влейте вино и варите 30 секунд, чтобы уменьшить его вдвое. Добавьте помидоры, сахар, 100 мл воды, обжаренную колбасу и половину чайной ложки соли, накройте крышку и тушите 30 минут; Снимите крышку через 10 минут и варите, пока соус не станет густым и насыщенным. Снимите с огня, добавьте оливки и добавьте семена фенхеля и отложите добавление.
Сделайте кастрюлю белого цвета с подсоленной водой, добавьте макароны и варите 12–14 минут (или согласно инструкции на упаковке) до состояния зубов. Тем временем разогрейте соус. Слейте воду с макаронами, положите их в кастрюлю, добавьте столовую ложку масла, затем разложите по мискам. 
Поместите все ингредиенты песто, кроме базилика, в небольшую чашу кухонного комбайна. Добавьте столовую ложку воды и взбейте полученную смесь до грубой пасты. Добавьте базилик, а затем взбивайте до состояния покоя (текстура песто будет намного лучше, если базилик не перемешать).
Положите на ложку рагу и на страницы ложку песто. В завершение посыпьте нарезанными листьями фенхеля, если они у вас есть, и сразу подайте.</v>
      </c>
    </row>
    <row r="2343" ht="15.75" customHeight="1">
      <c r="A2343" s="2" t="s">
        <v>984</v>
      </c>
      <c r="B2343" s="2" t="s">
        <v>326</v>
      </c>
      <c r="C2343" s="2" t="s">
        <v>985</v>
      </c>
      <c r="E2343" s="2" t="str">
        <f>IFERROR(__xludf.DUMMYFUNCTION("GOOGLETRANSLATE(A2343, ""en"", ""ru"")"),"Loading...")</f>
        <v>Loading...</v>
      </c>
      <c r="F2343" s="2" t="str">
        <f>IFERROR(__xludf.DUMMYFUNCTION("GOOGLETRANSLATE(B2343, ""en"", ""ru"")"),"Loading...")</f>
        <v>Loading...</v>
      </c>
      <c r="G2343" s="2" t="str">
        <f>IFERROR(__xludf.DUMMYFUNCTION("GOOGLETRANSLATE(C2343, ""en"", ""ru"")"),"Нагрейте столовую ложку масла в большой кастрюле с крышкой. Добавьте кусочки колбасы и обжаривайте на среднем огне 10 минут, регулярно помешивая, до золотисто-желтого цвета. Переложите колбаски на тарелку, затем добавьте лук и фенхель на горячую сковороду"&amp;" и жарьте 15 минут, время от времени помешивая, до мягкости и карамелизации; Если сковорода немного пересохнет, добавьте примерно чайную ложку масла. Добавьте паприку, чеснок и половину семян фенхеля, обжаривайте еще две минуты, затем влейте вино и варите"&amp;" 30 секунд, чтобы уменьшить его вдвое. Добавьте помидоры, сахар, 100 мл воды, обжаренную колбасу и половину чайной ложки соли, накройте крышку и тушите 30 минут; Снимите крышку через 10 минут и варите, пока соус не станет густым и насыщенным. Снимите с ог"&amp;"ня, добавьте оливки и добавьте семена фенхеля и отложите добавление.
Сделайте кастрюлю белого цвета с подсоленной водой, добавьте макароны и варите 12–14 минут (или согласно инструкции на упаковке) до состояния зубов. Тем временем разогрейте соус. Слейте"&amp;" воду с макаронами, положите их в кастрюлю, добавьте столовую ложку масла, затем разложите по мискам. 
Поместите все ингредиенты песто, кроме базилика, в небольшую чашу кухонного комбайна. Добавьте столовую ложку воды и взбейте полученную смесь до грубой"&amp;" пасты. Добавьте базилик, а затем взбивайте до состояния покоя (текстура песто будет намного лучше, если базилик не перемешать).
Положите на ложку рагу и на страницы ложку песто. В завершение посыпьте нарезанными листьями фенхеля, если они у вас есть, и "&amp;"сразу подайте.")</f>
        <v>Нагрейте столовую ложку масла в большой кастрюле с крышкой. Добавьте кусочки колбасы и обжаривайте на среднем огне 10 минут, регулярно помешивая, до золотисто-желтого цвета. Переложите колбаски на тарелку, затем добавьте лук и фенхель на горячую сковороду и жарьте 15 минут, время от времени помешивая, до мягкости и карамелизации; Если сковорода немного пересохнет, добавьте примерно чайную ложку масла. Добавьте паприку, чеснок и половину семян фенхеля, обжаривайте еще две минуты, затем влейте вино и варите 30 секунд, чтобы уменьшить его вдвое. Добавьте помидоры, сахар, 100 мл воды, обжаренную колбасу и половину чайной ложки соли, накройте крышку и тушите 30 минут; Снимите крышку через 10 минут и варите, пока соус не станет густым и насыщенным. Снимите с огня, добавьте оливки и добавьте семена фенхеля и отложите добавление.
Сделайте кастрюлю белого цвета с подсоленной водой, добавьте макароны и варите 12–14 минут (или согласно инструкции на упаковке) до состояния зубов. Тем временем разогрейте соус. Слейте воду с макаронами, положите их в кастрюлю, добавьте столовую ложку масла, затем разложите по мискам. 
Поместите все ингредиенты песто, кроме базилика, в небольшую чашу кухонного комбайна. Добавьте столовую ложку воды и взбейте полученную смесь до грубой пасты. Добавьте базилик, а затем взбивайте до состояния покоя (текстура песто будет намного лучше, если базилик не перемешать).
Положите на ложку рагу и на страницы ложку песто. В завершение посыпьте нарезанными листьями фенхеля, если они у вас есть, и сразу подайте.</v>
      </c>
    </row>
    <row r="2344" ht="15.75" customHeight="1">
      <c r="A2344" s="2" t="s">
        <v>984</v>
      </c>
      <c r="B2344" s="2" t="s">
        <v>987</v>
      </c>
      <c r="C2344" s="2" t="s">
        <v>985</v>
      </c>
      <c r="E2344" s="2" t="str">
        <f>IFERROR(__xludf.DUMMYFUNCTION("GOOGLETRANSLATE(A2344, ""en"", ""ru"")"),"Loading...")</f>
        <v>Loading...</v>
      </c>
      <c r="F2344" s="2" t="str">
        <f>IFERROR(__xludf.DUMMYFUNCTION("GOOGLETRANSLATE(B2344, ""en"", ""ru"")"),"Loading...")</f>
        <v>Loading...</v>
      </c>
      <c r="G2344" s="2" t="str">
        <f>IFERROR(__xludf.DUMMYFUNCTION("GOOGLETRANSLATE(C2344, ""en"", ""ru"")"),"Нагрейте столовую ложку масла в большой кастрюле с крышкой. Добавьте кусочки колбасы и обжаривайте на среднем огне 10 минут, регулярно помешивая, до золотисто-желтого цвета. Переложите колбаски на тарелку, затем добавьте лук и фенхель на горячую сковороду"&amp;" и жарьте 15 минут, время от времени помешивая, до мягкости и карамелизации; Если сковорода немного пересохнет, добавьте примерно чайную ложку масла. Добавьте паприку, чеснок и половину семян фенхеля, обжаривайте еще две минуты, затем влейте вино и варите"&amp;" 30 секунд, чтобы уменьшить его вдвое. Добавьте помидоры, сахар, 100 мл воды, обжаренную колбасу и половину чайной ложки соли, накройте крышку и тушите 30 минут; Снимите крышку через 10 минут и варите, пока соус не станет густым и насыщенным. Снимите с ог"&amp;"ня, добавьте оливки и добавьте семена фенхеля и отложите добавление.
Сделайте кастрюлю белого цвета с подсоленной водой, добавьте макароны и варите 12–14 минут (или согласно инструкции на упаковке) до состояния зубов. Тем временем разогрейте соус. Слейте"&amp;" воду с макаронами, положите их в кастрюлю, добавьте столовую ложку масла, затем разложите по мискам. 
Поместите все ингредиенты песто, кроме базилика, в небольшую чашу кухонного комбайна. Добавьте столовую ложку воды и взбейте полученную смесь до грубой"&amp;" пасты. Добавьте базилик, а затем взбивайте до состояния покоя (текстура песто будет намного лучше, если базилик не перемешать).
Положите на ложку рагу и на страницы ложку песто. В завершение посыпьте нарезанными листьями фенхеля, если они у вас есть, и "&amp;"сразу подайте.")</f>
        <v>Нагрейте столовую ложку масла в большой кастрюле с крышкой. Добавьте кусочки колбасы и обжаривайте на среднем огне 10 минут, регулярно помешивая, до золотисто-желтого цвета. Переложите колбаски на тарелку, затем добавьте лук и фенхель на горячую сковороду и жарьте 15 минут, время от времени помешивая, до мягкости и карамелизации; Если сковорода немного пересохнет, добавьте примерно чайную ложку масла. Добавьте паприку, чеснок и половину семян фенхеля, обжаривайте еще две минуты, затем влейте вино и варите 30 секунд, чтобы уменьшить его вдвое. Добавьте помидоры, сахар, 100 мл воды, обжаренную колбасу и половину чайной ложки соли, накройте крышку и тушите 30 минут; Снимите крышку через 10 минут и варите, пока соус не станет густым и насыщенным. Снимите с огня, добавьте оливки и добавьте семена фенхеля и отложите добавление.
Сделайте кастрюлю белого цвета с подсоленной водой, добавьте макароны и варите 12–14 минут (или согласно инструкции на упаковке) до состояния зубов. Тем временем разогрейте соус. Слейте воду с макаронами, положите их в кастрюлю, добавьте столовую ложку масла, затем разложите по мискам. 
Поместите все ингредиенты песто, кроме базилика, в небольшую чашу кухонного комбайна. Добавьте столовую ложку воды и взбейте полученную смесь до грубой пасты. Добавьте базилик, а затем взбивайте до состояния покоя (текстура песто будет намного лучше, если базилик не перемешать).
Положите на ложку рагу и на страницы ложку песто. В завершение посыпьте нарезанными листьями фенхеля, если они у вас есть, и сразу подайте.</v>
      </c>
    </row>
    <row r="2345" ht="15.75" customHeight="1">
      <c r="A2345" s="2" t="s">
        <v>984</v>
      </c>
      <c r="B2345" s="2" t="s">
        <v>988</v>
      </c>
      <c r="C2345" s="2" t="s">
        <v>985</v>
      </c>
      <c r="E2345" s="2" t="str">
        <f>IFERROR(__xludf.DUMMYFUNCTION("GOOGLETRANSLATE(A2345, ""en"", ""ru"")"),"Loading...")</f>
        <v>Loading...</v>
      </c>
      <c r="F2345" s="2" t="str">
        <f>IFERROR(__xludf.DUMMYFUNCTION("GOOGLETRANSLATE(B2345, ""en"", ""ru"")"),"красное вино")</f>
        <v>красное вино</v>
      </c>
      <c r="G2345" s="2" t="str">
        <f>IFERROR(__xludf.DUMMYFUNCTION("GOOGLETRANSLATE(C2345, ""en"", ""ru"")"),"Нагрейте столовую ложку масла в большой кастрюле с крышкой. Добавьте кусочки колбасы и обжаривайте на среднем огне 10 минут, регулярно помешивая, до золотисто-желтого цвета. Переложите колбаски на тарелку, затем добавьте лук и фенхель на горячую сковороду"&amp;" и жарьте 15 минут, время от времени помешивая, до мягкости и карамелизации; Если сковорода немного пересохнет, добавьте примерно чайную ложку масла. Добавьте паприку, чеснок и половину семян фенхеля, обжаривайте еще две минуты, затем влейте вино и варите"&amp;" 30 секунд, чтобы уменьшить его вдвое. Добавьте помидоры, сахар, 100 мл воды, обжаренную колбасу и половину чайной ложки соли, накройте крышку и тушите 30 минут; Снимите крышку через 10 минут и варите, пока соус не станет густым и насыщенным. Снимите с ог"&amp;"ня, добавьте оливки и добавьте семена фенхеля и отложите добавление.
Сделайте кастрюлю белого цвета с подсоленной водой, добавьте макароны и варите 12–14 минут (или согласно инструкции на упаковке) до состояния зубов. Тем временем разогрейте соус. Слейте"&amp;" воду с макаронами, положите их в кастрюлю, добавьте столовую ложку масла, затем разложите по мискам. 
Поместите все ингредиенты песто, кроме базилика, в небольшую чашу кухонного комбайна. Добавьте столовую ложку воды и взбейте полученную смесь до грубой"&amp;" пасты. Добавьте базилик, а затем взбивайте до состояния покоя (текстура песто будет намного лучше, если базилик не перемешать).
Положите на ложку рагу и на страницы ложку песто. В завершение посыпьте нарезанными листьями фенхеля, если они у вас есть, и "&amp;"сразу подайте.")</f>
        <v>Нагрейте столовую ложку масла в большой кастрюле с крышкой. Добавьте кусочки колбасы и обжаривайте на среднем огне 10 минут, регулярно помешивая, до золотисто-желтого цвета. Переложите колбаски на тарелку, затем добавьте лук и фенхель на горячую сковороду и жарьте 15 минут, время от времени помешивая, до мягкости и карамелизации; Если сковорода немного пересохнет, добавьте примерно чайную ложку масла. Добавьте паприку, чеснок и половину семян фенхеля, обжаривайте еще две минуты, затем влейте вино и варите 30 секунд, чтобы уменьшить его вдвое. Добавьте помидоры, сахар, 100 мл воды, обжаренную колбасу и половину чайной ложки соли, накройте крышку и тушите 30 минут; Снимите крышку через 10 минут и варите, пока соус не станет густым и насыщенным. Снимите с огня, добавьте оливки и добавьте семена фенхеля и отложите добавление.
Сделайте кастрюлю белого цвета с подсоленной водой, добавьте макароны и варите 12–14 минут (или согласно инструкции на упаковке) до состояния зубов. Тем временем разогрейте соус. Слейте воду с макаронами, положите их в кастрюлю, добавьте столовую ложку масла, затем разложите по мискам. 
Поместите все ингредиенты песто, кроме базилика, в небольшую чашу кухонного комбайна. Добавьте столовую ложку воды и взбейте полученную смесь до грубой пасты. Добавьте базилик, а затем взбивайте до состояния покоя (текстура песто будет намного лучше, если базилик не перемешать).
Положите на ложку рагу и на страницы ложку песто. В завершение посыпьте нарезанными листьями фенхеля, если они у вас есть, и сразу подайте.</v>
      </c>
    </row>
    <row r="2346" ht="15.75" customHeight="1">
      <c r="A2346" s="2" t="s">
        <v>984</v>
      </c>
      <c r="B2346" s="2" t="s">
        <v>394</v>
      </c>
      <c r="C2346" s="2" t="s">
        <v>985</v>
      </c>
      <c r="E2346" s="2" t="str">
        <f>IFERROR(__xludf.DUMMYFUNCTION("GOOGLETRANSLATE(A2346, ""en"", ""ru"")"),"Loading...")</f>
        <v>Loading...</v>
      </c>
      <c r="F2346" s="2" t="str">
        <f>IFERROR(__xludf.DUMMYFUNCTION("GOOGLETRANSLATE(B2346, ""en"", ""ru"")"),"Loading...")</f>
        <v>Loading...</v>
      </c>
      <c r="G2346" s="2" t="str">
        <f>IFERROR(__xludf.DUMMYFUNCTION("GOOGLETRANSLATE(C2346, ""en"", ""ru"")"),"Нагрейте столовую ложку масла в большой кастрюле с крышкой. Добавьте кусочки колбасы и обжаривайте на среднем огне 10 минут, регулярно помешивая, до золотисто-желтого цвета. Переложите колбаски на тарелку, затем добавьте лук и фенхель на горячую сковороду"&amp;" и жарьте 15 минут, время от времени помешивая, до мягкости и карамелизации; Если сковорода немного пересохнет, добавьте примерно чайную ложку масла. Добавьте паприку, чеснок и половину семян фенхеля, обжаривайте еще две минуты, затем влейте вино и варите"&amp;" 30 секунд, чтобы уменьшить его вдвое. Добавьте помидоры, сахар, 100 мл воды, обжаренную колбасу и половину чайной ложки соли, накройте крышку и тушите 30 минут; Снимите крышку через 10 минут и варите, пока соус не станет густым и насыщенным. Снимите с ог"&amp;"ня, добавьте оливки и добавьте семена фенхеля и отложите добавление.
Сделайте кастрюлю белого цвета с подсоленной водой, добавьте макароны и варите 12–14 минут (или согласно инструкции на упаковке) до состояния зубов. Тем временем разогрейте соус. Слейте"&amp;" воду с макаронами, положите их в кастрюлю, добавьте столовую ложку масла, затем разложите по мискам. 
Поместите все ингредиенты песто, кроме базилика, в небольшую чашу кухонного комбайна. Добавьте столовую ложку воды и взбейте полученную смесь до грубой"&amp;" пасты. Добавьте базилик, а затем взбивайте до состояния покоя (текстура песто будет намного лучше, если базилик не перемешать).
Положите на ложку рагу и на страницы ложку песто. В завершение посыпьте нарезанными листьями фенхеля, если они у вас есть, и "&amp;"сразу подайте.")</f>
        <v>Нагрейте столовую ложку масла в большой кастрюле с крышкой. Добавьте кусочки колбасы и обжаривайте на среднем огне 10 минут, регулярно помешивая, до золотисто-желтого цвета. Переложите колбаски на тарелку, затем добавьте лук и фенхель на горячую сковороду и жарьте 15 минут, время от времени помешивая, до мягкости и карамелизации; Если сковорода немного пересохнет, добавьте примерно чайную ложку масла. Добавьте паприку, чеснок и половину семян фенхеля, обжаривайте еще две минуты, затем влейте вино и варите 30 секунд, чтобы уменьшить его вдвое. Добавьте помидоры, сахар, 100 мл воды, обжаренную колбасу и половину чайной ложки соли, накройте крышку и тушите 30 минут; Снимите крышку через 10 минут и варите, пока соус не станет густым и насыщенным. Снимите с огня, добавьте оливки и добавьте семена фенхеля и отложите добавление.
Сделайте кастрюлю белого цвета с подсоленной водой, добавьте макароны и варите 12–14 минут (или согласно инструкции на упаковке) до состояния зубов. Тем временем разогрейте соус. Слейте воду с макаронами, положите их в кастрюлю, добавьте столовую ложку масла, затем разложите по мискам. 
Поместите все ингредиенты песто, кроме базилика, в небольшую чашу кухонного комбайна. Добавьте столовую ложку воды и взбейте полученную смесь до грубой пасты. Добавьте базилик, а затем взбивайте до состояния покоя (текстура песто будет намного лучше, если базилик не перемешать).
Положите на ложку рагу и на страницы ложку песто. В завершение посыпьте нарезанными листьями фенхеля, если они у вас есть, и сразу подайте.</v>
      </c>
    </row>
    <row r="2347" ht="15.75" customHeight="1">
      <c r="A2347" s="2" t="s">
        <v>984</v>
      </c>
      <c r="B2347" s="2" t="s">
        <v>9</v>
      </c>
      <c r="C2347" s="2" t="s">
        <v>985</v>
      </c>
      <c r="E2347" s="2" t="str">
        <f>IFERROR(__xludf.DUMMYFUNCTION("GOOGLETRANSLATE(A2347, ""en"", ""ru"")"),"Loading...")</f>
        <v>Loading...</v>
      </c>
      <c r="F2347" s="2" t="str">
        <f>IFERROR(__xludf.DUMMYFUNCTION("GOOGLETRANSLATE(B2347, ""en"", ""ru"")"),"сахарная пудра")</f>
        <v>сахарная пудра</v>
      </c>
      <c r="G2347" s="2" t="str">
        <f>IFERROR(__xludf.DUMMYFUNCTION("GOOGLETRANSLATE(C2347, ""en"", ""ru"")"),"Нагрейте столовую ложку масла в большой кастрюле с крышкой. Добавьте кусочки колбасы и обжаривайте на среднем огне 10 минут, регулярно помешивая, до золотисто-желтого цвета. Переложите колбаски на тарелку, затем добавьте лук и фенхель на горячую сковороду"&amp;" и жарьте 15 минут, время от времени помешивая, до мягкости и карамелизации; Если сковорода немного пересохнет, добавьте примерно чайную ложку масла. Добавьте паприку, чеснок и половину семян фенхеля, обжаривайте еще две минуты, затем влейте вино и варите"&amp;" 30 секунд, чтобы уменьшить его вдвое. Добавьте помидоры, сахар, 100 мл воды, обжаренную колбасу и половину чайной ложки соли, накройте крышку и тушите 30 минут; Снимите крышку через 10 минут и варите, пока соус не станет густым и насыщенным. Снимите с ог"&amp;"ня, добавьте оливки и добавьте семена фенхеля и отложите добавление.
Сделайте кастрюлю белого цвета с подсоленной водой, добавьте макароны и варите 12–14 минут (или согласно инструкции на упаковке) до состояния зубов. Тем временем разогрейте соус. Слейте"&amp;" воду с макаронами, положите их в кастрюлю, добавьте столовую ложку масла, затем разложите по мискам. 
Поместите все ингредиенты песто, кроме базилика, в небольшую чашу кухонного комбайна. Добавьте столовую ложку воды и взбейте полученную смесь до грубой"&amp;" пасты. Добавьте базилик, а затем взбивайте до состояния покоя (текстура песто будет намного лучше, если базилик не перемешать).
Положите на ложку рагу и на страницы ложку песто. В завершение посыпьте нарезанными листьями фенхеля, если они у вас есть, и "&amp;"сразу подайте.")</f>
        <v>Нагрейте столовую ложку масла в большой кастрюле с крышкой. Добавьте кусочки колбасы и обжаривайте на среднем огне 10 минут, регулярно помешивая, до золотисто-желтого цвета. Переложите колбаски на тарелку, затем добавьте лук и фенхель на горячую сковороду и жарьте 15 минут, время от времени помешивая, до мягкости и карамелизации; Если сковорода немного пересохнет, добавьте примерно чайную ложку масла. Добавьте паприку, чеснок и половину семян фенхеля, обжаривайте еще две минуты, затем влейте вино и варите 30 секунд, чтобы уменьшить его вдвое. Добавьте помидоры, сахар, 100 мл воды, обжаренную колбасу и половину чайной ложки соли, накройте крышку и тушите 30 минут; Снимите крышку через 10 минут и варите, пока соус не станет густым и насыщенным. Снимите с огня, добавьте оливки и добавьте семена фенхеля и отложите добавление.
Сделайте кастрюлю белого цвета с подсоленной водой, добавьте макароны и варите 12–14 минут (или согласно инструкции на упаковке) до состояния зубов. Тем временем разогрейте соус. Слейте воду с макаронами, положите их в кастрюлю, добавьте столовую ложку масла, затем разложите по мискам. 
Поместите все ингредиенты песто, кроме базилика, в небольшую чашу кухонного комбайна. Добавьте столовую ложку воды и взбейте полученную смесь до грубой пасты. Добавьте базилик, а затем взбивайте до состояния покоя (текстура песто будет намного лучше, если базилик не перемешать).
Положите на ложку рагу и на страницы ложку песто. В завершение посыпьте нарезанными листьями фенхеля, если они у вас есть, и сразу подайте.</v>
      </c>
    </row>
    <row r="2348" ht="15.75" customHeight="1">
      <c r="A2348" s="2" t="s">
        <v>984</v>
      </c>
      <c r="B2348" s="2" t="s">
        <v>989</v>
      </c>
      <c r="C2348" s="2" t="s">
        <v>985</v>
      </c>
      <c r="E2348" s="2" t="str">
        <f>IFERROR(__xludf.DUMMYFUNCTION("GOOGLETRANSLATE(A2348, ""en"", ""ru"")"),"Loading...")</f>
        <v>Loading...</v>
      </c>
      <c r="F2348" s="2" t="str">
        <f>IFERROR(__xludf.DUMMYFUNCTION("GOOGLETRANSLATE(B2348, ""en"", ""ru"")"),"Loading...")</f>
        <v>Loading...</v>
      </c>
      <c r="G2348" s="2" t="str">
        <f>IFERROR(__xludf.DUMMYFUNCTION("GOOGLETRANSLATE(C2348, ""en"", ""ru"")"),"Нагрейте столовую ложку масла в большой кастрюле с крышкой. Добавьте кусочки колбасы и обжаривайте на среднем огне 10 минут, регулярно помешивая, до золотисто-желтого цвета. Переложите колбаски на тарелку, затем добавьте лук и фенхель на горячую сковороду"&amp;" и жарьте 15 минут, время от времени помешивая, до мягкости и карамелизации; Если сковорода немного пересохнет, добавьте примерно чайную ложку масла. Добавьте паприку, чеснок и половину семян фенхеля, обжаривайте еще две минуты, затем влейте вино и варите"&amp;" 30 секунд, чтобы уменьшить его вдвое. Добавьте помидоры, сахар, 100 мл воды, обжаренную колбасу и половину чайной ложки соли, накройте крышку и тушите 30 минут; Снимите крышку через 10 минут и варите, пока соус не станет густым и насыщенным. Снимите с ог"&amp;"ня, добавьте оливки и добавьте семена фенхеля и отложите добавление.
Сделайте кастрюлю белого цвета с подсоленной водой, добавьте макароны и варите 12–14 минут (или согласно инструкции на упаковке) до состояния зубов. Тем временем разогрейте соус. Слейте"&amp;" воду с макаронами, положите их в кастрюлю, добавьте столовую ложку масла, затем разложите по мискам. 
Поместите все ингредиенты песто, кроме базилика, в небольшую чашу кухонного комбайна. Добавьте столовую ложку воды и взбейте полученную смесь до грубой"&amp;" пасты. Добавьте базилик, а затем взбивайте до состояния покоя (текстура песто будет намного лучше, если базилик не перемешать).
Положите на ложку рагу и на страницы ложку песто. В завершение посыпьте нарезанными листьями фенхеля, если они у вас есть, и "&amp;"сразу подайте.")</f>
        <v>Нагрейте столовую ложку масла в большой кастрюле с крышкой. Добавьте кусочки колбасы и обжаривайте на среднем огне 10 минут, регулярно помешивая, до золотисто-желтого цвета. Переложите колбаски на тарелку, затем добавьте лук и фенхель на горячую сковороду и жарьте 15 минут, время от времени помешивая, до мягкости и карамелизации; Если сковорода немного пересохнет, добавьте примерно чайную ложку масла. Добавьте паприку, чеснок и половину семян фенхеля, обжаривайте еще две минуты, затем влейте вино и варите 30 секунд, чтобы уменьшить его вдвое. Добавьте помидоры, сахар, 100 мл воды, обжаренную колбасу и половину чайной ложки соли, накройте крышку и тушите 30 минут; Снимите крышку через 10 минут и варите, пока соус не станет густым и насыщенным. Снимите с огня, добавьте оливки и добавьте семена фенхеля и отложите добавление.
Сделайте кастрюлю белого цвета с подсоленной водой, добавьте макароны и варите 12–14 минут (или согласно инструкции на упаковке) до состояния зубов. Тем временем разогрейте соус. Слейте воду с макаронами, положите их в кастрюлю, добавьте столовую ложку масла, затем разложите по мискам. 
Поместите все ингредиенты песто, кроме базилика, в небольшую чашу кухонного комбайна. Добавьте столовую ложку воды и взбейте полученную смесь до грубой пасты. Добавьте базилик, а затем взбивайте до состояния покоя (текстура песто будет намного лучше, если базилик не перемешать).
Положите на ложку рагу и на страницы ложку песто. В завершение посыпьте нарезанными листьями фенхеля, если они у вас есть, и сразу подайте.</v>
      </c>
    </row>
    <row r="2349" ht="15.75" customHeight="1">
      <c r="A2349" s="2" t="s">
        <v>984</v>
      </c>
      <c r="B2349" s="2" t="s">
        <v>990</v>
      </c>
      <c r="C2349" s="2" t="s">
        <v>985</v>
      </c>
      <c r="E2349" s="2" t="str">
        <f>IFERROR(__xludf.DUMMYFUNCTION("GOOGLETRANSLATE(A2349, ""en"", ""ru"")"),"Loading...")</f>
        <v>Loading...</v>
      </c>
      <c r="F2349" s="2" t="str">
        <f>IFERROR(__xludf.DUMMYFUNCTION("GOOGLETRANSLATE(B2349, ""en"", ""ru"")"),"Loading...")</f>
        <v>Loading...</v>
      </c>
      <c r="G2349" s="2" t="str">
        <f>IFERROR(__xludf.DUMMYFUNCTION("GOOGLETRANSLATE(C2349, ""en"", ""ru"")"),"Нагрейте столовую ложку масла в большой кастрюле с крышкой. Добавьте кусочки колбасы и обжаривайте на среднем огне 10 минут, регулярно помешивая, до золотисто-желтого цвета. Переложите колбаски на тарелку, затем добавьте лук и фенхель на горячую сковороду"&amp;" и жарьте 15 минут, время от времени помешивая, до мягкости и карамелизации; Если сковорода немного пересохнет, добавьте примерно чайную ложку масла. Добавьте паприку, чеснок и половину семян фенхеля, обжаривайте еще две минуты, затем влейте вино и варите"&amp;" 30 секунд, чтобы уменьшить его вдвое. Добавьте помидоры, сахар, 100 мл воды, обжаренную колбасу и половину чайной ложки соли, накройте крышку и тушите 30 минут; Снимите крышку через 10 минут и варите, пока соус не станет густым и насыщенным. Снимите с ог"&amp;"ня, добавьте оливки и добавьте семена фенхеля и отложите добавление.
Сделайте кастрюлю белого цвета с подсоленной водой, добавьте макароны и варите 12–14 минут (или согласно инструкции на упаковке) до состояния зубов. Тем временем разогрейте соус. Слейте"&amp;" воду с макаронами, положите их в кастрюлю, добавьте столовую ложку масла, затем разложите по мискам. 
Поместите все ингредиенты песто, кроме базилика, в небольшую чашу кухонного комбайна. Добавьте столовую ложку воды и взбейте полученную смесь до грубой"&amp;" пасты. Добавьте базилик, а затем взбивайте до состояния покоя (текстура песто будет намного лучше, если базилик не перемешать).
Положите на ложку рагу и на страницы ложку песто. В завершение посыпьте нарезанными листьями фенхеля, если они у вас есть, и "&amp;"сразу подайте.")</f>
        <v>Нагрейте столовую ложку масла в большой кастрюле с крышкой. Добавьте кусочки колбасы и обжаривайте на среднем огне 10 минут, регулярно помешивая, до золотисто-желтого цвета. Переложите колбаски на тарелку, затем добавьте лук и фенхель на горячую сковороду и жарьте 15 минут, время от времени помешивая, до мягкости и карамелизации; Если сковорода немного пересохнет, добавьте примерно чайную ложку масла. Добавьте паприку, чеснок и половину семян фенхеля, обжаривайте еще две минуты, затем влейте вино и варите 30 секунд, чтобы уменьшить его вдвое. Добавьте помидоры, сахар, 100 мл воды, обжаренную колбасу и половину чайной ложки соли, накройте крышку и тушите 30 минут; Снимите крышку через 10 минут и варите, пока соус не станет густым и насыщенным. Снимите с огня, добавьте оливки и добавьте семена фенхеля и отложите добавление.
Сделайте кастрюлю белого цвета с подсоленной водой, добавьте макароны и варите 12–14 минут (или согласно инструкции на упаковке) до состояния зубов. Тем временем разогрейте соус. Слейте воду с макаронами, положите их в кастрюлю, добавьте столовую ложку масла, затем разложите по мискам. 
Поместите все ингредиенты песто, кроме базилика, в небольшую чашу кухонного комбайна. Добавьте столовую ложку воды и взбейте полученную смесь до грубой пасты. Добавьте базилик, а затем взбивайте до состояния покоя (текстура песто будет намного лучше, если базилик не перемешать).
Положите на ложку рагу и на страницы ложку песто. В завершение посыпьте нарезанными листьями фенхеля, если они у вас есть, и сразу подайте.</v>
      </c>
    </row>
    <row r="2350" ht="15.75" customHeight="1">
      <c r="A2350" s="2" t="s">
        <v>984</v>
      </c>
      <c r="B2350" s="2" t="s">
        <v>991</v>
      </c>
      <c r="C2350" s="2" t="s">
        <v>985</v>
      </c>
      <c r="E2350" s="2" t="str">
        <f>IFERROR(__xludf.DUMMYFUNCTION("GOOGLETRANSLATE(A2350, ""en"", ""ru"")"),"Loading...")</f>
        <v>Loading...</v>
      </c>
      <c r="F2350" s="2" t="str">
        <f>IFERROR(__xludf.DUMMYFUNCTION("GOOGLETRANSLATE(B2350, ""en"", ""ru"")"),"Loading...")</f>
        <v>Loading...</v>
      </c>
      <c r="G2350" s="2" t="str">
        <f>IFERROR(__xludf.DUMMYFUNCTION("GOOGLETRANSLATE(C2350, ""en"", ""ru"")"),"Нагрейте столовую ложку масла в большой кастрюле с крышкой. Добавьте кусочки колбасы и обжаривайте на среднем огне 10 минут, регулярно помешивая, до золотисто-желтого цвета. Переложите колбаски на тарелку, затем добавьте лук и фенхель на горячую сковороду"&amp;" и жарьте 15 минут, время от времени помешивая, до мягкости и карамелизации; Если сковорода немного пересохнет, добавьте примерно чайную ложку масла. Добавьте паприку, чеснок и половину семян фенхеля, обжаривайте еще две минуты, затем влейте вино и варите"&amp;" 30 секунд, чтобы уменьшить его вдвое. Добавьте помидоры, сахар, 100 мл воды, обжаренную колбасу и половину чайной ложки соли, накройте крышку и тушите 30 минут; Снимите крышку через 10 минут и варите, пока соус не станет густым и насыщенным. Снимите с ог"&amp;"ня, добавьте оливки и добавьте семена фенхеля и отложите добавление.
Сделайте кастрюлю белого цвета с подсоленной водой, добавьте макароны и варите 12–14 минут (или согласно инструкции на упаковке) до состояния зубов. Тем временем разогрейте соус. Слейте"&amp;" воду с макаронами, положите их в кастрюлю, добавьте столовую ложку масла, затем разложите по мискам. 
Поместите все ингредиенты песто, кроме базилика, в небольшую чашу кухонного комбайна. Добавьте столовую ложку воды и взбейте полученную смесь до грубой"&amp;" пасты. Добавьте базилик, а затем взбивайте до состояния покоя (текстура песто будет намного лучше, если базилик не перемешать).
Положите на ложку рагу и на страницы ложку песто. В завершение посыпьте нарезанными листьями фенхеля, если они у вас есть, и "&amp;"сразу подайте.")</f>
        <v>Нагрейте столовую ложку масла в большой кастрюле с крышкой. Добавьте кусочки колбасы и обжаривайте на среднем огне 10 минут, регулярно помешивая, до золотисто-желтого цвета. Переложите колбаски на тарелку, затем добавьте лук и фенхель на горячую сковороду и жарьте 15 минут, время от времени помешивая, до мягкости и карамелизации; Если сковорода немного пересохнет, добавьте примерно чайную ложку масла. Добавьте паприку, чеснок и половину семян фенхеля, обжаривайте еще две минуты, затем влейте вино и варите 30 секунд, чтобы уменьшить его вдвое. Добавьте помидоры, сахар, 100 мл воды, обжаренную колбасу и половину чайной ложки соли, накройте крышку и тушите 30 минут; Снимите крышку через 10 минут и варите, пока соус не станет густым и насыщенным. Снимите с огня, добавьте оливки и добавьте семена фенхеля и отложите добавление.
Сделайте кастрюлю белого цвета с подсоленной водой, добавьте макароны и варите 12–14 минут (или согласно инструкции на упаковке) до состояния зубов. Тем временем разогрейте соус. Слейте воду с макаронами, положите их в кастрюлю, добавьте столовую ложку масла, затем разложите по мискам. 
Поместите все ингредиенты песто, кроме базилика, в небольшую чашу кухонного комбайна. Добавьте столовую ложку воды и взбейте полученную смесь до грубой пасты. Добавьте базилик, а затем взбивайте до состояния покоя (текстура песто будет намного лучше, если базилик не перемешать).
Положите на ложку рагу и на страницы ложку песто. В завершение посыпьте нарезанными листьями фенхеля, если они у вас есть, и сразу подайте.</v>
      </c>
    </row>
    <row r="2351" ht="15.75" customHeight="1">
      <c r="A2351" s="2" t="s">
        <v>984</v>
      </c>
      <c r="B2351" s="2" t="s">
        <v>992</v>
      </c>
      <c r="C2351" s="2" t="s">
        <v>985</v>
      </c>
      <c r="E2351" s="2" t="str">
        <f>IFERROR(__xludf.DUMMYFUNCTION("GOOGLETRANSLATE(A2351, ""en"", ""ru"")"),"Loading...")</f>
        <v>Loading...</v>
      </c>
      <c r="F2351" s="2" t="str">
        <f>IFERROR(__xludf.DUMMYFUNCTION("GOOGLETRANSLATE(B2351, ""en"", ""ru"")"),"Loading...")</f>
        <v>Loading...</v>
      </c>
      <c r="G2351" s="2" t="str">
        <f>IFERROR(__xludf.DUMMYFUNCTION("GOOGLETRANSLATE(C2351, ""en"", ""ru"")"),"Нагрейте столовую ложку масла в большой кастрюле с крышкой. Добавьте кусочки колбасы и обжаривайте на среднем огне 10 минут, регулярно помешивая, до золотисто-желтого цвета. Переложите колбаски на тарелку, затем добавьте лук и фенхель на горячую сковороду"&amp;" и жарьте 15 минут, время от времени помешивая, до мягкости и карамелизации; Если сковорода немного пересохнет, добавьте примерно чайную ложку масла. Добавьте паприку, чеснок и половину семян фенхеля, обжаривайте еще две минуты, затем влейте вино и варите"&amp;" 30 секунд, чтобы уменьшить его вдвое. Добавьте помидоры, сахар, 100 мл воды, обжаренную колбасу и половину чайной ложки соли, накройте крышку и тушите 30 минут; Снимите крышку через 10 минут и варите, пока соус не станет густым и насыщенным. Снимите с ог"&amp;"ня, добавьте оливки и добавьте семена фенхеля и отложите добавление.
Сделайте кастрюлю белого цвета с подсоленной водой, добавьте макароны и варите 12–14 минут (или согласно инструкции на упаковке) до состояния зубов. Тем временем разогрейте соус. Слейте"&amp;" воду с макаронами, положите их в кастрюлю, добавьте столовую ложку масла, затем разложите по мискам. 
Поместите все ингредиенты песто, кроме базилика, в небольшую чашу кухонного комбайна. Добавьте столовую ложку воды и взбейте полученную смесь до грубой"&amp;" пасты. Добавьте базилик, а затем взбивайте до состояния покоя (текстура песто будет намного лучше, если базилик не перемешать).
Положите на ложку рагу и на страницы ложку песто. В завершение посыпьте нарезанными листьями фенхеля, если они у вас есть, и "&amp;"сразу подайте.")</f>
        <v>Нагрейте столовую ложку масла в большой кастрюле с крышкой. Добавьте кусочки колбасы и обжаривайте на среднем огне 10 минут, регулярно помешивая, до золотисто-желтого цвета. Переложите колбаски на тарелку, затем добавьте лук и фенхель на горячую сковороду и жарьте 15 минут, время от времени помешивая, до мягкости и карамелизации; Если сковорода немного пересохнет, добавьте примерно чайную ложку масла. Добавьте паприку, чеснок и половину семян фенхеля, обжаривайте еще две минуты, затем влейте вино и варите 30 секунд, чтобы уменьшить его вдвое. Добавьте помидоры, сахар, 100 мл воды, обжаренную колбасу и половину чайной ложки соли, накройте крышку и тушите 30 минут; Снимите крышку через 10 минут и варите, пока соус не станет густым и насыщенным. Снимите с огня, добавьте оливки и добавьте семена фенхеля и отложите добавление.
Сделайте кастрюлю белого цвета с подсоленной водой, добавьте макароны и варите 12–14 минут (или согласно инструкции на упаковке) до состояния зубов. Тем временем разогрейте соус. Слейте воду с макаронами, положите их в кастрюлю, добавьте столовую ложку масла, затем разложите по мискам. 
Поместите все ингредиенты песто, кроме базилика, в небольшую чашу кухонного комбайна. Добавьте столовую ложку воды и взбейте полученную смесь до грубой пасты. Добавьте базилик, а затем взбивайте до состояния покоя (текстура песто будет намного лучше, если базилик не перемешать).
Положите на ложку рагу и на страницы ложку песто. В завершение посыпьте нарезанными листьями фенхеля, если они у вас есть, и сразу подайте.</v>
      </c>
    </row>
    <row r="2352" ht="15.75" customHeight="1">
      <c r="A2352" s="2" t="s">
        <v>984</v>
      </c>
      <c r="B2352" s="2" t="s">
        <v>326</v>
      </c>
      <c r="C2352" s="2" t="s">
        <v>985</v>
      </c>
      <c r="E2352" s="2" t="str">
        <f>IFERROR(__xludf.DUMMYFUNCTION("GOOGLETRANSLATE(A2352, ""en"", ""ru"")"),"Loading...")</f>
        <v>Loading...</v>
      </c>
      <c r="F2352" s="2" t="str">
        <f>IFERROR(__xludf.DUMMYFUNCTION("GOOGLETRANSLATE(B2352, ""en"", ""ru"")"),"Loading...")</f>
        <v>Loading...</v>
      </c>
      <c r="G2352" s="2" t="str">
        <f>IFERROR(__xludf.DUMMYFUNCTION("GOOGLETRANSLATE(C2352, ""en"", ""ru"")"),"Нагрейте столовую ложку масла в большой кастрюле с крышкой. Добавьте кусочки колбасы и обжаривайте на среднем огне 10 минут, регулярно помешивая, до золотисто-желтого цвета. Переложите колбаски на тарелку, затем добавьте лук и фенхель на горячую сковороду"&amp;" и жарьте 15 минут, время от времени помешивая, до мягкости и карамелизации; Если сковорода немного пересохнет, добавьте примерно чайную ложку масла. Добавьте паприку, чеснок и половину семян фенхеля, обжаривайте еще две минуты, затем влейте вино и варите"&amp;" 30 секунд, чтобы уменьшить его вдвое. Добавьте помидоры, сахар, 100 мл воды, обжаренную колбасу и половину чайной ложки соли, накройте крышку и тушите 30 минут; Снимите крышку через 10 минут и варите, пока соус не станет густым и насыщенным. Снимите с ог"&amp;"ня, добавьте оливки и добавьте семена фенхеля и отложите добавление.
Сделайте кастрюлю белого цвета с подсоленной водой, добавьте макароны и варите 12–14 минут (или согласно инструкции на упаковке) до состояния зубов. Тем временем разогрейте соус. Слейте"&amp;" воду с макаронами, положите их в кастрюлю, добавьте столовую ложку масла, затем разложите по мискам. 
Поместите все ингредиенты песто, кроме базилика, в небольшую чашу кухонного комбайна. Добавьте столовую ложку воды и взбейте полученную смесь до грубой"&amp;" пасты. Добавьте базилик, а затем взбивайте до состояния покоя (текстура песто будет намного лучше, если базилик не перемешать).
Положите на ложку рагу и на страницы ложку песто. В завершение посыпьте нарезанными листьями фенхеля, если они у вас есть, и "&amp;"сразу подайте.")</f>
        <v>Нагрейте столовую ложку масла в большой кастрюле с крышкой. Добавьте кусочки колбасы и обжаривайте на среднем огне 10 минут, регулярно помешивая, до золотисто-желтого цвета. Переложите колбаски на тарелку, затем добавьте лук и фенхель на горячую сковороду и жарьте 15 минут, время от времени помешивая, до мягкости и карамелизации; Если сковорода немного пересохнет, добавьте примерно чайную ложку масла. Добавьте паприку, чеснок и половину семян фенхеля, обжаривайте еще две минуты, затем влейте вино и варите 30 секунд, чтобы уменьшить его вдвое. Добавьте помидоры, сахар, 100 мл воды, обжаренную колбасу и половину чайной ложки соли, накройте крышку и тушите 30 минут; Снимите крышку через 10 минут и варите, пока соус не станет густым и насыщенным. Снимите с огня, добавьте оливки и добавьте семена фенхеля и отложите добавление.
Сделайте кастрюлю белого цвета с подсоленной водой, добавьте макароны и варите 12–14 минут (или согласно инструкции на упаковке) до состояния зубов. Тем временем разогрейте соус. Слейте воду с макаронами, положите их в кастрюлю, добавьте столовую ложку масла, затем разложите по мискам. 
Поместите все ингредиенты песто, кроме базилика, в небольшую чашу кухонного комбайна. Добавьте столовую ложку воды и взбейте полученную смесь до грубой пасты. Добавьте базилик, а затем взбивайте до состояния покоя (текстура песто будет намного лучше, если базилик не перемешать).
Положите на ложку рагу и на страницы ложку песто. В завершение посыпьте нарезанными листьями фенхеля, если они у вас есть, и сразу подайте.</v>
      </c>
    </row>
    <row r="2353" ht="15.75" customHeight="1">
      <c r="A2353" s="2" t="s">
        <v>984</v>
      </c>
      <c r="B2353" s="2" t="s">
        <v>337</v>
      </c>
      <c r="C2353" s="2" t="s">
        <v>985</v>
      </c>
      <c r="E2353" s="2" t="str">
        <f>IFERROR(__xludf.DUMMYFUNCTION("GOOGLETRANSLATE(A2353, ""en"", ""ru"")"),"Loading...")</f>
        <v>Loading...</v>
      </c>
      <c r="F2353" s="2" t="str">
        <f>IFERROR(__xludf.DUMMYFUNCTION("GOOGLETRANSLATE(B2353, ""en"", ""ru"")"),"оливковое масло")</f>
        <v>оливковое масло</v>
      </c>
      <c r="G2353" s="2" t="str">
        <f>IFERROR(__xludf.DUMMYFUNCTION("GOOGLETRANSLATE(C2353, ""en"", ""ru"")"),"Нагрейте столовую ложку масла в большой кастрюле с крышкой. Добавьте кусочки колбасы и обжаривайте на среднем огне 10 минут, регулярно помешивая, до золотисто-желтого цвета. Переложите колбаски на тарелку, затем добавьте лук и фенхель на горячую сковороду"&amp;" и жарьте 15 минут, время от времени помешивая, до мягкости и карамелизации; Если сковорода немного пересохнет, добавьте примерно чайную ложку масла. Добавьте паприку, чеснок и половину семян фенхеля, обжаривайте еще две минуты, затем влейте вино и варите"&amp;" 30 секунд, чтобы уменьшить его вдвое. Добавьте помидоры, сахар, 100 мл воды, обжаренную колбасу и половину чайной ложки соли, накройте крышку и тушите 30 минут; Снимите крышку через 10 минут и варите, пока соус не станет густым и насыщенным. Снимите с ог"&amp;"ня, добавьте оливки и добавьте семена фенхеля и отложите добавление.
Сделайте кастрюлю белого цвета с подсоленной водой, добавьте макароны и варите 12–14 минут (или согласно инструкции на упаковке) до состояния зубов. Тем временем разогрейте соус. Слейте"&amp;" воду с макаронами, положите их в кастрюлю, добавьте столовую ложку масла, затем разложите по мискам. 
Поместите все ингредиенты песто, кроме базилика, в небольшую чашу кухонного комбайна. Добавьте столовую ложку воды и взбейте полученную смесь до грубой"&amp;" пасты. Добавьте базилик, а затем взбивайте до состояния покоя (текстура песто будет намного лучше, если базилик не перемешать).
Положите на ложку рагу и на страницы ложку песто. В завершение посыпьте нарезанными листьями фенхеля, если они у вас есть, и "&amp;"сразу подайте.")</f>
        <v>Нагрейте столовую ложку масла в большой кастрюле с крышкой. Добавьте кусочки колбасы и обжаривайте на среднем огне 10 минут, регулярно помешивая, до золотисто-желтого цвета. Переложите колбаски на тарелку, затем добавьте лук и фенхель на горячую сковороду и жарьте 15 минут, время от времени помешивая, до мягкости и карамелизации; Если сковорода немного пересохнет, добавьте примерно чайную ложку масла. Добавьте паприку, чеснок и половину семян фенхеля, обжаривайте еще две минуты, затем влейте вино и варите 30 секунд, чтобы уменьшить его вдвое. Добавьте помидоры, сахар, 100 мл воды, обжаренную колбасу и половину чайной ложки соли, накройте крышку и тушите 30 минут; Снимите крышку через 10 минут и варите, пока соус не станет густым и насыщенным. Снимите с огня, добавьте оливки и добавьте семена фенхеля и отложите добавление.
Сделайте кастрюлю белого цвета с подсоленной водой, добавьте макароны и варите 12–14 минут (или согласно инструкции на упаковке) до состояния зубов. Тем временем разогрейте соус. Слейте воду с макаронами, положите их в кастрюлю, добавьте столовую ложку масла, затем разложите по мискам. 
Поместите все ингредиенты песто, кроме базилика, в небольшую чашу кухонного комбайна. Добавьте столовую ложку воды и взбейте полученную смесь до грубой пасты. Добавьте базилик, а затем взбивайте до состояния покоя (текстура песто будет намного лучше, если базилик не перемешать).
Положите на ложку рагу и на страницы ложку песто. В завершение посыпьте нарезанными листьями фенхеля, если они у вас есть, и сразу подайте.</v>
      </c>
    </row>
    <row r="2354" ht="15.75" customHeight="1">
      <c r="A2354" s="2" t="s">
        <v>984</v>
      </c>
      <c r="B2354" s="2" t="s">
        <v>993</v>
      </c>
      <c r="C2354" s="2" t="s">
        <v>985</v>
      </c>
      <c r="E2354" s="2" t="str">
        <f>IFERROR(__xludf.DUMMYFUNCTION("GOOGLETRANSLATE(A2354, ""en"", ""ru"")"),"Loading...")</f>
        <v>Loading...</v>
      </c>
      <c r="F2354" s="2" t="str">
        <f>IFERROR(__xludf.DUMMYFUNCTION("GOOGLETRANSLATE(B2354, ""en"", ""ru"")"),"Loading...")</f>
        <v>Loading...</v>
      </c>
      <c r="G2354" s="2" t="str">
        <f>IFERROR(__xludf.DUMMYFUNCTION("GOOGLETRANSLATE(C2354, ""en"", ""ru"")"),"Нагрейте столовую ложку масла в большой кастрюле с крышкой. Добавьте кусочки колбасы и обжаривайте на среднем огне 10 минут, регулярно помешивая, до золотисто-желтого цвета. Переложите колбаски на тарелку, затем добавьте лук и фенхель на горячую сковороду"&amp;" и жарьте 15 минут, время от времени помешивая, до мягкости и карамелизации; Если сковорода немного пересохнет, добавьте примерно чайную ложку масла. Добавьте паприку, чеснок и половину семян фенхеля, обжаривайте еще две минуты, затем влейте вино и варите"&amp;" 30 секунд, чтобы уменьшить его вдвое. Добавьте помидоры, сахар, 100 мл воды, обжаренную колбасу и половину чайной ложки соли, накройте крышку и тушите 30 минут; Снимите крышку через 10 минут и варите, пока соус не станет густым и насыщенным. Снимите с ог"&amp;"ня, добавьте оливки и добавьте семена фенхеля и отложите добавление.
Сделайте кастрюлю белого цвета с подсоленной водой, добавьте макароны и варите 12–14 минут (или согласно инструкции на упаковке) до состояния зубов. Тем временем разогрейте соус. Слейте"&amp;" воду с макаронами, положите их в кастрюлю, добавьте столовую ложку масла, затем разложите по мискам. 
Поместите все ингредиенты песто, кроме базилика, в небольшую чашу кухонного комбайна. Добавьте столовую ложку воды и взбейте полученную смесь до грубой"&amp;" пасты. Добавьте базилик, а затем взбивайте до состояния покоя (текстура песто будет намного лучше, если базилик не перемешать).
Положите на ложку рагу и на страницы ложку песто. В завершение посыпьте нарезанными листьями фенхеля, если они у вас есть, и "&amp;"сразу подайте.")</f>
        <v>Нагрейте столовую ложку масла в большой кастрюле с крышкой. Добавьте кусочки колбасы и обжаривайте на среднем огне 10 минут, регулярно помешивая, до золотисто-желтого цвета. Переложите колбаски на тарелку, затем добавьте лук и фенхель на горячую сковороду и жарьте 15 минут, время от времени помешивая, до мягкости и карамелизации; Если сковорода немного пересохнет, добавьте примерно чайную ложку масла. Добавьте паприку, чеснок и половину семян фенхеля, обжаривайте еще две минуты, затем влейте вино и варите 30 секунд, чтобы уменьшить его вдвое. Добавьте помидоры, сахар, 100 мл воды, обжаренную колбасу и половину чайной ложки соли, накройте крышку и тушите 30 минут; Снимите крышку через 10 минут и варите, пока соус не станет густым и насыщенным. Снимите с огня, добавьте оливки и добавьте семена фенхеля и отложите добавление.
Сделайте кастрюлю белого цвета с подсоленной водой, добавьте макароны и варите 12–14 минут (или согласно инструкции на упаковке) до состояния зубов. Тем временем разогрейте соус. Слейте воду с макаронами, положите их в кастрюлю, добавьте столовую ложку масла, затем разложите по мискам. 
Поместите все ингредиенты песто, кроме базилика, в небольшую чашу кухонного комбайна. Добавьте столовую ложку воды и взбейте полученную смесь до грубой пасты. Добавьте базилик, а затем взбивайте до состояния покоя (текстура песто будет намного лучше, если базилик не перемешать).
Положите на ложку рагу и на страницы ложку песто. В завершение посыпьте нарезанными листьями фенхеля, если они у вас есть, и сразу подайте.</v>
      </c>
    </row>
    <row r="2355" ht="15.75" customHeight="1">
      <c r="A2355" s="2" t="s">
        <v>994</v>
      </c>
      <c r="B2355" s="2" t="s">
        <v>671</v>
      </c>
      <c r="C2355" s="2" t="s">
        <v>995</v>
      </c>
      <c r="E2355" s="2" t="str">
        <f>IFERROR(__xludf.DUMMYFUNCTION("GOOGLETRANSLATE(A2355, ""en"", ""ru"")"),"Loading...")</f>
        <v>Loading...</v>
      </c>
      <c r="F2355" s="2" t="str">
        <f>IFERROR(__xludf.DUMMYFUNCTION("GOOGLETRANSLATE(B2355, ""en"", ""ru"")"),"Миниатюрный Зефир")</f>
        <v>Миниатюрный Зефир</v>
      </c>
      <c r="G2355" s="2" t="str">
        <f>IFERROR(__xludf.DUMMYFUNCTION("GOOGLETRANSLATE(C2355, ""en"", ""ru"")"),"Застелите форму для выпечки размером 8 дюймов вощеной бумагой или фольгой и смажьте ее антипригарным спреем.
Вылейте ½ стакана миниатюрного зефира на дно застеленной бумагой формы для выпечки.
В случае использования в микроволновой печи добавьте шоколадну"&amp;"ю стружку и арахисовое масло. Разогревайте шоколадную смесь в микроволновой печи интервалами по 20 секунд, перемешивая между каждым интервалом, пока шоколад не загустеет.
Добавьте ванильный экстракт и хорошо перемешайте с другими массами.
Оставьте 2 столо"&amp;"вые ложки нарезанного миндаля или арахиса и отложите в сторону.
Добавьте 1 ½ стакана миниатюрного зефира и добавьте измельченные орехи в шоколадную смесь.
Переложите шоколадную смесь в подготовленную форму и распределите ровным слоем. Сразу же положите на"&amp;" верхнюю часть измельченные орехи и кусочки мальвы или дополнительный миниатюрный зефир, если вы его используете.
Охладите в течение 4 часов или до застывания.
Удалите помадку и вощеную бумагу из формы. Осторожно очистите всю вощеную бумагу от помадок.
На"&amp;"режьте помадку небольшими кусочками и подайте.")</f>
        <v>Застелите форму для выпечки размером 8 дюймов вощеной бумагой или фольгой и смажьте ее антипригарным спреем.
Вылейте ½ стакана миниатюрного зефира на дно застеленной бумагой формы для выпечки.
В случае использования в микроволновой печи добавьте шоколадную стружку и арахисовое масло. Разогревайте шоколадную смесь в микроволновой печи интервалами по 20 секунд, перемешивая между каждым интервалом, пока шоколад не загустеет.
Добавьте ванильный экстракт и хорошо перемешайте с другими массами.
Оставьте 2 столовые ложки нарезанного миндаля или арахиса и отложите в сторону.
Добавьте 1 ½ стакана миниатюрного зефира и добавьте измельченные орехи в шоколадную смесь.
Переложите шоколадную смесь в подготовленную форму и распределите ровным слоем. Сразу же положите на верхнюю часть измельченные орехи и кусочки мальвы или дополнительный миниатюрный зефир, если вы его используете.
Охладите в течение 4 часов или до застывания.
Удалите помадку и вощеную бумагу из формы. Осторожно очистите всю вощеную бумагу от помадок.
Нарежьте помадку небольшими кусочками и подайте.</v>
      </c>
    </row>
    <row r="2356" ht="15.75" customHeight="1">
      <c r="A2356" s="2" t="s">
        <v>994</v>
      </c>
      <c r="B2356" s="2" t="s">
        <v>667</v>
      </c>
      <c r="C2356" s="2" t="s">
        <v>995</v>
      </c>
      <c r="E2356" s="2" t="str">
        <f>IFERROR(__xludf.DUMMYFUNCTION("GOOGLETRANSLATE(A2356, ""en"", ""ru"")"),"Loading...")</f>
        <v>Loading...</v>
      </c>
      <c r="F2356" s="2" t="str">
        <f>IFERROR(__xludf.DUMMYFUNCTION("GOOGLETRANSLATE(B2356, ""en"", ""ru"")"),"Loading...")</f>
        <v>Loading...</v>
      </c>
      <c r="G2356" s="2" t="str">
        <f>IFERROR(__xludf.DUMMYFUNCTION("GOOGLETRANSLATE(C2356, ""en"", ""ru"")"),"Застелите форму для выпечки размером 8 дюймов вощеной бумагой или фольгой и смажьте ее антипригарным спреем.
Вылейте ½ стакана миниатюрного зефира на дно застеленной бумагой формы для выпечки.
В случае использования в микроволновой печи добавьте шоколадну"&amp;"ю стружку и арахисовое масло. Разогревайте шоколадную смесь в микроволновой печи интервалами по 20 секунд, перемешивая между каждым интервалом, пока шоколад не загустеет.
Добавьте ванильный экстракт и хорошо перемешайте с другими массами.
Оставьте 2 столо"&amp;"вые ложки нарезанного миндаля или арахиса и отложите в сторону.
Добавьте 1 ½ стакана миниатюрного зефира и добавьте измельченные орехи в шоколадную смесь.
Переложите шоколадную смесь в подготовленную форму и распределите ровным слоем. Сразу же положите на"&amp;" верхнюю часть измельченные орехи и кусочки мальвы или дополнительный миниатюрный зефир, если вы его используете.
Охладите в течение 4 часов или до застывания.
Удалите помадку и вощеную бумагу из формы. Осторожно очистите всю вощеную бумагу от помадок.
На"&amp;"режьте помадку небольшими кусочками и подайте.")</f>
        <v>Застелите форму для выпечки размером 8 дюймов вощеной бумагой или фольгой и смажьте ее антипригарным спреем.
Вылейте ½ стакана миниатюрного зефира на дно застеленной бумагой формы для выпечки.
В случае использования в микроволновой печи добавьте шоколадную стружку и арахисовое масло. Разогревайте шоколадную смесь в микроволновой печи интервалами по 20 секунд, перемешивая между каждым интервалом, пока шоколад не загустеет.
Добавьте ванильный экстракт и хорошо перемешайте с другими массами.
Оставьте 2 столовые ложки нарезанного миндаля или арахиса и отложите в сторону.
Добавьте 1 ½ стакана миниатюрного зефира и добавьте измельченные орехи в шоколадную смесь.
Переложите шоколадную смесь в подготовленную форму и распределите ровным слоем. Сразу же положите на верхнюю часть измельченные орехи и кусочки мальвы или дополнительный миниатюрный зефир, если вы его используете.
Охладите в течение 4 часов или до застывания.
Удалите помадку и вощеную бумагу из формы. Осторожно очистите всю вощеную бумагу от помадок.
Нарежьте помадку небольшими кусочками и подайте.</v>
      </c>
    </row>
    <row r="2357" ht="15.75" customHeight="1">
      <c r="A2357" s="2" t="s">
        <v>994</v>
      </c>
      <c r="B2357" s="2" t="s">
        <v>33</v>
      </c>
      <c r="C2357" s="2" t="s">
        <v>995</v>
      </c>
      <c r="E2357" s="2" t="str">
        <f>IFERROR(__xludf.DUMMYFUNCTION("GOOGLETRANSLATE(A2357, ""en"", ""ru"")"),"Loading...")</f>
        <v>Loading...</v>
      </c>
      <c r="F2357" s="2" t="str">
        <f>IFERROR(__xludf.DUMMYFUNCTION("GOOGLETRANSLATE(B2357, ""en"", ""ru"")"),"Арахисовое масло")</f>
        <v>Арахисовое масло</v>
      </c>
      <c r="G2357" s="2" t="str">
        <f>IFERROR(__xludf.DUMMYFUNCTION("GOOGLETRANSLATE(C2357, ""en"", ""ru"")"),"Застелите форму для выпечки размером 8 дюймов вощеной бумагой или фольгой и смажьте ее антипригарным спреем.
Вылейте ½ стакана миниатюрного зефира на дно застеленной бумагой формы для выпечки.
В случае использования в микроволновой печи добавьте шоколадну"&amp;"ю стружку и арахисовое масло. Разогревайте шоколадную смесь в микроволновой печи интервалами по 20 секунд, перемешивая между каждым интервалом, пока шоколад не загустеет.
Добавьте ванильный экстракт и хорошо перемешайте с другими массами.
Оставьте 2 столо"&amp;"вые ложки нарезанного миндаля или арахиса и отложите в сторону.
Добавьте 1 ½ стакана миниатюрного зефира и добавьте измельченные орехи в шоколадную смесь.
Переложите шоколадную смесь в подготовленную форму и распределите ровным слоем. Сразу же положите на"&amp;" верхнюю часть измельченные орехи и кусочки мальвы или дополнительный миниатюрный зефир, если вы его используете.
Охладите в течение 4 часов или до застывания.
Удалите помадку и вощеную бумагу из формы. Осторожно очистите всю вощеную бумагу от помадок.
На"&amp;"режьте помадку небольшими кусочками и подайте.")</f>
        <v>Застелите форму для выпечки размером 8 дюймов вощеной бумагой или фольгой и смажьте ее антипригарным спреем.
Вылейте ½ стакана миниатюрного зефира на дно застеленной бумагой формы для выпечки.
В случае использования в микроволновой печи добавьте шоколадную стружку и арахисовое масло. Разогревайте шоколадную смесь в микроволновой печи интервалами по 20 секунд, перемешивая между каждым интервалом, пока шоколад не загустеет.
Добавьте ванильный экстракт и хорошо перемешайте с другими массами.
Оставьте 2 столовые ложки нарезанного миндаля или арахиса и отложите в сторону.
Добавьте 1 ½ стакана миниатюрного зефира и добавьте измельченные орехи в шоколадную смесь.
Переложите шоколадную смесь в подготовленную форму и распределите ровным слоем. Сразу же положите на верхнюю часть измельченные орехи и кусочки мальвы или дополнительный миниатюрный зефир, если вы его используете.
Охладите в течение 4 часов или до застывания.
Удалите помадку и вощеную бумагу из формы. Осторожно очистите всю вощеную бумагу от помадок.
Нарежьте помадку небольшими кусочками и подайте.</v>
      </c>
    </row>
    <row r="2358" ht="15.75" customHeight="1">
      <c r="A2358" s="2" t="s">
        <v>994</v>
      </c>
      <c r="B2358" s="2" t="s">
        <v>135</v>
      </c>
      <c r="C2358" s="2" t="s">
        <v>995</v>
      </c>
      <c r="E2358" s="2" t="str">
        <f>IFERROR(__xludf.DUMMYFUNCTION("GOOGLETRANSLATE(A2358, ""en"", ""ru"")"),"Loading...")</f>
        <v>Loading...</v>
      </c>
      <c r="F2358" s="2" t="str">
        <f>IFERROR(__xludf.DUMMYFUNCTION("GOOGLETRANSLATE(B2358, ""en"", ""ru"")"),"Loading...")</f>
        <v>Loading...</v>
      </c>
      <c r="G2358" s="2" t="str">
        <f>IFERROR(__xludf.DUMMYFUNCTION("GOOGLETRANSLATE(C2358, ""en"", ""ru"")"),"Застелите форму для выпечки размером 8 дюймов вощеной бумагой или фольгой и смажьте ее антипригарным спреем.
Вылейте ½ стакана миниатюрного зефира на дно застеленной бумагой формы для выпечки.
В случае использования в микроволновой печи добавьте шоколадну"&amp;"ю стружку и арахисовое масло. Разогревайте шоколадную смесь в микроволновой печи интервалами по 20 секунд, перемешивая между каждым интервалом, пока шоколад не загустеет.
Добавьте ванильный экстракт и хорошо перемешайте с другими массами.
Оставьте 2 столо"&amp;"вые ложки нарезанного миндаля или арахиса и отложите в сторону.
Добавьте 1 ½ стакана миниатюрного зефира и добавьте измельченные орехи в шоколадную смесь.
Переложите шоколадную смесь в подготовленную форму и распределите ровным слоем. Сразу же положите на"&amp;" верхнюю часть измельченные орехи и кусочки мальвы или дополнительный миниатюрный зефир, если вы его используете.
Охладите в течение 4 часов или до застывания.
Удалите помадку и вощеную бумагу из формы. Осторожно очистите всю вощеную бумагу от помадок.
На"&amp;"режьте помадку небольшими кусочками и подайте.")</f>
        <v>Застелите форму для выпечки размером 8 дюймов вощеной бумагой или фольгой и смажьте ее антипригарным спреем.
Вылейте ½ стакана миниатюрного зефира на дно застеленной бумагой формы для выпечки.
В случае использования в микроволновой печи добавьте шоколадную стружку и арахисовое масло. Разогревайте шоколадную смесь в микроволновой печи интервалами по 20 секунд, перемешивая между каждым интервалом, пока шоколад не загустеет.
Добавьте ванильный экстракт и хорошо перемешайте с другими массами.
Оставьте 2 столовые ложки нарезанного миндаля или арахиса и отложите в сторону.
Добавьте 1 ½ стакана миниатюрного зефира и добавьте измельченные орехи в шоколадную смесь.
Переложите шоколадную смесь в подготовленную форму и распределите ровным слоем. Сразу же положите на верхнюю часть измельченные орехи и кусочки мальвы или дополнительный миниатюрный зефир, если вы его используете.
Охладите в течение 4 часов или до застывания.
Удалите помадку и вощеную бумагу из формы. Осторожно очистите всю вощеную бумагу от помадок.
Нарежьте помадку небольшими кусочками и подайте.</v>
      </c>
    </row>
    <row r="2359" ht="15.75" customHeight="1">
      <c r="A2359" s="2" t="s">
        <v>994</v>
      </c>
      <c r="B2359" s="2" t="s">
        <v>745</v>
      </c>
      <c r="C2359" s="2" t="s">
        <v>995</v>
      </c>
      <c r="E2359" s="2" t="str">
        <f>IFERROR(__xludf.DUMMYFUNCTION("GOOGLETRANSLATE(A2359, ""en"", ""ru"")"),"Loading...")</f>
        <v>Loading...</v>
      </c>
      <c r="F2359" s="2" t="str">
        <f>IFERROR(__xludf.DUMMYFUNCTION("GOOGLETRANSLATE(B2359, ""en"", ""ru"")"),"Арахис")</f>
        <v>Арахис</v>
      </c>
      <c r="G2359" s="2" t="str">
        <f>IFERROR(__xludf.DUMMYFUNCTION("GOOGLETRANSLATE(C2359, ""en"", ""ru"")"),"Застелите форму для выпечки размером 8 дюймов вощеной бумагой или фольгой и смажьте ее антипригарным спреем.
Вылейте ½ стакана миниатюрного зефира на дно застеленной бумагой формы для выпечки.
В случае использования в микроволновой печи добавьте шоколадну"&amp;"ю стружку и арахисовое масло. Разогревайте шоколадную смесь в микроволновой печи интервалами по 20 секунд, перемешивая между каждым интервалом, пока шоколад не загустеет.
Добавьте ванильный экстракт и хорошо перемешайте с другими массами.
Оставьте 2 столо"&amp;"вые ложки нарезанного миндаля или арахиса и отложите в сторону.
Добавьте 1 ½ стакана миниатюрного зефира и добавьте измельченные орехи в шоколадную смесь.
Переложите шоколадную смесь в подготовленную форму и распределите ровным слоем. Сразу же положите на"&amp;" верхнюю часть измельченные орехи и кусочки мальвы или дополнительный миниатюрный зефир, если вы его используете.
Охладите в течение 4 часов или до застывания.
Удалите помадку и вощеную бумагу из формы. Осторожно очистите всю вощеную бумагу от помадок.
На"&amp;"режьте помадку небольшими кусочками и подайте.")</f>
        <v>Застелите форму для выпечки размером 8 дюймов вощеной бумагой или фольгой и смажьте ее антипригарным спреем.
Вылейте ½ стакана миниатюрного зефира на дно застеленной бумагой формы для выпечки.
В случае использования в микроволновой печи добавьте шоколадную стружку и арахисовое масло. Разогревайте шоколадную смесь в микроволновой печи интервалами по 20 секунд, перемешивая между каждым интервалом, пока шоколад не загустеет.
Добавьте ванильный экстракт и хорошо перемешайте с другими массами.
Оставьте 2 столовые ложки нарезанного миндаля или арахиса и отложите в сторону.
Добавьте 1 ½ стакана миниатюрного зефира и добавьте измельченные орехи в шоколадную смесь.
Переложите шоколадную смесь в подготовленную форму и распределите ровным слоем. Сразу же положите на верхнюю часть измельченные орехи и кусочки мальвы или дополнительный миниатюрный зефир, если вы его используете.
Охладите в течение 4 часов или до застывания.
Удалите помадку и вощеную бумагу из формы. Осторожно очистите всю вощеную бумагу от помадок.
Нарежьте помадку небольшими кусочками и подайте.</v>
      </c>
    </row>
    <row r="2360" ht="15.75" customHeight="1">
      <c r="A2360" s="2" t="s">
        <v>996</v>
      </c>
      <c r="B2360" s="2" t="s">
        <v>997</v>
      </c>
      <c r="C2360" s="2" t="s">
        <v>998</v>
      </c>
      <c r="E2360" s="2" t="str">
        <f>IFERROR(__xludf.DUMMYFUNCTION("GOOGLETRANSLATE(A2360, ""en"", ""ru"")"),"Loading...")</f>
        <v>Loading...</v>
      </c>
      <c r="F2360" s="2" t="str">
        <f>IFERROR(__xludf.DUMMYFUNCTION("GOOGLETRANSLATE(B2360, ""en"", ""ru"")"),"Loading...")</f>
        <v>Loading...</v>
      </c>
      <c r="G2360" s="2" t="str">
        <f>IFERROR(__xludf.DUMMYFUNCTION("GOOGLETRANSLATE(C2360, ""en"", ""ru"")"),"Loading...")</f>
        <v>Loading...</v>
      </c>
    </row>
    <row r="2361" ht="15.75" customHeight="1">
      <c r="A2361" s="2" t="s">
        <v>996</v>
      </c>
      <c r="B2361" s="2" t="s">
        <v>999</v>
      </c>
      <c r="C2361" s="2" t="s">
        <v>998</v>
      </c>
      <c r="E2361" s="2" t="str">
        <f>IFERROR(__xludf.DUMMYFUNCTION("GOOGLETRANSLATE(A2361, ""en"", ""ru"")"),"Loading...")</f>
        <v>Loading...</v>
      </c>
      <c r="F2361" s="2" t="str">
        <f>IFERROR(__xludf.DUMMYFUNCTION("GOOGLETRANSLATE(B2361, ""en"", ""ru"")"),"Loading...")</f>
        <v>Loading...</v>
      </c>
      <c r="G2361" s="2" t="str">
        <f>IFERROR(__xludf.DUMMYFUNCTION("GOOGLETRANSLATE(C2361, ""en"", ""ru"")"),"Loading...")</f>
        <v>Loading...</v>
      </c>
    </row>
    <row r="2362" ht="15.75" customHeight="1">
      <c r="A2362" s="2" t="s">
        <v>996</v>
      </c>
      <c r="B2362" s="2" t="s">
        <v>38</v>
      </c>
      <c r="C2362" s="2" t="s">
        <v>998</v>
      </c>
      <c r="E2362" s="2" t="str">
        <f>IFERROR(__xludf.DUMMYFUNCTION("GOOGLETRANSLATE(A2362, ""en"", ""ru"")"),"Loading...")</f>
        <v>Loading...</v>
      </c>
      <c r="F2362" s="2" t="str">
        <f>IFERROR(__xludf.DUMMYFUNCTION("GOOGLETRANSLATE(B2362, ""en"", ""ru"")"),"Имбирь")</f>
        <v>Имбирь</v>
      </c>
      <c r="G2362" s="2" t="str">
        <f>IFERROR(__xludf.DUMMYFUNCTION("GOOGLETRANSLATE(C2362, ""en"", ""ru"")"),"Loading...")</f>
        <v>Loading...</v>
      </c>
    </row>
    <row r="2363" ht="15.75" customHeight="1">
      <c r="A2363" s="2" t="s">
        <v>996</v>
      </c>
      <c r="B2363" s="2" t="s">
        <v>79</v>
      </c>
      <c r="C2363" s="2" t="s">
        <v>998</v>
      </c>
      <c r="E2363" s="2" t="str">
        <f>IFERROR(__xludf.DUMMYFUNCTION("GOOGLETRANSLATE(A2363, ""en"", ""ru"")"),"Loading...")</f>
        <v>Loading...</v>
      </c>
      <c r="F2363" s="2" t="str">
        <f>IFERROR(__xludf.DUMMYFUNCTION("GOOGLETRANSLATE(B2363, ""en"", ""ru"")"),"Чеснок")</f>
        <v>Чеснок</v>
      </c>
      <c r="G2363" s="2" t="str">
        <f>IFERROR(__xludf.DUMMYFUNCTION("GOOGLETRANSLATE(C2363, ""en"", ""ru"")"),"Loading...")</f>
        <v>Loading...</v>
      </c>
    </row>
    <row r="2364" ht="15.75" customHeight="1">
      <c r="A2364" s="2" t="s">
        <v>996</v>
      </c>
      <c r="B2364" s="2" t="s">
        <v>146</v>
      </c>
      <c r="C2364" s="2" t="s">
        <v>998</v>
      </c>
      <c r="E2364" s="2" t="str">
        <f>IFERROR(__xludf.DUMMYFUNCTION("GOOGLETRANSLATE(A2364, ""en"", ""ru"")"),"Loading...")</f>
        <v>Loading...</v>
      </c>
      <c r="F2364" s="2" t="str">
        <f>IFERROR(__xludf.DUMMYFUNCTION("GOOGLETRANSLATE(B2364, ""en"", ""ru"")"),"Loading...")</f>
        <v>Loading...</v>
      </c>
      <c r="G2364" s="2" t="str">
        <f>IFERROR(__xludf.DUMMYFUNCTION("GOOGLETRANSLATE(C2364, ""en"", ""ru"")"),"Loading...")</f>
        <v>Loading...</v>
      </c>
    </row>
    <row r="2365" ht="15.75" customHeight="1">
      <c r="A2365" s="2" t="s">
        <v>996</v>
      </c>
      <c r="B2365" s="2" t="s">
        <v>42</v>
      </c>
      <c r="C2365" s="2" t="s">
        <v>998</v>
      </c>
      <c r="E2365" s="2" t="str">
        <f>IFERROR(__xludf.DUMMYFUNCTION("GOOGLETRANSLATE(A2365, ""en"", ""ru"")"),"Loading...")</f>
        <v>Loading...</v>
      </c>
      <c r="F2365" s="2" t="str">
        <f>IFERROR(__xludf.DUMMYFUNCTION("GOOGLETRANSLATE(B2365, ""en"", ""ru"")"),"Тмин")</f>
        <v>Тмин</v>
      </c>
      <c r="G2365" s="2" t="str">
        <f>IFERROR(__xludf.DUMMYFUNCTION("GOOGLETRANSLATE(C2365, ""en"", ""ru"")"),"Loading...")</f>
        <v>Loading...</v>
      </c>
    </row>
    <row r="2366" ht="15.75" customHeight="1">
      <c r="A2366" s="2" t="s">
        <v>996</v>
      </c>
      <c r="B2366" s="2" t="s">
        <v>41</v>
      </c>
      <c r="C2366" s="2" t="s">
        <v>998</v>
      </c>
      <c r="E2366" s="2" t="str">
        <f>IFERROR(__xludf.DUMMYFUNCTION("GOOGLETRANSLATE(A2366, ""en"", ""ru"")"),"Loading...")</f>
        <v>Loading...</v>
      </c>
      <c r="F2366" s="2" t="str">
        <f>IFERROR(__xludf.DUMMYFUNCTION("GOOGLETRANSLATE(B2366, ""en"", ""ru"")"),"Куркума")</f>
        <v>Куркума</v>
      </c>
      <c r="G2366" s="2" t="str">
        <f>IFERROR(__xludf.DUMMYFUNCTION("GOOGLETRANSLATE(C2366, ""en"", ""ru"")"),"Loading...")</f>
        <v>Loading...</v>
      </c>
    </row>
    <row r="2367" ht="15.75" customHeight="1">
      <c r="A2367" s="2" t="s">
        <v>996</v>
      </c>
      <c r="B2367" s="2" t="s">
        <v>105</v>
      </c>
      <c r="C2367" s="2" t="s">
        <v>998</v>
      </c>
      <c r="E2367" s="2" t="str">
        <f>IFERROR(__xludf.DUMMYFUNCTION("GOOGLETRANSLATE(A2367, ""en"", ""ru"")"),"Loading...")</f>
        <v>Loading...</v>
      </c>
      <c r="F2367" s="2" t="str">
        <f>IFERROR(__xludf.DUMMYFUNCTION("GOOGLETRANSLATE(B2367, ""en"", ""ru"")"),"Loading...")</f>
        <v>Loading...</v>
      </c>
      <c r="G2367" s="2" t="str">
        <f>IFERROR(__xludf.DUMMYFUNCTION("GOOGLETRANSLATE(C2367, ""en"", ""ru"")"),"Loading...")</f>
        <v>Loading...</v>
      </c>
    </row>
    <row r="2368" ht="15.75" customHeight="1">
      <c r="A2368" s="2" t="s">
        <v>996</v>
      </c>
      <c r="B2368" s="2" t="s">
        <v>104</v>
      </c>
      <c r="C2368" s="2" t="s">
        <v>998</v>
      </c>
      <c r="E2368" s="2" t="str">
        <f>IFERROR(__xludf.DUMMYFUNCTION("GOOGLETRANSLATE(A2368, ""en"", ""ru"")"),"Loading...")</f>
        <v>Loading...</v>
      </c>
      <c r="F2368" s="2" t="str">
        <f>IFERROR(__xludf.DUMMYFUNCTION("GOOGLETRANSLATE(B2368, ""en"", ""ru"")"),"Гвоздика")</f>
        <v>Гвоздика</v>
      </c>
      <c r="G2368" s="2" t="str">
        <f>IFERROR(__xludf.DUMMYFUNCTION("GOOGLETRANSLATE(C2368, ""en"", ""ru"")"),"Loading...")</f>
        <v>Loading...</v>
      </c>
    </row>
    <row r="2369" ht="15.75" customHeight="1">
      <c r="A2369" s="2" t="s">
        <v>996</v>
      </c>
      <c r="B2369" s="2" t="s">
        <v>178</v>
      </c>
      <c r="C2369" s="2" t="s">
        <v>998</v>
      </c>
      <c r="E2369" s="2" t="str">
        <f>IFERROR(__xludf.DUMMYFUNCTION("GOOGLETRANSLATE(A2369, ""en"", ""ru"")"),"Loading...")</f>
        <v>Loading...</v>
      </c>
      <c r="F2369" s="2" t="str">
        <f>IFERROR(__xludf.DUMMYFUNCTION("GOOGLETRANSLATE(B2369, ""en"", ""ru"")"),"Loading...")</f>
        <v>Loading...</v>
      </c>
      <c r="G2369" s="2" t="str">
        <f>IFERROR(__xludf.DUMMYFUNCTION("GOOGLETRANSLATE(C2369, ""en"", ""ru"")"),"Loading...")</f>
        <v>Loading...</v>
      </c>
    </row>
    <row r="2370" ht="15.75" customHeight="1">
      <c r="A2370" s="2" t="s">
        <v>996</v>
      </c>
      <c r="B2370" s="2" t="s">
        <v>32</v>
      </c>
      <c r="C2370" s="2" t="s">
        <v>998</v>
      </c>
      <c r="E2370" s="2" t="str">
        <f>IFERROR(__xludf.DUMMYFUNCTION("GOOGLETRANSLATE(A2370, ""en"", ""ru"")"),"Loading...")</f>
        <v>Loading...</v>
      </c>
      <c r="F2370" s="2" t="str">
        <f>IFERROR(__xludf.DUMMYFUNCTION("GOOGLETRANSLATE(B2370, ""en"", ""ru"")"),"Сахар")</f>
        <v>Сахар</v>
      </c>
      <c r="G2370" s="2" t="str">
        <f>IFERROR(__xludf.DUMMYFUNCTION("GOOGLETRANSLATE(C2370, ""en"", ""ru"")"),"Loading...")</f>
        <v>Loading...</v>
      </c>
    </row>
    <row r="2371" ht="15.75" customHeight="1">
      <c r="A2371" s="2" t="s">
        <v>996</v>
      </c>
      <c r="B2371" s="2" t="s">
        <v>1000</v>
      </c>
      <c r="C2371" s="2" t="s">
        <v>998</v>
      </c>
      <c r="E2371" s="2" t="str">
        <f>IFERROR(__xludf.DUMMYFUNCTION("GOOGLETRANSLATE(A2371, ""en"", ""ru"")"),"Loading...")</f>
        <v>Loading...</v>
      </c>
      <c r="F2371" s="2" t="str">
        <f>IFERROR(__xludf.DUMMYFUNCTION("GOOGLETRANSLATE(B2371, ""en"", ""ru"")"),"Loading...")</f>
        <v>Loading...</v>
      </c>
      <c r="G2371" s="2" t="str">
        <f>IFERROR(__xludf.DUMMYFUNCTION("GOOGLETRANSLATE(C2371, ""en"", ""ru"")"),"Loading...")</f>
        <v>Loading...</v>
      </c>
    </row>
    <row r="2372" ht="15.75" customHeight="1">
      <c r="A2372" s="2" t="s">
        <v>996</v>
      </c>
      <c r="B2372" s="2" t="s">
        <v>676</v>
      </c>
      <c r="C2372" s="2" t="s">
        <v>998</v>
      </c>
      <c r="E2372" s="2" t="str">
        <f>IFERROR(__xludf.DUMMYFUNCTION("GOOGLETRANSLATE(A2372, ""en"", ""ru"")"),"Loading...")</f>
        <v>Loading...</v>
      </c>
      <c r="F2372" s="2" t="str">
        <f>IFERROR(__xludf.DUMMYFUNCTION("GOOGLETRANSLATE(B2372, ""en"", ""ru"")"),"Loading...")</f>
        <v>Loading...</v>
      </c>
      <c r="G2372" s="2" t="str">
        <f>IFERROR(__xludf.DUMMYFUNCTION("GOOGLETRANSLATE(C2372, ""en"", ""ru"")"),"Loading...")</f>
        <v>Loading...</v>
      </c>
    </row>
    <row r="2373" ht="15.75" customHeight="1">
      <c r="A2373" s="2" t="s">
        <v>996</v>
      </c>
      <c r="B2373" s="2" t="s">
        <v>18</v>
      </c>
      <c r="C2373" s="2" t="s">
        <v>998</v>
      </c>
      <c r="E2373" s="2" t="str">
        <f>IFERROR(__xludf.DUMMYFUNCTION("GOOGLETRANSLATE(A2373, ""en"", ""ru"")"),"Loading...")</f>
        <v>Loading...</v>
      </c>
      <c r="F2373" s="2" t="str">
        <f>IFERROR(__xludf.DUMMYFUNCTION("GOOGLETRANSLATE(B2373, ""en"", ""ru"")"),"Масло")</f>
        <v>Масло</v>
      </c>
      <c r="G2373" s="2" t="str">
        <f>IFERROR(__xludf.DUMMYFUNCTION("GOOGLETRANSLATE(C2373, ""en"", ""ru"")"),"Loading...")</f>
        <v>Loading...</v>
      </c>
    </row>
    <row r="2374" ht="15.75" customHeight="1">
      <c r="A2374" s="2" t="s">
        <v>1001</v>
      </c>
      <c r="B2374" s="2" t="s">
        <v>69</v>
      </c>
      <c r="C2374" s="2" t="s">
        <v>1002</v>
      </c>
      <c r="E2374" s="2" t="str">
        <f>IFERROR(__xludf.DUMMYFUNCTION("GOOGLETRANSLATE(A2374, ""en"", ""ru"")"),"Риболлита")</f>
        <v>Риболлита</v>
      </c>
      <c r="F2374" s="2" t="str">
        <f>IFERROR(__xludf.DUMMYFUNCTION("GOOGLETRANSLATE(B2374, ""en"", ""ru"")"),"Оливковое масло")</f>
        <v>Оливковое масло</v>
      </c>
      <c r="G2374" s="2" t="str">
        <f>IFERROR(__xludf.DUMMYFUNCTION("GOOGLETRANSLATE(C2374, ""en"", ""ru"")"),"Loading...")</f>
        <v>Loading...</v>
      </c>
    </row>
    <row r="2375" ht="15.75" customHeight="1">
      <c r="A2375" s="2" t="s">
        <v>1001</v>
      </c>
      <c r="B2375" s="2" t="s">
        <v>77</v>
      </c>
      <c r="C2375" s="2" t="s">
        <v>1002</v>
      </c>
      <c r="E2375" s="2" t="str">
        <f>IFERROR(__xludf.DUMMYFUNCTION("GOOGLETRANSLATE(A2375, ""en"", ""ru"")"),"Риболлита")</f>
        <v>Риболлита</v>
      </c>
      <c r="F2375" s="2" t="str">
        <f>IFERROR(__xludf.DUMMYFUNCTION("GOOGLETRANSLATE(B2375, ""en"", ""ru"")"),"Лук")</f>
        <v>Лук</v>
      </c>
      <c r="G2375" s="2" t="str">
        <f>IFERROR(__xludf.DUMMYFUNCTION("GOOGLETRANSLATE(C2375, ""en"", ""ru"")"),"Loading...")</f>
        <v>Loading...</v>
      </c>
    </row>
    <row r="2376" ht="15.75" customHeight="1">
      <c r="A2376" s="2" t="s">
        <v>1001</v>
      </c>
      <c r="B2376" s="2" t="s">
        <v>91</v>
      </c>
      <c r="C2376" s="2" t="s">
        <v>1002</v>
      </c>
      <c r="E2376" s="2" t="str">
        <f>IFERROR(__xludf.DUMMYFUNCTION("GOOGLETRANSLATE(A2376, ""en"", ""ru"")"),"Риболлита")</f>
        <v>Риболлита</v>
      </c>
      <c r="F2376" s="2" t="str">
        <f>IFERROR(__xludf.DUMMYFUNCTION("GOOGLETRANSLATE(B2376, ""en"", ""ru"")"),"Морковь")</f>
        <v>Морковь</v>
      </c>
      <c r="G2376" s="2" t="str">
        <f>IFERROR(__xludf.DUMMYFUNCTION("GOOGLETRANSLATE(C2376, ""en"", ""ru"")"),"Loading...")</f>
        <v>Loading...</v>
      </c>
    </row>
    <row r="2377" ht="15.75" customHeight="1">
      <c r="A2377" s="2" t="s">
        <v>1001</v>
      </c>
      <c r="B2377" s="2" t="s">
        <v>122</v>
      </c>
      <c r="C2377" s="2" t="s">
        <v>1002</v>
      </c>
      <c r="E2377" s="2" t="str">
        <f>IFERROR(__xludf.DUMMYFUNCTION("GOOGLETRANSLATE(A2377, ""en"", ""ru"")"),"Риболлита")</f>
        <v>Риболлита</v>
      </c>
      <c r="F2377" s="2" t="str">
        <f>IFERROR(__xludf.DUMMYFUNCTION("GOOGLETRANSLATE(B2377, ""en"", ""ru"")"),"Loading...")</f>
        <v>Loading...</v>
      </c>
      <c r="G2377" s="2" t="str">
        <f>IFERROR(__xludf.DUMMYFUNCTION("GOOGLETRANSLATE(C2377, ""en"", ""ru"")"),"Loading...")</f>
        <v>Loading...</v>
      </c>
    </row>
    <row r="2378" ht="15.75" customHeight="1">
      <c r="A2378" s="2" t="s">
        <v>1001</v>
      </c>
      <c r="B2378" s="2" t="s">
        <v>79</v>
      </c>
      <c r="C2378" s="2" t="s">
        <v>1002</v>
      </c>
      <c r="E2378" s="2" t="str">
        <f>IFERROR(__xludf.DUMMYFUNCTION("GOOGLETRANSLATE(A2378, ""en"", ""ru"")"),"Риболлита")</f>
        <v>Риболлита</v>
      </c>
      <c r="F2378" s="2" t="str">
        <f>IFERROR(__xludf.DUMMYFUNCTION("GOOGLETRANSLATE(B2378, ""en"", ""ru"")"),"Чеснок")</f>
        <v>Чеснок</v>
      </c>
      <c r="G2378" s="2" t="str">
        <f>IFERROR(__xludf.DUMMYFUNCTION("GOOGLETRANSLATE(C2378, ""en"", ""ru"")"),"Loading...")</f>
        <v>Loading...</v>
      </c>
    </row>
    <row r="2379" ht="15.75" customHeight="1">
      <c r="A2379" s="2" t="s">
        <v>1001</v>
      </c>
      <c r="B2379" s="2" t="s">
        <v>287</v>
      </c>
      <c r="C2379" s="2" t="s">
        <v>1002</v>
      </c>
      <c r="E2379" s="2" t="str">
        <f>IFERROR(__xludf.DUMMYFUNCTION("GOOGLETRANSLATE(A2379, ""en"", ""ru"")"),"Риболлита")</f>
        <v>Риболлита</v>
      </c>
      <c r="F2379" s="2" t="str">
        <f>IFERROR(__xludf.DUMMYFUNCTION("GOOGLETRANSLATE(B2379, ""en"", ""ru"")"),"Loading...")</f>
        <v>Loading...</v>
      </c>
      <c r="G2379" s="2" t="str">
        <f>IFERROR(__xludf.DUMMYFUNCTION("GOOGLETRANSLATE(C2379, ""en"", ""ru"")"),"Loading...")</f>
        <v>Loading...</v>
      </c>
    </row>
    <row r="2380" ht="15.75" customHeight="1">
      <c r="A2380" s="2" t="s">
        <v>1001</v>
      </c>
      <c r="B2380" s="2" t="s">
        <v>1003</v>
      </c>
      <c r="C2380" s="2" t="s">
        <v>1002</v>
      </c>
      <c r="E2380" s="2" t="str">
        <f>IFERROR(__xludf.DUMMYFUNCTION("GOOGLETRANSLATE(A2380, ""en"", ""ru"")"),"Риболлита")</f>
        <v>Риболлита</v>
      </c>
      <c r="F2380" s="2" t="str">
        <f>IFERROR(__xludf.DUMMYFUNCTION("GOOGLETRANSLATE(B2380, ""en"", ""ru"")"),"Loading...")</f>
        <v>Loading...</v>
      </c>
      <c r="G2380" s="2" t="str">
        <f>IFERROR(__xludf.DUMMYFUNCTION("GOOGLETRANSLATE(C2380, ""en"", ""ru"")"),"Loading...")</f>
        <v>Loading...</v>
      </c>
    </row>
    <row r="2381" ht="15.75" customHeight="1">
      <c r="A2381" s="2" t="s">
        <v>1001</v>
      </c>
      <c r="B2381" s="2" t="s">
        <v>47</v>
      </c>
      <c r="C2381" s="2" t="s">
        <v>1002</v>
      </c>
      <c r="E2381" s="2" t="str">
        <f>IFERROR(__xludf.DUMMYFUNCTION("GOOGLETRANSLATE(A2381, ""en"", ""ru"")"),"Риболлита")</f>
        <v>Риболлита</v>
      </c>
      <c r="F2381" s="2" t="str">
        <f>IFERROR(__xludf.DUMMYFUNCTION("GOOGLETRANSLATE(B2381, ""en"", ""ru"")"),"Вода")</f>
        <v>Вода</v>
      </c>
      <c r="G2381" s="2" t="str">
        <f>IFERROR(__xludf.DUMMYFUNCTION("GOOGLETRANSLATE(C2381, ""en"", ""ru"")"),"Loading...")</f>
        <v>Loading...</v>
      </c>
    </row>
    <row r="2382" ht="15.75" customHeight="1">
      <c r="A2382" s="2" t="s">
        <v>1001</v>
      </c>
      <c r="B2382" s="2" t="s">
        <v>88</v>
      </c>
      <c r="C2382" s="2" t="s">
        <v>1002</v>
      </c>
      <c r="E2382" s="2" t="str">
        <f>IFERROR(__xludf.DUMMYFUNCTION("GOOGLETRANSLATE(A2382, ""en"", ""ru"")"),"Риболлита")</f>
        <v>Риболлита</v>
      </c>
      <c r="F2382" s="2" t="str">
        <f>IFERROR(__xludf.DUMMYFUNCTION("GOOGLETRANSLATE(B2382, ""en"", ""ru"")"),"Розмари")</f>
        <v>Розмари</v>
      </c>
      <c r="G2382" s="2" t="str">
        <f>IFERROR(__xludf.DUMMYFUNCTION("GOOGLETRANSLATE(C2382, ""en"", ""ru"")"),"Loading...")</f>
        <v>Loading...</v>
      </c>
    </row>
    <row r="2383" ht="15.75" customHeight="1">
      <c r="A2383" s="2" t="s">
        <v>1001</v>
      </c>
      <c r="B2383" s="2" t="s">
        <v>87</v>
      </c>
      <c r="C2383" s="2" t="s">
        <v>1002</v>
      </c>
      <c r="E2383" s="2" t="str">
        <f>IFERROR(__xludf.DUMMYFUNCTION("GOOGLETRANSLATE(A2383, ""en"", ""ru"")"),"Риболлита")</f>
        <v>Риболлита</v>
      </c>
      <c r="F2383" s="2" t="str">
        <f>IFERROR(__xludf.DUMMYFUNCTION("GOOGLETRANSLATE(B2383, ""en"", ""ru"")"),"Тимьян")</f>
        <v>Тимьян</v>
      </c>
      <c r="G2383" s="2" t="str">
        <f>IFERROR(__xludf.DUMMYFUNCTION("GOOGLETRANSLATE(C2383, ""en"", ""ru"")"),"Loading...")</f>
        <v>Loading...</v>
      </c>
    </row>
    <row r="2384" ht="15.75" customHeight="1">
      <c r="A2384" s="2" t="s">
        <v>1001</v>
      </c>
      <c r="B2384" s="2" t="s">
        <v>465</v>
      </c>
      <c r="C2384" s="2" t="s">
        <v>1002</v>
      </c>
      <c r="E2384" s="2" t="str">
        <f>IFERROR(__xludf.DUMMYFUNCTION("GOOGLETRANSLATE(A2384, ""en"", ""ru"")"),"Риболлита")</f>
        <v>Риболлита</v>
      </c>
      <c r="F2384" s="2" t="str">
        <f>IFERROR(__xludf.DUMMYFUNCTION("GOOGLETRANSLATE(B2384, ""en"", ""ru"")"),"Loading...")</f>
        <v>Loading...</v>
      </c>
      <c r="G2384" s="2" t="str">
        <f>IFERROR(__xludf.DUMMYFUNCTION("GOOGLETRANSLATE(C2384, ""en"", ""ru"")"),"Loading...")</f>
        <v>Loading...</v>
      </c>
    </row>
    <row r="2385" ht="15.75" customHeight="1">
      <c r="A2385" s="2" t="s">
        <v>1001</v>
      </c>
      <c r="B2385" s="2" t="s">
        <v>1004</v>
      </c>
      <c r="C2385" s="2" t="s">
        <v>1002</v>
      </c>
      <c r="E2385" s="2" t="str">
        <f>IFERROR(__xludf.DUMMYFUNCTION("GOOGLETRANSLATE(A2385, ""en"", ""ru"")"),"Риболлита")</f>
        <v>Риболлита</v>
      </c>
      <c r="F2385" s="2" t="str">
        <f>IFERROR(__xludf.DUMMYFUNCTION("GOOGLETRANSLATE(B2385, ""en"", ""ru"")"),"Loading...")</f>
        <v>Loading...</v>
      </c>
      <c r="G2385" s="2" t="str">
        <f>IFERROR(__xludf.DUMMYFUNCTION("GOOGLETRANSLATE(C2385, ""en"", ""ru"")"),"Loading...")</f>
        <v>Loading...</v>
      </c>
    </row>
    <row r="2386" ht="15.75" customHeight="1">
      <c r="A2386" s="2" t="s">
        <v>1001</v>
      </c>
      <c r="B2386" s="2" t="s">
        <v>226</v>
      </c>
      <c r="C2386" s="2" t="s">
        <v>1002</v>
      </c>
      <c r="E2386" s="2" t="str">
        <f>IFERROR(__xludf.DUMMYFUNCTION("GOOGLETRANSLATE(A2386, ""en"", ""ru"")"),"Риболлита")</f>
        <v>Риболлита</v>
      </c>
      <c r="F2386" s="2" t="str">
        <f>IFERROR(__xludf.DUMMYFUNCTION("GOOGLETRANSLATE(B2386, ""en"", ""ru"")"),"Loading...")</f>
        <v>Loading...</v>
      </c>
      <c r="G2386" s="2" t="str">
        <f>IFERROR(__xludf.DUMMYFUNCTION("GOOGLETRANSLATE(C2386, ""en"", ""ru"")"),"Loading...")</f>
        <v>Loading...</v>
      </c>
    </row>
    <row r="2387" ht="15.75" customHeight="1">
      <c r="A2387" s="2" t="s">
        <v>1001</v>
      </c>
      <c r="B2387" s="2" t="s">
        <v>607</v>
      </c>
      <c r="C2387" s="2" t="s">
        <v>1002</v>
      </c>
      <c r="E2387" s="2" t="str">
        <f>IFERROR(__xludf.DUMMYFUNCTION("GOOGLETRANSLATE(A2387, ""en"", ""ru"")"),"Риболлита")</f>
        <v>Риболлита</v>
      </c>
      <c r="F2387" s="2" t="str">
        <f>IFERROR(__xludf.DUMMYFUNCTION("GOOGLETRANSLATE(B2387, ""en"", ""ru"")"),"Loading...")</f>
        <v>Loading...</v>
      </c>
      <c r="G2387" s="2" t="str">
        <f>IFERROR(__xludf.DUMMYFUNCTION("GOOGLETRANSLATE(C2387, ""en"", ""ru"")"),"Loading...")</f>
        <v>Loading...</v>
      </c>
    </row>
    <row r="2388" ht="15.75" customHeight="1">
      <c r="A2388" s="2" t="s">
        <v>1005</v>
      </c>
      <c r="B2388" s="2" t="s">
        <v>69</v>
      </c>
      <c r="C2388" s="2" t="s">
        <v>1006</v>
      </c>
      <c r="E2388" s="2" t="str">
        <f>IFERROR(__xludf.DUMMYFUNCTION("GOOGLETRANSLATE(A2388, ""en"", ""ru"")"),"Loading...")</f>
        <v>Loading...</v>
      </c>
      <c r="F2388" s="2" t="str">
        <f>IFERROR(__xludf.DUMMYFUNCTION("GOOGLETRANSLATE(B2388, ""en"", ""ru"")"),"Оливковое масло")</f>
        <v>Оливковое масло</v>
      </c>
      <c r="G2388" s="2" t="str">
        <f>IFERROR(__xludf.DUMMYFUNCTION("GOOGLETRANSLATE(C2388, ""en"", ""ru"")"),"Loading...")</f>
        <v>Loading...</v>
      </c>
    </row>
    <row r="2389" ht="15.75" customHeight="1">
      <c r="A2389" s="2" t="s">
        <v>1005</v>
      </c>
      <c r="B2389" s="2" t="s">
        <v>91</v>
      </c>
      <c r="C2389" s="2" t="s">
        <v>1006</v>
      </c>
      <c r="E2389" s="2" t="str">
        <f>IFERROR(__xludf.DUMMYFUNCTION("GOOGLETRANSLATE(A2389, ""en"", ""ru"")"),"Loading...")</f>
        <v>Loading...</v>
      </c>
      <c r="F2389" s="2" t="str">
        <f>IFERROR(__xludf.DUMMYFUNCTION("GOOGLETRANSLATE(B2389, ""en"", ""ru"")"),"Морковь")</f>
        <v>Морковь</v>
      </c>
      <c r="G2389" s="2" t="str">
        <f>IFERROR(__xludf.DUMMYFUNCTION("GOOGLETRANSLATE(C2389, ""en"", ""ru"")"),"Loading...")</f>
        <v>Loading...</v>
      </c>
    </row>
    <row r="2390" ht="15.75" customHeight="1">
      <c r="A2390" s="2" t="s">
        <v>1005</v>
      </c>
      <c r="B2390" s="2" t="s">
        <v>122</v>
      </c>
      <c r="C2390" s="2" t="s">
        <v>1006</v>
      </c>
      <c r="E2390" s="2" t="str">
        <f>IFERROR(__xludf.DUMMYFUNCTION("GOOGLETRANSLATE(A2390, ""en"", ""ru"")"),"Loading...")</f>
        <v>Loading...</v>
      </c>
      <c r="F2390" s="2" t="str">
        <f>IFERROR(__xludf.DUMMYFUNCTION("GOOGLETRANSLATE(B2390, ""en"", ""ru"")"),"Loading...")</f>
        <v>Loading...</v>
      </c>
      <c r="G2390" s="2" t="str">
        <f>IFERROR(__xludf.DUMMYFUNCTION("GOOGLETRANSLATE(C2390, ""en"", ""ru"")"),"Loading...")</f>
        <v>Loading...</v>
      </c>
    </row>
    <row r="2391" ht="15.75" customHeight="1">
      <c r="A2391" s="2" t="s">
        <v>1005</v>
      </c>
      <c r="B2391" s="2" t="s">
        <v>77</v>
      </c>
      <c r="C2391" s="2" t="s">
        <v>1006</v>
      </c>
      <c r="E2391" s="2" t="str">
        <f>IFERROR(__xludf.DUMMYFUNCTION("GOOGLETRANSLATE(A2391, ""en"", ""ru"")"),"Loading...")</f>
        <v>Loading...</v>
      </c>
      <c r="F2391" s="2" t="str">
        <f>IFERROR(__xludf.DUMMYFUNCTION("GOOGLETRANSLATE(B2391, ""en"", ""ru"")"),"Лук")</f>
        <v>Лук</v>
      </c>
      <c r="G2391" s="2" t="str">
        <f>IFERROR(__xludf.DUMMYFUNCTION("GOOGLETRANSLATE(C2391, ""en"", ""ru"")"),"Loading...")</f>
        <v>Loading...</v>
      </c>
    </row>
    <row r="2392" ht="15.75" customHeight="1">
      <c r="A2392" s="2" t="s">
        <v>1005</v>
      </c>
      <c r="B2392" s="2" t="s">
        <v>79</v>
      </c>
      <c r="C2392" s="2" t="s">
        <v>1006</v>
      </c>
      <c r="E2392" s="2" t="str">
        <f>IFERROR(__xludf.DUMMYFUNCTION("GOOGLETRANSLATE(A2392, ""en"", ""ru"")"),"Loading...")</f>
        <v>Loading...</v>
      </c>
      <c r="F2392" s="2" t="str">
        <f>IFERROR(__xludf.DUMMYFUNCTION("GOOGLETRANSLATE(B2392, ""en"", ""ru"")"),"Чеснок")</f>
        <v>Чеснок</v>
      </c>
      <c r="G2392" s="2" t="str">
        <f>IFERROR(__xludf.DUMMYFUNCTION("GOOGLETRANSLATE(C2392, ""en"", ""ru"")"),"Loading...")</f>
        <v>Loading...</v>
      </c>
    </row>
    <row r="2393" ht="15.75" customHeight="1">
      <c r="A2393" s="2" t="s">
        <v>1005</v>
      </c>
      <c r="B2393" s="2" t="s">
        <v>766</v>
      </c>
      <c r="C2393" s="2" t="s">
        <v>1006</v>
      </c>
      <c r="E2393" s="2" t="str">
        <f>IFERROR(__xludf.DUMMYFUNCTION("GOOGLETRANSLATE(A2393, ""en"", ""ru"")"),"Loading...")</f>
        <v>Loading...</v>
      </c>
      <c r="F2393" s="2" t="str">
        <f>IFERROR(__xludf.DUMMYFUNCTION("GOOGLETRANSLATE(B2393, ""en"", ""ru"")"),"Loading...")</f>
        <v>Loading...</v>
      </c>
      <c r="G2393" s="2" t="str">
        <f>IFERROR(__xludf.DUMMYFUNCTION("GOOGLETRANSLATE(C2393, ""en"", ""ru"")"),"Loading...")</f>
        <v>Loading...</v>
      </c>
    </row>
    <row r="2394" ht="15.75" customHeight="1">
      <c r="A2394" s="2" t="s">
        <v>1005</v>
      </c>
      <c r="B2394" s="2" t="s">
        <v>89</v>
      </c>
      <c r="C2394" s="2" t="s">
        <v>1006</v>
      </c>
      <c r="E2394" s="2" t="str">
        <f>IFERROR(__xludf.DUMMYFUNCTION("GOOGLETRANSLATE(A2394, ""en"", ""ru"")"),"Loading...")</f>
        <v>Loading...</v>
      </c>
      <c r="F2394" s="2" t="str">
        <f>IFERROR(__xludf.DUMMYFUNCTION("GOOGLETRANSLATE(B2394, ""en"", ""ru"")"),"Лавровый лист")</f>
        <v>Лавровый лист</v>
      </c>
      <c r="G2394" s="2" t="str">
        <f>IFERROR(__xludf.DUMMYFUNCTION("GOOGLETRANSLATE(C2394, ""en"", ""ru"")"),"Loading...")</f>
        <v>Loading...</v>
      </c>
    </row>
    <row r="2395" ht="15.75" customHeight="1">
      <c r="A2395" s="2" t="s">
        <v>1005</v>
      </c>
      <c r="B2395" s="2" t="s">
        <v>47</v>
      </c>
      <c r="C2395" s="2" t="s">
        <v>1006</v>
      </c>
      <c r="E2395" s="2" t="str">
        <f>IFERROR(__xludf.DUMMYFUNCTION("GOOGLETRANSLATE(A2395, ""en"", ""ru"")"),"Loading...")</f>
        <v>Loading...</v>
      </c>
      <c r="F2395" s="2" t="str">
        <f>IFERROR(__xludf.DUMMYFUNCTION("GOOGLETRANSLATE(B2395, ""en"", ""ru"")"),"Вода")</f>
        <v>Вода</v>
      </c>
      <c r="G2395" s="2" t="str">
        <f>IFERROR(__xludf.DUMMYFUNCTION("GOOGLETRANSLATE(C2395, ""en"", ""ru"")"),"Loading...")</f>
        <v>Loading...</v>
      </c>
    </row>
    <row r="2396" ht="15.75" customHeight="1">
      <c r="A2396" s="2" t="s">
        <v>1005</v>
      </c>
      <c r="B2396" s="2" t="s">
        <v>30</v>
      </c>
      <c r="C2396" s="2" t="s">
        <v>1006</v>
      </c>
      <c r="E2396" s="2" t="str">
        <f>IFERROR(__xludf.DUMMYFUNCTION("GOOGLETRANSLATE(A2396, ""en"", ""ru"")"),"Loading...")</f>
        <v>Loading...</v>
      </c>
      <c r="F2396" s="2" t="str">
        <f>IFERROR(__xludf.DUMMYFUNCTION("GOOGLETRANSLATE(B2396, ""en"", ""ru"")"),"Соль")</f>
        <v>Соль</v>
      </c>
      <c r="G2396" s="2" t="str">
        <f>IFERROR(__xludf.DUMMYFUNCTION("GOOGLETRANSLATE(C2396, ""en"", ""ru"")"),"Loading...")</f>
        <v>Loading...</v>
      </c>
    </row>
    <row r="2397" ht="15.75" customHeight="1">
      <c r="A2397" s="2" t="s">
        <v>1005</v>
      </c>
      <c r="B2397" s="2" t="s">
        <v>1007</v>
      </c>
      <c r="C2397" s="2" t="s">
        <v>1006</v>
      </c>
      <c r="E2397" s="2" t="str">
        <f>IFERROR(__xludf.DUMMYFUNCTION("GOOGLETRANSLATE(A2397, ""en"", ""ru"")"),"Loading...")</f>
        <v>Loading...</v>
      </c>
      <c r="F2397" s="2" t="str">
        <f>IFERROR(__xludf.DUMMYFUNCTION("GOOGLETRANSLATE(B2397, ""en"", ""ru"")"),"Loading...")</f>
        <v>Loading...</v>
      </c>
      <c r="G2397" s="2" t="str">
        <f>IFERROR(__xludf.DUMMYFUNCTION("GOOGLETRANSLATE(C2397, ""en"", ""ru"")"),"Loading...")</f>
        <v>Loading...</v>
      </c>
    </row>
    <row r="2398" ht="15.75" customHeight="1">
      <c r="A2398" s="2" t="s">
        <v>1005</v>
      </c>
      <c r="B2398" s="2" t="s">
        <v>146</v>
      </c>
      <c r="C2398" s="2" t="s">
        <v>1006</v>
      </c>
      <c r="E2398" s="2" t="str">
        <f>IFERROR(__xludf.DUMMYFUNCTION("GOOGLETRANSLATE(A2398, ""en"", ""ru"")"),"Loading...")</f>
        <v>Loading...</v>
      </c>
      <c r="F2398" s="2" t="str">
        <f>IFERROR(__xludf.DUMMYFUNCTION("GOOGLETRANSLATE(B2398, ""en"", ""ru"")"),"Loading...")</f>
        <v>Loading...</v>
      </c>
      <c r="G2398" s="2" t="str">
        <f>IFERROR(__xludf.DUMMYFUNCTION("GOOGLETRANSLATE(C2398, ""en"", ""ru"")"),"Loading...")</f>
        <v>Loading...</v>
      </c>
    </row>
    <row r="2399" ht="15.75" customHeight="1">
      <c r="A2399" s="2" t="s">
        <v>1005</v>
      </c>
      <c r="B2399" s="2" t="s">
        <v>536</v>
      </c>
      <c r="C2399" s="2" t="s">
        <v>1006</v>
      </c>
      <c r="E2399" s="2" t="str">
        <f>IFERROR(__xludf.DUMMYFUNCTION("GOOGLETRANSLATE(A2399, ""en"", ""ru"")"),"Loading...")</f>
        <v>Loading...</v>
      </c>
      <c r="F2399" s="2" t="str">
        <f>IFERROR(__xludf.DUMMYFUNCTION("GOOGLETRANSLATE(B2399, ""en"", ""ru"")"),"Баклажаны")</f>
        <v>Баклажаны</v>
      </c>
      <c r="G2399" s="2" t="str">
        <f>IFERROR(__xludf.DUMMYFUNCTION("GOOGLETRANSLATE(C2399, ""en"", ""ru"")"),"Loading...")</f>
        <v>Loading...</v>
      </c>
    </row>
    <row r="2400" ht="15.75" customHeight="1">
      <c r="A2400" s="2" t="s">
        <v>1005</v>
      </c>
      <c r="B2400" s="2" t="s">
        <v>88</v>
      </c>
      <c r="C2400" s="2" t="s">
        <v>1006</v>
      </c>
      <c r="E2400" s="2" t="str">
        <f>IFERROR(__xludf.DUMMYFUNCTION("GOOGLETRANSLATE(A2400, ""en"", ""ru"")"),"Loading...")</f>
        <v>Loading...</v>
      </c>
      <c r="F2400" s="2" t="str">
        <f>IFERROR(__xludf.DUMMYFUNCTION("GOOGLETRANSLATE(B2400, ""en"", ""ru"")"),"Розмари")</f>
        <v>Розмари</v>
      </c>
      <c r="G2400" s="2" t="str">
        <f>IFERROR(__xludf.DUMMYFUNCTION("GOOGLETRANSLATE(C2400, ""en"", ""ru"")"),"Loading...")</f>
        <v>Loading...</v>
      </c>
    </row>
    <row r="2401" ht="15.75" customHeight="1">
      <c r="A2401" s="2" t="s">
        <v>1005</v>
      </c>
      <c r="B2401" s="2" t="s">
        <v>1008</v>
      </c>
      <c r="C2401" s="2" t="s">
        <v>1006</v>
      </c>
      <c r="E2401" s="2" t="str">
        <f>IFERROR(__xludf.DUMMYFUNCTION("GOOGLETRANSLATE(A2401, ""en"", ""ru"")"),"Loading...")</f>
        <v>Loading...</v>
      </c>
      <c r="F2401" s="2" t="str">
        <f>IFERROR(__xludf.DUMMYFUNCTION("GOOGLETRANSLATE(B2401, ""en"", ""ru"")"),"Loading...")</f>
        <v>Loading...</v>
      </c>
      <c r="G2401" s="2" t="str">
        <f>IFERROR(__xludf.DUMMYFUNCTION("GOOGLETRANSLATE(C2401, ""en"", ""ru"")"),"Loading...")</f>
        <v>Loading...</v>
      </c>
    </row>
    <row r="2402" ht="15.75" customHeight="1">
      <c r="A2402" s="2" t="s">
        <v>1005</v>
      </c>
      <c r="B2402" s="2" t="s">
        <v>118</v>
      </c>
      <c r="C2402" s="2" t="s">
        <v>1006</v>
      </c>
      <c r="E2402" s="2" t="str">
        <f>IFERROR(__xludf.DUMMYFUNCTION("GOOGLETRANSLATE(A2402, ""en"", ""ru"")"),"Loading...")</f>
        <v>Loading...</v>
      </c>
      <c r="F2402" s="2" t="str">
        <f>IFERROR(__xludf.DUMMYFUNCTION("GOOGLETRANSLATE(B2402, ""en"", ""ru"")"),"Петрушка")</f>
        <v>Петрушка</v>
      </c>
      <c r="G2402" s="2" t="str">
        <f>IFERROR(__xludf.DUMMYFUNCTION("GOOGLETRANSLATE(C2402, ""en"", ""ru"")"),"Loading...")</f>
        <v>Loading...</v>
      </c>
    </row>
    <row r="2403" ht="15.75" customHeight="1">
      <c r="A2403" s="2" t="s">
        <v>1009</v>
      </c>
      <c r="B2403" s="2" t="s">
        <v>164</v>
      </c>
      <c r="C2403" s="2" t="s">
        <v>1010</v>
      </c>
      <c r="E2403" s="2" t="str">
        <f>IFERROR(__xludf.DUMMYFUNCTION("GOOGLETRANSLATE(A2403, ""en"", ""ru"")"),"Рок Торты")</f>
        <v>Рок Торты</v>
      </c>
      <c r="F2403" s="2" t="str">
        <f>IFERROR(__xludf.DUMMYFUNCTION("GOOGLETRANSLATE(B2403, ""en"", ""ru"")"),"Loading...")</f>
        <v>Loading...</v>
      </c>
      <c r="G2403" s="2" t="str">
        <f>IFERROR(__xludf.DUMMYFUNCTION("GOOGLETRANSLATE(C2403, ""en"", ""ru"")"),"Loading...")</f>
        <v>Loading...</v>
      </c>
    </row>
    <row r="2404" ht="15.75" customHeight="1">
      <c r="A2404" s="2" t="s">
        <v>1009</v>
      </c>
      <c r="B2404" s="2" t="s">
        <v>17</v>
      </c>
      <c r="C2404" s="2" t="s">
        <v>1010</v>
      </c>
      <c r="E2404" s="2" t="str">
        <f>IFERROR(__xludf.DUMMYFUNCTION("GOOGLETRANSLATE(A2404, ""en"", ""ru"")"),"Рок Торты")</f>
        <v>Рок Торты</v>
      </c>
      <c r="F2404" s="2" t="str">
        <f>IFERROR(__xludf.DUMMYFUNCTION("GOOGLETRANSLATE(B2404, ""en"", ""ru"")"),"Кастеровый сахар")</f>
        <v>Кастеровый сахар</v>
      </c>
      <c r="G2404" s="2" t="str">
        <f>IFERROR(__xludf.DUMMYFUNCTION("GOOGLETRANSLATE(C2404, ""en"", ""ru"")"),"Loading...")</f>
        <v>Loading...</v>
      </c>
    </row>
    <row r="2405" ht="15.75" customHeight="1">
      <c r="A2405" s="2" t="s">
        <v>1009</v>
      </c>
      <c r="B2405" s="2" t="s">
        <v>29</v>
      </c>
      <c r="C2405" s="2" t="s">
        <v>1010</v>
      </c>
      <c r="E2405" s="2" t="str">
        <f>IFERROR(__xludf.DUMMYFUNCTION("GOOGLETRANSLATE(A2405, ""en"", ""ru"")"),"Рок Торты")</f>
        <v>Рок Торты</v>
      </c>
      <c r="F2405" s="2" t="str">
        <f>IFERROR(__xludf.DUMMYFUNCTION("GOOGLETRANSLATE(B2405, ""en"", ""ru"")"),"Порошок для выпечки")</f>
        <v>Порошок для выпечки</v>
      </c>
      <c r="G2405" s="2" t="str">
        <f>IFERROR(__xludf.DUMMYFUNCTION("GOOGLETRANSLATE(C2405, ""en"", ""ru"")"),"Loading...")</f>
        <v>Loading...</v>
      </c>
    </row>
    <row r="2406" ht="15.75" customHeight="1">
      <c r="A2406" s="2" t="s">
        <v>1009</v>
      </c>
      <c r="B2406" s="2" t="s">
        <v>18</v>
      </c>
      <c r="C2406" s="2" t="s">
        <v>1010</v>
      </c>
      <c r="E2406" s="2" t="str">
        <f>IFERROR(__xludf.DUMMYFUNCTION("GOOGLETRANSLATE(A2406, ""en"", ""ru"")"),"Рок Торты")</f>
        <v>Рок Торты</v>
      </c>
      <c r="F2406" s="2" t="str">
        <f>IFERROR(__xludf.DUMMYFUNCTION("GOOGLETRANSLATE(B2406, ""en"", ""ru"")"),"Масло")</f>
        <v>Масло</v>
      </c>
      <c r="G2406" s="2" t="str">
        <f>IFERROR(__xludf.DUMMYFUNCTION("GOOGLETRANSLATE(C2406, ""en"", ""ru"")"),"Loading...")</f>
        <v>Loading...</v>
      </c>
    </row>
    <row r="2407" ht="15.75" customHeight="1">
      <c r="A2407" s="2" t="s">
        <v>1009</v>
      </c>
      <c r="B2407" s="2" t="s">
        <v>445</v>
      </c>
      <c r="C2407" s="2" t="s">
        <v>1010</v>
      </c>
      <c r="E2407" s="2" t="str">
        <f>IFERROR(__xludf.DUMMYFUNCTION("GOOGLETRANSLATE(A2407, ""en"", ""ru"")"),"Рок Торты")</f>
        <v>Рок Торты</v>
      </c>
      <c r="F2407" s="2" t="str">
        <f>IFERROR(__xludf.DUMMYFUNCTION("GOOGLETRANSLATE(B2407, ""en"", ""ru"")"),"Loading...")</f>
        <v>Loading...</v>
      </c>
      <c r="G2407" s="2" t="str">
        <f>IFERROR(__xludf.DUMMYFUNCTION("GOOGLETRANSLATE(C2407, ""en"", ""ru"")"),"Loading...")</f>
        <v>Loading...</v>
      </c>
    </row>
    <row r="2408" ht="15.75" customHeight="1">
      <c r="A2408" s="2" t="s">
        <v>1009</v>
      </c>
      <c r="B2408" s="2" t="s">
        <v>27</v>
      </c>
      <c r="C2408" s="2" t="s">
        <v>1010</v>
      </c>
      <c r="E2408" s="2" t="str">
        <f>IFERROR(__xludf.DUMMYFUNCTION("GOOGLETRANSLATE(A2408, ""en"", ""ru"")"),"Рок Торты")</f>
        <v>Рок Торты</v>
      </c>
      <c r="F2408" s="2" t="str">
        <f>IFERROR(__xludf.DUMMYFUNCTION("GOOGLETRANSLATE(B2408, ""en"", ""ru"")"),"Яйца")</f>
        <v>Яйца</v>
      </c>
      <c r="G2408" s="2" t="str">
        <f>IFERROR(__xludf.DUMMYFUNCTION("GOOGLETRANSLATE(C2408, ""en"", ""ru"")"),"Loading...")</f>
        <v>Loading...</v>
      </c>
    </row>
    <row r="2409" ht="15.75" customHeight="1">
      <c r="A2409" s="2" t="s">
        <v>1009</v>
      </c>
      <c r="B2409" s="2" t="s">
        <v>25</v>
      </c>
      <c r="C2409" s="2" t="s">
        <v>1010</v>
      </c>
      <c r="E2409" s="2" t="str">
        <f>IFERROR(__xludf.DUMMYFUNCTION("GOOGLETRANSLATE(A2409, ""en"", ""ru"")"),"Рок Торты")</f>
        <v>Рок Торты</v>
      </c>
      <c r="F2409" s="2" t="str">
        <f>IFERROR(__xludf.DUMMYFUNCTION("GOOGLETRANSLATE(B2409, ""en"", ""ru"")"),"Молоко")</f>
        <v>Молоко</v>
      </c>
      <c r="G2409" s="2" t="str">
        <f>IFERROR(__xludf.DUMMYFUNCTION("GOOGLETRANSLATE(C2409, ""en"", ""ru"")"),"Loading...")</f>
        <v>Loading...</v>
      </c>
    </row>
    <row r="2410" ht="15.75" customHeight="1">
      <c r="A2410" s="2" t="s">
        <v>1009</v>
      </c>
      <c r="B2410" s="2" t="s">
        <v>135</v>
      </c>
      <c r="C2410" s="2" t="s">
        <v>1010</v>
      </c>
      <c r="E2410" s="2" t="str">
        <f>IFERROR(__xludf.DUMMYFUNCTION("GOOGLETRANSLATE(A2410, ""en"", ""ru"")"),"Рок Торты")</f>
        <v>Рок Торты</v>
      </c>
      <c r="F2410" s="2" t="str">
        <f>IFERROR(__xludf.DUMMYFUNCTION("GOOGLETRANSLATE(B2410, ""en"", ""ru"")"),"Loading...")</f>
        <v>Loading...</v>
      </c>
      <c r="G2410" s="2" t="str">
        <f>IFERROR(__xludf.DUMMYFUNCTION("GOOGLETRANSLATE(C2410, ""en"", ""ru"")"),"Loading...")</f>
        <v>Loading...</v>
      </c>
    </row>
    <row r="2411" ht="15.75" customHeight="1">
      <c r="A2411" s="2" t="s">
        <v>1011</v>
      </c>
      <c r="B2411" s="2" t="s">
        <v>75</v>
      </c>
      <c r="C2411" s="2" t="s">
        <v>1012</v>
      </c>
      <c r="E2411" s="2" t="str">
        <f>IFERROR(__xludf.DUMMYFUNCTION("GOOGLETRANSLATE(A2411, ""en"", ""ru"")"),"Loading...")</f>
        <v>Loading...</v>
      </c>
      <c r="F2411" s="2" t="str">
        <f>IFERROR(__xludf.DUMMYFUNCTION("GOOGLETRANSLATE(B2411, ""en"", ""ru"")"),"баклажаны")</f>
        <v>баклажаны</v>
      </c>
      <c r="G2411" s="2" t="str">
        <f>IFERROR(__xludf.DUMMYFUNCTION("GOOGLETRANSLATE(C2411, ""en"", ""ru"")"),"Loading...")</f>
        <v>Loading...</v>
      </c>
    </row>
    <row r="2412" ht="15.75" customHeight="1">
      <c r="A2412" s="2" t="s">
        <v>1011</v>
      </c>
      <c r="B2412" s="2" t="s">
        <v>527</v>
      </c>
      <c r="C2412" s="2" t="s">
        <v>1012</v>
      </c>
      <c r="E2412" s="2" t="str">
        <f>IFERROR(__xludf.DUMMYFUNCTION("GOOGLETRANSLATE(A2412, ""en"", ""ru"")"),"Loading...")</f>
        <v>Loading...</v>
      </c>
      <c r="F2412" s="2" t="str">
        <f>IFERROR(__xludf.DUMMYFUNCTION("GOOGLETRANSLATE(B2412, ""en"", ""ru"")"),"Loading...")</f>
        <v>Loading...</v>
      </c>
      <c r="G2412" s="2" t="str">
        <f>IFERROR(__xludf.DUMMYFUNCTION("GOOGLETRANSLATE(C2412, ""en"", ""ru"")"),"Loading...")</f>
        <v>Loading...</v>
      </c>
    </row>
    <row r="2413" ht="15.75" customHeight="1">
      <c r="A2413" s="2" t="s">
        <v>1011</v>
      </c>
      <c r="B2413" s="2" t="s">
        <v>570</v>
      </c>
      <c r="C2413" s="2" t="s">
        <v>1012</v>
      </c>
      <c r="E2413" s="2" t="str">
        <f>IFERROR(__xludf.DUMMYFUNCTION("GOOGLETRANSLATE(A2413, ""en"", ""ru"")"),"Loading...")</f>
        <v>Loading...</v>
      </c>
      <c r="F2413" s="2" t="str">
        <f>IFERROR(__xludf.DUMMYFUNCTION("GOOGLETRANSLATE(B2413, ""en"", ""ru"")"),"Loading...")</f>
        <v>Loading...</v>
      </c>
      <c r="G2413" s="2" t="str">
        <f>IFERROR(__xludf.DUMMYFUNCTION("GOOGLETRANSLATE(C2413, ""en"", ""ru"")"),"Loading...")</f>
        <v>Loading...</v>
      </c>
    </row>
    <row r="2414" ht="15.75" customHeight="1">
      <c r="A2414" s="2" t="s">
        <v>1011</v>
      </c>
      <c r="B2414" s="2" t="s">
        <v>191</v>
      </c>
      <c r="C2414" s="2" t="s">
        <v>1012</v>
      </c>
      <c r="E2414" s="2" t="str">
        <f>IFERROR(__xludf.DUMMYFUNCTION("GOOGLETRANSLATE(A2414, ""en"", ""ru"")"),"Loading...")</f>
        <v>Loading...</v>
      </c>
      <c r="F2414" s="2" t="str">
        <f>IFERROR(__xludf.DUMMYFUNCTION("GOOGLETRANSLATE(B2414, ""en"", ""ru"")"),"Loading...")</f>
        <v>Loading...</v>
      </c>
      <c r="G2414" s="2" t="str">
        <f>IFERROR(__xludf.DUMMYFUNCTION("GOOGLETRANSLATE(C2414, ""en"", ""ru"")"),"Loading...")</f>
        <v>Loading...</v>
      </c>
    </row>
    <row r="2415" ht="15.75" customHeight="1">
      <c r="A2415" s="2" t="s">
        <v>1011</v>
      </c>
      <c r="B2415" s="2" t="s">
        <v>69</v>
      </c>
      <c r="C2415" s="2" t="s">
        <v>1012</v>
      </c>
      <c r="E2415" s="2" t="str">
        <f>IFERROR(__xludf.DUMMYFUNCTION("GOOGLETRANSLATE(A2415, ""en"", ""ru"")"),"Loading...")</f>
        <v>Loading...</v>
      </c>
      <c r="F2415" s="2" t="str">
        <f>IFERROR(__xludf.DUMMYFUNCTION("GOOGLETRANSLATE(B2415, ""en"", ""ru"")"),"Оливковое масло")</f>
        <v>Оливковое масло</v>
      </c>
      <c r="G2415" s="2" t="str">
        <f>IFERROR(__xludf.DUMMYFUNCTION("GOOGLETRANSLATE(C2415, ""en"", ""ru"")"),"Loading...")</f>
        <v>Loading...</v>
      </c>
    </row>
    <row r="2416" ht="15.75" customHeight="1">
      <c r="A2416" s="2" t="s">
        <v>1011</v>
      </c>
      <c r="B2416" s="2" t="s">
        <v>253</v>
      </c>
      <c r="C2416" s="2" t="s">
        <v>1012</v>
      </c>
      <c r="E2416" s="2" t="str">
        <f>IFERROR(__xludf.DUMMYFUNCTION("GOOGLETRANSLATE(A2416, ""en"", ""ru"")"),"Loading...")</f>
        <v>Loading...</v>
      </c>
      <c r="F2416" s="2" t="str">
        <f>IFERROR(__xludf.DUMMYFUNCTION("GOOGLETRANSLATE(B2416, ""en"", ""ru"")"),"Безил")</f>
        <v>Безил</v>
      </c>
      <c r="G2416" s="2" t="str">
        <f>IFERROR(__xludf.DUMMYFUNCTION("GOOGLETRANSLATE(C2416, ""en"", ""ru"")"),"Loading...")</f>
        <v>Loading...</v>
      </c>
    </row>
    <row r="2417" ht="15.75" customHeight="1">
      <c r="A2417" s="2" t="s">
        <v>1011</v>
      </c>
      <c r="B2417" s="2" t="s">
        <v>77</v>
      </c>
      <c r="C2417" s="2" t="s">
        <v>1012</v>
      </c>
      <c r="E2417" s="2" t="str">
        <f>IFERROR(__xludf.DUMMYFUNCTION("GOOGLETRANSLATE(A2417, ""en"", ""ru"")"),"Loading...")</f>
        <v>Loading...</v>
      </c>
      <c r="F2417" s="2" t="str">
        <f>IFERROR(__xludf.DUMMYFUNCTION("GOOGLETRANSLATE(B2417, ""en"", ""ru"")"),"Лук")</f>
        <v>Лук</v>
      </c>
      <c r="G2417" s="2" t="str">
        <f>IFERROR(__xludf.DUMMYFUNCTION("GOOGLETRANSLATE(C2417, ""en"", ""ru"")"),"Loading...")</f>
        <v>Loading...</v>
      </c>
    </row>
    <row r="2418" ht="15.75" customHeight="1">
      <c r="A2418" s="2" t="s">
        <v>1011</v>
      </c>
      <c r="B2418" s="2" t="s">
        <v>39</v>
      </c>
      <c r="C2418" s="2" t="s">
        <v>1012</v>
      </c>
      <c r="E2418" s="2" t="str">
        <f>IFERROR(__xludf.DUMMYFUNCTION("GOOGLETRANSLATE(A2418, ""en"", ""ru"")"),"Loading...")</f>
        <v>Loading...</v>
      </c>
      <c r="F2418" s="2" t="str">
        <f>IFERROR(__xludf.DUMMYFUNCTION("GOOGLETRANSLATE(B2418, ""en"", ""ru"")"),"Зубчик чеснока")</f>
        <v>Зубчик чеснока</v>
      </c>
      <c r="G2418" s="2" t="str">
        <f>IFERROR(__xludf.DUMMYFUNCTION("GOOGLETRANSLATE(C2418, ""en"", ""ru"")"),"Loading...")</f>
        <v>Loading...</v>
      </c>
    </row>
    <row r="2419" ht="15.75" customHeight="1">
      <c r="A2419" s="2" t="s">
        <v>1011</v>
      </c>
      <c r="B2419" s="2" t="s">
        <v>426</v>
      </c>
      <c r="C2419" s="2" t="s">
        <v>1012</v>
      </c>
      <c r="E2419" s="2" t="str">
        <f>IFERROR(__xludf.DUMMYFUNCTION("GOOGLETRANSLATE(A2419, ""en"", ""ru"")"),"Loading...")</f>
        <v>Loading...</v>
      </c>
      <c r="F2419" s="2" t="str">
        <f>IFERROR(__xludf.DUMMYFUNCTION("GOOGLETRANSLATE(B2419, ""en"", ""ru"")"),"Красный винный уксус")</f>
        <v>Красный винный уксус</v>
      </c>
      <c r="G2419" s="2" t="str">
        <f>IFERROR(__xludf.DUMMYFUNCTION("GOOGLETRANSLATE(C2419, ""en"", ""ru"")"),"Loading...")</f>
        <v>Loading...</v>
      </c>
    </row>
    <row r="2420" ht="15.75" customHeight="1">
      <c r="A2420" s="2" t="s">
        <v>1011</v>
      </c>
      <c r="B2420" s="2" t="s">
        <v>32</v>
      </c>
      <c r="C2420" s="2" t="s">
        <v>1012</v>
      </c>
      <c r="E2420" s="2" t="str">
        <f>IFERROR(__xludf.DUMMYFUNCTION("GOOGLETRANSLATE(A2420, ""en"", ""ru"")"),"Loading...")</f>
        <v>Loading...</v>
      </c>
      <c r="F2420" s="2" t="str">
        <f>IFERROR(__xludf.DUMMYFUNCTION("GOOGLETRANSLATE(B2420, ""en"", ""ru"")"),"Сахар")</f>
        <v>Сахар</v>
      </c>
      <c r="G2420" s="2" t="str">
        <f>IFERROR(__xludf.DUMMYFUNCTION("GOOGLETRANSLATE(C2420, ""en"", ""ru"")"),"Loading...")</f>
        <v>Loading...</v>
      </c>
    </row>
    <row r="2421" ht="15.75" customHeight="1">
      <c r="A2421" s="2" t="s">
        <v>1013</v>
      </c>
      <c r="B2421" s="2" t="s">
        <v>18</v>
      </c>
      <c r="C2421" s="2" t="s">
        <v>1014</v>
      </c>
      <c r="E2421" s="2" t="str">
        <f>IFERROR(__xludf.DUMMYFUNCTION("GOOGLETRANSLATE(A2421, ""en"", ""ru"")"),"Loading...")</f>
        <v>Loading...</v>
      </c>
      <c r="F2421" s="2" t="str">
        <f>IFERROR(__xludf.DUMMYFUNCTION("GOOGLETRANSLATE(B2421, ""en"", ""ru"")"),"Масло")</f>
        <v>Масло</v>
      </c>
      <c r="G2421" s="2" t="str">
        <f>IFERROR(__xludf.DUMMYFUNCTION("GOOGLETRANSLATE(C2421, ""en"", ""ru"")"),"Loading...")</f>
        <v>Loading...</v>
      </c>
    </row>
    <row r="2422" ht="15.75" customHeight="1">
      <c r="A2422" s="2" t="s">
        <v>1013</v>
      </c>
      <c r="B2422" s="2" t="s">
        <v>77</v>
      </c>
      <c r="C2422" s="2" t="s">
        <v>1014</v>
      </c>
      <c r="E2422" s="2" t="str">
        <f>IFERROR(__xludf.DUMMYFUNCTION("GOOGLETRANSLATE(A2422, ""en"", ""ru"")"),"Loading...")</f>
        <v>Loading...</v>
      </c>
      <c r="F2422" s="2" t="str">
        <f>IFERROR(__xludf.DUMMYFUNCTION("GOOGLETRANSLATE(B2422, ""en"", ""ru"")"),"Лук")</f>
        <v>Лук</v>
      </c>
      <c r="G2422" s="2" t="str">
        <f>IFERROR(__xludf.DUMMYFUNCTION("GOOGLETRANSLATE(C2422, ""en"", ""ru"")"),"Loading...")</f>
        <v>Loading...</v>
      </c>
    </row>
    <row r="2423" ht="15.75" customHeight="1">
      <c r="A2423" s="2" t="s">
        <v>1013</v>
      </c>
      <c r="B2423" s="2" t="s">
        <v>375</v>
      </c>
      <c r="C2423" s="2" t="s">
        <v>1014</v>
      </c>
      <c r="E2423" s="2" t="str">
        <f>IFERROR(__xludf.DUMMYFUNCTION("GOOGLETRANSLATE(A2423, ""en"", ""ru"")"),"Loading...")</f>
        <v>Loading...</v>
      </c>
      <c r="F2423" s="2" t="str">
        <f>IFERROR(__xludf.DUMMYFUNCTION("GOOGLETRANSLATE(B2423, ""en"", ""ru"")"),"Loading...")</f>
        <v>Loading...</v>
      </c>
      <c r="G2423" s="2" t="str">
        <f>IFERROR(__xludf.DUMMYFUNCTION("GOOGLETRANSLATE(C2423, ""en"", ""ru"")"),"Loading...")</f>
        <v>Loading...</v>
      </c>
    </row>
    <row r="2424" ht="15.75" customHeight="1">
      <c r="A2424" s="2" t="s">
        <v>1013</v>
      </c>
      <c r="B2424" s="2" t="s">
        <v>355</v>
      </c>
      <c r="C2424" s="2" t="s">
        <v>1014</v>
      </c>
      <c r="E2424" s="2" t="str">
        <f>IFERROR(__xludf.DUMMYFUNCTION("GOOGLETRANSLATE(A2424, ""en"", ""ru"")"),"Loading...")</f>
        <v>Loading...</v>
      </c>
      <c r="F2424" s="2" t="str">
        <f>IFERROR(__xludf.DUMMYFUNCTION("GOOGLETRANSLATE(B2424, ""en"", ""ru"")"),"Куриная грудка")</f>
        <v>Куриная грудка</v>
      </c>
      <c r="G2424" s="2" t="str">
        <f>IFERROR(__xludf.DUMMYFUNCTION("GOOGLETRANSLATE(C2424, ""en"", ""ru"")"),"Loading...")</f>
        <v>Loading...</v>
      </c>
    </row>
    <row r="2425" ht="15.75" customHeight="1">
      <c r="A2425" s="2" t="s">
        <v>1013</v>
      </c>
      <c r="B2425" s="2" t="s">
        <v>93</v>
      </c>
      <c r="C2425" s="2" t="s">
        <v>1014</v>
      </c>
      <c r="E2425" s="2" t="str">
        <f>IFERROR(__xludf.DUMMYFUNCTION("GOOGLETRANSLATE(A2425, ""en"", ""ru"")"),"Loading...")</f>
        <v>Loading...</v>
      </c>
      <c r="F2425" s="2" t="str">
        <f>IFERROR(__xludf.DUMMYFUNCTION("GOOGLETRANSLATE(B2425, ""en"", ""ru"")"),"Картофель")</f>
        <v>Картофель</v>
      </c>
      <c r="G2425" s="2" t="str">
        <f>IFERROR(__xludf.DUMMYFUNCTION("GOOGLETRANSLATE(C2425, ""en"", ""ru"")"),"Loading...")</f>
        <v>Loading...</v>
      </c>
    </row>
    <row r="2426" ht="15.75" customHeight="1">
      <c r="A2426" s="2" t="s">
        <v>1013</v>
      </c>
      <c r="B2426" s="2" t="s">
        <v>30</v>
      </c>
      <c r="C2426" s="2" t="s">
        <v>1014</v>
      </c>
      <c r="E2426" s="2" t="str">
        <f>IFERROR(__xludf.DUMMYFUNCTION("GOOGLETRANSLATE(A2426, ""en"", ""ru"")"),"Loading...")</f>
        <v>Loading...</v>
      </c>
      <c r="F2426" s="2" t="str">
        <f>IFERROR(__xludf.DUMMYFUNCTION("GOOGLETRANSLATE(B2426, ""en"", ""ru"")"),"Соль")</f>
        <v>Соль</v>
      </c>
      <c r="G2426" s="2" t="str">
        <f>IFERROR(__xludf.DUMMYFUNCTION("GOOGLETRANSLATE(C2426, ""en"", ""ru"")"),"Loading...")</f>
        <v>Loading...</v>
      </c>
    </row>
    <row r="2427" ht="15.75" customHeight="1">
      <c r="A2427" s="2" t="s">
        <v>1013</v>
      </c>
      <c r="B2427" s="2" t="s">
        <v>271</v>
      </c>
      <c r="C2427" s="2" t="s">
        <v>1014</v>
      </c>
      <c r="E2427" s="2" t="str">
        <f>IFERROR(__xludf.DUMMYFUNCTION("GOOGLETRANSLATE(A2427, ""en"", ""ru"")"),"Loading...")</f>
        <v>Loading...</v>
      </c>
      <c r="F2427" s="2" t="str">
        <f>IFERROR(__xludf.DUMMYFUNCTION("GOOGLETRANSLATE(B2427, ""en"", ""ru"")"),"Loading...")</f>
        <v>Loading...</v>
      </c>
      <c r="G2427" s="2" t="str">
        <f>IFERROR(__xludf.DUMMYFUNCTION("GOOGLETRANSLATE(C2427, ""en"", ""ru"")"),"Loading...")</f>
        <v>Loading...</v>
      </c>
    </row>
    <row r="2428" ht="15.75" customHeight="1">
      <c r="A2428" s="2" t="s">
        <v>1015</v>
      </c>
      <c r="B2428" s="2" t="s">
        <v>704</v>
      </c>
      <c r="C2428" s="2" t="s">
        <v>1016</v>
      </c>
      <c r="E2428" s="2" t="str">
        <f>IFERROR(__xludf.DUMMYFUNCTION("GOOGLETRANSLATE(A2428, ""en"", ""ru"")"),"Суп из красного горошка")</f>
        <v>Суп из красного горошка</v>
      </c>
      <c r="F2428" s="2" t="str">
        <f>IFERROR(__xludf.DUMMYFUNCTION("GOOGLETRANSLATE(B2428, ""en"", ""ru"")"),"Loading...")</f>
        <v>Loading...</v>
      </c>
      <c r="G2428" s="2" t="str">
        <f>IFERROR(__xludf.DUMMYFUNCTION("GOOGLETRANSLATE(C2428, ""en"", ""ru"")"),"Вымойте и ополосните сушеную фасоль, затем залейте воду в глубокую миску. Помните, что по мере замачивания они расширяются как минимум в три раза по сравнению с первоначальным размером, поэтому в миску добавляется много воды. Замочите их на ночь или миним"&amp;"ум на 2 часа, чтобы процесс приготовления проходил быстрее. Я вылил воду, в которой они были замочены, после того, как она выполнила свою работу.
Попросите мяснику разрезать соленую косичку на кусочки толщиной 2 дюйма, так как ее будет очень сложно разре"&amp;"зать обычной кухонной ножом. Промойте, затем поместите глубокую кастрюлю с водой и добавьте белок. Варить 20 минут, затем слить + промыть и показать (снова отварить в воде). Цель состоит в том, чтобы сделать кусочки свиных хвостов мягкими и удалить большу"&amp;"ю часть соли, в которой они были запечены.
Пора приступить к супу. Поместите все в кастрюлю (кроме муки и салатов), затем залейте водой и поставьте на сильный огонь, чтобы довести до белка. Когда оно закипит, снимите накипь/пену сверху и выбросьте. Умень"&amp;"шите огонь до слабого белка и варите 1 час 15 минут… в общем, пока фасоль не станет мягкой и не начнет разваливаться.
Пришло время добавить картофель (и ямс и т. д., если вы его добавляете), а также кокосовое молоко и продолжать готовить еще 15 минут.
С"&amp;"ейчас самое время приступить к приготовлению основного теста для пельменей. Добавьте муку и воду (при нажатии на щепотку соли), пока тесто не станет мягким/гладким. дайте ему постоять 5 минут, затем поочередно пощипывайте по столовой ложке и катайте между"&amp;" руками, придавая форму сигаретам.
Добавьте их в кастрюлю, хорошо перемешайте и продолжайте варить еще 15 минут при кипении.
Вы заметите, что я не добавляла в кастрюлю соль, так как оставшегося соли из соленых косичек будет достаточно, чтобы как следует"&amp;" приправить этот блюдо. Однако вы можете попробовать и отрегулировать соответствующим образом. Давайте подведем итоги, время проводки, чтобы вы не запутались. Варите основу супа 1 час 15 минут или до приготовления, затем добавьте картофель и варите 15 мин"&amp;"ут, затем кусочки клецки и варите еще 15 минут. Имейте в виду, что после остывания этот суп немного загустеет.
Хотя это не упоминает рецепт какого-либо конкретного острова, версию этого супа (иногда называемого тушеным горошком) можно найти во всем Кариб"&amp;"ском регионе, Латинской Америке и Африке. Сытная тарелка этого супа наверняка вызовет у вас сонливость (некоторые могут назвать это этнической угасанием). Вы, конечно, можете заморозить остатки и разогреть их в другой день.")</f>
        <v>Вымойте и ополосните сушеную фасоль, затем залейте воду в глубокую миску. Помните, что по мере замачивания они расширяются как минимум в три раза по сравнению с первоначальным размером, поэтому в миску добавляется много воды. Замочите их на ночь или минимум на 2 часа, чтобы процесс приготовления проходил быстрее. Я вылил воду, в которой они были замочены, после того, как она выполнила свою работу.
Попросите мяснику разрезать соленую косичку на кусочки толщиной 2 дюйма, так как ее будет очень сложно разрезать обычной кухонной ножом. Промойте, затем поместите глубокую кастрюлю с водой и добавьте белок. Варить 20 минут, затем слить + промыть и показать (снова отварить в воде). Цель состоит в том, чтобы сделать кусочки свиных хвостов мягкими и удалить большую часть соли, в которой они были запечены.
Пора приступить к супу. Поместите все в кастрюлю (кроме муки и салатов), затем залейте водой и поставьте на сильный огонь, чтобы довести до белка. Когда оно закипит, снимите накипь/пену сверху и выбросьте. Уменьшите огонь до слабого белка и варите 1 час 15 минут… в общем, пока фасоль не станет мягкой и не начнет разваливаться.
Пришло время добавить картофель (и ямс и т. д., если вы его добавляете), а также кокосовое молоко и продолжать готовить еще 15 минут.
Сейчас самое время приступить к приготовлению основного теста для пельменей. Добавьте муку и воду (при нажатии на щепотку соли), пока тесто не станет мягким/гладким. дайте ему постоять 5 минут, затем поочередно пощипывайте по столовой ложке и катайте между руками, придавая форму сигаретам.
Добавьте их в кастрюлю, хорошо перемешайте и продолжайте варить еще 15 минут при кипении.
Вы заметите, что я не добавляла в кастрюлю соль, так как оставшегося соли из соленых косичек будет достаточно, чтобы как следует приправить этот блюдо. Однако вы можете попробовать и отрегулировать соответствующим образом. Давайте подведем итоги, время проводки, чтобы вы не запутались. Варите основу супа 1 час 15 минут или до приготовления, затем добавьте картофель и варите 15 минут, затем кусочки клецки и варите еще 15 минут. Имейте в виду, что после остывания этот суп немного загустеет.
Хотя это не упоминает рецепт какого-либо конкретного острова, версию этого супа (иногда называемого тушеным горошком) можно найти во всем Карибском регионе, Латинской Америке и Африке. Сытная тарелка этого супа наверняка вызовет у вас сонливость (некоторые могут назвать это этнической угасанием). Вы, конечно, можете заморозить остатки и разогреть их в другой день.</v>
      </c>
    </row>
    <row r="2429" ht="15.75" customHeight="1">
      <c r="A2429" s="2" t="s">
        <v>1015</v>
      </c>
      <c r="B2429" s="2" t="s">
        <v>91</v>
      </c>
      <c r="C2429" s="2" t="s">
        <v>1016</v>
      </c>
      <c r="E2429" s="2" t="str">
        <f>IFERROR(__xludf.DUMMYFUNCTION("GOOGLETRANSLATE(A2429, ""en"", ""ru"")"),"Суп из красного горошка")</f>
        <v>Суп из красного горошка</v>
      </c>
      <c r="F2429" s="2" t="str">
        <f>IFERROR(__xludf.DUMMYFUNCTION("GOOGLETRANSLATE(B2429, ""en"", ""ru"")"),"Морковь")</f>
        <v>Морковь</v>
      </c>
      <c r="G2429" s="2" t="str">
        <f>IFERROR(__xludf.DUMMYFUNCTION("GOOGLETRANSLATE(C2429, ""en"", ""ru"")"),"Вымойте и ополосните сушеную фасоль, затем залейте воду в глубокую миску. Помните, что по мере замачивания они расширяются как минимум в три раза по сравнению с первоначальным размером, поэтому в миску добавляется много воды. Замочите их на ночь или миним"&amp;"ум на 2 часа, чтобы процесс приготовления проходил быстрее. Я вылил воду, в которой они были замочены, после того, как она выполнила свою работу.
Попросите мяснику разрезать соленую косичку на кусочки толщиной 2 дюйма, так как ее будет очень сложно разре"&amp;"зать обычной кухонной ножом. Промойте, затем поместите глубокую кастрюлю с водой и добавьте белок. Варить 20 минут, затем слить + промыть и показать (снова отварить в воде). Цель состоит в том, чтобы сделать кусочки свиных хвостов мягкими и удалить большу"&amp;"ю часть соли, в которой они были запечены.
Пора приступить к супу. Поместите все в кастрюлю (кроме муки и салатов), затем залейте водой и поставьте на сильный огонь, чтобы довести до белка. Когда оно закипит, снимите накипь/пену сверху и выбросьте. Умень"&amp;"шите огонь до слабого белка и варите 1 час 15 минут… в общем, пока фасоль не станет мягкой и не начнет разваливаться.
Пришло время добавить картофель (и ямс и т. д., если вы его добавляете), а также кокосовое молоко и продолжать готовить еще 15 минут.
С"&amp;"ейчас самое время приступить к приготовлению основного теста для пельменей. Добавьте муку и воду (при нажатии на щепотку соли), пока тесто не станет мягким/гладким. дайте ему постоять 5 минут, затем поочередно пощипывайте по столовой ложке и катайте между"&amp;" руками, придавая форму сигаретам.
Добавьте их в кастрюлю, хорошо перемешайте и продолжайте варить еще 15 минут при кипении.
Вы заметите, что я не добавляла в кастрюлю соль, так как оставшегося соли из соленых косичек будет достаточно, чтобы как следует"&amp;" приправить этот блюдо. Однако вы можете попробовать и отрегулировать соответствующим образом. Давайте подведем итоги, время проводки, чтобы вы не запутались. Варите основу супа 1 час 15 минут или до приготовления, затем добавьте картофель и варите 15 мин"&amp;"ут, затем кусочки клецки и варите еще 15 минут. Имейте в виду, что после остывания этот суп немного загустеет.
Хотя это не упоминает рецепт какого-либо конкретного острова, версию этого супа (иногда называемого тушеным горошком) можно найти во всем Кариб"&amp;"ском регионе, Латинской Америке и Африке. Сытная тарелка этого супа наверняка вызовет у вас сонливость (некоторые могут назвать это этнической угасанием). Вы, конечно, можете заморозить остатки и разогреть их в другой день.")</f>
        <v>Вымойте и ополосните сушеную фасоль, затем залейте воду в глубокую миску. Помните, что по мере замачивания они расширяются как минимум в три раза по сравнению с первоначальным размером, поэтому в миску добавляется много воды. Замочите их на ночь или минимум на 2 часа, чтобы процесс приготовления проходил быстрее. Я вылил воду, в которой они были замочены, после того, как она выполнила свою работу.
Попросите мяснику разрезать соленую косичку на кусочки толщиной 2 дюйма, так как ее будет очень сложно разрезать обычной кухонной ножом. Промойте, затем поместите глубокую кастрюлю с водой и добавьте белок. Варить 20 минут, затем слить + промыть и показать (снова отварить в воде). Цель состоит в том, чтобы сделать кусочки свиных хвостов мягкими и удалить большую часть соли, в которой они были запечены.
Пора приступить к супу. Поместите все в кастрюлю (кроме муки и салатов), затем залейте водой и поставьте на сильный огонь, чтобы довести до белка. Когда оно закипит, снимите накипь/пену сверху и выбросьте. Уменьшите огонь до слабого белка и варите 1 час 15 минут… в общем, пока фасоль не станет мягкой и не начнет разваливаться.
Пришло время добавить картофель (и ямс и т. д., если вы его добавляете), а также кокосовое молоко и продолжать готовить еще 15 минут.
Сейчас самое время приступить к приготовлению основного теста для пельменей. Добавьте муку и воду (при нажатии на щепотку соли), пока тесто не станет мягким/гладким. дайте ему постоять 5 минут, затем поочередно пощипывайте по столовой ложке и катайте между руками, придавая форму сигаретам.
Добавьте их в кастрюлю, хорошо перемешайте и продолжайте варить еще 15 минут при кипении.
Вы заметите, что я не добавляла в кастрюлю соль, так как оставшегося соли из соленых косичек будет достаточно, чтобы как следует приправить этот блюдо. Однако вы можете попробовать и отрегулировать соответствующим образом. Давайте подведем итоги, время проводки, чтобы вы не запутались. Варите основу супа 1 час 15 минут или до приготовления, затем добавьте картофель и варите 15 минут, затем кусочки клецки и варите еще 15 минут. Имейте в виду, что после остывания этот суп немного загустеет.
Хотя это не упоминает рецепт какого-либо конкретного острова, версию этого супа (иногда называемого тушеным горошком) можно найти во всем Карибском регионе, Латинской Америке и Африке. Сытная тарелка этого супа наверняка вызовет у вас сонливость (некоторые могут назвать это этнической угасанием). Вы, конечно, можете заморозить остатки и разогреть их в другой день.</v>
      </c>
    </row>
    <row r="2430" ht="15.75" customHeight="1">
      <c r="A2430" s="2" t="s">
        <v>1015</v>
      </c>
      <c r="B2430" s="2" t="s">
        <v>77</v>
      </c>
      <c r="C2430" s="2" t="s">
        <v>1016</v>
      </c>
      <c r="E2430" s="2" t="str">
        <f>IFERROR(__xludf.DUMMYFUNCTION("GOOGLETRANSLATE(A2430, ""en"", ""ru"")"),"Суп из красного горошка")</f>
        <v>Суп из красного горошка</v>
      </c>
      <c r="F2430" s="2" t="str">
        <f>IFERROR(__xludf.DUMMYFUNCTION("GOOGLETRANSLATE(B2430, ""en"", ""ru"")"),"Лук")</f>
        <v>Лук</v>
      </c>
      <c r="G2430" s="2" t="str">
        <f>IFERROR(__xludf.DUMMYFUNCTION("GOOGLETRANSLATE(C2430, ""en"", ""ru"")"),"Вымойте и ополосните сушеную фасоль, затем залейте воду в глубокую миску. Помните, что по мере замачивания они расширяются как минимум в три раза по сравнению с первоначальным размером, поэтому в миску добавляется много воды. Замочите их на ночь или миним"&amp;"ум на 2 часа, чтобы процесс приготовления проходил быстрее. Я вылил воду, в которой они были замочены, после того, как она выполнила свою работу.
Попросите мяснику разрезать соленую косичку на кусочки толщиной 2 дюйма, так как ее будет очень сложно разре"&amp;"зать обычной кухонной ножом. Промойте, затем поместите глубокую кастрюлю с водой и добавьте белок. Варить 20 минут, затем слить + промыть и показать (снова отварить в воде). Цель состоит в том, чтобы сделать кусочки свиных хвостов мягкими и удалить большу"&amp;"ю часть соли, в которой они были запечены.
Пора приступить к супу. Поместите все в кастрюлю (кроме муки и салатов), затем залейте водой и поставьте на сильный огонь, чтобы довести до белка. Когда оно закипит, снимите накипь/пену сверху и выбросьте. Умень"&amp;"шите огонь до слабого белка и варите 1 час 15 минут… в общем, пока фасоль не станет мягкой и не начнет разваливаться.
Пришло время добавить картофель (и ямс и т. д., если вы его добавляете), а также кокосовое молоко и продолжать готовить еще 15 минут.
С"&amp;"ейчас самое время приступить к приготовлению основного теста для пельменей. Добавьте муку и воду (при нажатии на щепотку соли), пока тесто не станет мягким/гладким. дайте ему постоять 5 минут, затем поочередно пощипывайте по столовой ложке и катайте между"&amp;" руками, придавая форму сигаретам.
Добавьте их в кастрюлю, хорошо перемешайте и продолжайте варить еще 15 минут при кипении.
Вы заметите, что я не добавляла в кастрюлю соль, так как оставшегося соли из соленых косичек будет достаточно, чтобы как следует"&amp;" приправить этот блюдо. Однако вы можете попробовать и отрегулировать соответствующим образом. Давайте подведем итоги, время проводки, чтобы вы не запутались. Варите основу супа 1 час 15 минут или до приготовления, затем добавьте картофель и варите 15 мин"&amp;"ут, затем кусочки клецки и варите еще 15 минут. Имейте в виду, что после остывания этот суп немного загустеет.
Хотя это не упоминает рецепт какого-либо конкретного острова, версию этого супа (иногда называемого тушеным горошком) можно найти во всем Кариб"&amp;"ском регионе, Латинской Америке и Африке. Сытная тарелка этого супа наверняка вызовет у вас сонливость (некоторые могут назвать это этнической угасанием). Вы, конечно, можете заморозить остатки и разогреть их в другой день.")</f>
        <v>Вымойте и ополосните сушеную фасоль, затем залейте воду в глубокую миску. Помните, что по мере замачивания они расширяются как минимум в три раза по сравнению с первоначальным размером, поэтому в миску добавляется много воды. Замочите их на ночь или минимум на 2 часа, чтобы процесс приготовления проходил быстрее. Я вылил воду, в которой они были замочены, после того, как она выполнила свою работу.
Попросите мяснику разрезать соленую косичку на кусочки толщиной 2 дюйма, так как ее будет очень сложно разрезать обычной кухонной ножом. Промойте, затем поместите глубокую кастрюлю с водой и добавьте белок. Варить 20 минут, затем слить + промыть и показать (снова отварить в воде). Цель состоит в том, чтобы сделать кусочки свиных хвостов мягкими и удалить большую часть соли, в которой они были запечены.
Пора приступить к супу. Поместите все в кастрюлю (кроме муки и салатов), затем залейте водой и поставьте на сильный огонь, чтобы довести до белка. Когда оно закипит, снимите накипь/пену сверху и выбросьте. Уменьшите огонь до слабого белка и варите 1 час 15 минут… в общем, пока фасоль не станет мягкой и не начнет разваливаться.
Пришло время добавить картофель (и ямс и т. д., если вы его добавляете), а также кокосовое молоко и продолжать готовить еще 15 минут.
Сейчас самое время приступить к приготовлению основного теста для пельменей. Добавьте муку и воду (при нажатии на щепотку соли), пока тесто не станет мягким/гладким. дайте ему постоять 5 минут, затем поочередно пощипывайте по столовой ложке и катайте между руками, придавая форму сигаретам.
Добавьте их в кастрюлю, хорошо перемешайте и продолжайте варить еще 15 минут при кипении.
Вы заметите, что я не добавляла в кастрюлю соль, так как оставшегося соли из соленых косичек будет достаточно, чтобы как следует приправить этот блюдо. Однако вы можете попробовать и отрегулировать соответствующим образом. Давайте подведем итоги, время проводки, чтобы вы не запутались. Варите основу супа 1 час 15 минут или до приготовления, затем добавьте картофель и варите 15 минут, затем кусочки клецки и варите еще 15 минут. Имейте в виду, что после остывания этот суп немного загустеет.
Хотя это не упоминает рецепт какого-либо конкретного острова, версию этого супа (иногда называемого тушеным горошком) можно найти во всем Карибском регионе, Латинской Америке и Африке. Сытная тарелка этого супа наверняка вызовет у вас сонливость (некоторые могут назвать это этнической угасанием). Вы, конечно, можете заморозить остатки и разогреть их в другой день.</v>
      </c>
    </row>
    <row r="2431" ht="15.75" customHeight="1">
      <c r="A2431" s="2" t="s">
        <v>1015</v>
      </c>
      <c r="B2431" s="2" t="s">
        <v>87</v>
      </c>
      <c r="C2431" s="2" t="s">
        <v>1016</v>
      </c>
      <c r="E2431" s="2" t="str">
        <f>IFERROR(__xludf.DUMMYFUNCTION("GOOGLETRANSLATE(A2431, ""en"", ""ru"")"),"Суп из красного горошка")</f>
        <v>Суп из красного горошка</v>
      </c>
      <c r="F2431" s="2" t="str">
        <f>IFERROR(__xludf.DUMMYFUNCTION("GOOGLETRANSLATE(B2431, ""en"", ""ru"")"),"Тимьян")</f>
        <v>Тимьян</v>
      </c>
      <c r="G2431" s="2" t="str">
        <f>IFERROR(__xludf.DUMMYFUNCTION("GOOGLETRANSLATE(C2431, ""en"", ""ru"")"),"Вымойте и ополосните сушеную фасоль, затем залейте воду в глубокую миску. Помните, что по мере замачивания они расширяются как минимум в три раза по сравнению с первоначальным размером, поэтому в миску добавляется много воды. Замочите их на ночь или миним"&amp;"ум на 2 часа, чтобы процесс приготовления проходил быстрее. Я вылил воду, в которой они были замочены, после того, как она выполнила свою работу.
Попросите мяснику разрезать соленую косичку на кусочки толщиной 2 дюйма, так как ее будет очень сложно разре"&amp;"зать обычной кухонной ножом. Промойте, затем поместите глубокую кастрюлю с водой и добавьте белок. Варить 20 минут, затем слить + промыть и показать (снова отварить в воде). Цель состоит в том, чтобы сделать кусочки свиных хвостов мягкими и удалить большу"&amp;"ю часть соли, в которой они были запечены.
Пора приступить к супу. Поместите все в кастрюлю (кроме муки и салатов), затем залейте водой и поставьте на сильный огонь, чтобы довести до белка. Когда оно закипит, снимите накипь/пену сверху и выбросьте. Умень"&amp;"шите огонь до слабого белка и варите 1 час 15 минут… в общем, пока фасоль не станет мягкой и не начнет разваливаться.
Пришло время добавить картофель (и ямс и т. д., если вы его добавляете), а также кокосовое молоко и продолжать готовить еще 15 минут.
С"&amp;"ейчас самое время приступить к приготовлению основного теста для пельменей. Добавьте муку и воду (при нажатии на щепотку соли), пока тесто не станет мягким/гладким. дайте ему постоять 5 минут, затем поочередно пощипывайте по столовой ложке и катайте между"&amp;" руками, придавая форму сигаретам.
Добавьте их в кастрюлю, хорошо перемешайте и продолжайте варить еще 15 минут при кипении.
Вы заметите, что я не добавляла в кастрюлю соль, так как оставшегося соли из соленых косичек будет достаточно, чтобы как следует"&amp;" приправить этот блюдо. Однако вы можете попробовать и отрегулировать соответствующим образом. Давайте подведем итоги, время проводки, чтобы вы не запутались. Варите основу супа 1 час 15 минут или до приготовления, затем добавьте картофель и варите 15 мин"&amp;"ут, затем кусочки клецки и варите еще 15 минут. Имейте в виду, что после остывания этот суп немного загустеет.
Хотя это не упоминает рецепт какого-либо конкретного острова, версию этого супа (иногда называемого тушеным горошком) можно найти во всем Кариб"&amp;"ском регионе, Латинской Америке и Африке. Сытная тарелка этого супа наверняка вызовет у вас сонливость (некоторые могут назвать это этнической угасанием). Вы, конечно, можете заморозить остатки и разогреть их в другой день.")</f>
        <v>Вымойте и ополосните сушеную фасоль, затем залейте воду в глубокую миску. Помните, что по мере замачивания они расширяются как минимум в три раза по сравнению с первоначальным размером, поэтому в миску добавляется много воды. Замочите их на ночь или минимум на 2 часа, чтобы процесс приготовления проходил быстрее. Я вылил воду, в которой они были замочены, после того, как она выполнила свою работу.
Попросите мяснику разрезать соленую косичку на кусочки толщиной 2 дюйма, так как ее будет очень сложно разрезать обычной кухонной ножом. Промойте, затем поместите глубокую кастрюлю с водой и добавьте белок. Варить 20 минут, затем слить + промыть и показать (снова отварить в воде). Цель состоит в том, чтобы сделать кусочки свиных хвостов мягкими и удалить большую часть соли, в которой они были запечены.
Пора приступить к супу. Поместите все в кастрюлю (кроме муки и салатов), затем залейте водой и поставьте на сильный огонь, чтобы довести до белка. Когда оно закипит, снимите накипь/пену сверху и выбросьте. Уменьшите огонь до слабого белка и варите 1 час 15 минут… в общем, пока фасоль не станет мягкой и не начнет разваливаться.
Пришло время добавить картофель (и ямс и т. д., если вы его добавляете), а также кокосовое молоко и продолжать готовить еще 15 минут.
Сейчас самое время приступить к приготовлению основного теста для пельменей. Добавьте муку и воду (при нажатии на щепотку соли), пока тесто не станет мягким/гладким. дайте ему постоять 5 минут, затем поочередно пощипывайте по столовой ложке и катайте между руками, придавая форму сигаретам.
Добавьте их в кастрюлю, хорошо перемешайте и продолжайте варить еще 15 минут при кипении.
Вы заметите, что я не добавляла в кастрюлю соль, так как оставшегося соли из соленых косичек будет достаточно, чтобы как следует приправить этот блюдо. Однако вы можете попробовать и отрегулировать соответствующим образом. Давайте подведем итоги, время проводки, чтобы вы не запутались. Варите основу супа 1 час 15 минут или до приготовления, затем добавьте картофель и варите 15 минут, затем кусочки клецки и варите еще 15 минут. Имейте в виду, что после остывания этот суп немного загустеет.
Хотя это не упоминает рецепт какого-либо конкретного острова, версию этого супа (иногда называемого тушеным горошком) можно найти во всем Карибском регионе, Латинской Америке и Африке. Сытная тарелка этого супа наверняка вызовет у вас сонливость (некоторые могут назвать это этнической угасанием). Вы, конечно, можете заморозить остатки и разогреть их в другой день.</v>
      </c>
    </row>
    <row r="2432" ht="15.75" customHeight="1">
      <c r="A2432" s="2" t="s">
        <v>1015</v>
      </c>
      <c r="B2432" s="2" t="s">
        <v>77</v>
      </c>
      <c r="C2432" s="2" t="s">
        <v>1016</v>
      </c>
      <c r="E2432" s="2" t="str">
        <f>IFERROR(__xludf.DUMMYFUNCTION("GOOGLETRANSLATE(A2432, ""en"", ""ru"")"),"Суп из красного горошка")</f>
        <v>Суп из красного горошка</v>
      </c>
      <c r="F2432" s="2" t="str">
        <f>IFERROR(__xludf.DUMMYFUNCTION("GOOGLETRANSLATE(B2432, ""en"", ""ru"")"),"Лук")</f>
        <v>Лук</v>
      </c>
      <c r="G2432" s="2" t="str">
        <f>IFERROR(__xludf.DUMMYFUNCTION("GOOGLETRANSLATE(C2432, ""en"", ""ru"")"),"Вымойте и ополосните сушеную фасоль, затем залейте воду в глубокую миску. Помните, что по мере замачивания они расширяются как минимум в три раза по сравнению с первоначальным размером, поэтому в миску добавляется много воды. Замочите их на ночь или миним"&amp;"ум на 2 часа, чтобы процесс приготовления проходил быстрее. Я вылил воду, в которой они были замочены, после того, как она выполнила свою работу.
Попросите мяснику разрезать соленую косичку на кусочки толщиной 2 дюйма, так как ее будет очень сложно разре"&amp;"зать обычной кухонной ножом. Промойте, затем поместите глубокую кастрюлю с водой и добавьте белок. Варить 20 минут, затем слить + промыть и показать (снова отварить в воде). Цель состоит в том, чтобы сделать кусочки свиных хвостов мягкими и удалить большу"&amp;"ю часть соли, в которой они были запечены.
Пора приступить к супу. Поместите все в кастрюлю (кроме муки и салатов), затем залейте водой и поставьте на сильный огонь, чтобы довести до белка. Когда оно закипит, снимите накипь/пену сверху и выбросьте. Умень"&amp;"шите огонь до слабого белка и варите 1 час 15 минут… в общем, пока фасоль не станет мягкой и не начнет разваливаться.
Пришло время добавить картофель (и ямс и т. д., если вы его добавляете), а также кокосовое молоко и продолжать готовить еще 15 минут.
С"&amp;"ейчас самое время приступить к приготовлению основного теста для пельменей. Добавьте муку и воду (при нажатии на щепотку соли), пока тесто не станет мягким/гладким. дайте ему постоять 5 минут, затем поочередно пощипывайте по столовой ложке и катайте между"&amp;" руками, придавая форму сигаретам.
Добавьте их в кастрюлю, хорошо перемешайте и продолжайте варить еще 15 минут при кипении.
Вы заметите, что я не добавляла в кастрюлю соль, так как оставшегося соли из соленых косичек будет достаточно, чтобы как следует"&amp;" приправить этот блюдо. Однако вы можете попробовать и отрегулировать соответствующим образом. Давайте подведем итоги, время проводки, чтобы вы не запутались. Варите основу супа 1 час 15 минут или до приготовления, затем добавьте картофель и варите 15 мин"&amp;"ут, затем кусочки клецки и варите еще 15 минут. Имейте в виду, что после остывания этот суп немного загустеет.
Хотя это не упоминает рецепт какого-либо конкретного острова, версию этого супа (иногда называемого тушеным горошком) можно найти во всем Кариб"&amp;"ском регионе, Латинской Америке и Африке. Сытная тарелка этого супа наверняка вызовет у вас сонливость (некоторые могут назвать это этнической угасанием). Вы, конечно, можете заморозить остатки и разогреть их в другой день.")</f>
        <v>Вымойте и ополосните сушеную фасоль, затем залейте воду в глубокую миску. Помните, что по мере замачивания они расширяются как минимум в три раза по сравнению с первоначальным размером, поэтому в миску добавляется много воды. Замочите их на ночь или минимум на 2 часа, чтобы процесс приготовления проходил быстрее. Я вылил воду, в которой они были замочены, после того, как она выполнила свою работу.
Попросите мяснику разрезать соленую косичку на кусочки толщиной 2 дюйма, так как ее будет очень сложно разрезать обычной кухонной ножом. Промойте, затем поместите глубокую кастрюлю с водой и добавьте белок. Варить 20 минут, затем слить + промыть и показать (снова отварить в воде). Цель состоит в том, чтобы сделать кусочки свиных хвостов мягкими и удалить большую часть соли, в которой они были запечены.
Пора приступить к супу. Поместите все в кастрюлю (кроме муки и салатов), затем залейте водой и поставьте на сильный огонь, чтобы довести до белка. Когда оно закипит, снимите накипь/пену сверху и выбросьте. Уменьшите огонь до слабого белка и варите 1 час 15 минут… в общем, пока фасоль не станет мягкой и не начнет разваливаться.
Пришло время добавить картофель (и ямс и т. д., если вы его добавляете), а также кокосовое молоко и продолжать готовить еще 15 минут.
Сейчас самое время приступить к приготовлению основного теста для пельменей. Добавьте муку и воду (при нажатии на щепотку соли), пока тесто не станет мягким/гладким. дайте ему постоять 5 минут, затем поочередно пощипывайте по столовой ложке и катайте между руками, придавая форму сигаретам.
Добавьте их в кастрюлю, хорошо перемешайте и продолжайте варить еще 15 минут при кипении.
Вы заметите, что я не добавляла в кастрюлю соль, так как оставшегося соли из соленых косичек будет достаточно, чтобы как следует приправить этот блюдо. Однако вы можете попробовать и отрегулировать соответствующим образом. Давайте подведем итоги, время проводки, чтобы вы не запутались. Варите основу супа 1 час 15 минут или до приготовления, затем добавьте картофель и варите 15 минут, затем кусочки клецки и варите еще 15 минут. Имейте в виду, что после остывания этот суп немного загустеет.
Хотя это не упоминает рецепт какого-либо конкретного острова, версию этого супа (иногда называемого тушеным горошком) можно найти во всем Карибском регионе, Латинской Америке и Африке. Сытная тарелка этого супа наверняка вызовет у вас сонливость (некоторые могут назвать это этнической угасанием). Вы, конечно, можете заморозить остатки и разогреть их в другой день.</v>
      </c>
    </row>
    <row r="2433" ht="15.75" customHeight="1">
      <c r="A2433" s="2" t="s">
        <v>1015</v>
      </c>
      <c r="B2433" s="2" t="s">
        <v>271</v>
      </c>
      <c r="C2433" s="2" t="s">
        <v>1016</v>
      </c>
      <c r="E2433" s="2" t="str">
        <f>IFERROR(__xludf.DUMMYFUNCTION("GOOGLETRANSLATE(A2433, ""en"", ""ru"")"),"Суп из красного горошка")</f>
        <v>Суп из красного горошка</v>
      </c>
      <c r="F2433" s="2" t="str">
        <f>IFERROR(__xludf.DUMMYFUNCTION("GOOGLETRANSLATE(B2433, ""en"", ""ru"")"),"Loading...")</f>
        <v>Loading...</v>
      </c>
      <c r="G2433" s="2" t="str">
        <f>IFERROR(__xludf.DUMMYFUNCTION("GOOGLETRANSLATE(C2433, ""en"", ""ru"")"),"Вымойте и ополосните сушеную фасоль, затем залейте воду в глубокую миску. Помните, что по мере замачивания они расширяются как минимум в три раза по сравнению с первоначальным размером, поэтому в миску добавляется много воды. Замочите их на ночь или миним"&amp;"ум на 2 часа, чтобы процесс приготовления проходил быстрее. Я вылил воду, в которой они были замочены, после того, как она выполнила свою работу.
Попросите мяснику разрезать соленую косичку на кусочки толщиной 2 дюйма, так как ее будет очень сложно разре"&amp;"зать обычной кухонной ножом. Промойте, затем поместите глубокую кастрюлю с водой и добавьте белок. Варить 20 минут, затем слить + промыть и показать (снова отварить в воде). Цель состоит в том, чтобы сделать кусочки свиных хвостов мягкими и удалить большу"&amp;"ю часть соли, в которой они были запечены.
Пора приступить к супу. Поместите все в кастрюлю (кроме муки и салатов), затем залейте водой и поставьте на сильный огонь, чтобы довести до белка. Когда оно закипит, снимите накипь/пену сверху и выбросьте. Умень"&amp;"шите огонь до слабого белка и варите 1 час 15 минут… в общем, пока фасоль не станет мягкой и не начнет разваливаться.
Пришло время добавить картофель (и ямс и т. д., если вы его добавляете), а также кокосовое молоко и продолжать готовить еще 15 минут.
С"&amp;"ейчас самое время приступить к приготовлению основного теста для пельменей. Добавьте муку и воду (при нажатии на щепотку соли), пока тесто не станет мягким/гладким. дайте ему постоять 5 минут, затем поочередно пощипывайте по столовой ложке и катайте между"&amp;" руками, придавая форму сигаретам.
Добавьте их в кастрюлю, хорошо перемешайте и продолжайте варить еще 15 минут при кипении.
Вы заметите, что я не добавляла в кастрюлю соль, так как оставшегося соли из соленых косичек будет достаточно, чтобы как следует"&amp;" приправить этот блюдо. Однако вы можете попробовать и отрегулировать соответствующим образом. Давайте подведем итоги, время проводки, чтобы вы не запутались. Варите основу супа 1 час 15 минут или до приготовления, затем добавьте картофель и варите 15 мин"&amp;"ут, затем кусочки клецки и варите еще 15 минут. Имейте в виду, что после остывания этот суп немного загустеет.
Хотя это не упоминает рецепт какого-либо конкретного острова, версию этого супа (иногда называемого тушеным горошком) можно найти во всем Кариб"&amp;"ском регионе, Латинской Америке и Африке. Сытная тарелка этого супа наверняка вызовет у вас сонливость (некоторые могут назвать это этнической угасанием). Вы, конечно, можете заморозить остатки и разогреть их в другой день.")</f>
        <v>Вымойте и ополосните сушеную фасоль, затем залейте воду в глубокую миску. Помните, что по мере замачивания они расширяются как минимум в три раза по сравнению с первоначальным размером, поэтому в миску добавляется много воды. Замочите их на ночь или минимум на 2 часа, чтобы процесс приготовления проходил быстрее. Я вылил воду, в которой они были замочены, после того, как она выполнила свою работу.
Попросите мяснику разрезать соленую косичку на кусочки толщиной 2 дюйма, так как ее будет очень сложно разрезать обычной кухонной ножом. Промойте, затем поместите глубокую кастрюлю с водой и добавьте белок. Варить 20 минут, затем слить + промыть и показать (снова отварить в воде). Цель состоит в том, чтобы сделать кусочки свиных хвостов мягкими и удалить большую часть соли, в которой они были запечены.
Пора приступить к супу. Поместите все в кастрюлю (кроме муки и салатов), затем залейте водой и поставьте на сильный огонь, чтобы довести до белка. Когда оно закипит, снимите накипь/пену сверху и выбросьте. Уменьшите огонь до слабого белка и варите 1 час 15 минут… в общем, пока фасоль не станет мягкой и не начнет разваливаться.
Пришло время добавить картофель (и ямс и т. д., если вы его добавляете), а также кокосовое молоко и продолжать готовить еще 15 минут.
Сейчас самое время приступить к приготовлению основного теста для пельменей. Добавьте муку и воду (при нажатии на щепотку соли), пока тесто не станет мягким/гладким. дайте ему постоять 5 минут, затем поочередно пощипывайте по столовой ложке и катайте между руками, придавая форму сигаретам.
Добавьте их в кастрюлю, хорошо перемешайте и продолжайте варить еще 15 минут при кипении.
Вы заметите, что я не добавляла в кастрюлю соль, так как оставшегося соли из соленых косичек будет достаточно, чтобы как следует приправить этот блюдо. Однако вы можете попробовать и отрегулировать соответствующим образом. Давайте подведем итоги, время проводки, чтобы вы не запутались. Варите основу супа 1 час 15 минут или до приготовления, затем добавьте картофель и варите 15 минут, затем кусочки клецки и варите еще 15 минут. Имейте в виду, что после остывания этот суп немного загустеет.
Хотя это не упоминает рецепт какого-либо конкретного острова, версию этого супа (иногда называемого тушеным горошком) можно найти во всем Карибском регионе, Латинской Америке и Африке. Сытная тарелка этого супа наверняка вызовет у вас сонливость (некоторые могут назвать это этнической угасанием). Вы, конечно, можете заморозить остатки и разогреть их в другой день.</v>
      </c>
    </row>
    <row r="2434" ht="15.75" customHeight="1">
      <c r="A2434" s="2" t="s">
        <v>1015</v>
      </c>
      <c r="B2434" s="2" t="s">
        <v>192</v>
      </c>
      <c r="C2434" s="2" t="s">
        <v>1016</v>
      </c>
      <c r="E2434" s="2" t="str">
        <f>IFERROR(__xludf.DUMMYFUNCTION("GOOGLETRANSLATE(A2434, ""en"", ""ru"")"),"Суп из красного горошка")</f>
        <v>Суп из красного горошка</v>
      </c>
      <c r="F2434" s="2" t="str">
        <f>IFERROR(__xludf.DUMMYFUNCTION("GOOGLETRANSLATE(B2434, ""en"", ""ru"")"),"Loading...")</f>
        <v>Loading...</v>
      </c>
      <c r="G2434" s="2" t="str">
        <f>IFERROR(__xludf.DUMMYFUNCTION("GOOGLETRANSLATE(C2434, ""en"", ""ru"")"),"Вымойте и ополосните сушеную фасоль, затем залейте воду в глубокую миску. Помните, что по мере замачивания они расширяются как минимум в три раза по сравнению с первоначальным размером, поэтому в миску добавляется много воды. Замочите их на ночь или миним"&amp;"ум на 2 часа, чтобы процесс приготовления проходил быстрее. Я вылил воду, в которой они были замочены, после того, как она выполнила свою работу.
Попросите мяснику разрезать соленую косичку на кусочки толщиной 2 дюйма, так как ее будет очень сложно разре"&amp;"зать обычной кухонной ножом. Промойте, затем поместите глубокую кастрюлю с водой и добавьте белок. Варить 20 минут, затем слить + промыть и показать (снова отварить в воде). Цель состоит в том, чтобы сделать кусочки свиных хвостов мягкими и удалить большу"&amp;"ю часть соли, в которой они были запечены.
Пора приступить к супу. Поместите все в кастрюлю (кроме муки и салатов), затем залейте водой и поставьте на сильный огонь, чтобы довести до белка. Когда оно закипит, снимите накипь/пену сверху и выбросьте. Умень"&amp;"шите огонь до слабого белка и варите 1 час 15 минут… в общем, пока фасоль не станет мягкой и не начнет разваливаться.
Пришло время добавить картофель (и ямс и т. д., если вы его добавляете), а также кокосовое молоко и продолжать готовить еще 15 минут.
С"&amp;"ейчас самое время приступить к приготовлению основного теста для пельменей. Добавьте муку и воду (при нажатии на щепотку соли), пока тесто не станет мягким/гладким. дайте ему постоять 5 минут, затем поочередно пощипывайте по столовой ложке и катайте между"&amp;" руками, придавая форму сигаретам.
Добавьте их в кастрюлю, хорошо перемешайте и продолжайте варить еще 15 минут при кипении.
Вы заметите, что я не добавляла в кастрюлю соль, так как оставшегося соли из соленых косичек будет достаточно, чтобы как следует"&amp;" приправить этот блюдо. Однако вы можете попробовать и отрегулировать соответствующим образом. Давайте подведем итоги, время проводки, чтобы вы не запутались. Варите основу супа 1 час 15 минут или до приготовления, затем добавьте картофель и варите 15 мин"&amp;"ут, затем кусочки клецки и варите еще 15 минут. Имейте в виду, что после остывания этот суп немного загустеет.
Хотя это не упоминает рецепт какого-либо конкретного острова, версию этого супа (иногда называемого тушеным горошком) можно найти во всем Кариб"&amp;"ском регионе, Латинской Америке и Африке. Сытная тарелка этого супа наверняка вызовет у вас сонливость (некоторые могут назвать это этнической угасанием). Вы, конечно, можете заморозить остатки и разогреть их в другой день.")</f>
        <v>Вымойте и ополосните сушеную фасоль, затем залейте воду в глубокую миску. Помните, что по мере замачивания они расширяются как минимум в три раза по сравнению с первоначальным размером, поэтому в миску добавляется много воды. Замочите их на ночь или минимум на 2 часа, чтобы процесс приготовления проходил быстрее. Я вылил воду, в которой они были замочены, после того, как она выполнила свою работу.
Попросите мяснику разрезать соленую косичку на кусочки толщиной 2 дюйма, так как ее будет очень сложно разрезать обычной кухонной ножом. Промойте, затем поместите глубокую кастрюлю с водой и добавьте белок. Варить 20 минут, затем слить + промыть и показать (снова отварить в воде). Цель состоит в том, чтобы сделать кусочки свиных хвостов мягкими и удалить большую часть соли, в которой они были запечены.
Пора приступить к супу. Поместите все в кастрюлю (кроме муки и салатов), затем залейте водой и поставьте на сильный огонь, чтобы довести до белка. Когда оно закипит, снимите накипь/пену сверху и выбросьте. Уменьшите огонь до слабого белка и варите 1 час 15 минут… в общем, пока фасоль не станет мягкой и не начнет разваливаться.
Пришло время добавить картофель (и ямс и т. д., если вы его добавляете), а также кокосовое молоко и продолжать готовить еще 15 минут.
Сейчас самое время приступить к приготовлению основного теста для пельменей. Добавьте муку и воду (при нажатии на щепотку соли), пока тесто не станет мягким/гладким. дайте ему постоять 5 минут, затем поочередно пощипывайте по столовой ложке и катайте между руками, придавая форму сигаретам.
Добавьте их в кастрюлю, хорошо перемешайте и продолжайте варить еще 15 минут при кипении.
Вы заметите, что я не добавляла в кастрюлю соль, так как оставшегося соли из соленых косичек будет достаточно, чтобы как следует приправить этот блюдо. Однако вы можете попробовать и отрегулировать соответствующим образом. Давайте подведем итоги, время проводки, чтобы вы не запутались. Варите основу супа 1 час 15 минут или до приготовления, затем добавьте картофель и варите 15 минут, затем кусочки клецки и варите еще 15 минут. Имейте в виду, что после остывания этот суп немного загустеет.
Хотя это не упоминает рецепт какого-либо конкретного острова, версию этого супа (иногда называемого тушеным горошком) можно найти во всем Карибском регионе, Латинской Америке и Африке. Сытная тарелка этого супа наверняка вызовет у вас сонливость (некоторые могут назвать это этнической угасанием). Вы, конечно, можете заморозить остатки и разогреть их в другой день.</v>
      </c>
    </row>
    <row r="2435" ht="15.75" customHeight="1">
      <c r="A2435" s="2" t="s">
        <v>1015</v>
      </c>
      <c r="B2435" s="2" t="s">
        <v>39</v>
      </c>
      <c r="C2435" s="2" t="s">
        <v>1016</v>
      </c>
      <c r="E2435" s="2" t="str">
        <f>IFERROR(__xludf.DUMMYFUNCTION("GOOGLETRANSLATE(A2435, ""en"", ""ru"")"),"Суп из красного горошка")</f>
        <v>Суп из красного горошка</v>
      </c>
      <c r="F2435" s="2" t="str">
        <f>IFERROR(__xludf.DUMMYFUNCTION("GOOGLETRANSLATE(B2435, ""en"", ""ru"")"),"Зубчик чеснока")</f>
        <v>Зубчик чеснока</v>
      </c>
      <c r="G2435" s="2" t="str">
        <f>IFERROR(__xludf.DUMMYFUNCTION("GOOGLETRANSLATE(C2435, ""en"", ""ru"")"),"Вымойте и ополосните сушеную фасоль, затем залейте воду в глубокую миску. Помните, что по мере замачивания они расширяются как минимум в три раза по сравнению с первоначальным размером, поэтому в миску добавляется много воды. Замочите их на ночь или миним"&amp;"ум на 2 часа, чтобы процесс приготовления проходил быстрее. Я вылил воду, в которой они были замочены, после того, как она выполнила свою работу.
Попросите мяснику разрезать соленую косичку на кусочки толщиной 2 дюйма, так как ее будет очень сложно разре"&amp;"зать обычной кухонной ножом. Промойте, затем поместите глубокую кастрюлю с водой и добавьте белок. Варить 20 минут, затем слить + промыть и показать (снова отварить в воде). Цель состоит в том, чтобы сделать кусочки свиных хвостов мягкими и удалить большу"&amp;"ю часть соли, в которой они были запечены.
Пора приступить к супу. Поместите все в кастрюлю (кроме муки и салатов), затем залейте водой и поставьте на сильный огонь, чтобы довести до белка. Когда оно закипит, снимите накипь/пену сверху и выбросьте. Умень"&amp;"шите огонь до слабого белка и варите 1 час 15 минут… в общем, пока фасоль не станет мягкой и не начнет разваливаться.
Пришло время добавить картофель (и ямс и т. д., если вы его добавляете), а также кокосовое молоко и продолжать готовить еще 15 минут.
С"&amp;"ейчас самое время приступить к приготовлению основного теста для пельменей. Добавьте муку и воду (при нажатии на щепотку соли), пока тесто не станет мягким/гладким. дайте ему постоять 5 минут, затем поочередно пощипывайте по столовой ложке и катайте между"&amp;" руками, придавая форму сигаретам.
Добавьте их в кастрюлю, хорошо перемешайте и продолжайте варить еще 15 минут при кипении.
Вы заметите, что я не добавляла в кастрюлю соль, так как оставшегося соли из соленых косичек будет достаточно, чтобы как следует"&amp;" приправить этот блюдо. Однако вы можете попробовать и отрегулировать соответствующим образом. Давайте подведем итоги, время проводки, чтобы вы не запутались. Варите основу супа 1 час 15 минут или до приготовления, затем добавьте картофель и варите 15 мин"&amp;"ут, затем кусочки клецки и варите еще 15 минут. Имейте в виду, что после остывания этот суп немного загустеет.
Хотя это не упоминает рецепт какого-либо конкретного острова, версию этого супа (иногда называемого тушеным горошком) можно найти во всем Кариб"&amp;"ском регионе, Латинской Америке и Африке. Сытная тарелка этого супа наверняка вызовет у вас сонливость (некоторые могут назвать это этнической угасанием). Вы, конечно, можете заморозить остатки и разогреть их в другой день.")</f>
        <v>Вымойте и ополосните сушеную фасоль, затем залейте воду в глубокую миску. Помните, что по мере замачивания они расширяются как минимум в три раза по сравнению с первоначальным размером, поэтому в миску добавляется много воды. Замочите их на ночь или минимум на 2 часа, чтобы процесс приготовления проходил быстрее. Я вылил воду, в которой они были замочены, после того, как она выполнила свою работу.
Попросите мяснику разрезать соленую косичку на кусочки толщиной 2 дюйма, так как ее будет очень сложно разрезать обычной кухонной ножом. Промойте, затем поместите глубокую кастрюлю с водой и добавьте белок. Варить 20 минут, затем слить + промыть и показать (снова отварить в воде). Цель состоит в том, чтобы сделать кусочки свиных хвостов мягкими и удалить большую часть соли, в которой они были запечены.
Пора приступить к супу. Поместите все в кастрюлю (кроме муки и салатов), затем залейте водой и поставьте на сильный огонь, чтобы довести до белка. Когда оно закипит, снимите накипь/пену сверху и выбросьте. Уменьшите огонь до слабого белка и варите 1 час 15 минут… в общем, пока фасоль не станет мягкой и не начнет разваливаться.
Пришло время добавить картофель (и ямс и т. д., если вы его добавляете), а также кокосовое молоко и продолжать готовить еще 15 минут.
Сейчас самое время приступить к приготовлению основного теста для пельменей. Добавьте муку и воду (при нажатии на щепотку соли), пока тесто не станет мягким/гладким. дайте ему постоять 5 минут, затем поочередно пощипывайте по столовой ложке и катайте между руками, придавая форму сигаретам.
Добавьте их в кастрюлю, хорошо перемешайте и продолжайте варить еще 15 минут при кипении.
Вы заметите, что я не добавляла в кастрюлю соль, так как оставшегося соли из соленых косичек будет достаточно, чтобы как следует приправить этот блюдо. Однако вы можете попробовать и отрегулировать соответствующим образом. Давайте подведем итоги, время проводки, чтобы вы не запутались. Варите основу супа 1 час 15 минут или до приготовления, затем добавьте картофель и варите 15 минут, затем кусочки клецки и варите еще 15 минут. Имейте в виду, что после остывания этот суп немного загустеет.
Хотя это не упоминает рецепт какого-либо конкретного острова, версию этого супа (иногда называемого тушеным горошком) можно найти во всем Карибском регионе, Латинской Америке и Африке. Сытная тарелка этого супа наверняка вызовет у вас сонливость (некоторые могут назвать это этнической угасанием). Вы, конечно, можете заморозить остатки и разогреть их в другой день.</v>
      </c>
    </row>
    <row r="2436" ht="15.75" customHeight="1">
      <c r="A2436" s="2" t="s">
        <v>1015</v>
      </c>
      <c r="B2436" s="2" t="s">
        <v>194</v>
      </c>
      <c r="C2436" s="2" t="s">
        <v>1016</v>
      </c>
      <c r="E2436" s="2" t="str">
        <f>IFERROR(__xludf.DUMMYFUNCTION("GOOGLETRANSLATE(A2436, ""en"", ""ru"")"),"Суп из красного горошка")</f>
        <v>Суп из красного горошка</v>
      </c>
      <c r="F2436" s="2" t="str">
        <f>IFERROR(__xludf.DUMMYFUNCTION("GOOGLETRANSLATE(B2436, ""en"", ""ru"")"),"Loading...")</f>
        <v>Loading...</v>
      </c>
      <c r="G2436" s="2" t="str">
        <f>IFERROR(__xludf.DUMMYFUNCTION("GOOGLETRANSLATE(C2436, ""en"", ""ru"")"),"Вымойте и ополосните сушеную фасоль, затем залейте воду в глубокую миску. Помните, что по мере замачивания они расширяются как минимум в три раза по сравнению с первоначальным размером, поэтому в миску добавляется много воды. Замочите их на ночь или миним"&amp;"ум на 2 часа, чтобы процесс приготовления проходил быстрее. Я вылил воду, в которой они были замочены, после того, как она выполнила свою работу.
Попросите мяснику разрезать соленую косичку на кусочки толщиной 2 дюйма, так как ее будет очень сложно разре"&amp;"зать обычной кухонной ножом. Промойте, затем поместите глубокую кастрюлю с водой и добавьте белок. Варить 20 минут, затем слить + промыть и показать (снова отварить в воде). Цель состоит в том, чтобы сделать кусочки свиных хвостов мягкими и удалить большу"&amp;"ю часть соли, в которой они были запечены.
Пора приступить к супу. Поместите все в кастрюлю (кроме муки и салатов), затем залейте водой и поставьте на сильный огонь, чтобы довести до белка. Когда оно закипит, снимите накипь/пену сверху и выбросьте. Умень"&amp;"шите огонь до слабого белка и варите 1 час 15 минут… в общем, пока фасоль не станет мягкой и не начнет разваливаться.
Пришло время добавить картофель (и ямс и т. д., если вы его добавляете), а также кокосовое молоко и продолжать готовить еще 15 минут.
С"&amp;"ейчас самое время приступить к приготовлению основного теста для пельменей. Добавьте муку и воду (при нажатии на щепотку соли), пока тесто не станет мягким/гладким. дайте ему постоять 5 минут, затем поочередно пощипывайте по столовой ложке и катайте между"&amp;" руками, придавая форму сигаретам.
Добавьте их в кастрюлю, хорошо перемешайте и продолжайте варить еще 15 минут при кипении.
Вы заметите, что я не добавляла в кастрюлю соль, так как оставшегося соли из соленых косичек будет достаточно, чтобы как следует"&amp;" приправить этот блюдо. Однако вы можете попробовать и отрегулировать соответствующим образом. Давайте подведем итоги, время проводки, чтобы вы не запутались. Варите основу супа 1 час 15 минут или до приготовления, затем добавьте картофель и варите 15 мин"&amp;"ут, затем кусочки клецки и варите еще 15 минут. Имейте в виду, что после остывания этот суп немного загустеет.
Хотя это не упоминает рецепт какого-либо конкретного острова, версию этого супа (иногда называемого тушеным горошком) можно найти во всем Кариб"&amp;"ском регионе, Латинской Америке и Африке. Сытная тарелка этого супа наверняка вызовет у вас сонливость (некоторые могут назвать это этнической угасанием). Вы, конечно, можете заморозить остатки и разогреть их в другой день.")</f>
        <v>Вымойте и ополосните сушеную фасоль, затем залейте воду в глубокую миску. Помните, что по мере замачивания они расширяются как минимум в три раза по сравнению с первоначальным размером, поэтому в миску добавляется много воды. Замочите их на ночь или минимум на 2 часа, чтобы процесс приготовления проходил быстрее. Я вылил воду, в которой они были замочены, после того, как она выполнила свою работу.
Попросите мяснику разрезать соленую косичку на кусочки толщиной 2 дюйма, так как ее будет очень сложно разрезать обычной кухонной ножом. Промойте, затем поместите глубокую кастрюлю с водой и добавьте белок. Варить 20 минут, затем слить + промыть и показать (снова отварить в воде). Цель состоит в том, чтобы сделать кусочки свиных хвостов мягкими и удалить большую часть соли, в которой они были запечены.
Пора приступить к супу. Поместите все в кастрюлю (кроме муки и салатов), затем залейте водой и поставьте на сильный огонь, чтобы довести до белка. Когда оно закипит, снимите накипь/пену сверху и выбросьте. Уменьшите огонь до слабого белка и варите 1 час 15 минут… в общем, пока фасоль не станет мягкой и не начнет разваливаться.
Пришло время добавить картофель (и ямс и т. д., если вы его добавляете), а также кокосовое молоко и продолжать готовить еще 15 минут.
Сейчас самое время приступить к приготовлению основного теста для пельменей. Добавьте муку и воду (при нажатии на щепотку соли), пока тесто не станет мягким/гладким. дайте ему постоять 5 минут, затем поочередно пощипывайте по столовой ложке и катайте между руками, придавая форму сигаретам.
Добавьте их в кастрюлю, хорошо перемешайте и продолжайте варить еще 15 минут при кипении.
Вы заметите, что я не добавляла в кастрюлю соль, так как оставшегося соли из соленых косичек будет достаточно, чтобы как следует приправить этот блюдо. Однако вы можете попробовать и отрегулировать соответствующим образом. Давайте подведем итоги, время проводки, чтобы вы не запутались. Варите основу супа 1 час 15 минут или до приготовления, затем добавьте картофель и варите 15 минут, затем кусочки клецки и варите еще 15 минут. Имейте в виду, что после остывания этот суп немного загустеет.
Хотя это не упоминает рецепт какого-либо конкретного острова, версию этого супа (иногда называемого тушеным горошком) можно найти во всем Карибском регионе, Латинской Америке и Африке. Сытная тарелка этого супа наверняка вызовет у вас сонливость (некоторые могут назвать это этнической угасанием). Вы, конечно, можете заморозить остатки и разогреть их в другой день.</v>
      </c>
    </row>
    <row r="2437" ht="15.75" customHeight="1">
      <c r="A2437" s="2" t="s">
        <v>1015</v>
      </c>
      <c r="B2437" s="2" t="s">
        <v>95</v>
      </c>
      <c r="C2437" s="2" t="s">
        <v>1016</v>
      </c>
      <c r="E2437" s="2" t="str">
        <f>IFERROR(__xludf.DUMMYFUNCTION("GOOGLETRANSLATE(A2437, ""en"", ""ru"")"),"Суп из красного горошка")</f>
        <v>Суп из красного горошка</v>
      </c>
      <c r="F2437" s="2" t="str">
        <f>IFERROR(__xludf.DUMMYFUNCTION("GOOGLETRANSLATE(B2437, ""en"", ""ru"")"),"Говядина")</f>
        <v>Говядина</v>
      </c>
      <c r="G2437" s="2" t="str">
        <f>IFERROR(__xludf.DUMMYFUNCTION("GOOGLETRANSLATE(C2437, ""en"", ""ru"")"),"Вымойте и ополосните сушеную фасоль, затем залейте воду в глубокую миску. Помните, что по мере замачивания они расширяются как минимум в три раза по сравнению с первоначальным размером, поэтому в миску добавляется много воды. Замочите их на ночь или миним"&amp;"ум на 2 часа, чтобы процесс приготовления проходил быстрее. Я вылил воду, в которой они были замочены, после того, как она выполнила свою работу.
Попросите мяснику разрезать соленую косичку на кусочки толщиной 2 дюйма, так как ее будет очень сложно разре"&amp;"зать обычной кухонной ножом. Промойте, затем поместите глубокую кастрюлю с водой и добавьте белок. Варить 20 минут, затем слить + промыть и показать (снова отварить в воде). Цель состоит в том, чтобы сделать кусочки свиных хвостов мягкими и удалить большу"&amp;"ю часть соли, в которой они были запечены.
Пора приступить к супу. Поместите все в кастрюлю (кроме муки и салатов), затем залейте водой и поставьте на сильный огонь, чтобы довести до белка. Когда оно закипит, снимите накипь/пену сверху и выбросьте. Умень"&amp;"шите огонь до слабого белка и варите 1 час 15 минут… в общем, пока фасоль не станет мягкой и не начнет разваливаться.
Пришло время добавить картофель (и ямс и т. д., если вы его добавляете), а также кокосовое молоко и продолжать готовить еще 15 минут.
С"&amp;"ейчас самое время приступить к приготовлению основного теста для пельменей. Добавьте муку и воду (при нажатии на щепотку соли), пока тесто не станет мягким/гладким. дайте ему постоять 5 минут, затем поочередно пощипывайте по столовой ложке и катайте между"&amp;" руками, придавая форму сигаретам.
Добавьте их в кастрюлю, хорошо перемешайте и продолжайте варить еще 15 минут при кипении.
Вы заметите, что я не добавляла в кастрюлю соль, так как оставшегося соли из соленых косичек будет достаточно, чтобы как следует"&amp;" приправить этот блюдо. Однако вы можете попробовать и отрегулировать соответствующим образом. Давайте подведем итоги, время проводки, чтобы вы не запутались. Варите основу супа 1 час 15 минут или до приготовления, затем добавьте картофель и варите 15 мин"&amp;"ут, затем кусочки клецки и варите еще 15 минут. Имейте в виду, что после остывания этот суп немного загустеет.
Хотя это не упоминает рецепт какого-либо конкретного острова, версию этого супа (иногда называемого тушеным горошком) можно найти во всем Кариб"&amp;"ском регионе, Латинской Америке и Африке. Сытная тарелка этого супа наверняка вызовет у вас сонливость (некоторые могут назвать это этнической угасанием). Вы, конечно, можете заморозить остатки и разогреть их в другой день.")</f>
        <v>Вымойте и ополосните сушеную фасоль, затем залейте воду в глубокую миску. Помните, что по мере замачивания они расширяются как минимум в три раза по сравнению с первоначальным размером, поэтому в миску добавляется много воды. Замочите их на ночь или минимум на 2 часа, чтобы процесс приготовления проходил быстрее. Я вылил воду, в которой они были замочены, после того, как она выполнила свою работу.
Попросите мяснику разрезать соленую косичку на кусочки толщиной 2 дюйма, так как ее будет очень сложно разрезать обычной кухонной ножом. Промойте, затем поместите глубокую кастрюлю с водой и добавьте белок. Варить 20 минут, затем слить + промыть и показать (снова отварить в воде). Цель состоит в том, чтобы сделать кусочки свиных хвостов мягкими и удалить большую часть соли, в которой они были запечены.
Пора приступить к супу. Поместите все в кастрюлю (кроме муки и салатов), затем залейте водой и поставьте на сильный огонь, чтобы довести до белка. Когда оно закипит, снимите накипь/пену сверху и выбросьте. Уменьшите огонь до слабого белка и варите 1 час 15 минут… в общем, пока фасоль не станет мягкой и не начнет разваливаться.
Пришло время добавить картофель (и ямс и т. д., если вы его добавляете), а также кокосовое молоко и продолжать готовить еще 15 минут.
Сейчас самое время приступить к приготовлению основного теста для пельменей. Добавьте муку и воду (при нажатии на щепотку соли), пока тесто не станет мягким/гладким. дайте ему постоять 5 минут, затем поочередно пощипывайте по столовой ложке и катайте между руками, придавая форму сигаретам.
Добавьте их в кастрюлю, хорошо перемешайте и продолжайте варить еще 15 минут при кипении.
Вы заметите, что я не добавляла в кастрюлю соль, так как оставшегося соли из соленых косичек будет достаточно, чтобы как следует приправить этот блюдо. Однако вы можете попробовать и отрегулировать соответствующим образом. Давайте подведем итоги, время проводки, чтобы вы не запутались. Варите основу супа 1 час 15 минут или до приготовления, затем добавьте картофель и варите 15 минут, затем кусочки клецки и варите еще 15 минут. Имейте в виду, что после остывания этот суп немного загустеет.
Хотя это не упоминает рецепт какого-либо конкретного острова, версию этого супа (иногда называемого тушеным горошком) можно найти во всем Карибском регионе, Латинской Америке и Африке. Сытная тарелка этого супа наверняка вызовет у вас сонливость (некоторые могут назвать это этнической угасанием). Вы, конечно, можете заморозить остатки и разогреть их в другой день.</v>
      </c>
    </row>
    <row r="2438" ht="15.75" customHeight="1">
      <c r="A2438" s="2" t="s">
        <v>1015</v>
      </c>
      <c r="B2438" s="2" t="s">
        <v>47</v>
      </c>
      <c r="C2438" s="2" t="s">
        <v>1016</v>
      </c>
      <c r="E2438" s="2" t="str">
        <f>IFERROR(__xludf.DUMMYFUNCTION("GOOGLETRANSLATE(A2438, ""en"", ""ru"")"),"Суп из красного горошка")</f>
        <v>Суп из красного горошка</v>
      </c>
      <c r="F2438" s="2" t="str">
        <f>IFERROR(__xludf.DUMMYFUNCTION("GOOGLETRANSLATE(B2438, ""en"", ""ru"")"),"Вода")</f>
        <v>Вода</v>
      </c>
      <c r="G2438" s="2" t="str">
        <f>IFERROR(__xludf.DUMMYFUNCTION("GOOGLETRANSLATE(C2438, ""en"", ""ru"")"),"Вымойте и ополосните сушеную фасоль, затем залейте воду в глубокую миску. Помните, что по мере замачивания они расширяются как минимум в три раза по сравнению с первоначальным размером, поэтому в миску добавляется много воды. Замочите их на ночь или миним"&amp;"ум на 2 часа, чтобы процесс приготовления проходил быстрее. Я вылил воду, в которой они были замочены, после того, как она выполнила свою работу.
Попросите мяснику разрезать соленую косичку на кусочки толщиной 2 дюйма, так как ее будет очень сложно разре"&amp;"зать обычной кухонной ножом. Промойте, затем поместите глубокую кастрюлю с водой и добавьте белок. Варить 20 минут, затем слить + промыть и показать (снова отварить в воде). Цель состоит в том, чтобы сделать кусочки свиных хвостов мягкими и удалить большу"&amp;"ю часть соли, в которой они были запечены.
Пора приступить к супу. Поместите все в кастрюлю (кроме муки и салатов), затем залейте водой и поставьте на сильный огонь, чтобы довести до белка. Когда оно закипит, снимите накипь/пену сверху и выбросьте. Умень"&amp;"шите огонь до слабого белка и варите 1 час 15 минут… в общем, пока фасоль не станет мягкой и не начнет разваливаться.
Пришло время добавить картофель (и ямс и т. д., если вы его добавляете), а также кокосовое молоко и продолжать готовить еще 15 минут.
С"&amp;"ейчас самое время приступить к приготовлению основного теста для пельменей. Добавьте муку и воду (при нажатии на щепотку соли), пока тесто не станет мягким/гладким. дайте ему постоять 5 минут, затем поочередно пощипывайте по столовой ложке и катайте между"&amp;" руками, придавая форму сигаретам.
Добавьте их в кастрюлю, хорошо перемешайте и продолжайте варить еще 15 минут при кипении.
Вы заметите, что я не добавляла в кастрюлю соль, так как оставшегося соли из соленых косичек будет достаточно, чтобы как следует"&amp;" приправить этот блюдо. Однако вы можете попробовать и отрегулировать соответствующим образом. Давайте подведем итоги, время проводки, чтобы вы не запутались. Варите основу супа 1 час 15 минут или до приготовления, затем добавьте картофель и варите 15 мин"&amp;"ут, затем кусочки клецки и варите еще 15 минут. Имейте в виду, что после остывания этот суп немного загустеет.
Хотя это не упоминает рецепт какого-либо конкретного острова, версию этого супа (иногда называемого тушеным горошком) можно найти во всем Кариб"&amp;"ском регионе, Латинской Америке и Африке. Сытная тарелка этого супа наверняка вызовет у вас сонливость (некоторые могут назвать это этнической угасанием). Вы, конечно, можете заморозить остатки и разогреть их в другой день.")</f>
        <v>Вымойте и ополосните сушеную фасоль, затем залейте воду в глубокую миску. Помните, что по мере замачивания они расширяются как минимум в три раза по сравнению с первоначальным размером, поэтому в миску добавляется много воды. Замочите их на ночь или минимум на 2 часа, чтобы процесс приготовления проходил быстрее. Я вылил воду, в которой они были замочены, после того, как она выполнила свою работу.
Попросите мяснику разрезать соленую косичку на кусочки толщиной 2 дюйма, так как ее будет очень сложно разрезать обычной кухонной ножом. Промойте, затем поместите глубокую кастрюлю с водой и добавьте белок. Варить 20 минут, затем слить + промыть и показать (снова отварить в воде). Цель состоит в том, чтобы сделать кусочки свиных хвостов мягкими и удалить большую часть соли, в которой они были запечены.
Пора приступить к супу. Поместите все в кастрюлю (кроме муки и салатов), затем залейте водой и поставьте на сильный огонь, чтобы довести до белка. Когда оно закипит, снимите накипь/пену сверху и выбросьте. Уменьшите огонь до слабого белка и варите 1 час 15 минут… в общем, пока фасоль не станет мягкой и не начнет разваливаться.
Пришло время добавить картофель (и ямс и т. д., если вы его добавляете), а также кокосовое молоко и продолжать готовить еще 15 минут.
Сейчас самое время приступить к приготовлению основного теста для пельменей. Добавьте муку и воду (при нажатии на щепотку соли), пока тесто не станет мягким/гладким. дайте ему постоять 5 минут, затем поочередно пощипывайте по столовой ложке и катайте между руками, придавая форму сигаретам.
Добавьте их в кастрюлю, хорошо перемешайте и продолжайте варить еще 15 минут при кипении.
Вы заметите, что я не добавляла в кастрюлю соль, так как оставшегося соли из соленых косичек будет достаточно, чтобы как следует приправить этот блюдо. Однако вы можете попробовать и отрегулировать соответствующим образом. Давайте подведем итоги, время проводки, чтобы вы не запутались. Варите основу супа 1 час 15 минут или до приготовления, затем добавьте картофель и варите 15 минут, затем кусочки клецки и варите еще 15 минут. Имейте в виду, что после остывания этот суп немного загустеет.
Хотя это не упоминает рецепт какого-либо конкретного острова, версию этого супа (иногда называемого тушеным горошком) можно найти во всем Карибском регионе, Латинской Америке и Африке. Сытная тарелка этого супа наверняка вызовет у вас сонливость (некоторые могут назвать это этнической угасанием). Вы, конечно, можете заморозить остатки и разогреть их в другой день.</v>
      </c>
    </row>
    <row r="2439" ht="15.75" customHeight="1">
      <c r="A2439" s="2" t="s">
        <v>1015</v>
      </c>
      <c r="B2439" s="2" t="s">
        <v>93</v>
      </c>
      <c r="C2439" s="2" t="s">
        <v>1016</v>
      </c>
      <c r="E2439" s="2" t="str">
        <f>IFERROR(__xludf.DUMMYFUNCTION("GOOGLETRANSLATE(A2439, ""en"", ""ru"")"),"Суп из красного горошка")</f>
        <v>Суп из красного горошка</v>
      </c>
      <c r="F2439" s="2" t="str">
        <f>IFERROR(__xludf.DUMMYFUNCTION("GOOGLETRANSLATE(B2439, ""en"", ""ru"")"),"Картофель")</f>
        <v>Картофель</v>
      </c>
      <c r="G2439" s="2" t="str">
        <f>IFERROR(__xludf.DUMMYFUNCTION("GOOGLETRANSLATE(C2439, ""en"", ""ru"")"),"Вымойте и ополосните сушеную фасоль, затем залейте воду в глубокую миску. Помните, что по мере замачивания они расширяются как минимум в три раза по сравнению с первоначальным размером, поэтому в миску добавляется много воды. Замочите их на ночь или миним"&amp;"ум на 2 часа, чтобы процесс приготовления проходил быстрее. Я вылил воду, в которой они были замочены, после того, как она выполнила свою работу.
Попросите мяснику разрезать соленую косичку на кусочки толщиной 2 дюйма, так как ее будет очень сложно разре"&amp;"зать обычной кухонной ножом. Промойте, затем поместите глубокую кастрюлю с водой и добавьте белок. Варить 20 минут, затем слить + промыть и показать (снова отварить в воде). Цель состоит в том, чтобы сделать кусочки свиных хвостов мягкими и удалить большу"&amp;"ю часть соли, в которой они были запечены.
Пора приступить к супу. Поместите все в кастрюлю (кроме муки и салатов), затем залейте водой и поставьте на сильный огонь, чтобы довести до белка. Когда оно закипит, снимите накипь/пену сверху и выбросьте. Умень"&amp;"шите огонь до слабого белка и варите 1 час 15 минут… в общем, пока фасоль не станет мягкой и не начнет разваливаться.
Пришло время добавить картофель (и ямс и т. д., если вы его добавляете), а также кокосовое молоко и продолжать готовить еще 15 минут.
С"&amp;"ейчас самое время приступить к приготовлению основного теста для пельменей. Добавьте муку и воду (при нажатии на щепотку соли), пока тесто не станет мягким/гладким. дайте ему постоять 5 минут, затем поочередно пощипывайте по столовой ложке и катайте между"&amp;" руками, придавая форму сигаретам.
Добавьте их в кастрюлю, хорошо перемешайте и продолжайте варить еще 15 минут при кипении.
Вы заметите, что я не добавляла в кастрюлю соль, так как оставшегося соли из соленых косичек будет достаточно, чтобы как следует"&amp;" приправить этот блюдо. Однако вы можете попробовать и отрегулировать соответствующим образом. Давайте подведем итоги, время проводки, чтобы вы не запутались. Варите основу супа 1 час 15 минут или до приготовления, затем добавьте картофель и варите 15 мин"&amp;"ут, затем кусочки клецки и варите еще 15 минут. Имейте в виду, что после остывания этот суп немного загустеет.
Хотя это не упоминает рецепт какого-либо конкретного острова, версию этого супа (иногда называемого тушеным горошком) можно найти во всем Кариб"&amp;"ском регионе, Латинской Америке и Африке. Сытная тарелка этого супа наверняка вызовет у вас сонливость (некоторые могут назвать это этнической угасанием). Вы, конечно, можете заморозить остатки и разогреть их в другой день.")</f>
        <v>Вымойте и ополосните сушеную фасоль, затем залейте воду в глубокую миску. Помните, что по мере замачивания они расширяются как минимум в три раза по сравнению с первоначальным размером, поэтому в миску добавляется много воды. Замочите их на ночь или минимум на 2 часа, чтобы процесс приготовления проходил быстрее. Я вылил воду, в которой они были замочены, после того, как она выполнила свою работу.
Попросите мяснику разрезать соленую косичку на кусочки толщиной 2 дюйма, так как ее будет очень сложно разрезать обычной кухонной ножом. Промойте, затем поместите глубокую кастрюлю с водой и добавьте белок. Варить 20 минут, затем слить + промыть и показать (снова отварить в воде). Цель состоит в том, чтобы сделать кусочки свиных хвостов мягкими и удалить большую часть соли, в которой они были запечены.
Пора приступить к супу. Поместите все в кастрюлю (кроме муки и салатов), затем залейте водой и поставьте на сильный огонь, чтобы довести до белка. Когда оно закипит, снимите накипь/пену сверху и выбросьте. Уменьшите огонь до слабого белка и варите 1 час 15 минут… в общем, пока фасоль не станет мягкой и не начнет разваливаться.
Пришло время добавить картофель (и ямс и т. д., если вы его добавляете), а также кокосовое молоко и продолжать готовить еще 15 минут.
Сейчас самое время приступить к приготовлению основного теста для пельменей. Добавьте муку и воду (при нажатии на щепотку соли), пока тесто не станет мягким/гладким. дайте ему постоять 5 минут, затем поочередно пощипывайте по столовой ложке и катайте между руками, придавая форму сигаретам.
Добавьте их в кастрюлю, хорошо перемешайте и продолжайте варить еще 15 минут при кипении.
Вы заметите, что я не добавляла в кастрюлю соль, так как оставшегося соли из соленых косичек будет достаточно, чтобы как следует приправить этот блюдо. Однако вы можете попробовать и отрегулировать соответствующим образом. Давайте подведем итоги, время проводки, чтобы вы не запутались. Варите основу супа 1 час 15 минут или до приготовления, затем добавьте картофель и варите 15 минут, затем кусочки клецки и варите еще 15 минут. Имейте в виду, что после остывания этот суп немного загустеет.
Хотя это не упоминает рецепт какого-либо конкретного острова, версию этого супа (иногда называемого тушеным горошком) можно найти во всем Карибском регионе, Латинской Америке и Африке. Сытная тарелка этого супа наверняка вызовет у вас сонливость (некоторые могут назвать это этнической угасанием). Вы, конечно, можете заморозить остатки и разогреть их в другой день.</v>
      </c>
    </row>
    <row r="2440" ht="15.75" customHeight="1">
      <c r="A2440" s="2" t="s">
        <v>1015</v>
      </c>
      <c r="B2440" s="2" t="s">
        <v>15</v>
      </c>
      <c r="C2440" s="2" t="s">
        <v>1016</v>
      </c>
      <c r="E2440" s="2" t="str">
        <f>IFERROR(__xludf.DUMMYFUNCTION("GOOGLETRANSLATE(A2440, ""en"", ""ru"")"),"Суп из красного горошка")</f>
        <v>Суп из красного горошка</v>
      </c>
      <c r="F2440" s="2" t="str">
        <f>IFERROR(__xludf.DUMMYFUNCTION("GOOGLETRANSLATE(B2440, ""en"", ""ru"")"),"Пшеничной муки")</f>
        <v>Пшеничной муки</v>
      </c>
      <c r="G2440" s="2" t="str">
        <f>IFERROR(__xludf.DUMMYFUNCTION("GOOGLETRANSLATE(C2440, ""en"", ""ru"")"),"Вымойте и ополосните сушеную фасоль, затем залейте воду в глубокую миску. Помните, что по мере замачивания они расширяются как минимум в три раза по сравнению с первоначальным размером, поэтому в миску добавляется много воды. Замочите их на ночь или миним"&amp;"ум на 2 часа, чтобы процесс приготовления проходил быстрее. Я вылил воду, в которой они были замочены, после того, как она выполнила свою работу.
Попросите мяснику разрезать соленую косичку на кусочки толщиной 2 дюйма, так как ее будет очень сложно разре"&amp;"зать обычной кухонной ножом. Промойте, затем поместите глубокую кастрюлю с водой и добавьте белок. Варить 20 минут, затем слить + промыть и показать (снова отварить в воде). Цель состоит в том, чтобы сделать кусочки свиных хвостов мягкими и удалить большу"&amp;"ю часть соли, в которой они были запечены.
Пора приступить к супу. Поместите все в кастрюлю (кроме муки и салатов), затем залейте водой и поставьте на сильный огонь, чтобы довести до белка. Когда оно закипит, снимите накипь/пену сверху и выбросьте. Умень"&amp;"шите огонь до слабого белка и варите 1 час 15 минут… в общем, пока фасоль не станет мягкой и не начнет разваливаться.
Пришло время добавить картофель (и ямс и т. д., если вы его добавляете), а также кокосовое молоко и продолжать готовить еще 15 минут.
С"&amp;"ейчас самое время приступить к приготовлению основного теста для пельменей. Добавьте муку и воду (при нажатии на щепотку соли), пока тесто не станет мягким/гладким. дайте ему постоять 5 минут, затем поочередно пощипывайте по столовой ложке и катайте между"&amp;" руками, придавая форму сигаретам.
Добавьте их в кастрюлю, хорошо перемешайте и продолжайте варить еще 15 минут при кипении.
Вы заметите, что я не добавляла в кастрюлю соль, так как оставшегося соли из соленых косичек будет достаточно, чтобы как следует"&amp;" приправить этот блюдо. Однако вы можете попробовать и отрегулировать соответствующим образом. Давайте подведем итоги, время проводки, чтобы вы не запутались. Варите основу супа 1 час 15 минут или до приготовления, затем добавьте картофель и варите 15 мин"&amp;"ут, затем кусочки клецки и варите еще 15 минут. Имейте в виду, что после остывания этот суп немного загустеет.
Хотя это не упоминает рецепт какого-либо конкретного острова, версию этого супа (иногда называемого тушеным горошком) можно найти во всем Кариб"&amp;"ском регионе, Латинской Америке и Африке. Сытная тарелка этого супа наверняка вызовет у вас сонливость (некоторые могут назвать это этнической угасанием). Вы, конечно, можете заморозить остатки и разогреть их в другой день.")</f>
        <v>Вымойте и ополосните сушеную фасоль, затем залейте воду в глубокую миску. Помните, что по мере замачивания они расширяются как минимум в три раза по сравнению с первоначальным размером, поэтому в миску добавляется много воды. Замочите их на ночь или минимум на 2 часа, чтобы процесс приготовления проходил быстрее. Я вылил воду, в которой они были замочены, после того, как она выполнила свою работу.
Попросите мяснику разрезать соленую косичку на кусочки толщиной 2 дюйма, так как ее будет очень сложно разрезать обычной кухонной ножом. Промойте, затем поместите глубокую кастрюлю с водой и добавьте белок. Варить 20 минут, затем слить + промыть и показать (снова отварить в воде). Цель состоит в том, чтобы сделать кусочки свиных хвостов мягкими и удалить большую часть соли, в которой они были запечены.
Пора приступить к супу. Поместите все в кастрюлю (кроме муки и салатов), затем залейте водой и поставьте на сильный огонь, чтобы довести до белка. Когда оно закипит, снимите накипь/пену сверху и выбросьте. Уменьшите огонь до слабого белка и варите 1 час 15 минут… в общем, пока фасоль не станет мягкой и не начнет разваливаться.
Пришло время добавить картофель (и ямс и т. д., если вы его добавляете), а также кокосовое молоко и продолжать готовить еще 15 минут.
Сейчас самое время приступить к приготовлению основного теста для пельменей. Добавьте муку и воду (при нажатии на щепотку соли), пока тесто не станет мягким/гладким. дайте ему постоять 5 минут, затем поочередно пощипывайте по столовой ложке и катайте между руками, придавая форму сигаретам.
Добавьте их в кастрюлю, хорошо перемешайте и продолжайте варить еще 15 минут при кипении.
Вы заметите, что я не добавляла в кастрюлю соль, так как оставшегося соли из соленых косичек будет достаточно, чтобы как следует приправить этот блюдо. Однако вы можете попробовать и отрегулировать соответствующим образом. Давайте подведем итоги, время проводки, чтобы вы не запутались. Варите основу супа 1 час 15 минут или до приготовления, затем добавьте картофель и варите 15 минут, затем кусочки клецки и варите еще 15 минут. Имейте в виду, что после остывания этот суп немного загустеет.
Хотя это не упоминает рецепт какого-либо конкретного острова, версию этого супа (иногда называемого тушеным горошком) можно найти во всем Карибском регионе, Латинской Америке и Африке. Сытная тарелка этого супа наверняка вызовет у вас сонливость (некоторые могут назвать это этнической угасанием). Вы, конечно, можете заморозить остатки и разогреть их в другой день.</v>
      </c>
    </row>
    <row r="2441" ht="15.75" customHeight="1">
      <c r="A2441" s="2" t="s">
        <v>1015</v>
      </c>
      <c r="B2441" s="2" t="s">
        <v>47</v>
      </c>
      <c r="C2441" s="2" t="s">
        <v>1016</v>
      </c>
      <c r="E2441" s="2" t="str">
        <f>IFERROR(__xludf.DUMMYFUNCTION("GOOGLETRANSLATE(A2441, ""en"", ""ru"")"),"Суп из красного горошка")</f>
        <v>Суп из красного горошка</v>
      </c>
      <c r="F2441" s="2" t="str">
        <f>IFERROR(__xludf.DUMMYFUNCTION("GOOGLETRANSLATE(B2441, ""en"", ""ru"")"),"Вода")</f>
        <v>Вода</v>
      </c>
      <c r="G2441" s="2" t="str">
        <f>IFERROR(__xludf.DUMMYFUNCTION("GOOGLETRANSLATE(C2441, ""en"", ""ru"")"),"Вымойте и ополосните сушеную фасоль, затем залейте воду в глубокую миску. Помните, что по мере замачивания они расширяются как минимум в три раза по сравнению с первоначальным размером, поэтому в миску добавляется много воды. Замочите их на ночь или миним"&amp;"ум на 2 часа, чтобы процесс приготовления проходил быстрее. Я вылил воду, в которой они были замочены, после того, как она выполнила свою работу.
Попросите мяснику разрезать соленую косичку на кусочки толщиной 2 дюйма, так как ее будет очень сложно разре"&amp;"зать обычной кухонной ножом. Промойте, затем поместите глубокую кастрюлю с водой и добавьте белок. Варить 20 минут, затем слить + промыть и показать (снова отварить в воде). Цель состоит в том, чтобы сделать кусочки свиных хвостов мягкими и удалить большу"&amp;"ю часть соли, в которой они были запечены.
Пора приступить к супу. Поместите все в кастрюлю (кроме муки и салатов), затем залейте водой и поставьте на сильный огонь, чтобы довести до белка. Когда оно закипит, снимите накипь/пену сверху и выбросьте. Умень"&amp;"шите огонь до слабого белка и варите 1 час 15 минут… в общем, пока фасоль не станет мягкой и не начнет разваливаться.
Пришло время добавить картофель (и ямс и т. д., если вы его добавляете), а также кокосовое молоко и продолжать готовить еще 15 минут.
С"&amp;"ейчас самое время приступить к приготовлению основного теста для пельменей. Добавьте муку и воду (при нажатии на щепотку соли), пока тесто не станет мягким/гладким. дайте ему постоять 5 минут, затем поочередно пощипывайте по столовой ложке и катайте между"&amp;" руками, придавая форму сигаретам.
Добавьте их в кастрюлю, хорошо перемешайте и продолжайте варить еще 15 минут при кипении.
Вы заметите, что я не добавляла в кастрюлю соль, так как оставшегося соли из соленых косичек будет достаточно, чтобы как следует"&amp;" приправить этот блюдо. Однако вы можете попробовать и отрегулировать соответствующим образом. Давайте подведем итоги, время проводки, чтобы вы не запутались. Варите основу супа 1 час 15 минут или до приготовления, затем добавьте картофель и варите 15 мин"&amp;"ут, затем кусочки клецки и варите еще 15 минут. Имейте в виду, что после остывания этот суп немного загустеет.
Хотя это не упоминает рецепт какого-либо конкретного острова, версию этого супа (иногда называемого тушеным горошком) можно найти во всем Кариб"&amp;"ском регионе, Латинской Америке и Африке. Сытная тарелка этого супа наверняка вызовет у вас сонливость (некоторые могут назвать это этнической угасанием). Вы, конечно, можете заморозить остатки и разогреть их в другой день.")</f>
        <v>Вымойте и ополосните сушеную фасоль, затем залейте воду в глубокую миску. Помните, что по мере замачивания они расширяются как минимум в три раза по сравнению с первоначальным размером, поэтому в миску добавляется много воды. Замочите их на ночь или минимум на 2 часа, чтобы процесс приготовления проходил быстрее. Я вылил воду, в которой они были замочены, после того, как она выполнила свою работу.
Попросите мяснику разрезать соленую косичку на кусочки толщиной 2 дюйма, так как ее будет очень сложно разрезать обычной кухонной ножом. Промойте, затем поместите глубокую кастрюлю с водой и добавьте белок. Варить 20 минут, затем слить + промыть и показать (снова отварить в воде). Цель состоит в том, чтобы сделать кусочки свиных хвостов мягкими и удалить большую часть соли, в которой они были запечены.
Пора приступить к супу. Поместите все в кастрюлю (кроме муки и салатов), затем залейте водой и поставьте на сильный огонь, чтобы довести до белка. Когда оно закипит, снимите накипь/пену сверху и выбросьте. Уменьшите огонь до слабого белка и варите 1 час 15 минут… в общем, пока фасоль не станет мягкой и не начнет разваливаться.
Пришло время добавить картофель (и ямс и т. д., если вы его добавляете), а также кокосовое молоко и продолжать готовить еще 15 минут.
Сейчас самое время приступить к приготовлению основного теста для пельменей. Добавьте муку и воду (при нажатии на щепотку соли), пока тесто не станет мягким/гладким. дайте ему постоять 5 минут, затем поочередно пощипывайте по столовой ложке и катайте между руками, придавая форму сигаретам.
Добавьте их в кастрюлю, хорошо перемешайте и продолжайте варить еще 15 минут при кипении.
Вы заметите, что я не добавляла в кастрюлю соль, так как оставшегося соли из соленых косичек будет достаточно, чтобы как следует приправить этот блюдо. Однако вы можете попробовать и отрегулировать соответствующим образом. Давайте подведем итоги, время проводки, чтобы вы не запутались. Варите основу супа 1 час 15 минут или до приготовления, затем добавьте картофель и варите 15 минут, затем кусочки клецки и варите еще 15 минут. Имейте в виду, что после остывания этот суп немного загустеет.
Хотя это не упоминает рецепт какого-либо конкретного острова, версию этого супа (иногда называемого тушеным горошком) можно найти во всем Карибском регионе, Латинской Америке и Африке. Сытная тарелка этого супа наверняка вызовет у вас сонливость (некоторые могут назвать это этнической угасанием). Вы, конечно, можете заморозить остатки и разогреть их в другой день.</v>
      </c>
    </row>
    <row r="2442" ht="15.75" customHeight="1">
      <c r="A2442" s="2" t="s">
        <v>1015</v>
      </c>
      <c r="B2442" s="2" t="s">
        <v>46</v>
      </c>
      <c r="C2442" s="2" t="s">
        <v>1016</v>
      </c>
      <c r="E2442" s="2" t="str">
        <f>IFERROR(__xludf.DUMMYFUNCTION("GOOGLETRANSLATE(A2442, ""en"", ""ru"")"),"Суп из красного горошка")</f>
        <v>Суп из красного горошка</v>
      </c>
      <c r="F2442" s="2" t="str">
        <f>IFERROR(__xludf.DUMMYFUNCTION("GOOGLETRANSLATE(B2442, ""en"", ""ru"")"),"Кокосовое молоко")</f>
        <v>Кокосовое молоко</v>
      </c>
      <c r="G2442" s="2" t="str">
        <f>IFERROR(__xludf.DUMMYFUNCTION("GOOGLETRANSLATE(C2442, ""en"", ""ru"")"),"Вымойте и ополосните сушеную фасоль, затем залейте воду в глубокую миску. Помните, что по мере замачивания они расширяются как минимум в три раза по сравнению с первоначальным размером, поэтому в миску добавляется много воды. Замочите их на ночь или миним"&amp;"ум на 2 часа, чтобы процесс приготовления проходил быстрее. Я вылил воду, в которой они были замочены, после того, как она выполнила свою работу.
Попросите мяснику разрезать соленую косичку на кусочки толщиной 2 дюйма, так как ее будет очень сложно разре"&amp;"зать обычной кухонной ножом. Промойте, затем поместите глубокую кастрюлю с водой и добавьте белок. Варить 20 минут, затем слить + промыть и показать (снова отварить в воде). Цель состоит в том, чтобы сделать кусочки свиных хвостов мягкими и удалить большу"&amp;"ю часть соли, в которой они были запечены.
Пора приступить к супу. Поместите все в кастрюлю (кроме муки и салатов), затем залейте водой и поставьте на сильный огонь, чтобы довести до белка. Когда оно закипит, снимите накипь/пену сверху и выбросьте. Умень"&amp;"шите огонь до слабого белка и варите 1 час 15 минут… в общем, пока фасоль не станет мягкой и не начнет разваливаться.
Пришло время добавить картофель (и ямс и т. д., если вы его добавляете), а также кокосовое молоко и продолжать готовить еще 15 минут.
С"&amp;"ейчас самое время приступить к приготовлению основного теста для пельменей. Добавьте муку и воду (при нажатии на щепотку соли), пока тесто не станет мягким/гладким. дайте ему постоять 5 минут, затем поочередно пощипывайте по столовой ложке и катайте между"&amp;" руками, придавая форму сигаретам.
Добавьте их в кастрюлю, хорошо перемешайте и продолжайте варить еще 15 минут при кипении.
Вы заметите, что я не добавляла в кастрюлю соль, так как оставшегося соли из соленых косичек будет достаточно, чтобы как следует"&amp;" приправить этот блюдо. Однако вы можете попробовать и отрегулировать соответствующим образом. Давайте подведем итоги, время проводки, чтобы вы не запутались. Варите основу супа 1 час 15 минут или до приготовления, затем добавьте картофель и варите 15 мин"&amp;"ут, затем кусочки клецки и варите еще 15 минут. Имейте в виду, что после остывания этот суп немного загустеет.
Хотя это не упоминает рецепт какого-либо конкретного острова, версию этого супа (иногда называемого тушеным горошком) можно найти во всем Кариб"&amp;"ском регионе, Латинской Америке и Африке. Сытная тарелка этого супа наверняка вызовет у вас сонливость (некоторые могут назвать это этнической угасанием). Вы, конечно, можете заморозить остатки и разогреть их в другой день.")</f>
        <v>Вымойте и ополосните сушеную фасоль, затем залейте воду в глубокую миску. Помните, что по мере замачивания они расширяются как минимум в три раза по сравнению с первоначальным размером, поэтому в миску добавляется много воды. Замочите их на ночь или минимум на 2 часа, чтобы процесс приготовления проходил быстрее. Я вылил воду, в которой они были замочены, после того, как она выполнила свою работу.
Попросите мяснику разрезать соленую косичку на кусочки толщиной 2 дюйма, так как ее будет очень сложно разрезать обычной кухонной ножом. Промойте, затем поместите глубокую кастрюлю с водой и добавьте белок. Варить 20 минут, затем слить + промыть и показать (снова отварить в воде). Цель состоит в том, чтобы сделать кусочки свиных хвостов мягкими и удалить большую часть соли, в которой они были запечены.
Пора приступить к супу. Поместите все в кастрюлю (кроме муки и салатов), затем залейте водой и поставьте на сильный огонь, чтобы довести до белка. Когда оно закипит, снимите накипь/пену сверху и выбросьте. Уменьшите огонь до слабого белка и варите 1 час 15 минут… в общем, пока фасоль не станет мягкой и не начнет разваливаться.
Пришло время добавить картофель (и ямс и т. д., если вы его добавляете), а также кокосовое молоко и продолжать готовить еще 15 минут.
Сейчас самое время приступить к приготовлению основного теста для пельменей. Добавьте муку и воду (при нажатии на щепотку соли), пока тесто не станет мягким/гладким. дайте ему постоять 5 минут, затем поочередно пощипывайте по столовой ложке и катайте между руками, придавая форму сигаретам.
Добавьте их в кастрюлю, хорошо перемешайте и продолжайте варить еще 15 минут при кипении.
Вы заметите, что я не добавляла в кастрюлю соль, так как оставшегося соли из соленых косичек будет достаточно, чтобы как следует приправить этот блюдо. Однако вы можете попробовать и отрегулировать соответствующим образом. Давайте подведем итоги, время проводки, чтобы вы не запутались. Варите основу супа 1 час 15 минут или до приготовления, затем добавьте картофель и варите 15 минут, затем кусочки клецки и варите еще 15 минут. Имейте в виду, что после остывания этот суп немного загустеет.
Хотя это не упоминает рецепт какого-либо конкретного острова, версию этого супа (иногда называемого тушеным горошком) можно найти во всем Карибском регионе, Латинской Америке и Африке. Сытная тарелка этого супа наверняка вызовет у вас сонливость (некоторые могут назвать это этнической угасанием). Вы, конечно, можете заморозить остатки и разогреть их в другой день.</v>
      </c>
    </row>
    <row r="2443" ht="15.75" customHeight="1">
      <c r="A2443" s="2" t="s">
        <v>1017</v>
      </c>
      <c r="B2443" s="2" t="s">
        <v>1018</v>
      </c>
      <c r="C2443" s="2" t="s">
        <v>1019</v>
      </c>
      <c r="E2443" s="2" t="str">
        <f>IFERROR(__xludf.DUMMYFUNCTION("GOOGLETRANSLATE(A2443, ""en"", ""ru"")"),"Паэлья из жареного фенхеля и баклажанов")</f>
        <v>Паэлья из жареного фенхеля и баклажанов</v>
      </c>
      <c r="F2443" s="2" t="str">
        <f>IFERROR(__xludf.DUMMYFUNCTION("GOOGLETRANSLATE(B2443, ""en"", ""ru"")"),"Loading...")</f>
        <v>Loading...</v>
      </c>
      <c r="G2443" s="2" t="str">
        <f>IFERROR(__xludf.DUMMYFUNCTION("GOOGLETRANSLATE(C2443, ""en"", ""ru"")"),"Loading...")</f>
        <v>Loading...</v>
      </c>
    </row>
    <row r="2444" ht="15.75" customHeight="1">
      <c r="A2444" s="2" t="s">
        <v>1017</v>
      </c>
      <c r="B2444" s="2" t="s">
        <v>44</v>
      </c>
      <c r="C2444" s="2" t="s">
        <v>1019</v>
      </c>
      <c r="E2444" s="2" t="str">
        <f>IFERROR(__xludf.DUMMYFUNCTION("GOOGLETRANSLATE(A2444, ""en"", ""ru"")"),"Паэлья из жареного фенхеля и баклажанов")</f>
        <v>Паэлья из жареного фенхеля и баклажанов</v>
      </c>
      <c r="F2444" s="2" t="str">
        <f>IFERROR(__xludf.DUMMYFUNCTION("GOOGLETRANSLATE(B2444, ""en"", ""ru"")"),"Фенхель")</f>
        <v>Фенхель</v>
      </c>
      <c r="G2444" s="2" t="str">
        <f>IFERROR(__xludf.DUMMYFUNCTION("GOOGLETRANSLATE(C2444, ""en"", ""ru"")"),"Loading...")</f>
        <v>Loading...</v>
      </c>
    </row>
    <row r="2445" ht="15.75" customHeight="1">
      <c r="A2445" s="2" t="s">
        <v>1017</v>
      </c>
      <c r="B2445" s="2" t="s">
        <v>192</v>
      </c>
      <c r="C2445" s="2" t="s">
        <v>1019</v>
      </c>
      <c r="E2445" s="2" t="str">
        <f>IFERROR(__xludf.DUMMYFUNCTION("GOOGLETRANSLATE(A2445, ""en"", ""ru"")"),"Паэлья из жареного фенхеля и баклажанов")</f>
        <v>Паэлья из жареного фенхеля и баклажанов</v>
      </c>
      <c r="F2445" s="2" t="str">
        <f>IFERROR(__xludf.DUMMYFUNCTION("GOOGLETRANSLATE(B2445, ""en"", ""ru"")"),"Loading...")</f>
        <v>Loading...</v>
      </c>
      <c r="G2445" s="2" t="str">
        <f>IFERROR(__xludf.DUMMYFUNCTION("GOOGLETRANSLATE(C2445, ""en"", ""ru"")"),"Loading...")</f>
        <v>Loading...</v>
      </c>
    </row>
    <row r="2446" ht="15.75" customHeight="1">
      <c r="A2446" s="2" t="s">
        <v>1017</v>
      </c>
      <c r="B2446" s="2" t="s">
        <v>527</v>
      </c>
      <c r="C2446" s="2" t="s">
        <v>1019</v>
      </c>
      <c r="E2446" s="2" t="str">
        <f>IFERROR(__xludf.DUMMYFUNCTION("GOOGLETRANSLATE(A2446, ""en"", ""ru"")"),"Паэлья из жареного фенхеля и баклажанов")</f>
        <v>Паэлья из жареного фенхеля и баклажанов</v>
      </c>
      <c r="F2446" s="2" t="str">
        <f>IFERROR(__xludf.DUMMYFUNCTION("GOOGLETRANSLATE(B2446, ""en"", ""ru"")"),"Loading...")</f>
        <v>Loading...</v>
      </c>
      <c r="G2446" s="2" t="str">
        <f>IFERROR(__xludf.DUMMYFUNCTION("GOOGLETRANSLATE(C2446, ""en"", ""ru"")"),"Loading...")</f>
        <v>Loading...</v>
      </c>
    </row>
    <row r="2447" ht="15.75" customHeight="1">
      <c r="A2447" s="2" t="s">
        <v>1017</v>
      </c>
      <c r="B2447" s="2" t="s">
        <v>77</v>
      </c>
      <c r="C2447" s="2" t="s">
        <v>1019</v>
      </c>
      <c r="E2447" s="2" t="str">
        <f>IFERROR(__xludf.DUMMYFUNCTION("GOOGLETRANSLATE(A2447, ""en"", ""ru"")"),"Паэлья из жареного фенхеля и баклажанов")</f>
        <v>Паэлья из жареного фенхеля и баклажанов</v>
      </c>
      <c r="F2447" s="2" t="str">
        <f>IFERROR(__xludf.DUMMYFUNCTION("GOOGLETRANSLATE(B2447, ""en"", ""ru"")"),"Лук")</f>
        <v>Лук</v>
      </c>
      <c r="G2447" s="2" t="str">
        <f>IFERROR(__xludf.DUMMYFUNCTION("GOOGLETRANSLATE(C2447, ""en"", ""ru"")"),"Loading...")</f>
        <v>Loading...</v>
      </c>
    </row>
    <row r="2448" ht="15.75" customHeight="1">
      <c r="A2448" s="2" t="s">
        <v>1017</v>
      </c>
      <c r="B2448" s="2" t="s">
        <v>1020</v>
      </c>
      <c r="C2448" s="2" t="s">
        <v>1019</v>
      </c>
      <c r="E2448" s="2" t="str">
        <f>IFERROR(__xludf.DUMMYFUNCTION("GOOGLETRANSLATE(A2448, ""en"", ""ru"")"),"Паэлья из жареного фенхеля и баклажанов")</f>
        <v>Паэлья из жареного фенхеля и баклажанов</v>
      </c>
      <c r="F2448" s="2" t="str">
        <f>IFERROR(__xludf.DUMMYFUNCTION("GOOGLETRANSLATE(B2448, ""en"", ""ru"")"),"Loading...")</f>
        <v>Loading...</v>
      </c>
      <c r="G2448" s="2" t="str">
        <f>IFERROR(__xludf.DUMMYFUNCTION("GOOGLETRANSLATE(C2448, ""en"", ""ru"")"),"Loading...")</f>
        <v>Loading...</v>
      </c>
    </row>
    <row r="2449" ht="15.75" customHeight="1">
      <c r="A2449" s="2" t="s">
        <v>1017</v>
      </c>
      <c r="B2449" s="2" t="s">
        <v>247</v>
      </c>
      <c r="C2449" s="2" t="s">
        <v>1019</v>
      </c>
      <c r="E2449" s="2" t="str">
        <f>IFERROR(__xludf.DUMMYFUNCTION("GOOGLETRANSLATE(A2449, ""en"", ""ru"")"),"Паэлья из жареного фенхеля и баклажанов")</f>
        <v>Паэлья из жареного фенхеля и баклажанов</v>
      </c>
      <c r="F2449" s="2" t="str">
        <f>IFERROR(__xludf.DUMMYFUNCTION("GOOGLETRANSLATE(B2449, ""en"", ""ru"")"),"Loading...")</f>
        <v>Loading...</v>
      </c>
      <c r="G2449" s="2" t="str">
        <f>IFERROR(__xludf.DUMMYFUNCTION("GOOGLETRANSLATE(C2449, ""en"", ""ru"")"),"Loading...")</f>
        <v>Loading...</v>
      </c>
    </row>
    <row r="2450" ht="15.75" customHeight="1">
      <c r="A2450" s="2" t="s">
        <v>1017</v>
      </c>
      <c r="B2450" s="2" t="s">
        <v>757</v>
      </c>
      <c r="C2450" s="2" t="s">
        <v>1019</v>
      </c>
      <c r="E2450" s="2" t="str">
        <f>IFERROR(__xludf.DUMMYFUNCTION("GOOGLETRANSLATE(A2450, ""en"", ""ru"")"),"Паэлья из жареного фенхеля и баклажанов")</f>
        <v>Паэлья из жареного фенхеля и баклажанов</v>
      </c>
      <c r="F2450" s="2" t="str">
        <f>IFERROR(__xludf.DUMMYFUNCTION("GOOGLETRANSLATE(B2450, ""en"", ""ru"")"),"Loading...")</f>
        <v>Loading...</v>
      </c>
      <c r="G2450" s="2" t="str">
        <f>IFERROR(__xludf.DUMMYFUNCTION("GOOGLETRANSLATE(C2450, ""en"", ""ru"")"),"Loading...")</f>
        <v>Loading...</v>
      </c>
    </row>
    <row r="2451" ht="15.75" customHeight="1">
      <c r="A2451" s="2" t="s">
        <v>1017</v>
      </c>
      <c r="B2451" s="2" t="s">
        <v>430</v>
      </c>
      <c r="C2451" s="2" t="s">
        <v>1019</v>
      </c>
      <c r="E2451" s="2" t="str">
        <f>IFERROR(__xludf.DUMMYFUNCTION("GOOGLETRANSLATE(A2451, ""en"", ""ru"")"),"Паэлья из жареного фенхеля и баклажанов")</f>
        <v>Паэлья из жареного фенхеля и баклажанов</v>
      </c>
      <c r="F2451" s="2" t="str">
        <f>IFERROR(__xludf.DUMMYFUNCTION("GOOGLETRANSLATE(B2451, ""en"", ""ru"")"),"Белое вино")</f>
        <v>Белое вино</v>
      </c>
      <c r="G2451" s="2" t="str">
        <f>IFERROR(__xludf.DUMMYFUNCTION("GOOGLETRANSLATE(C2451, ""en"", ""ru"")"),"Loading...")</f>
        <v>Loading...</v>
      </c>
    </row>
    <row r="2452" ht="15.75" customHeight="1">
      <c r="A2452" s="2" t="s">
        <v>1017</v>
      </c>
      <c r="B2452" s="2" t="s">
        <v>124</v>
      </c>
      <c r="C2452" s="2" t="s">
        <v>1019</v>
      </c>
      <c r="E2452" s="2" t="str">
        <f>IFERROR(__xludf.DUMMYFUNCTION("GOOGLETRANSLATE(A2452, ""en"", ""ru"")"),"Паэлья из жареного фенхеля и баклажанов")</f>
        <v>Паэлья из жареного фенхеля и баклажанов</v>
      </c>
      <c r="F2452" s="2" t="str">
        <f>IFERROR(__xludf.DUMMYFUNCTION("GOOGLETRANSLATE(B2452, ""en"", ""ru"")"),"Loading...")</f>
        <v>Loading...</v>
      </c>
      <c r="G2452" s="2" t="str">
        <f>IFERROR(__xludf.DUMMYFUNCTION("GOOGLETRANSLATE(C2452, ""en"", ""ru"")"),"Loading...")</f>
        <v>Loading...</v>
      </c>
    </row>
    <row r="2453" ht="15.75" customHeight="1">
      <c r="A2453" s="2" t="s">
        <v>1017</v>
      </c>
      <c r="B2453" s="2" t="s">
        <v>1021</v>
      </c>
      <c r="C2453" s="2" t="s">
        <v>1019</v>
      </c>
      <c r="E2453" s="2" t="str">
        <f>IFERROR(__xludf.DUMMYFUNCTION("GOOGLETRANSLATE(A2453, ""en"", ""ru"")"),"Паэлья из жареного фенхеля и баклажанов")</f>
        <v>Паэлья из жареного фенхеля и баклажанов</v>
      </c>
      <c r="F2453" s="2" t="str">
        <f>IFERROR(__xludf.DUMMYFUNCTION("GOOGLETRANSLATE(B2453, ""en"", ""ru"")"),"Loading...")</f>
        <v>Loading...</v>
      </c>
      <c r="G2453" s="2" t="str">
        <f>IFERROR(__xludf.DUMMYFUNCTION("GOOGLETRANSLATE(C2453, ""en"", ""ru"")"),"Loading...")</f>
        <v>Loading...</v>
      </c>
    </row>
    <row r="2454" ht="15.75" customHeight="1">
      <c r="A2454" s="2" t="s">
        <v>1017</v>
      </c>
      <c r="B2454" s="2" t="s">
        <v>157</v>
      </c>
      <c r="C2454" s="2" t="s">
        <v>1019</v>
      </c>
      <c r="E2454" s="2" t="str">
        <f>IFERROR(__xludf.DUMMYFUNCTION("GOOGLETRANSLATE(A2454, ""en"", ""ru"")"),"Паэлья из жареного фенхеля и баклажанов")</f>
        <v>Паэлья из жареного фенхеля и баклажанов</v>
      </c>
      <c r="F2454" s="2" t="str">
        <f>IFERROR(__xludf.DUMMYFUNCTION("GOOGLETRANSLATE(B2454, ""en"", ""ru"")"),"Loading...")</f>
        <v>Loading...</v>
      </c>
      <c r="G2454" s="2" t="str">
        <f>IFERROR(__xludf.DUMMYFUNCTION("GOOGLETRANSLATE(C2454, ""en"", ""ru"")"),"Loading...")</f>
        <v>Loading...</v>
      </c>
    </row>
    <row r="2455" ht="15.75" customHeight="1">
      <c r="A2455" s="2" t="s">
        <v>1017</v>
      </c>
      <c r="B2455" s="2" t="s">
        <v>118</v>
      </c>
      <c r="C2455" s="2" t="s">
        <v>1019</v>
      </c>
      <c r="E2455" s="2" t="str">
        <f>IFERROR(__xludf.DUMMYFUNCTION("GOOGLETRANSLATE(A2455, ""en"", ""ru"")"),"Паэлья из жареного фенхеля и баклажанов")</f>
        <v>Паэлья из жареного фенхеля и баклажанов</v>
      </c>
      <c r="F2455" s="2" t="str">
        <f>IFERROR(__xludf.DUMMYFUNCTION("GOOGLETRANSLATE(B2455, ""en"", ""ru"")"),"Петрушка")</f>
        <v>Петрушка</v>
      </c>
      <c r="G2455" s="2" t="str">
        <f>IFERROR(__xludf.DUMMYFUNCTION("GOOGLETRANSLATE(C2455, ""en"", ""ru"")"),"Loading...")</f>
        <v>Loading...</v>
      </c>
    </row>
    <row r="2456" ht="15.75" customHeight="1">
      <c r="A2456" s="2" t="s">
        <v>1017</v>
      </c>
      <c r="B2456" s="2" t="s">
        <v>30</v>
      </c>
      <c r="C2456" s="2" t="s">
        <v>1019</v>
      </c>
      <c r="E2456" s="2" t="str">
        <f>IFERROR(__xludf.DUMMYFUNCTION("GOOGLETRANSLATE(A2456, ""en"", ""ru"")"),"Паэлья из жареного фенхеля и баклажанов")</f>
        <v>Паэлья из жареного фенхеля и баклажанов</v>
      </c>
      <c r="F2456" s="2" t="str">
        <f>IFERROR(__xludf.DUMMYFUNCTION("GOOGLETRANSLATE(B2456, ""en"", ""ru"")"),"Соль")</f>
        <v>Соль</v>
      </c>
      <c r="G2456" s="2" t="str">
        <f>IFERROR(__xludf.DUMMYFUNCTION("GOOGLETRANSLATE(C2456, ""en"", ""ru"")"),"Loading...")</f>
        <v>Loading...</v>
      </c>
    </row>
    <row r="2457" ht="15.75" customHeight="1">
      <c r="A2457" s="2" t="s">
        <v>1017</v>
      </c>
      <c r="B2457" s="2" t="s">
        <v>271</v>
      </c>
      <c r="C2457" s="2" t="s">
        <v>1019</v>
      </c>
      <c r="E2457" s="2" t="str">
        <f>IFERROR(__xludf.DUMMYFUNCTION("GOOGLETRANSLATE(A2457, ""en"", ""ru"")"),"Паэлья из жареного фенхеля и баклажанов")</f>
        <v>Паэлья из жареного фенхеля и баклажанов</v>
      </c>
      <c r="F2457" s="2" t="str">
        <f>IFERROR(__xludf.DUMMYFUNCTION("GOOGLETRANSLATE(B2457, ""en"", ""ru"")"),"Loading...")</f>
        <v>Loading...</v>
      </c>
      <c r="G2457" s="2" t="str">
        <f>IFERROR(__xludf.DUMMYFUNCTION("GOOGLETRANSLATE(C2457, ""en"", ""ru"")"),"Loading...")</f>
        <v>Loading...</v>
      </c>
    </row>
    <row r="2458" ht="15.75" customHeight="1">
      <c r="A2458" s="2" t="s">
        <v>1022</v>
      </c>
      <c r="B2458" s="2" t="s">
        <v>373</v>
      </c>
      <c r="C2458" s="2" t="s">
        <v>1023</v>
      </c>
      <c r="E2458" s="2" t="str">
        <f>IFERROR(__xludf.DUMMYFUNCTION("GOOGLETRANSLATE(A2458, ""en"", ""ru"")"),"Loading...")</f>
        <v>Loading...</v>
      </c>
      <c r="F2458" s="2" t="str">
        <f>IFERROR(__xludf.DUMMYFUNCTION("GOOGLETRANSLATE(B2458, ""en"", ""ru"")"),"Loading...")</f>
        <v>Loading...</v>
      </c>
      <c r="G2458" s="2" t="str">
        <f>IFERROR(__xludf.DUMMYFUNCTION("GOOGLETRANSLATE(C2458, ""en"", ""ru"")"),"Loading...")</f>
        <v>Loading...</v>
      </c>
    </row>
    <row r="2459" ht="15.75" customHeight="1">
      <c r="A2459" s="2" t="s">
        <v>1022</v>
      </c>
      <c r="B2459" s="2" t="s">
        <v>77</v>
      </c>
      <c r="C2459" s="2" t="s">
        <v>1023</v>
      </c>
      <c r="E2459" s="2" t="str">
        <f>IFERROR(__xludf.DUMMYFUNCTION("GOOGLETRANSLATE(A2459, ""en"", ""ru"")"),"Loading...")</f>
        <v>Loading...</v>
      </c>
      <c r="F2459" s="2" t="str">
        <f>IFERROR(__xludf.DUMMYFUNCTION("GOOGLETRANSLATE(B2459, ""en"", ""ru"")"),"Лук")</f>
        <v>Лук</v>
      </c>
      <c r="G2459" s="2" t="str">
        <f>IFERROR(__xludf.DUMMYFUNCTION("GOOGLETRANSLATE(C2459, ""en"", ""ru"")"),"Loading...")</f>
        <v>Loading...</v>
      </c>
    </row>
    <row r="2460" ht="15.75" customHeight="1">
      <c r="A2460" s="2" t="s">
        <v>1022</v>
      </c>
      <c r="B2460" s="2" t="s">
        <v>91</v>
      </c>
      <c r="C2460" s="2" t="s">
        <v>1023</v>
      </c>
      <c r="E2460" s="2" t="str">
        <f>IFERROR(__xludf.DUMMYFUNCTION("GOOGLETRANSLATE(A2460, ""en"", ""ru"")"),"Loading...")</f>
        <v>Loading...</v>
      </c>
      <c r="F2460" s="2" t="str">
        <f>IFERROR(__xludf.DUMMYFUNCTION("GOOGLETRANSLATE(B2460, ""en"", ""ru"")"),"Морковь")</f>
        <v>Морковь</v>
      </c>
      <c r="G2460" s="2" t="str">
        <f>IFERROR(__xludf.DUMMYFUNCTION("GOOGLETRANSLATE(C2460, ""en"", ""ru"")"),"Loading...")</f>
        <v>Loading...</v>
      </c>
    </row>
    <row r="2461" ht="15.75" customHeight="1">
      <c r="A2461" s="2" t="s">
        <v>1022</v>
      </c>
      <c r="B2461" s="2" t="s">
        <v>123</v>
      </c>
      <c r="C2461" s="2" t="s">
        <v>1023</v>
      </c>
      <c r="E2461" s="2" t="str">
        <f>IFERROR(__xludf.DUMMYFUNCTION("GOOGLETRANSLATE(A2461, ""en"", ""ru"")"),"Loading...")</f>
        <v>Loading...</v>
      </c>
      <c r="F2461" s="2" t="str">
        <f>IFERROR(__xludf.DUMMYFUNCTION("GOOGLETRANSLATE(B2461, ""en"", ""ru"")"),"Loading...")</f>
        <v>Loading...</v>
      </c>
      <c r="G2461" s="2" t="str">
        <f>IFERROR(__xludf.DUMMYFUNCTION("GOOGLETRANSLATE(C2461, ""en"", ""ru"")"),"Loading...")</f>
        <v>Loading...</v>
      </c>
    </row>
    <row r="2462" ht="15.75" customHeight="1">
      <c r="A2462" s="2" t="s">
        <v>1022</v>
      </c>
      <c r="B2462" s="2" t="s">
        <v>122</v>
      </c>
      <c r="C2462" s="2" t="s">
        <v>1023</v>
      </c>
      <c r="E2462" s="2" t="str">
        <f>IFERROR(__xludf.DUMMYFUNCTION("GOOGLETRANSLATE(A2462, ""en"", ""ru"")"),"Loading...")</f>
        <v>Loading...</v>
      </c>
      <c r="F2462" s="2" t="str">
        <f>IFERROR(__xludf.DUMMYFUNCTION("GOOGLETRANSLATE(B2462, ""en"", ""ru"")"),"Loading...")</f>
        <v>Loading...</v>
      </c>
      <c r="G2462" s="2" t="str">
        <f>IFERROR(__xludf.DUMMYFUNCTION("GOOGLETRANSLATE(C2462, ""en"", ""ru"")"),"Loading...")</f>
        <v>Loading...</v>
      </c>
    </row>
    <row r="2463" ht="15.75" customHeight="1">
      <c r="A2463" s="2" t="s">
        <v>1022</v>
      </c>
      <c r="B2463" s="2" t="s">
        <v>251</v>
      </c>
      <c r="C2463" s="2" t="s">
        <v>1023</v>
      </c>
      <c r="E2463" s="2" t="str">
        <f>IFERROR(__xludf.DUMMYFUNCTION("GOOGLETRANSLATE(A2463, ""en"", ""ru"")"),"Loading...")</f>
        <v>Loading...</v>
      </c>
      <c r="F2463" s="2" t="str">
        <f>IFERROR(__xludf.DUMMYFUNCTION("GOOGLETRANSLATE(B2463, ""en"", ""ru"")"),"Loading...")</f>
        <v>Loading...</v>
      </c>
      <c r="G2463" s="2" t="str">
        <f>IFERROR(__xludf.DUMMYFUNCTION("GOOGLETRANSLATE(C2463, ""en"", ""ru"")"),"Loading...")</f>
        <v>Loading...</v>
      </c>
    </row>
    <row r="2464" ht="15.75" customHeight="1">
      <c r="A2464" s="2" t="s">
        <v>1022</v>
      </c>
      <c r="B2464" s="2" t="s">
        <v>104</v>
      </c>
      <c r="C2464" s="2" t="s">
        <v>1023</v>
      </c>
      <c r="E2464" s="2" t="str">
        <f>IFERROR(__xludf.DUMMYFUNCTION("GOOGLETRANSLATE(A2464, ""en"", ""ru"")"),"Loading...")</f>
        <v>Loading...</v>
      </c>
      <c r="F2464" s="2" t="str">
        <f>IFERROR(__xludf.DUMMYFUNCTION("GOOGLETRANSLATE(B2464, ""en"", ""ru"")"),"Гвоздика")</f>
        <v>Гвоздика</v>
      </c>
      <c r="G2464" s="2" t="str">
        <f>IFERROR(__xludf.DUMMYFUNCTION("GOOGLETRANSLATE(C2464, ""en"", ""ru"")"),"Loading...")</f>
        <v>Loading...</v>
      </c>
    </row>
    <row r="2465" ht="15.75" customHeight="1">
      <c r="A2465" s="2" t="s">
        <v>1022</v>
      </c>
      <c r="B2465" s="2" t="s">
        <v>194</v>
      </c>
      <c r="C2465" s="2" t="s">
        <v>1023</v>
      </c>
      <c r="E2465" s="2" t="str">
        <f>IFERROR(__xludf.DUMMYFUNCTION("GOOGLETRANSLATE(A2465, ""en"", ""ru"")"),"Loading...")</f>
        <v>Loading...</v>
      </c>
      <c r="F2465" s="2" t="str">
        <f>IFERROR(__xludf.DUMMYFUNCTION("GOOGLETRANSLATE(B2465, ""en"", ""ru"")"),"Loading...")</f>
        <v>Loading...</v>
      </c>
      <c r="G2465" s="2" t="str">
        <f>IFERROR(__xludf.DUMMYFUNCTION("GOOGLETRANSLATE(C2465, ""en"", ""ru"")"),"Loading...")</f>
        <v>Loading...</v>
      </c>
    </row>
    <row r="2466" ht="15.75" customHeight="1">
      <c r="A2466" s="2" t="s">
        <v>1022</v>
      </c>
      <c r="B2466" s="2" t="s">
        <v>89</v>
      </c>
      <c r="C2466" s="2" t="s">
        <v>1023</v>
      </c>
      <c r="E2466" s="2" t="str">
        <f>IFERROR(__xludf.DUMMYFUNCTION("GOOGLETRANSLATE(A2466, ""en"", ""ru"")"),"Loading...")</f>
        <v>Loading...</v>
      </c>
      <c r="F2466" s="2" t="str">
        <f>IFERROR(__xludf.DUMMYFUNCTION("GOOGLETRANSLATE(B2466, ""en"", ""ru"")"),"Лавровый лист")</f>
        <v>Лавровый лист</v>
      </c>
      <c r="G2466" s="2" t="str">
        <f>IFERROR(__xludf.DUMMYFUNCTION("GOOGLETRANSLATE(C2466, ""en"", ""ru"")"),"Loading...")</f>
        <v>Loading...</v>
      </c>
    </row>
    <row r="2467" ht="15.75" customHeight="1">
      <c r="A2467" s="2" t="s">
        <v>1022</v>
      </c>
      <c r="B2467" s="2" t="s">
        <v>118</v>
      </c>
      <c r="C2467" s="2" t="s">
        <v>1023</v>
      </c>
      <c r="E2467" s="2" t="str">
        <f>IFERROR(__xludf.DUMMYFUNCTION("GOOGLETRANSLATE(A2467, ""en"", ""ru"")"),"Loading...")</f>
        <v>Loading...</v>
      </c>
      <c r="F2467" s="2" t="str">
        <f>IFERROR(__xludf.DUMMYFUNCTION("GOOGLETRANSLATE(B2467, ""en"", ""ru"")"),"Петрушка")</f>
        <v>Петрушка</v>
      </c>
      <c r="G2467" s="2" t="str">
        <f>IFERROR(__xludf.DUMMYFUNCTION("GOOGLETRANSLATE(C2467, ""en"", ""ru"")"),"Loading...")</f>
        <v>Loading...</v>
      </c>
    </row>
    <row r="2468" ht="15.75" customHeight="1">
      <c r="A2468" s="2" t="s">
        <v>1022</v>
      </c>
      <c r="B2468" s="2" t="s">
        <v>288</v>
      </c>
      <c r="C2468" s="2" t="s">
        <v>1023</v>
      </c>
      <c r="E2468" s="2" t="str">
        <f>IFERROR(__xludf.DUMMYFUNCTION("GOOGLETRANSLATE(A2468, ""en"", ""ru"")"),"Loading...")</f>
        <v>Loading...</v>
      </c>
      <c r="F2468" s="2" t="str">
        <f>IFERROR(__xludf.DUMMYFUNCTION("GOOGLETRANSLATE(B2468, ""en"", ""ru"")"),"Loading...")</f>
        <v>Loading...</v>
      </c>
      <c r="G2468" s="2" t="str">
        <f>IFERROR(__xludf.DUMMYFUNCTION("GOOGLETRANSLATE(C2468, ""en"", ""ru"")"),"Loading...")</f>
        <v>Loading...</v>
      </c>
    </row>
    <row r="2469" ht="15.75" customHeight="1">
      <c r="A2469" s="2" t="s">
        <v>1022</v>
      </c>
      <c r="B2469" s="2" t="s">
        <v>146</v>
      </c>
      <c r="C2469" s="2" t="s">
        <v>1023</v>
      </c>
      <c r="E2469" s="2" t="str">
        <f>IFERROR(__xludf.DUMMYFUNCTION("GOOGLETRANSLATE(A2469, ""en"", ""ru"")"),"Loading...")</f>
        <v>Loading...</v>
      </c>
      <c r="F2469" s="2" t="str">
        <f>IFERROR(__xludf.DUMMYFUNCTION("GOOGLETRANSLATE(B2469, ""en"", ""ru"")"),"Loading...")</f>
        <v>Loading...</v>
      </c>
      <c r="G2469" s="2" t="str">
        <f>IFERROR(__xludf.DUMMYFUNCTION("GOOGLETRANSLATE(C2469, ""en"", ""ru"")"),"Loading...")</f>
        <v>Loading...</v>
      </c>
    </row>
    <row r="2470" ht="15.75" customHeight="1">
      <c r="A2470" s="2" t="s">
        <v>1022</v>
      </c>
      <c r="B2470" s="2" t="s">
        <v>30</v>
      </c>
      <c r="C2470" s="2" t="s">
        <v>1023</v>
      </c>
      <c r="E2470" s="2" t="str">
        <f>IFERROR(__xludf.DUMMYFUNCTION("GOOGLETRANSLATE(A2470, ""en"", ""ru"")"),"Loading...")</f>
        <v>Loading...</v>
      </c>
      <c r="F2470" s="2" t="str">
        <f>IFERROR(__xludf.DUMMYFUNCTION("GOOGLETRANSLATE(B2470, ""en"", ""ru"")"),"Соль")</f>
        <v>Соль</v>
      </c>
      <c r="G2470" s="2" t="str">
        <f>IFERROR(__xludf.DUMMYFUNCTION("GOOGLETRANSLATE(C2470, ""en"", ""ru"")"),"Loading...")</f>
        <v>Loading...</v>
      </c>
    </row>
    <row r="2471" ht="15.75" customHeight="1">
      <c r="A2471" s="2" t="s">
        <v>1024</v>
      </c>
      <c r="B2471" s="2" t="s">
        <v>18</v>
      </c>
      <c r="C2471" s="2" t="s">
        <v>1025</v>
      </c>
      <c r="E2471" s="2" t="str">
        <f>IFERROR(__xludf.DUMMYFUNCTION("GOOGLETRANSLATE(A2471, ""en"", ""ru"")"),"Loading...")</f>
        <v>Loading...</v>
      </c>
      <c r="F2471" s="2" t="str">
        <f>IFERROR(__xludf.DUMMYFUNCTION("GOOGLETRANSLATE(B2471, ""en"", ""ru"")"),"Масло")</f>
        <v>Масло</v>
      </c>
      <c r="G2471" s="2" t="str">
        <f>IFERROR(__xludf.DUMMYFUNCTION("GOOGLETRANSLATE(C2471, ""en"", ""ru"")"),"Loading...")</f>
        <v>Loading...</v>
      </c>
    </row>
    <row r="2472" ht="15.75" customHeight="1">
      <c r="A2472" s="2" t="s">
        <v>1024</v>
      </c>
      <c r="B2472" s="2" t="s">
        <v>73</v>
      </c>
      <c r="C2472" s="2" t="s">
        <v>1025</v>
      </c>
      <c r="E2472" s="2" t="str">
        <f>IFERROR(__xludf.DUMMYFUNCTION("GOOGLETRANSLATE(A2472, ""en"", ""ru"")"),"Loading...")</f>
        <v>Loading...</v>
      </c>
      <c r="F2472" s="2" t="str">
        <f>IFERROR(__xludf.DUMMYFUNCTION("GOOGLETRANSLATE(B2472, ""en"", ""ru"")"),"Яичные желтки")</f>
        <v>Яичные желтки</v>
      </c>
      <c r="G2472" s="2" t="str">
        <f>IFERROR(__xludf.DUMMYFUNCTION("GOOGLETRANSLATE(C2472, ""en"", ""ru"")"),"Loading...")</f>
        <v>Loading...</v>
      </c>
    </row>
    <row r="2473" ht="15.75" customHeight="1">
      <c r="A2473" s="2" t="s">
        <v>1024</v>
      </c>
      <c r="B2473" s="2" t="s">
        <v>415</v>
      </c>
      <c r="C2473" s="2" t="s">
        <v>1025</v>
      </c>
      <c r="E2473" s="2" t="str">
        <f>IFERROR(__xludf.DUMMYFUNCTION("GOOGLETRANSLATE(A2473, ""en"", ""ru"")"),"Loading...")</f>
        <v>Loading...</v>
      </c>
      <c r="F2473" s="2" t="str">
        <f>IFERROR(__xludf.DUMMYFUNCTION("GOOGLETRANSLATE(B2473, ""en"", ""ru"")"),"Loading...")</f>
        <v>Loading...</v>
      </c>
      <c r="G2473" s="2" t="str">
        <f>IFERROR(__xludf.DUMMYFUNCTION("GOOGLETRANSLATE(C2473, ""en"", ""ru"")"),"Loading...")</f>
        <v>Loading...</v>
      </c>
    </row>
    <row r="2474" ht="15.75" customHeight="1">
      <c r="A2474" s="2" t="s">
        <v>1024</v>
      </c>
      <c r="B2474" s="2" t="s">
        <v>29</v>
      </c>
      <c r="C2474" s="2" t="s">
        <v>1025</v>
      </c>
      <c r="E2474" s="2" t="str">
        <f>IFERROR(__xludf.DUMMYFUNCTION("GOOGLETRANSLATE(A2474, ""en"", ""ru"")"),"Loading...")</f>
        <v>Loading...</v>
      </c>
      <c r="F2474" s="2" t="str">
        <f>IFERROR(__xludf.DUMMYFUNCTION("GOOGLETRANSLATE(B2474, ""en"", ""ru"")"),"Порошок для выпечки")</f>
        <v>Порошок для выпечки</v>
      </c>
      <c r="G2474" s="2" t="str">
        <f>IFERROR(__xludf.DUMMYFUNCTION("GOOGLETRANSLATE(C2474, ""en"", ""ru"")"),"Loading...")</f>
        <v>Loading...</v>
      </c>
    </row>
    <row r="2475" ht="15.75" customHeight="1">
      <c r="A2475" s="2" t="s">
        <v>1024</v>
      </c>
      <c r="B2475" s="2" t="s">
        <v>28</v>
      </c>
      <c r="C2475" s="2" t="s">
        <v>1025</v>
      </c>
      <c r="E2475" s="2" t="str">
        <f>IFERROR(__xludf.DUMMYFUNCTION("GOOGLETRANSLATE(A2475, ""en"", ""ru"")"),"Loading...")</f>
        <v>Loading...</v>
      </c>
      <c r="F2475" s="2" t="str">
        <f>IFERROR(__xludf.DUMMYFUNCTION("GOOGLETRANSLATE(B2475, ""en"", ""ru"")"),"Мука")</f>
        <v>Мука</v>
      </c>
      <c r="G2475" s="2" t="str">
        <f>IFERROR(__xludf.DUMMYFUNCTION("GOOGLETRANSLATE(C2475, ""en"", ""ru"")"),"Loading...")</f>
        <v>Loading...</v>
      </c>
    </row>
    <row r="2476" ht="15.75" customHeight="1">
      <c r="A2476" s="2" t="s">
        <v>1024</v>
      </c>
      <c r="B2476" s="2" t="s">
        <v>1026</v>
      </c>
      <c r="C2476" s="2" t="s">
        <v>1025</v>
      </c>
      <c r="E2476" s="2" t="str">
        <f>IFERROR(__xludf.DUMMYFUNCTION("GOOGLETRANSLATE(A2476, ""en"", ""ru"")"),"Loading...")</f>
        <v>Loading...</v>
      </c>
      <c r="F2476" s="2" t="str">
        <f>IFERROR(__xludf.DUMMYFUNCTION("GOOGLETRANSLATE(B2476, ""en"", ""ru"")"),"Варенье")</f>
        <v>Варенье</v>
      </c>
      <c r="G2476" s="2" t="str">
        <f>IFERROR(__xludf.DUMMYFUNCTION("GOOGLETRANSLATE(C2476, ""en"", ""ru"")"),"Loading...")</f>
        <v>Loading...</v>
      </c>
    </row>
    <row r="2477" ht="15.75" customHeight="1">
      <c r="A2477" s="2" t="s">
        <v>1027</v>
      </c>
      <c r="B2477" s="2" t="s">
        <v>237</v>
      </c>
      <c r="C2477" s="2" t="s">
        <v>1028</v>
      </c>
      <c r="E2477" s="2" t="str">
        <f>IFERROR(__xludf.DUMMYFUNCTION("GOOGLETRANSLATE(A2477, ""en"", ""ru"")"),"Loading...")</f>
        <v>Loading...</v>
      </c>
      <c r="F2477" s="2" t="str">
        <f>IFERROR(__xludf.DUMMYFUNCTION("GOOGLETRANSLATE(B2477, ""en"", ""ru"")"),"Фарш говяжий")</f>
        <v>Фарш говяжий</v>
      </c>
      <c r="G2477" s="2" t="str">
        <f>IFERROR(__xludf.DUMMYFUNCTION("GOOGLETRANSLATE(C2477, ""en"", ""ru"")"),"Loading...")</f>
        <v>Loading...</v>
      </c>
    </row>
    <row r="2478" ht="15.75" customHeight="1">
      <c r="A2478" s="2" t="s">
        <v>1027</v>
      </c>
      <c r="B2478" s="2" t="s">
        <v>77</v>
      </c>
      <c r="C2478" s="2" t="s">
        <v>1028</v>
      </c>
      <c r="E2478" s="2" t="str">
        <f>IFERROR(__xludf.DUMMYFUNCTION("GOOGLETRANSLATE(A2478, ""en"", ""ru"")"),"Loading...")</f>
        <v>Loading...</v>
      </c>
      <c r="F2478" s="2" t="str">
        <f>IFERROR(__xludf.DUMMYFUNCTION("GOOGLETRANSLATE(B2478, ""en"", ""ru"")"),"Лук")</f>
        <v>Лук</v>
      </c>
      <c r="G2478" s="2" t="str">
        <f>IFERROR(__xludf.DUMMYFUNCTION("GOOGLETRANSLATE(C2478, ""en"", ""ru"")"),"Loading...")</f>
        <v>Loading...</v>
      </c>
    </row>
    <row r="2479" ht="15.75" customHeight="1">
      <c r="A2479" s="2" t="s">
        <v>1027</v>
      </c>
      <c r="B2479" s="2" t="s">
        <v>27</v>
      </c>
      <c r="C2479" s="2" t="s">
        <v>1028</v>
      </c>
      <c r="E2479" s="2" t="str">
        <f>IFERROR(__xludf.DUMMYFUNCTION("GOOGLETRANSLATE(A2479, ""en"", ""ru"")"),"Loading...")</f>
        <v>Loading...</v>
      </c>
      <c r="F2479" s="2" t="str">
        <f>IFERROR(__xludf.DUMMYFUNCTION("GOOGLETRANSLATE(B2479, ""en"", ""ru"")"),"Яйца")</f>
        <v>Яйца</v>
      </c>
      <c r="G2479" s="2" t="str">
        <f>IFERROR(__xludf.DUMMYFUNCTION("GOOGLETRANSLATE(C2479, ""en"", ""ru"")"),"Loading...")</f>
        <v>Loading...</v>
      </c>
    </row>
    <row r="2480" ht="15.75" customHeight="1">
      <c r="A2480" s="2" t="s">
        <v>1027</v>
      </c>
      <c r="B2480" s="2" t="s">
        <v>749</v>
      </c>
      <c r="C2480" s="2" t="s">
        <v>1028</v>
      </c>
      <c r="E2480" s="2" t="str">
        <f>IFERROR(__xludf.DUMMYFUNCTION("GOOGLETRANSLATE(A2480, ""en"", ""ru"")"),"Loading...")</f>
        <v>Loading...</v>
      </c>
      <c r="F2480" s="2" t="str">
        <f>IFERROR(__xludf.DUMMYFUNCTION("GOOGLETRANSLATE(B2480, ""en"", ""ru"")"),"Loading...")</f>
        <v>Loading...</v>
      </c>
      <c r="G2480" s="2" t="str">
        <f>IFERROR(__xludf.DUMMYFUNCTION("GOOGLETRANSLATE(C2480, ""en"", ""ru"")"),"Loading...")</f>
        <v>Loading...</v>
      </c>
    </row>
    <row r="2481" ht="15.75" customHeight="1">
      <c r="A2481" s="2" t="s">
        <v>1027</v>
      </c>
      <c r="B2481" s="2" t="s">
        <v>979</v>
      </c>
      <c r="C2481" s="2" t="s">
        <v>1028</v>
      </c>
      <c r="E2481" s="2" t="str">
        <f>IFERROR(__xludf.DUMMYFUNCTION("GOOGLETRANSLATE(A2481, ""en"", ""ru"")"),"Loading...")</f>
        <v>Loading...</v>
      </c>
      <c r="F2481" s="2" t="str">
        <f>IFERROR(__xludf.DUMMYFUNCTION("GOOGLETRANSLATE(B2481, ""en"", ""ru"")"),"Loading...")</f>
        <v>Loading...</v>
      </c>
      <c r="G2481" s="2" t="str">
        <f>IFERROR(__xludf.DUMMYFUNCTION("GOOGLETRANSLATE(C2481, ""en"", ""ru"")"),"Loading...")</f>
        <v>Loading...</v>
      </c>
    </row>
    <row r="2482" ht="15.75" customHeight="1">
      <c r="A2482" s="2" t="s">
        <v>1027</v>
      </c>
      <c r="B2482" s="2" t="s">
        <v>30</v>
      </c>
      <c r="C2482" s="2" t="s">
        <v>1028</v>
      </c>
      <c r="E2482" s="2" t="str">
        <f>IFERROR(__xludf.DUMMYFUNCTION("GOOGLETRANSLATE(A2482, ""en"", ""ru"")"),"Loading...")</f>
        <v>Loading...</v>
      </c>
      <c r="F2482" s="2" t="str">
        <f>IFERROR(__xludf.DUMMYFUNCTION("GOOGLETRANSLATE(B2482, ""en"", ""ru"")"),"Соль")</f>
        <v>Соль</v>
      </c>
      <c r="G2482" s="2" t="str">
        <f>IFERROR(__xludf.DUMMYFUNCTION("GOOGLETRANSLATE(C2482, ""en"", ""ru"")"),"Loading...")</f>
        <v>Loading...</v>
      </c>
    </row>
    <row r="2483" ht="15.75" customHeight="1">
      <c r="A2483" s="2" t="s">
        <v>1027</v>
      </c>
      <c r="B2483" s="2" t="s">
        <v>146</v>
      </c>
      <c r="C2483" s="2" t="s">
        <v>1028</v>
      </c>
      <c r="E2483" s="2" t="str">
        <f>IFERROR(__xludf.DUMMYFUNCTION("GOOGLETRANSLATE(A2483, ""en"", ""ru"")"),"Loading...")</f>
        <v>Loading...</v>
      </c>
      <c r="F2483" s="2" t="str">
        <f>IFERROR(__xludf.DUMMYFUNCTION("GOOGLETRANSLATE(B2483, ""en"", ""ru"")"),"Loading...")</f>
        <v>Loading...</v>
      </c>
      <c r="G2483" s="2" t="str">
        <f>IFERROR(__xludf.DUMMYFUNCTION("GOOGLETRANSLATE(C2483, ""en"", ""ru"")"),"Loading...")</f>
        <v>Loading...</v>
      </c>
    </row>
    <row r="2484" ht="15.75" customHeight="1">
      <c r="A2484" s="2" t="s">
        <v>1027</v>
      </c>
      <c r="B2484" s="2" t="s">
        <v>243</v>
      </c>
      <c r="C2484" s="2" t="s">
        <v>1028</v>
      </c>
      <c r="E2484" s="2" t="str">
        <f>IFERROR(__xludf.DUMMYFUNCTION("GOOGLETRANSLATE(A2484, ""en"", ""ru"")"),"Loading...")</f>
        <v>Loading...</v>
      </c>
      <c r="F2484" s="2" t="str">
        <f>IFERROR(__xludf.DUMMYFUNCTION("GOOGLETRANSLATE(B2484, ""en"", ""ru"")"),"Майонез")</f>
        <v>Майонез</v>
      </c>
      <c r="G2484" s="2" t="str">
        <f>IFERROR(__xludf.DUMMYFUNCTION("GOOGLETRANSLATE(C2484, ""en"", ""ru"")"),"Loading...")</f>
        <v>Loading...</v>
      </c>
    </row>
    <row r="2485" ht="15.75" customHeight="1">
      <c r="A2485" s="2" t="s">
        <v>1029</v>
      </c>
      <c r="B2485" s="2" t="s">
        <v>325</v>
      </c>
      <c r="C2485" s="2" t="s">
        <v>1030</v>
      </c>
      <c r="E2485" s="2" t="str">
        <f>IFERROR(__xludf.DUMMYFUNCTION("GOOGLETRANSLATE(A2485, ""en"", ""ru"")"),"Loading...")</f>
        <v>Loading...</v>
      </c>
      <c r="F2485" s="2" t="str">
        <f>IFERROR(__xludf.DUMMYFUNCTION("GOOGLETRANSLATE(B2485, ""en"", ""ru"")"),"Loading...")</f>
        <v>Loading...</v>
      </c>
      <c r="G2485" s="2" t="str">
        <f>IFERROR(__xludf.DUMMYFUNCTION("GOOGLETRANSLATE(C2485, ""en"", ""ru"")"),"Loading...")</f>
        <v>Loading...</v>
      </c>
    </row>
    <row r="2486" ht="15.75" customHeight="1">
      <c r="A2486" s="2" t="s">
        <v>1029</v>
      </c>
      <c r="B2486" s="2" t="s">
        <v>337</v>
      </c>
      <c r="C2486" s="2" t="s">
        <v>1030</v>
      </c>
      <c r="E2486" s="2" t="str">
        <f>IFERROR(__xludf.DUMMYFUNCTION("GOOGLETRANSLATE(A2486, ""en"", ""ru"")"),"Loading...")</f>
        <v>Loading...</v>
      </c>
      <c r="F2486" s="2" t="str">
        <f>IFERROR(__xludf.DUMMYFUNCTION("GOOGLETRANSLATE(B2486, ""en"", ""ru"")"),"оливковое масло")</f>
        <v>оливковое масло</v>
      </c>
      <c r="G2486" s="2" t="str">
        <f>IFERROR(__xludf.DUMMYFUNCTION("GOOGLETRANSLATE(C2486, ""en"", ""ru"")"),"Loading...")</f>
        <v>Loading...</v>
      </c>
    </row>
    <row r="2487" ht="15.75" customHeight="1">
      <c r="A2487" s="2" t="s">
        <v>1029</v>
      </c>
      <c r="B2487" s="2" t="s">
        <v>326</v>
      </c>
      <c r="C2487" s="2" t="s">
        <v>1030</v>
      </c>
      <c r="E2487" s="2" t="str">
        <f>IFERROR(__xludf.DUMMYFUNCTION("GOOGLETRANSLATE(A2487, ""en"", ""ru"")"),"Loading...")</f>
        <v>Loading...</v>
      </c>
      <c r="F2487" s="2" t="str">
        <f>IFERROR(__xludf.DUMMYFUNCTION("GOOGLETRANSLATE(B2487, ""en"", ""ru"")"),"Loading...")</f>
        <v>Loading...</v>
      </c>
      <c r="G2487" s="2" t="str">
        <f>IFERROR(__xludf.DUMMYFUNCTION("GOOGLETRANSLATE(C2487, ""en"", ""ru"")"),"Loading...")</f>
        <v>Loading...</v>
      </c>
    </row>
    <row r="2488" ht="15.75" customHeight="1">
      <c r="A2488" s="2" t="s">
        <v>1029</v>
      </c>
      <c r="B2488" s="2" t="s">
        <v>1031</v>
      </c>
      <c r="C2488" s="2" t="s">
        <v>1030</v>
      </c>
      <c r="E2488" s="2" t="str">
        <f>IFERROR(__xludf.DUMMYFUNCTION("GOOGLETRANSLATE(A2488, ""en"", ""ru"")"),"Loading...")</f>
        <v>Loading...</v>
      </c>
      <c r="F2488" s="2" t="str">
        <f>IFERROR(__xludf.DUMMYFUNCTION("GOOGLETRANSLATE(B2488, ""en"", ""ru"")"),"нежирный говяжий фарш")</f>
        <v>нежирный говяжий фарш</v>
      </c>
      <c r="G2488" s="2" t="str">
        <f>IFERROR(__xludf.DUMMYFUNCTION("GOOGLETRANSLATE(C2488, ""en"", ""ru"")"),"Loading...")</f>
        <v>Loading...</v>
      </c>
    </row>
    <row r="2489" ht="15.75" customHeight="1">
      <c r="A2489" s="2" t="s">
        <v>1029</v>
      </c>
      <c r="B2489" s="2" t="s">
        <v>66</v>
      </c>
      <c r="C2489" s="2" t="s">
        <v>1030</v>
      </c>
      <c r="E2489" s="2" t="str">
        <f>IFERROR(__xludf.DUMMYFUNCTION("GOOGLETRANSLATE(A2489, ""en"", ""ru"")"),"Loading...")</f>
        <v>Loading...</v>
      </c>
      <c r="F2489" s="2" t="str">
        <f>IFERROR(__xludf.DUMMYFUNCTION("GOOGLETRANSLATE(B2489, ""en"", ""ru"")"),"грибы")</f>
        <v>грибы</v>
      </c>
      <c r="G2489" s="2" t="str">
        <f>IFERROR(__xludf.DUMMYFUNCTION("GOOGLETRANSLATE(C2489, ""en"", ""ru"")"),"Loading...")</f>
        <v>Loading...</v>
      </c>
    </row>
    <row r="2490" ht="15.75" customHeight="1">
      <c r="A2490" s="2" t="s">
        <v>1029</v>
      </c>
      <c r="B2490" s="2" t="s">
        <v>1032</v>
      </c>
      <c r="C2490" s="2" t="s">
        <v>1030</v>
      </c>
      <c r="E2490" s="2" t="str">
        <f>IFERROR(__xludf.DUMMYFUNCTION("GOOGLETRANSLATE(A2490, ""en"", ""ru"")"),"Loading...")</f>
        <v>Loading...</v>
      </c>
      <c r="F2490" s="2" t="str">
        <f>IFERROR(__xludf.DUMMYFUNCTION("GOOGLETRANSLATE(B2490, ""en"", ""ru"")"),"Loading...")</f>
        <v>Loading...</v>
      </c>
      <c r="G2490" s="2" t="str">
        <f>IFERROR(__xludf.DUMMYFUNCTION("GOOGLETRANSLATE(C2490, ""en"", ""ru"")"),"Loading...")</f>
        <v>Loading...</v>
      </c>
    </row>
    <row r="2491" ht="15.75" customHeight="1">
      <c r="A2491" s="2" t="s">
        <v>1029</v>
      </c>
      <c r="B2491" s="2" t="s">
        <v>771</v>
      </c>
      <c r="C2491" s="2" t="s">
        <v>1030</v>
      </c>
      <c r="E2491" s="2" t="str">
        <f>IFERROR(__xludf.DUMMYFUNCTION("GOOGLETRANSLATE(A2491, ""en"", ""ru"")"),"Loading...")</f>
        <v>Loading...</v>
      </c>
      <c r="F2491" s="2" t="str">
        <f>IFERROR(__xludf.DUMMYFUNCTION("GOOGLETRANSLATE(B2491, ""en"", ""ru"")"),"Loading...")</f>
        <v>Loading...</v>
      </c>
      <c r="G2491" s="2" t="str">
        <f>IFERROR(__xludf.DUMMYFUNCTION("GOOGLETRANSLATE(C2491, ""en"", ""ru"")"),"Loading...")</f>
        <v>Loading...</v>
      </c>
    </row>
    <row r="2492" ht="15.75" customHeight="1">
      <c r="A2492" s="2" t="s">
        <v>1029</v>
      </c>
      <c r="B2492" s="2" t="s">
        <v>1033</v>
      </c>
      <c r="C2492" s="2" t="s">
        <v>1030</v>
      </c>
      <c r="E2492" s="2" t="str">
        <f>IFERROR(__xludf.DUMMYFUNCTION("GOOGLETRANSLATE(A2492, ""en"", ""ru"")"),"Loading...")</f>
        <v>Loading...</v>
      </c>
      <c r="F2492" s="2" t="str">
        <f>IFERROR(__xludf.DUMMYFUNCTION("GOOGLETRANSLATE(B2492, ""en"", ""ru"")"),"Loading...")</f>
        <v>Loading...</v>
      </c>
      <c r="G2492" s="2" t="str">
        <f>IFERROR(__xludf.DUMMYFUNCTION("GOOGLETRANSLATE(C2492, ""en"", ""ru"")"),"Loading...")</f>
        <v>Loading...</v>
      </c>
    </row>
    <row r="2493" ht="15.75" customHeight="1">
      <c r="A2493" s="2" t="s">
        <v>1029</v>
      </c>
      <c r="B2493" s="2" t="s">
        <v>376</v>
      </c>
      <c r="C2493" s="2" t="s">
        <v>1030</v>
      </c>
      <c r="E2493" s="2" t="str">
        <f>IFERROR(__xludf.DUMMYFUNCTION("GOOGLETRANSLATE(A2493, ""en"", ""ru"")"),"Loading...")</f>
        <v>Loading...</v>
      </c>
      <c r="F2493" s="2" t="str">
        <f>IFERROR(__xludf.DUMMYFUNCTION("GOOGLETRANSLATE(B2493, ""en"", ""ru"")"),"Loading...")</f>
        <v>Loading...</v>
      </c>
      <c r="G2493" s="2" t="str">
        <f>IFERROR(__xludf.DUMMYFUNCTION("GOOGLETRANSLATE(C2493, ""en"", ""ru"")"),"Loading...")</f>
        <v>Loading...</v>
      </c>
    </row>
    <row r="2494" ht="15.75" customHeight="1">
      <c r="A2494" s="2" t="s">
        <v>1029</v>
      </c>
      <c r="B2494" s="2" t="s">
        <v>257</v>
      </c>
      <c r="C2494" s="2" t="s">
        <v>1030</v>
      </c>
      <c r="E2494" s="2" t="str">
        <f>IFERROR(__xludf.DUMMYFUNCTION("GOOGLETRANSLATE(A2494, ""en"", ""ru"")"),"Loading...")</f>
        <v>Loading...</v>
      </c>
      <c r="F2494" s="2" t="str">
        <f>IFERROR(__xludf.DUMMYFUNCTION("GOOGLETRANSLATE(B2494, ""en"", ""ru"")"),"Вустерширский соус")</f>
        <v>Вустерширский соус</v>
      </c>
      <c r="G2494" s="2" t="str">
        <f>IFERROR(__xludf.DUMMYFUNCTION("GOOGLETRANSLATE(C2494, ""en"", ""ru"")"),"Loading...")</f>
        <v>Loading...</v>
      </c>
    </row>
    <row r="2495" ht="15.75" customHeight="1">
      <c r="A2495" s="2" t="s">
        <v>1029</v>
      </c>
      <c r="B2495" s="2" t="s">
        <v>1034</v>
      </c>
      <c r="C2495" s="2" t="s">
        <v>1030</v>
      </c>
      <c r="E2495" s="2" t="str">
        <f>IFERROR(__xludf.DUMMYFUNCTION("GOOGLETRANSLATE(A2495, ""en"", ""ru"")"),"Loading...")</f>
        <v>Loading...</v>
      </c>
      <c r="F2495" s="2" t="str">
        <f>IFERROR(__xludf.DUMMYFUNCTION("GOOGLETRANSLATE(B2495, ""en"", ""ru"")"),"Loading...")</f>
        <v>Loading...</v>
      </c>
      <c r="G2495" s="2" t="str">
        <f>IFERROR(__xludf.DUMMYFUNCTION("GOOGLETRANSLATE(C2495, ""en"", ""ru"")"),"Loading...")</f>
        <v>Loading...</v>
      </c>
    </row>
    <row r="2496" ht="15.75" customHeight="1">
      <c r="A2496" s="2" t="s">
        <v>1029</v>
      </c>
      <c r="B2496" s="2" t="s">
        <v>607</v>
      </c>
      <c r="C2496" s="2" t="s">
        <v>1030</v>
      </c>
      <c r="E2496" s="2" t="str">
        <f>IFERROR(__xludf.DUMMYFUNCTION("GOOGLETRANSLATE(A2496, ""en"", ""ru"")"),"Loading...")</f>
        <v>Loading...</v>
      </c>
      <c r="F2496" s="2" t="str">
        <f>IFERROR(__xludf.DUMMYFUNCTION("GOOGLETRANSLATE(B2496, ""en"", ""ru"")"),"Loading...")</f>
        <v>Loading...</v>
      </c>
      <c r="G2496" s="2" t="str">
        <f>IFERROR(__xludf.DUMMYFUNCTION("GOOGLETRANSLATE(C2496, ""en"", ""ru"")"),"Loading...")</f>
        <v>Loading...</v>
      </c>
    </row>
    <row r="2497" ht="15.75" customHeight="1">
      <c r="A2497" s="2" t="s">
        <v>1035</v>
      </c>
      <c r="B2497" s="2" t="s">
        <v>1036</v>
      </c>
      <c r="C2497" s="2" t="s">
        <v>1037</v>
      </c>
      <c r="E2497" s="2" t="str">
        <f>IFERROR(__xludf.DUMMYFUNCTION("GOOGLETRANSLATE(A2497, ""en"", ""ru"")"),"Loading...")</f>
        <v>Loading...</v>
      </c>
      <c r="F2497" s="2" t="str">
        <f>IFERROR(__xludf.DUMMYFUNCTION("GOOGLETRANSLATE(B2497, ""en"", ""ru"")"),"Loading...")</f>
        <v>Loading...</v>
      </c>
      <c r="G2497" s="2" t="str">
        <f>IFERROR(__xludf.DUMMYFUNCTION("GOOGLETRANSLATE(C2497, ""en"", ""ru"")"),"Loading...")</f>
        <v>Loading...</v>
      </c>
    </row>
    <row r="2498" ht="15.75" customHeight="1">
      <c r="A2498" s="2" t="s">
        <v>1035</v>
      </c>
      <c r="B2498" s="2" t="s">
        <v>337</v>
      </c>
      <c r="C2498" s="2" t="s">
        <v>1037</v>
      </c>
      <c r="E2498" s="2" t="str">
        <f>IFERROR(__xludf.DUMMYFUNCTION("GOOGLETRANSLATE(A2498, ""en"", ""ru"")"),"Loading...")</f>
        <v>Loading...</v>
      </c>
      <c r="F2498" s="2" t="str">
        <f>IFERROR(__xludf.DUMMYFUNCTION("GOOGLETRANSLATE(B2498, ""en"", ""ru"")"),"оливковое масло")</f>
        <v>оливковое масло</v>
      </c>
      <c r="G2498" s="2" t="str">
        <f>IFERROR(__xludf.DUMMYFUNCTION("GOOGLETRANSLATE(C2498, ""en"", ""ru"")"),"Loading...")</f>
        <v>Loading...</v>
      </c>
    </row>
    <row r="2499" ht="15.75" customHeight="1">
      <c r="A2499" s="2" t="s">
        <v>1035</v>
      </c>
      <c r="B2499" s="2" t="s">
        <v>326</v>
      </c>
      <c r="C2499" s="2" t="s">
        <v>1037</v>
      </c>
      <c r="E2499" s="2" t="str">
        <f>IFERROR(__xludf.DUMMYFUNCTION("GOOGLETRANSLATE(A2499, ""en"", ""ru"")"),"Loading...")</f>
        <v>Loading...</v>
      </c>
      <c r="F2499" s="2" t="str">
        <f>IFERROR(__xludf.DUMMYFUNCTION("GOOGLETRANSLATE(B2499, ""en"", ""ru"")"),"Loading...")</f>
        <v>Loading...</v>
      </c>
      <c r="G2499" s="2" t="str">
        <f>IFERROR(__xludf.DUMMYFUNCTION("GOOGLETRANSLATE(C2499, ""en"", ""ru"")"),"Loading...")</f>
        <v>Loading...</v>
      </c>
    </row>
    <row r="2500" ht="15.75" customHeight="1">
      <c r="A2500" s="2" t="s">
        <v>1035</v>
      </c>
      <c r="B2500" s="2" t="s">
        <v>394</v>
      </c>
      <c r="C2500" s="2" t="s">
        <v>1037</v>
      </c>
      <c r="E2500" s="2" t="str">
        <f>IFERROR(__xludf.DUMMYFUNCTION("GOOGLETRANSLATE(A2500, ""en"", ""ru"")"),"Loading...")</f>
        <v>Loading...</v>
      </c>
      <c r="F2500" s="2" t="str">
        <f>IFERROR(__xludf.DUMMYFUNCTION("GOOGLETRANSLATE(B2500, ""en"", ""ru"")"),"Loading...")</f>
        <v>Loading...</v>
      </c>
      <c r="G2500" s="2" t="str">
        <f>IFERROR(__xludf.DUMMYFUNCTION("GOOGLETRANSLATE(C2500, ""en"", ""ru"")"),"Loading...")</f>
        <v>Loading...</v>
      </c>
    </row>
    <row r="2501" ht="15.75" customHeight="1">
      <c r="A2501" s="2" t="s">
        <v>1035</v>
      </c>
      <c r="B2501" s="2" t="s">
        <v>1038</v>
      </c>
      <c r="C2501" s="2" t="s">
        <v>1037</v>
      </c>
      <c r="E2501" s="2" t="str">
        <f>IFERROR(__xludf.DUMMYFUNCTION("GOOGLETRANSLATE(A2501, ""en"", ""ru"")"),"Loading...")</f>
        <v>Loading...</v>
      </c>
      <c r="F2501" s="2" t="str">
        <f>IFERROR(__xludf.DUMMYFUNCTION("GOOGLETRANSLATE(B2501, ""en"", ""ru"")"),"Loading...")</f>
        <v>Loading...</v>
      </c>
      <c r="G2501" s="2" t="str">
        <f>IFERROR(__xludf.DUMMYFUNCTION("GOOGLETRANSLATE(C2501, ""en"", ""ru"")"),"Loading...")</f>
        <v>Loading...</v>
      </c>
    </row>
    <row r="2502" ht="15.75" customHeight="1">
      <c r="A2502" s="2" t="s">
        <v>1035</v>
      </c>
      <c r="B2502" s="2" t="s">
        <v>1039</v>
      </c>
      <c r="C2502" s="2" t="s">
        <v>1037</v>
      </c>
      <c r="E2502" s="2" t="str">
        <f>IFERROR(__xludf.DUMMYFUNCTION("GOOGLETRANSLATE(A2502, ""en"", ""ru"")"),"Loading...")</f>
        <v>Loading...</v>
      </c>
      <c r="F2502" s="2" t="str">
        <f>IFERROR(__xludf.DUMMYFUNCTION("GOOGLETRANSLATE(B2502, ""en"", ""ru"")"),"Loading...")</f>
        <v>Loading...</v>
      </c>
      <c r="G2502" s="2" t="str">
        <f>IFERROR(__xludf.DUMMYFUNCTION("GOOGLETRANSLATE(C2502, ""en"", ""ru"")"),"Loading...")</f>
        <v>Loading...</v>
      </c>
    </row>
    <row r="2503" ht="15.75" customHeight="1">
      <c r="A2503" s="2" t="s">
        <v>1035</v>
      </c>
      <c r="B2503" s="2" t="s">
        <v>253</v>
      </c>
      <c r="C2503" s="2" t="s">
        <v>1037</v>
      </c>
      <c r="E2503" s="2" t="str">
        <f>IFERROR(__xludf.DUMMYFUNCTION("GOOGLETRANSLATE(A2503, ""en"", ""ru"")"),"Loading...")</f>
        <v>Loading...</v>
      </c>
      <c r="F2503" s="2" t="str">
        <f>IFERROR(__xludf.DUMMYFUNCTION("GOOGLETRANSLATE(B2503, ""en"", ""ru"")"),"Безил")</f>
        <v>Безил</v>
      </c>
      <c r="G2503" s="2" t="str">
        <f>IFERROR(__xludf.DUMMYFUNCTION("GOOGLETRANSLATE(C2503, ""en"", ""ru"")"),"Loading...")</f>
        <v>Loading...</v>
      </c>
    </row>
    <row r="2504" ht="15.75" customHeight="1">
      <c r="A2504" s="2" t="s">
        <v>1035</v>
      </c>
      <c r="B2504" s="2" t="s">
        <v>1040</v>
      </c>
      <c r="C2504" s="2" t="s">
        <v>1037</v>
      </c>
      <c r="E2504" s="2" t="str">
        <f>IFERROR(__xludf.DUMMYFUNCTION("GOOGLETRANSLATE(A2504, ""en"", ""ru"")"),"Loading...")</f>
        <v>Loading...</v>
      </c>
      <c r="F2504" s="2" t="str">
        <f>IFERROR(__xludf.DUMMYFUNCTION("GOOGLETRANSLATE(B2504, ""en"", ""ru"")"),"Loading...")</f>
        <v>Loading...</v>
      </c>
      <c r="G2504" s="2" t="str">
        <f>IFERROR(__xludf.DUMMYFUNCTION("GOOGLETRANSLATE(C2504, ""en"", ""ru"")"),"Loading...")</f>
        <v>Loading...</v>
      </c>
    </row>
    <row r="2505" ht="15.75" customHeight="1">
      <c r="A2505" s="2" t="s">
        <v>1041</v>
      </c>
      <c r="B2505" s="2" t="s">
        <v>69</v>
      </c>
      <c r="C2505" s="2" t="s">
        <v>1042</v>
      </c>
      <c r="E2505" s="2" t="str">
        <f>IFERROR(__xludf.DUMMYFUNCTION("GOOGLETRANSLATE(A2505, ""en"", ""ru"")"),"Дымный чечевичный перец чили с тыквой")</f>
        <v>Дымный чечевичный перец чили с тыквой</v>
      </c>
      <c r="F2505" s="2" t="str">
        <f>IFERROR(__xludf.DUMMYFUNCTION("GOOGLETRANSLATE(B2505, ""en"", ""ru"")"),"Оливковое масло")</f>
        <v>Оливковое масло</v>
      </c>
      <c r="G2505" s="2" t="str">
        <f>IFERROR(__xludf.DUMMYFUNCTION("GOOGLETRANSLATE(C2505, ""en"", ""ru"")"),"Loading...")</f>
        <v>Loading...</v>
      </c>
    </row>
    <row r="2506" ht="15.75" customHeight="1">
      <c r="A2506" s="2" t="s">
        <v>1041</v>
      </c>
      <c r="B2506" s="2" t="s">
        <v>77</v>
      </c>
      <c r="C2506" s="2" t="s">
        <v>1042</v>
      </c>
      <c r="E2506" s="2" t="str">
        <f>IFERROR(__xludf.DUMMYFUNCTION("GOOGLETRANSLATE(A2506, ""en"", ""ru"")"),"Дымный чечевичный перец чили с тыквой")</f>
        <v>Дымный чечевичный перец чили с тыквой</v>
      </c>
      <c r="F2506" s="2" t="str">
        <f>IFERROR(__xludf.DUMMYFUNCTION("GOOGLETRANSLATE(B2506, ""en"", ""ru"")"),"Лук")</f>
        <v>Лук</v>
      </c>
      <c r="G2506" s="2" t="str">
        <f>IFERROR(__xludf.DUMMYFUNCTION("GOOGLETRANSLATE(C2506, ""en"", ""ru"")"),"Loading...")</f>
        <v>Loading...</v>
      </c>
    </row>
    <row r="2507" ht="15.75" customHeight="1">
      <c r="A2507" s="2" t="s">
        <v>1041</v>
      </c>
      <c r="B2507" s="2" t="s">
        <v>123</v>
      </c>
      <c r="C2507" s="2" t="s">
        <v>1042</v>
      </c>
      <c r="E2507" s="2" t="str">
        <f>IFERROR(__xludf.DUMMYFUNCTION("GOOGLETRANSLATE(A2507, ""en"", ""ru"")"),"Дымный чечевичный перец чили с тыквой")</f>
        <v>Дымный чечевичный перец чили с тыквой</v>
      </c>
      <c r="F2507" s="2" t="str">
        <f>IFERROR(__xludf.DUMMYFUNCTION("GOOGLETRANSLATE(B2507, ""en"", ""ru"")"),"Loading...")</f>
        <v>Loading...</v>
      </c>
      <c r="G2507" s="2" t="str">
        <f>IFERROR(__xludf.DUMMYFUNCTION("GOOGLETRANSLATE(C2507, ""en"", ""ru"")"),"Loading...")</f>
        <v>Loading...</v>
      </c>
    </row>
    <row r="2508" ht="15.75" customHeight="1">
      <c r="A2508" s="2" t="s">
        <v>1041</v>
      </c>
      <c r="B2508" s="2" t="s">
        <v>79</v>
      </c>
      <c r="C2508" s="2" t="s">
        <v>1042</v>
      </c>
      <c r="E2508" s="2" t="str">
        <f>IFERROR(__xludf.DUMMYFUNCTION("GOOGLETRANSLATE(A2508, ""en"", ""ru"")"),"Дымный чечевичный перец чили с тыквой")</f>
        <v>Дымный чечевичный перец чили с тыквой</v>
      </c>
      <c r="F2508" s="2" t="str">
        <f>IFERROR(__xludf.DUMMYFUNCTION("GOOGLETRANSLATE(B2508, ""en"", ""ru"")"),"Чеснок")</f>
        <v>Чеснок</v>
      </c>
      <c r="G2508" s="2" t="str">
        <f>IFERROR(__xludf.DUMMYFUNCTION("GOOGLETRANSLATE(C2508, ""en"", ""ru"")"),"Loading...")</f>
        <v>Loading...</v>
      </c>
    </row>
    <row r="2509" ht="15.75" customHeight="1">
      <c r="A2509" s="2" t="s">
        <v>1041</v>
      </c>
      <c r="B2509" s="2" t="s">
        <v>42</v>
      </c>
      <c r="C2509" s="2" t="s">
        <v>1042</v>
      </c>
      <c r="E2509" s="2" t="str">
        <f>IFERROR(__xludf.DUMMYFUNCTION("GOOGLETRANSLATE(A2509, ""en"", ""ru"")"),"Дымный чечевичный перец чили с тыквой")</f>
        <v>Дымный чечевичный перец чили с тыквой</v>
      </c>
      <c r="F2509" s="2" t="str">
        <f>IFERROR(__xludf.DUMMYFUNCTION("GOOGLETRANSLATE(B2509, ""en"", ""ru"")"),"Тмин")</f>
        <v>Тмин</v>
      </c>
      <c r="G2509" s="2" t="str">
        <f>IFERROR(__xludf.DUMMYFUNCTION("GOOGLETRANSLATE(C2509, ""en"", ""ru"")"),"Loading...")</f>
        <v>Loading...</v>
      </c>
    </row>
    <row r="2510" ht="15.75" customHeight="1">
      <c r="A2510" s="2" t="s">
        <v>1041</v>
      </c>
      <c r="B2510" s="2" t="s">
        <v>43</v>
      </c>
      <c r="C2510" s="2" t="s">
        <v>1042</v>
      </c>
      <c r="E2510" s="2" t="str">
        <f>IFERROR(__xludf.DUMMYFUNCTION("GOOGLETRANSLATE(A2510, ""en"", ""ru"")"),"Дымный чечевичный перец чили с тыквой")</f>
        <v>Дымный чечевичный перец чили с тыквой</v>
      </c>
      <c r="F2510" s="2" t="str">
        <f>IFERROR(__xludf.DUMMYFUNCTION("GOOGLETRANSLATE(B2510, ""en"", ""ru"")"),"Кориандр")</f>
        <v>Кориандр</v>
      </c>
      <c r="G2510" s="2" t="str">
        <f>IFERROR(__xludf.DUMMYFUNCTION("GOOGLETRANSLATE(C2510, ""en"", ""ru"")"),"Loading...")</f>
        <v>Loading...</v>
      </c>
    </row>
    <row r="2511" ht="15.75" customHeight="1">
      <c r="A2511" s="2" t="s">
        <v>1041</v>
      </c>
      <c r="B2511" s="2" t="s">
        <v>358</v>
      </c>
      <c r="C2511" s="2" t="s">
        <v>1042</v>
      </c>
      <c r="E2511" s="2" t="str">
        <f>IFERROR(__xludf.DUMMYFUNCTION("GOOGLETRANSLATE(A2511, ""en"", ""ru"")"),"Дымный чечевичный перец чили с тыквой")</f>
        <v>Дымный чечевичный перец чили с тыквой</v>
      </c>
      <c r="F2511" s="2" t="str">
        <f>IFERROR(__xludf.DUMMYFUNCTION("GOOGLETRANSLATE(B2511, ""en"", ""ru"")"),"Loading...")</f>
        <v>Loading...</v>
      </c>
      <c r="G2511" s="2" t="str">
        <f>IFERROR(__xludf.DUMMYFUNCTION("GOOGLETRANSLATE(C2511, ""en"", ""ru"")"),"Loading...")</f>
        <v>Loading...</v>
      </c>
    </row>
    <row r="2512" ht="15.75" customHeight="1">
      <c r="A2512" s="2" t="s">
        <v>1041</v>
      </c>
      <c r="B2512" s="2" t="s">
        <v>22</v>
      </c>
      <c r="C2512" s="2" t="s">
        <v>1042</v>
      </c>
      <c r="E2512" s="2" t="str">
        <f>IFERROR(__xludf.DUMMYFUNCTION("GOOGLETRANSLATE(A2512, ""en"", ""ru"")"),"Дымный чечевичный перец чили с тыквой")</f>
        <v>Дымный чечевичный перец чили с тыквой</v>
      </c>
      <c r="F2512" s="2" t="str">
        <f>IFERROR(__xludf.DUMMYFUNCTION("GOOGLETRANSLATE(B2512, ""en"", ""ru"")"),"Корица")</f>
        <v>Корица</v>
      </c>
      <c r="G2512" s="2" t="str">
        <f>IFERROR(__xludf.DUMMYFUNCTION("GOOGLETRANSLATE(C2512, ""en"", ""ru"")"),"Loading...")</f>
        <v>Loading...</v>
      </c>
    </row>
    <row r="2513" ht="15.75" customHeight="1">
      <c r="A2513" s="2" t="s">
        <v>1041</v>
      </c>
      <c r="B2513" s="2" t="s">
        <v>476</v>
      </c>
      <c r="C2513" s="2" t="s">
        <v>1042</v>
      </c>
      <c r="E2513" s="2" t="str">
        <f>IFERROR(__xludf.DUMMYFUNCTION("GOOGLETRANSLATE(A2513, ""en"", ""ru"")"),"Дымный чечевичный перец чили с тыквой")</f>
        <v>Дымный чечевичный перец чили с тыквой</v>
      </c>
      <c r="F2513" s="2" t="str">
        <f>IFERROR(__xludf.DUMMYFUNCTION("GOOGLETRANSLATE(B2513, ""en"", ""ru"")"),"Loading...")</f>
        <v>Loading...</v>
      </c>
      <c r="G2513" s="2" t="str">
        <f>IFERROR(__xludf.DUMMYFUNCTION("GOOGLETRANSLATE(C2513, ""en"", ""ru"")"),"Loading...")</f>
        <v>Loading...</v>
      </c>
    </row>
    <row r="2514" ht="15.75" customHeight="1">
      <c r="A2514" s="2" t="s">
        <v>1041</v>
      </c>
      <c r="B2514" s="2" t="s">
        <v>410</v>
      </c>
      <c r="C2514" s="2" t="s">
        <v>1042</v>
      </c>
      <c r="E2514" s="2" t="str">
        <f>IFERROR(__xludf.DUMMYFUNCTION("GOOGLETRANSLATE(A2514, ""en"", ""ru"")"),"Дымный чечевичный перец чили с тыквой")</f>
        <v>Дымный чечевичный перец чили с тыквой</v>
      </c>
      <c r="F2514" s="2" t="str">
        <f>IFERROR(__xludf.DUMMYFUNCTION("GOOGLETRANSLATE(B2514, ""en"", ""ru"")"),"Loading...")</f>
        <v>Loading...</v>
      </c>
      <c r="G2514" s="2" t="str">
        <f>IFERROR(__xludf.DUMMYFUNCTION("GOOGLETRANSLATE(C2514, ""en"", ""ru"")"),"Loading...")</f>
        <v>Loading...</v>
      </c>
    </row>
    <row r="2515" ht="15.75" customHeight="1">
      <c r="A2515" s="2" t="s">
        <v>1041</v>
      </c>
      <c r="B2515" s="2" t="s">
        <v>656</v>
      </c>
      <c r="C2515" s="2" t="s">
        <v>1042</v>
      </c>
      <c r="E2515" s="2" t="str">
        <f>IFERROR(__xludf.DUMMYFUNCTION("GOOGLETRANSLATE(A2515, ""en"", ""ru"")"),"Дымный чечевичный перец чили с тыквой")</f>
        <v>Дымный чечевичный перец чили с тыквой</v>
      </c>
      <c r="F2515" s="2" t="str">
        <f>IFERROR(__xludf.DUMMYFUNCTION("GOOGLETRANSLATE(B2515, ""en"", ""ru"")"),"Loading...")</f>
        <v>Loading...</v>
      </c>
      <c r="G2515" s="2" t="str">
        <f>IFERROR(__xludf.DUMMYFUNCTION("GOOGLETRANSLATE(C2515, ""en"", ""ru"")"),"Loading...")</f>
        <v>Loading...</v>
      </c>
    </row>
    <row r="2516" ht="15.75" customHeight="1">
      <c r="A2516" s="2" t="s">
        <v>1041</v>
      </c>
      <c r="B2516" s="2" t="s">
        <v>256</v>
      </c>
      <c r="C2516" s="2" t="s">
        <v>1042</v>
      </c>
      <c r="E2516" s="2" t="str">
        <f>IFERROR(__xludf.DUMMYFUNCTION("GOOGLETRANSLATE(A2516, ""en"", ""ru"")"),"Дымный чечевичный перец чили с тыквой")</f>
        <v>Дымный чечевичный перец чили с тыквой</v>
      </c>
      <c r="F2516" s="2" t="str">
        <f>IFERROR(__xludf.DUMMYFUNCTION("GOOGLETRANSLATE(B2516, ""en"", ""ru"")"),"Нарезанные кубиками помидоры")</f>
        <v>Нарезанные кубиками помидоры</v>
      </c>
      <c r="G2516" s="2" t="str">
        <f>IFERROR(__xludf.DUMMYFUNCTION("GOOGLETRANSLATE(C2516, ""en"", ""ru"")"),"Loading...")</f>
        <v>Loading...</v>
      </c>
    </row>
    <row r="2517" ht="15.75" customHeight="1">
      <c r="A2517" s="2" t="s">
        <v>1041</v>
      </c>
      <c r="B2517" s="2" t="s">
        <v>47</v>
      </c>
      <c r="C2517" s="2" t="s">
        <v>1042</v>
      </c>
      <c r="E2517" s="2" t="str">
        <f>IFERROR(__xludf.DUMMYFUNCTION("GOOGLETRANSLATE(A2517, ""en"", ""ru"")"),"Дымный чечевичный перец чили с тыквой")</f>
        <v>Дымный чечевичный перец чили с тыквой</v>
      </c>
      <c r="F2517" s="2" t="str">
        <f>IFERROR(__xludf.DUMMYFUNCTION("GOOGLETRANSLATE(B2517, ""en"", ""ru"")"),"Вода")</f>
        <v>Вода</v>
      </c>
      <c r="G2517" s="2" t="str">
        <f>IFERROR(__xludf.DUMMYFUNCTION("GOOGLETRANSLATE(C2517, ""en"", ""ru"")"),"Loading...")</f>
        <v>Loading...</v>
      </c>
    </row>
    <row r="2518" ht="15.75" customHeight="1">
      <c r="A2518" s="2" t="s">
        <v>1041</v>
      </c>
      <c r="B2518" s="2" t="s">
        <v>91</v>
      </c>
      <c r="C2518" s="2" t="s">
        <v>1042</v>
      </c>
      <c r="E2518" s="2" t="str">
        <f>IFERROR(__xludf.DUMMYFUNCTION("GOOGLETRANSLATE(A2518, ""en"", ""ru"")"),"Дымный чечевичный перец чили с тыквой")</f>
        <v>Дымный чечевичный перец чили с тыквой</v>
      </c>
      <c r="F2518" s="2" t="str">
        <f>IFERROR(__xludf.DUMMYFUNCTION("GOOGLETRANSLATE(B2518, ""en"", ""ru"")"),"Морковь")</f>
        <v>Морковь</v>
      </c>
      <c r="G2518" s="2" t="str">
        <f>IFERROR(__xludf.DUMMYFUNCTION("GOOGLETRANSLATE(C2518, ""en"", ""ru"")"),"Loading...")</f>
        <v>Loading...</v>
      </c>
    </row>
    <row r="2519" ht="15.75" customHeight="1">
      <c r="A2519" s="2" t="s">
        <v>1041</v>
      </c>
      <c r="B2519" s="2" t="s">
        <v>766</v>
      </c>
      <c r="C2519" s="2" t="s">
        <v>1042</v>
      </c>
      <c r="E2519" s="2" t="str">
        <f>IFERROR(__xludf.DUMMYFUNCTION("GOOGLETRANSLATE(A2519, ""en"", ""ru"")"),"Дымный чечевичный перец чили с тыквой")</f>
        <v>Дымный чечевичный перец чили с тыквой</v>
      </c>
      <c r="F2519" s="2" t="str">
        <f>IFERROR(__xludf.DUMMYFUNCTION("GOOGLETRANSLATE(B2519, ""en"", ""ru"")"),"Loading...")</f>
        <v>Loading...</v>
      </c>
      <c r="G2519" s="2" t="str">
        <f>IFERROR(__xludf.DUMMYFUNCTION("GOOGLETRANSLATE(C2519, ""en"", ""ru"")"),"Loading...")</f>
        <v>Loading...</v>
      </c>
    </row>
    <row r="2520" ht="15.75" customHeight="1">
      <c r="A2520" s="2" t="s">
        <v>1041</v>
      </c>
      <c r="B2520" s="2" t="s">
        <v>412</v>
      </c>
      <c r="C2520" s="2" t="s">
        <v>1042</v>
      </c>
      <c r="E2520" s="2" t="str">
        <f>IFERROR(__xludf.DUMMYFUNCTION("GOOGLETRANSLATE(A2520, ""en"", ""ru"")"),"Дымный чечевичный перец чили с тыквой")</f>
        <v>Дымный чечевичный перец чили с тыквой</v>
      </c>
      <c r="F2520" s="2" t="str">
        <f>IFERROR(__xludf.DUMMYFUNCTION("GOOGLETRANSLATE(B2520, ""en"", ""ru"")"),"Loading...")</f>
        <v>Loading...</v>
      </c>
      <c r="G2520" s="2" t="str">
        <f>IFERROR(__xludf.DUMMYFUNCTION("GOOGLETRANSLATE(C2520, ""en"", ""ru"")"),"Loading...")</f>
        <v>Loading...</v>
      </c>
    </row>
    <row r="2521" ht="15.75" customHeight="1">
      <c r="A2521" s="2" t="s">
        <v>1041</v>
      </c>
      <c r="B2521" s="2" t="s">
        <v>324</v>
      </c>
      <c r="C2521" s="2" t="s">
        <v>1042</v>
      </c>
      <c r="E2521" s="2" t="str">
        <f>IFERROR(__xludf.DUMMYFUNCTION("GOOGLETRANSLATE(A2521, ""en"", ""ru"")"),"Дымный чечевичный перец чили с тыквой")</f>
        <v>Дымный чечевичный перец чили с тыквой</v>
      </c>
      <c r="F2521" s="2" t="str">
        <f>IFERROR(__xludf.DUMMYFUNCTION("GOOGLETRANSLATE(B2521, ""en"", ""ru"")"),"Loading...")</f>
        <v>Loading...</v>
      </c>
      <c r="G2521" s="2" t="str">
        <f>IFERROR(__xludf.DUMMYFUNCTION("GOOGLETRANSLATE(C2521, ""en"", ""ru"")"),"Loading...")</f>
        <v>Loading...</v>
      </c>
    </row>
    <row r="2522" ht="15.75" customHeight="1">
      <c r="A2522" s="2" t="s">
        <v>1041</v>
      </c>
      <c r="B2522" s="2" t="s">
        <v>1043</v>
      </c>
      <c r="C2522" s="2" t="s">
        <v>1042</v>
      </c>
      <c r="E2522" s="2" t="str">
        <f>IFERROR(__xludf.DUMMYFUNCTION("GOOGLETRANSLATE(A2522, ""en"", ""ru"")"),"Дымный чечевичный перец чили с тыквой")</f>
        <v>Дымный чечевичный перец чили с тыквой</v>
      </c>
      <c r="F2522" s="2" t="str">
        <f>IFERROR(__xludf.DUMMYFUNCTION("GOOGLETRANSLATE(B2522, ""en"", ""ru"")"),"Кешью")</f>
        <v>Кешью</v>
      </c>
      <c r="G2522" s="2" t="str">
        <f>IFERROR(__xludf.DUMMYFUNCTION("GOOGLETRANSLATE(C2522, ""en"", ""ru"")"),"Loading...")</f>
        <v>Loading...</v>
      </c>
    </row>
    <row r="2523" ht="15.75" customHeight="1">
      <c r="A2523" s="2" t="s">
        <v>1041</v>
      </c>
      <c r="B2523" s="2" t="s">
        <v>1007</v>
      </c>
      <c r="C2523" s="2" t="s">
        <v>1042</v>
      </c>
      <c r="E2523" s="2" t="str">
        <f>IFERROR(__xludf.DUMMYFUNCTION("GOOGLETRANSLATE(A2523, ""en"", ""ru"")"),"Дымный чечевичный перец чили с тыквой")</f>
        <v>Дымный чечевичный перец чили с тыквой</v>
      </c>
      <c r="F2523" s="2" t="str">
        <f>IFERROR(__xludf.DUMMYFUNCTION("GOOGLETRANSLATE(B2523, ""en"", ""ru"")"),"Loading...")</f>
        <v>Loading...</v>
      </c>
      <c r="G2523" s="2" t="str">
        <f>IFERROR(__xludf.DUMMYFUNCTION("GOOGLETRANSLATE(C2523, ""en"", ""ru"")"),"Loading...")</f>
        <v>Loading...</v>
      </c>
    </row>
    <row r="2524" ht="15.75" customHeight="1">
      <c r="A2524" s="2" t="s">
        <v>1044</v>
      </c>
      <c r="B2524" s="2" t="s">
        <v>1045</v>
      </c>
      <c r="C2524" s="2" t="s">
        <v>1046</v>
      </c>
      <c r="E2524" s="2" t="str">
        <f>IFERROR(__xludf.DUMMYFUNCTION("GOOGLETRANSLATE(A2524, ""en"", ""ru"")"),"Липкий ирисный пудинг Ultimate")</f>
        <v>Липкий ирисный пудинг Ultimate</v>
      </c>
      <c r="F2524" s="2" t="str">
        <f>IFERROR(__xludf.DUMMYFUNCTION("GOOGLETRANSLATE(B2524, ""en"", ""ru"")"),"Loading...")</f>
        <v>Loading...</v>
      </c>
      <c r="G2524" s="2" t="str">
        <f>IFERROR(__xludf.DUMMYFUNCTION("GOOGLETRANSLATE(C2524, ""en"", ""ru"")"),"Loading...")</f>
        <v>Loading...</v>
      </c>
    </row>
    <row r="2525" ht="15.75" customHeight="1">
      <c r="A2525" s="2" t="s">
        <v>1044</v>
      </c>
      <c r="B2525" s="2" t="s">
        <v>912</v>
      </c>
      <c r="C2525" s="2" t="s">
        <v>1046</v>
      </c>
      <c r="E2525" s="2" t="str">
        <f>IFERROR(__xludf.DUMMYFUNCTION("GOOGLETRANSLATE(A2525, ""en"", ""ru"")"),"Липкий ирисный пудинг Ultimate")</f>
        <v>Липкий ирисный пудинг Ultimate</v>
      </c>
      <c r="F2525" s="2" t="str">
        <f>IFERROR(__xludf.DUMMYFUNCTION("GOOGLETRANSLATE(B2525, ""en"", ""ru"")"),"Loading...")</f>
        <v>Loading...</v>
      </c>
      <c r="G2525" s="2" t="str">
        <f>IFERROR(__xludf.DUMMYFUNCTION("GOOGLETRANSLATE(C2525, ""en"", ""ru"")"),"Loading...")</f>
        <v>Loading...</v>
      </c>
    </row>
    <row r="2526" ht="15.75" customHeight="1">
      <c r="A2526" s="2" t="s">
        <v>1044</v>
      </c>
      <c r="B2526" s="2" t="s">
        <v>1047</v>
      </c>
      <c r="C2526" s="2" t="s">
        <v>1046</v>
      </c>
      <c r="E2526" s="2" t="str">
        <f>IFERROR(__xludf.DUMMYFUNCTION("GOOGLETRANSLATE(A2526, ""en"", ""ru"")"),"Липкий ирисный пудинг Ultimate")</f>
        <v>Липкий ирисный пудинг Ultimate</v>
      </c>
      <c r="F2526" s="2" t="str">
        <f>IFERROR(__xludf.DUMMYFUNCTION("GOOGLETRANSLATE(B2526, ""en"", ""ru"")"),"экстракт ванили")</f>
        <v>экстракт ванили</v>
      </c>
      <c r="G2526" s="2" t="str">
        <f>IFERROR(__xludf.DUMMYFUNCTION("GOOGLETRANSLATE(C2526, ""en"", ""ru"")"),"Loading...")</f>
        <v>Loading...</v>
      </c>
    </row>
    <row r="2527" ht="15.75" customHeight="1">
      <c r="A2527" s="2" t="s">
        <v>1044</v>
      </c>
      <c r="B2527" s="2" t="s">
        <v>1048</v>
      </c>
      <c r="C2527" s="2" t="s">
        <v>1046</v>
      </c>
      <c r="E2527" s="2" t="str">
        <f>IFERROR(__xludf.DUMMYFUNCTION("GOOGLETRANSLATE(A2527, ""en"", ""ru"")"),"Липкий ирисный пудинг Ultimate")</f>
        <v>Липкий ирисный пудинг Ultimate</v>
      </c>
      <c r="F2527" s="2" t="str">
        <f>IFERROR(__xludf.DUMMYFUNCTION("GOOGLETRANSLATE(B2527, ""en"", ""ru"")"),"Loading...")</f>
        <v>Loading...</v>
      </c>
      <c r="G2527" s="2" t="str">
        <f>IFERROR(__xludf.DUMMYFUNCTION("GOOGLETRANSLATE(C2527, ""en"", ""ru"")"),"Loading...")</f>
        <v>Loading...</v>
      </c>
    </row>
    <row r="2528" ht="15.75" customHeight="1">
      <c r="A2528" s="2" t="s">
        <v>1044</v>
      </c>
      <c r="B2528" s="2" t="s">
        <v>261</v>
      </c>
      <c r="C2528" s="2" t="s">
        <v>1046</v>
      </c>
      <c r="E2528" s="2" t="str">
        <f>IFERROR(__xludf.DUMMYFUNCTION("GOOGLETRANSLATE(A2528, ""en"", ""ru"")"),"Липкий ирисный пудинг Ultimate")</f>
        <v>Липкий ирисный пудинг Ultimate</v>
      </c>
      <c r="F2528" s="2" t="str">
        <f>IFERROR(__xludf.DUMMYFUNCTION("GOOGLETRANSLATE(B2528, ""en"", ""ru"")"),"бикарбонатная сода")</f>
        <v>бикарбонатная сода</v>
      </c>
      <c r="G2528" s="2" t="str">
        <f>IFERROR(__xludf.DUMMYFUNCTION("GOOGLETRANSLATE(C2528, ""en"", ""ru"")"),"Loading...")</f>
        <v>Loading...</v>
      </c>
    </row>
    <row r="2529" ht="15.75" customHeight="1">
      <c r="A2529" s="2" t="s">
        <v>1044</v>
      </c>
      <c r="B2529" s="2" t="s">
        <v>62</v>
      </c>
      <c r="C2529" s="2" t="s">
        <v>1046</v>
      </c>
      <c r="E2529" s="2" t="str">
        <f>IFERROR(__xludf.DUMMYFUNCTION("GOOGLETRANSLATE(A2529, ""en"", ""ru"")"),"Липкий ирисный пудинг Ultimate")</f>
        <v>Липкий ирисный пудинг Ultimate</v>
      </c>
      <c r="F2529" s="2" t="str">
        <f>IFERROR(__xludf.DUMMYFUNCTION("GOOGLETRANSLATE(B2529, ""en"", ""ru"")"),"яйца")</f>
        <v>яйца</v>
      </c>
      <c r="G2529" s="2" t="str">
        <f>IFERROR(__xludf.DUMMYFUNCTION("GOOGLETRANSLATE(C2529, ""en"", ""ru"")"),"Loading...")</f>
        <v>Loading...</v>
      </c>
    </row>
    <row r="2530" ht="15.75" customHeight="1">
      <c r="A2530" s="2" t="s">
        <v>1044</v>
      </c>
      <c r="B2530" s="2" t="s">
        <v>6</v>
      </c>
      <c r="C2530" s="2" t="s">
        <v>1046</v>
      </c>
      <c r="E2530" s="2" t="str">
        <f>IFERROR(__xludf.DUMMYFUNCTION("GOOGLETRANSLATE(A2530, ""en"", ""ru"")"),"Липкий ирисный пудинг Ultimate")</f>
        <v>Липкий ирисный пудинг Ultimate</v>
      </c>
      <c r="F2530" s="2" t="str">
        <f>IFERROR(__xludf.DUMMYFUNCTION("GOOGLETRANSLATE(B2530, ""en"", ""ru"")"),"масло")</f>
        <v>масло</v>
      </c>
      <c r="G2530" s="2" t="str">
        <f>IFERROR(__xludf.DUMMYFUNCTION("GOOGLETRANSLATE(C2530, ""en"", ""ru"")"),"Loading...")</f>
        <v>Loading...</v>
      </c>
    </row>
    <row r="2531" ht="15.75" customHeight="1">
      <c r="A2531" s="2" t="s">
        <v>1044</v>
      </c>
      <c r="B2531" s="2" t="s">
        <v>1049</v>
      </c>
      <c r="C2531" s="2" t="s">
        <v>1046</v>
      </c>
      <c r="E2531" s="2" t="str">
        <f>IFERROR(__xludf.DUMMYFUNCTION("GOOGLETRANSLATE(A2531, ""en"", ""ru"")"),"Липкий ирисный пудинг Ultimate")</f>
        <v>Липкий ирисный пудинг Ultimate</v>
      </c>
      <c r="F2531" s="2" t="str">
        <f>IFERROR(__xludf.DUMMYFUNCTION("GOOGLETRANSLATE(B2531, ""en"", ""ru"")"),"Loading...")</f>
        <v>Loading...</v>
      </c>
      <c r="G2531" s="2" t="str">
        <f>IFERROR(__xludf.DUMMYFUNCTION("GOOGLETRANSLATE(C2531, ""en"", ""ru"")"),"Loading...")</f>
        <v>Loading...</v>
      </c>
    </row>
    <row r="2532" ht="15.75" customHeight="1">
      <c r="A2532" s="2" t="s">
        <v>1044</v>
      </c>
      <c r="B2532" s="2" t="s">
        <v>1050</v>
      </c>
      <c r="C2532" s="2" t="s">
        <v>1046</v>
      </c>
      <c r="E2532" s="2" t="str">
        <f>IFERROR(__xludf.DUMMYFUNCTION("GOOGLETRANSLATE(A2532, ""en"", ""ru"")"),"Липкий ирисный пудинг Ultimate")</f>
        <v>Липкий ирисный пудинг Ultimate</v>
      </c>
      <c r="F2532" s="2" t="str">
        <f>IFERROR(__xludf.DUMMYFUNCTION("GOOGLETRANSLATE(B2532, ""en"", ""ru"")"),"черная патока")</f>
        <v>черная патока</v>
      </c>
      <c r="G2532" s="2" t="str">
        <f>IFERROR(__xludf.DUMMYFUNCTION("GOOGLETRANSLATE(C2532, ""en"", ""ru"")"),"Loading...")</f>
        <v>Loading...</v>
      </c>
    </row>
    <row r="2533" ht="15.75" customHeight="1">
      <c r="A2533" s="2" t="s">
        <v>1044</v>
      </c>
      <c r="B2533" s="2" t="s">
        <v>60</v>
      </c>
      <c r="C2533" s="2" t="s">
        <v>1046</v>
      </c>
      <c r="E2533" s="2" t="str">
        <f>IFERROR(__xludf.DUMMYFUNCTION("GOOGLETRANSLATE(A2533, ""en"", ""ru"")"),"Липкий ирисный пудинг Ultimate")</f>
        <v>Липкий ирисный пудинг Ultimate</v>
      </c>
      <c r="F2533" s="2" t="str">
        <f>IFERROR(__xludf.DUMMYFUNCTION("GOOGLETRANSLATE(B2533, ""en"", ""ru"")"),"молоко")</f>
        <v>молоко</v>
      </c>
      <c r="G2533" s="2" t="str">
        <f>IFERROR(__xludf.DUMMYFUNCTION("GOOGLETRANSLATE(C2533, ""en"", ""ru"")"),"Loading...")</f>
        <v>Loading...</v>
      </c>
    </row>
    <row r="2534" ht="15.75" customHeight="1">
      <c r="A2534" s="2" t="s">
        <v>1044</v>
      </c>
      <c r="B2534" s="2" t="s">
        <v>1051</v>
      </c>
      <c r="C2534" s="2" t="s">
        <v>1046</v>
      </c>
      <c r="E2534" s="2" t="str">
        <f>IFERROR(__xludf.DUMMYFUNCTION("GOOGLETRANSLATE(A2534, ""en"", ""ru"")"),"Липкий ирисный пудинг Ultimate")</f>
        <v>Липкий ирисный пудинг Ultimate</v>
      </c>
      <c r="F2534" s="2" t="str">
        <f>IFERROR(__xludf.DUMMYFUNCTION("GOOGLETRANSLATE(B2534, ""en"", ""ru"")"),"мороженое")</f>
        <v>мороженое</v>
      </c>
      <c r="G2534" s="2" t="str">
        <f>IFERROR(__xludf.DUMMYFUNCTION("GOOGLETRANSLATE(C2534, ""en"", ""ru"")"),"Loading...")</f>
        <v>Loading...</v>
      </c>
    </row>
    <row r="2535" ht="15.75" customHeight="1">
      <c r="A2535" s="2" t="s">
        <v>1044</v>
      </c>
      <c r="B2535" s="2" t="s">
        <v>1052</v>
      </c>
      <c r="C2535" s="2" t="s">
        <v>1046</v>
      </c>
      <c r="E2535" s="2" t="str">
        <f>IFERROR(__xludf.DUMMYFUNCTION("GOOGLETRANSLATE(A2535, ""en"", ""ru"")"),"Липкий ирисный пудинг Ultimate")</f>
        <v>Липкий ирисный пудинг Ultimate</v>
      </c>
      <c r="F2535" s="2" t="str">
        <f>IFERROR(__xludf.DUMMYFUNCTION("GOOGLETRANSLATE(B2535, ""en"", ""ru"")"),"Loading...")</f>
        <v>Loading...</v>
      </c>
      <c r="G2535" s="2" t="str">
        <f>IFERROR(__xludf.DUMMYFUNCTION("GOOGLETRANSLATE(C2535, ""en"", ""ru"")"),"Loading...")</f>
        <v>Loading...</v>
      </c>
    </row>
    <row r="2536" ht="15.75" customHeight="1">
      <c r="A2536" s="2" t="s">
        <v>1044</v>
      </c>
      <c r="B2536" s="2" t="s">
        <v>6</v>
      </c>
      <c r="C2536" s="2" t="s">
        <v>1046</v>
      </c>
      <c r="E2536" s="2" t="str">
        <f>IFERROR(__xludf.DUMMYFUNCTION("GOOGLETRANSLATE(A2536, ""en"", ""ru"")"),"Липкий ирисный пудинг Ultimate")</f>
        <v>Липкий ирисный пудинг Ultimate</v>
      </c>
      <c r="F2536" s="2" t="str">
        <f>IFERROR(__xludf.DUMMYFUNCTION("GOOGLETRANSLATE(B2536, ""en"", ""ru"")"),"масло")</f>
        <v>масло</v>
      </c>
      <c r="G2536" s="2" t="str">
        <f>IFERROR(__xludf.DUMMYFUNCTION("GOOGLETRANSLATE(C2536, ""en"", ""ru"")"),"Loading...")</f>
        <v>Loading...</v>
      </c>
    </row>
    <row r="2537" ht="15.75" customHeight="1">
      <c r="A2537" s="2" t="s">
        <v>1044</v>
      </c>
      <c r="B2537" s="2" t="s">
        <v>558</v>
      </c>
      <c r="C2537" s="2" t="s">
        <v>1046</v>
      </c>
      <c r="E2537" s="2" t="str">
        <f>IFERROR(__xludf.DUMMYFUNCTION("GOOGLETRANSLATE(A2537, ""en"", ""ru"")"),"Липкий ирисный пудинг Ultimate")</f>
        <v>Липкий ирисный пудинг Ultimate</v>
      </c>
      <c r="F2537" s="2" t="str">
        <f>IFERROR(__xludf.DUMMYFUNCTION("GOOGLETRANSLATE(B2537, ""en"", ""ru"")"),"прозрачный крем")</f>
        <v>прозрачный крем</v>
      </c>
      <c r="G2537" s="2" t="str">
        <f>IFERROR(__xludf.DUMMYFUNCTION("GOOGLETRANSLATE(C2537, ""en"", ""ru"")"),"Loading...")</f>
        <v>Loading...</v>
      </c>
    </row>
    <row r="2538" ht="15.75" customHeight="1">
      <c r="A2538" s="2" t="s">
        <v>1044</v>
      </c>
      <c r="B2538" s="2" t="s">
        <v>1050</v>
      </c>
      <c r="C2538" s="2" t="s">
        <v>1046</v>
      </c>
      <c r="E2538" s="2" t="str">
        <f>IFERROR(__xludf.DUMMYFUNCTION("GOOGLETRANSLATE(A2538, ""en"", ""ru"")"),"Липкий ирисный пудинг Ultimate")</f>
        <v>Липкий ирисный пудинг Ultimate</v>
      </c>
      <c r="F2538" s="2" t="str">
        <f>IFERROR(__xludf.DUMMYFUNCTION("GOOGLETRANSLATE(B2538, ""en"", ""ru"")"),"черная патока")</f>
        <v>черная патока</v>
      </c>
      <c r="G2538" s="2" t="str">
        <f>IFERROR(__xludf.DUMMYFUNCTION("GOOGLETRANSLATE(C2538, ""en"", ""ru"")"),"Loading...")</f>
        <v>Loading...</v>
      </c>
    </row>
    <row r="2539" ht="15.75" customHeight="1">
      <c r="A2539" s="2" t="s">
        <v>1053</v>
      </c>
      <c r="B2539" s="2" t="s">
        <v>505</v>
      </c>
      <c r="C2539" s="2" t="s">
        <v>1054</v>
      </c>
      <c r="E2539" s="2" t="str">
        <f>IFERROR(__xludf.DUMMYFUNCTION("GOOGLETRANSLATE(A2539, ""en"", ""ru"")"),"Loading...")</f>
        <v>Loading...</v>
      </c>
      <c r="F2539" s="2" t="str">
        <f>IFERROR(__xludf.DUMMYFUNCTION("GOOGLETRANSLATE(B2539, ""en"", ""ru"")"),"Loading...")</f>
        <v>Loading...</v>
      </c>
      <c r="G2539" s="2" t="str">
        <f>IFERROR(__xludf.DUMMYFUNCTION("GOOGLETRANSLATE(C2539, ""en"", ""ru"")"),"Loading...")</f>
        <v>Loading...</v>
      </c>
    </row>
    <row r="2540" ht="15.75" customHeight="1">
      <c r="A2540" s="2" t="s">
        <v>1053</v>
      </c>
      <c r="B2540" s="2" t="s">
        <v>404</v>
      </c>
      <c r="C2540" s="2" t="s">
        <v>1054</v>
      </c>
      <c r="E2540" s="2" t="str">
        <f>IFERROR(__xludf.DUMMYFUNCTION("GOOGLETRANSLATE(A2540, ""en"", ""ru"")"),"Loading...")</f>
        <v>Loading...</v>
      </c>
      <c r="F2540" s="2" t="str">
        <f>IFERROR(__xludf.DUMMYFUNCTION("GOOGLETRANSLATE(B2540, ""en"", ""ru"")"),"Харисса Спайс")</f>
        <v>Харисса Спайс</v>
      </c>
      <c r="G2540" s="2" t="str">
        <f>IFERROR(__xludf.DUMMYFUNCTION("GOOGLETRANSLATE(C2540, ""en"", ""ru"")"),"Loading...")</f>
        <v>Loading...</v>
      </c>
    </row>
    <row r="2541" ht="15.75" customHeight="1">
      <c r="A2541" s="2" t="s">
        <v>1053</v>
      </c>
      <c r="B2541" s="2" t="s">
        <v>337</v>
      </c>
      <c r="C2541" s="2" t="s">
        <v>1054</v>
      </c>
      <c r="E2541" s="2" t="str">
        <f>IFERROR(__xludf.DUMMYFUNCTION("GOOGLETRANSLATE(A2541, ""en"", ""ru"")"),"Loading...")</f>
        <v>Loading...</v>
      </c>
      <c r="F2541" s="2" t="str">
        <f>IFERROR(__xludf.DUMMYFUNCTION("GOOGLETRANSLATE(B2541, ""en"", ""ru"")"),"оливковое масло")</f>
        <v>оливковое масло</v>
      </c>
      <c r="G2541" s="2" t="str">
        <f>IFERROR(__xludf.DUMMYFUNCTION("GOOGLETRANSLATE(C2541, ""en"", ""ru"")"),"Loading...")</f>
        <v>Loading...</v>
      </c>
    </row>
    <row r="2542" ht="15.75" customHeight="1">
      <c r="A2542" s="2" t="s">
        <v>1053</v>
      </c>
      <c r="B2542" s="2" t="s">
        <v>157</v>
      </c>
      <c r="C2542" s="2" t="s">
        <v>1054</v>
      </c>
      <c r="E2542" s="2" t="str">
        <f>IFERROR(__xludf.DUMMYFUNCTION("GOOGLETRANSLATE(A2542, ""en"", ""ru"")"),"Loading...")</f>
        <v>Loading...</v>
      </c>
      <c r="F2542" s="2" t="str">
        <f>IFERROR(__xludf.DUMMYFUNCTION("GOOGLETRANSLATE(B2542, ""en"", ""ru"")"),"Loading...")</f>
        <v>Loading...</v>
      </c>
      <c r="G2542" s="2" t="str">
        <f>IFERROR(__xludf.DUMMYFUNCTION("GOOGLETRANSLATE(C2542, ""en"", ""ru"")"),"Loading...")</f>
        <v>Loading...</v>
      </c>
    </row>
    <row r="2543" ht="15.75" customHeight="1">
      <c r="A2543" s="2" t="s">
        <v>1053</v>
      </c>
      <c r="B2543" s="2" t="s">
        <v>77</v>
      </c>
      <c r="C2543" s="2" t="s">
        <v>1054</v>
      </c>
      <c r="E2543" s="2" t="str">
        <f>IFERROR(__xludf.DUMMYFUNCTION("GOOGLETRANSLATE(A2543, ""en"", ""ru"")"),"Loading...")</f>
        <v>Loading...</v>
      </c>
      <c r="F2543" s="2" t="str">
        <f>IFERROR(__xludf.DUMMYFUNCTION("GOOGLETRANSLATE(B2543, ""en"", ""ru"")"),"Лук")</f>
        <v>Лук</v>
      </c>
      <c r="G2543" s="2" t="str">
        <f>IFERROR(__xludf.DUMMYFUNCTION("GOOGLETRANSLATE(C2543, ""en"", ""ru"")"),"Loading...")</f>
        <v>Loading...</v>
      </c>
    </row>
    <row r="2544" ht="15.75" customHeight="1">
      <c r="A2544" s="2" t="s">
        <v>1053</v>
      </c>
      <c r="B2544" s="2" t="s">
        <v>950</v>
      </c>
      <c r="C2544" s="2" t="s">
        <v>1054</v>
      </c>
      <c r="E2544" s="2" t="str">
        <f>IFERROR(__xludf.DUMMYFUNCTION("GOOGLETRANSLATE(A2544, ""en"", ""ru"")"),"Loading...")</f>
        <v>Loading...</v>
      </c>
      <c r="F2544" s="2" t="str">
        <f>IFERROR(__xludf.DUMMYFUNCTION("GOOGLETRANSLATE(B2544, ""en"", ""ru"")"),"Loading...")</f>
        <v>Loading...</v>
      </c>
      <c r="G2544" s="2" t="str">
        <f>IFERROR(__xludf.DUMMYFUNCTION("GOOGLETRANSLATE(C2544, ""en"", ""ru"")"),"Loading...")</f>
        <v>Loading...</v>
      </c>
    </row>
    <row r="2545" ht="15.75" customHeight="1">
      <c r="A2545" s="2" t="s">
        <v>1053</v>
      </c>
      <c r="B2545" s="2" t="s">
        <v>513</v>
      </c>
      <c r="C2545" s="2" t="s">
        <v>1054</v>
      </c>
      <c r="E2545" s="2" t="str">
        <f>IFERROR(__xludf.DUMMYFUNCTION("GOOGLETRANSLATE(A2545, ""en"", ""ru"")"),"Loading...")</f>
        <v>Loading...</v>
      </c>
      <c r="F2545" s="2" t="str">
        <f>IFERROR(__xludf.DUMMYFUNCTION("GOOGLETRANSLATE(B2545, ""en"", ""ru"")"),"Loading...")</f>
        <v>Loading...</v>
      </c>
      <c r="G2545" s="2" t="str">
        <f>IFERROR(__xludf.DUMMYFUNCTION("GOOGLETRANSLATE(C2545, ""en"", ""ru"")"),"Loading...")</f>
        <v>Loading...</v>
      </c>
    </row>
    <row r="2546" ht="15.75" customHeight="1">
      <c r="A2546" s="2" t="s">
        <v>1053</v>
      </c>
      <c r="B2546" s="2" t="s">
        <v>161</v>
      </c>
      <c r="C2546" s="2" t="s">
        <v>1054</v>
      </c>
      <c r="E2546" s="2" t="str">
        <f>IFERROR(__xludf.DUMMYFUNCTION("GOOGLETRANSLATE(A2546, ""en"", ""ru"")"),"Loading...")</f>
        <v>Loading...</v>
      </c>
      <c r="F2546" s="2" t="str">
        <f>IFERROR(__xludf.DUMMYFUNCTION("GOOGLETRANSLATE(B2546, ""en"", ""ru"")"),"Loading...")</f>
        <v>Loading...</v>
      </c>
      <c r="G2546" s="2" t="str">
        <f>IFERROR(__xludf.DUMMYFUNCTION("GOOGLETRANSLATE(C2546, ""en"", ""ru"")"),"Loading...")</f>
        <v>Loading...</v>
      </c>
    </row>
    <row r="2547" ht="15.75" customHeight="1">
      <c r="A2547" s="2" t="s">
        <v>1053</v>
      </c>
      <c r="B2547" s="2" t="s">
        <v>1008</v>
      </c>
      <c r="C2547" s="2" t="s">
        <v>1054</v>
      </c>
      <c r="E2547" s="2" t="str">
        <f>IFERROR(__xludf.DUMMYFUNCTION("GOOGLETRANSLATE(A2547, ""en"", ""ru"")"),"Loading...")</f>
        <v>Loading...</v>
      </c>
      <c r="F2547" s="2" t="str">
        <f>IFERROR(__xludf.DUMMYFUNCTION("GOOGLETRANSLATE(B2547, ""en"", ""ru"")"),"Loading...")</f>
        <v>Loading...</v>
      </c>
      <c r="G2547" s="2" t="str">
        <f>IFERROR(__xludf.DUMMYFUNCTION("GOOGLETRANSLATE(C2547, ""en"", ""ru"")"),"Loading...")</f>
        <v>Loading...</v>
      </c>
    </row>
    <row r="2548" ht="15.75" customHeight="1">
      <c r="A2548" s="2" t="s">
        <v>1053</v>
      </c>
      <c r="B2548" s="2" t="s">
        <v>30</v>
      </c>
      <c r="C2548" s="2" t="s">
        <v>1054</v>
      </c>
      <c r="E2548" s="2" t="str">
        <f>IFERROR(__xludf.DUMMYFUNCTION("GOOGLETRANSLATE(A2548, ""en"", ""ru"")"),"Loading...")</f>
        <v>Loading...</v>
      </c>
      <c r="F2548" s="2" t="str">
        <f>IFERROR(__xludf.DUMMYFUNCTION("GOOGLETRANSLATE(B2548, ""en"", ""ru"")"),"Соль")</f>
        <v>Соль</v>
      </c>
      <c r="G2548" s="2" t="str">
        <f>IFERROR(__xludf.DUMMYFUNCTION("GOOGLETRANSLATE(C2548, ""en"", ""ru"")"),"Loading...")</f>
        <v>Loading...</v>
      </c>
    </row>
    <row r="2549" ht="15.75" customHeight="1">
      <c r="A2549" s="2" t="s">
        <v>1053</v>
      </c>
      <c r="B2549" s="2" t="s">
        <v>146</v>
      </c>
      <c r="C2549" s="2" t="s">
        <v>1054</v>
      </c>
      <c r="E2549" s="2" t="str">
        <f>IFERROR(__xludf.DUMMYFUNCTION("GOOGLETRANSLATE(A2549, ""en"", ""ru"")"),"Loading...")</f>
        <v>Loading...</v>
      </c>
      <c r="F2549" s="2" t="str">
        <f>IFERROR(__xludf.DUMMYFUNCTION("GOOGLETRANSLATE(B2549, ""en"", ""ru"")"),"Loading...")</f>
        <v>Loading...</v>
      </c>
      <c r="G2549" s="2" t="str">
        <f>IFERROR(__xludf.DUMMYFUNCTION("GOOGLETRANSLATE(C2549, ""en"", ""ru"")"),"Loading...")</f>
        <v>Loading...</v>
      </c>
    </row>
    <row r="2550" ht="15.75" customHeight="1">
      <c r="A2550" s="2" t="s">
        <v>1055</v>
      </c>
      <c r="B2550" s="2" t="s">
        <v>69</v>
      </c>
      <c r="C2550" s="2" t="s">
        <v>1056</v>
      </c>
      <c r="E2550" s="2" t="str">
        <f>IFERROR(__xludf.DUMMYFUNCTION("GOOGLETRANSLATE(A2550, ""en"", ""ru"")"),"Loading...")</f>
        <v>Loading...</v>
      </c>
      <c r="F2550" s="2" t="str">
        <f>IFERROR(__xludf.DUMMYFUNCTION("GOOGLETRANSLATE(B2550, ""en"", ""ru"")"),"Оливковое масло")</f>
        <v>Оливковое масло</v>
      </c>
      <c r="G2550" s="2" t="str">
        <f>IFERROR(__xludf.DUMMYFUNCTION("GOOGLETRANSLATE(C2550, ""en"", ""ru"")"),"Нагрейте масло в 12-дюймовой сковороде на сильном огне, пока оно не начнет мерцать. Добавьте баклажаны и уменьшите огонь до среднего. Приправьте солью и перцем, перевернув баклажаны, подрумянивая их со всех сторон. Продолжайте готовить, регулярно перевора"&amp;"чивая, пока вилка, вставленная в баклажаны, не встретит сопротивления (возможно, вам придется поставить их толстым концом, чтобы закончить приготовление самых толстых частей), около 20 минут, уменьшив огонь и вливая в кастрюлю воду. по необходимости, если"&amp;" баклажанам грозит подгореть или сильно задиться.
2.
Смешайте хариссу, орехи и помидоры, затем добавьте ингредиенты к баклажанам. Готовьте, пока помидоры не покроются пузырьками и не развалятся, еще около 5 минут. При необходимости добавьте соль и перцем"&amp;", а также воду, чтобы увеличить количество соуса до пикантной консистенции. Тем временем добавьте йогурт и тмин в сервировочную миску. Приправить солью и перцем.
3.
Насыпьте смесь баклажанов в петрушку, сбрызните оливковым маслом первого холодного отжима"&amp;" и подайте йогуртом.")</f>
        <v>Нагрейте масло в 12-дюймовой сковороде на сильном огне, пока оно не начнет мерцать. Добавьте баклажаны и уменьшите огонь до среднего. Приправьте солью и перцем, перевернув баклажаны, подрумянивая их со всех сторон. Продолжайте готовить, регулярно переворачивая, пока вилка, вставленная в баклажаны, не встретит сопротивления (возможно, вам придется поставить их толстым концом, чтобы закончить приготовление самых толстых частей), около 20 минут, уменьшив огонь и вливая в кастрюлю воду. по необходимости, если баклажанам грозит подгореть или сильно задиться.
2.
Смешайте хариссу, орехи и помидоры, затем добавьте ингредиенты к баклажанам. Готовьте, пока помидоры не покроются пузырьками и не развалятся, еще около 5 минут. При необходимости добавьте соль и перцем, а также воду, чтобы увеличить количество соуса до пикантной консистенции. Тем временем добавьте йогурт и тмин в сервировочную миску. Приправить солью и перцем.
3.
Насыпьте смесь баклажанов в петрушку, сбрызните оливковым маслом первого холодного отжима и подайте йогуртом.</v>
      </c>
    </row>
    <row r="2551" ht="15.75" customHeight="1">
      <c r="A2551" s="2" t="s">
        <v>1055</v>
      </c>
      <c r="B2551" s="2" t="s">
        <v>536</v>
      </c>
      <c r="C2551" s="2" t="s">
        <v>1056</v>
      </c>
      <c r="E2551" s="2" t="str">
        <f>IFERROR(__xludf.DUMMYFUNCTION("GOOGLETRANSLATE(A2551, ""en"", ""ru"")"),"Loading...")</f>
        <v>Loading...</v>
      </c>
      <c r="F2551" s="2" t="str">
        <f>IFERROR(__xludf.DUMMYFUNCTION("GOOGLETRANSLATE(B2551, ""en"", ""ru"")"),"Баклажаны")</f>
        <v>Баклажаны</v>
      </c>
      <c r="G2551" s="2" t="str">
        <f>IFERROR(__xludf.DUMMYFUNCTION("GOOGLETRANSLATE(C2551, ""en"", ""ru"")"),"Нагрейте масло в 12-дюймовой сковороде на сильном огне, пока оно не начнет мерцать. Добавьте баклажаны и уменьшите огонь до среднего. Приправьте солью и перцем, перевернув баклажаны, подрумянивая их со всех сторон. Продолжайте готовить, регулярно перевора"&amp;"чивая, пока вилка, вставленная в баклажаны, не встретит сопротивления (возможно, вам придется поставить их толстым концом, чтобы закончить приготовление самых толстых частей), около 20 минут, уменьшив огонь и вливая в кастрюлю воду. по необходимости, если"&amp;" баклажанам грозит подгореть или сильно задиться.
2.
Смешайте хариссу, орехи и помидоры, затем добавьте ингредиенты к баклажанам. Готовьте, пока помидоры не покроются пузырьками и не развалятся, еще около 5 минут. При необходимости добавьте соль и перцем"&amp;", а также воду, чтобы увеличить количество соуса до пикантной консистенции. Тем временем добавьте йогурт и тмин в сервировочную миску. Приправить солью и перцем.
3.
Насыпьте смесь баклажанов в петрушку, сбрызните оливковым маслом первого холодного отжима"&amp;" и подайте йогуртом.")</f>
        <v>Нагрейте масло в 12-дюймовой сковороде на сильном огне, пока оно не начнет мерцать. Добавьте баклажаны и уменьшите огонь до среднего. Приправьте солью и перцем, перевернув баклажаны, подрумянивая их со всех сторон. Продолжайте готовить, регулярно переворачивая, пока вилка, вставленная в баклажаны, не встретит сопротивления (возможно, вам придется поставить их толстым концом, чтобы закончить приготовление самых толстых частей), около 20 минут, уменьшив огонь и вливая в кастрюлю воду. по необходимости, если баклажанам грозит подгореть или сильно задиться.
2.
Смешайте хариссу, орехи и помидоры, затем добавьте ингредиенты к баклажанам. Готовьте, пока помидоры не покроются пузырьками и не развалятся, еще около 5 минут. При необходимости добавьте соль и перцем, а также воду, чтобы увеличить количество соуса до пикантной консистенции. Тем временем добавьте йогурт и тмин в сервировочную миску. Приправить солью и перцем.
3.
Насыпьте смесь баклажанов в петрушку, сбрызните оливковым маслом первого холодного отжима и подайте йогуртом.</v>
      </c>
    </row>
    <row r="2552" ht="15.75" customHeight="1">
      <c r="A2552" s="2" t="s">
        <v>1055</v>
      </c>
      <c r="B2552" s="2" t="s">
        <v>1057</v>
      </c>
      <c r="C2552" s="2" t="s">
        <v>1056</v>
      </c>
      <c r="E2552" s="2" t="str">
        <f>IFERROR(__xludf.DUMMYFUNCTION("GOOGLETRANSLATE(A2552, ""en"", ""ru"")"),"Loading...")</f>
        <v>Loading...</v>
      </c>
      <c r="F2552" s="2" t="str">
        <f>IFERROR(__xludf.DUMMYFUNCTION("GOOGLETRANSLATE(B2552, ""en"", ""ru"")"),"Loading...")</f>
        <v>Loading...</v>
      </c>
      <c r="G2552" s="2" t="str">
        <f>IFERROR(__xludf.DUMMYFUNCTION("GOOGLETRANSLATE(C2552, ""en"", ""ru"")"),"Нагрейте масло в 12-дюймовой сковороде на сильном огне, пока оно не начнет мерцать. Добавьте баклажаны и уменьшите огонь до среднего. Приправьте солью и перцем, перевернув баклажаны, подрумянивая их со всех сторон. Продолжайте готовить, регулярно перевора"&amp;"чивая, пока вилка, вставленная в баклажаны, не встретит сопротивления (возможно, вам придется поставить их толстым концом, чтобы закончить приготовление самых толстых частей), около 20 минут, уменьшив огонь и вливая в кастрюлю воду. по необходимости, если"&amp;" баклажанам грозит подгореть или сильно задиться.
2.
Смешайте хариссу, орехи и помидоры, затем добавьте ингредиенты к баклажанам. Готовьте, пока помидоры не покроются пузырьками и не развалятся, еще около 5 минут. При необходимости добавьте соль и перцем"&amp;", а также воду, чтобы увеличить количество соуса до пикантной консистенции. Тем временем добавьте йогурт и тмин в сервировочную миску. Приправить солью и перцем.
3.
Насыпьте смесь баклажанов в петрушку, сбрызните оливковым маслом первого холодного отжима"&amp;" и подайте йогуртом.")</f>
        <v>Нагрейте масло в 12-дюймовой сковороде на сильном огне, пока оно не начнет мерцать. Добавьте баклажаны и уменьшите огонь до среднего. Приправьте солью и перцем, перевернув баклажаны, подрумянивая их со всех сторон. Продолжайте готовить, регулярно переворачивая, пока вилка, вставленная в баклажаны, не встретит сопротивления (возможно, вам придется поставить их толстым концом, чтобы закончить приготовление самых толстых частей), около 20 минут, уменьшив огонь и вливая в кастрюлю воду. по необходимости, если баклажанам грозит подгореть или сильно задиться.
2.
Смешайте хариссу, орехи и помидоры, затем добавьте ингредиенты к баклажанам. Готовьте, пока помидоры не покроются пузырьками и не развалятся, еще около 5 минут. При необходимости добавьте соль и перцем, а также воду, чтобы увеличить количество соуса до пикантной консистенции. Тем временем добавьте йогурт и тмин в сервировочную миску. Приправить солью и перцем.
3.
Насыпьте смесь баклажанов в петрушку, сбрызните оливковым маслом первого холодного отжима и подайте йогуртом.</v>
      </c>
    </row>
    <row r="2553" ht="15.75" customHeight="1">
      <c r="A2553" s="2" t="s">
        <v>1055</v>
      </c>
      <c r="B2553" s="2" t="s">
        <v>406</v>
      </c>
      <c r="C2553" s="2" t="s">
        <v>1056</v>
      </c>
      <c r="E2553" s="2" t="str">
        <f>IFERROR(__xludf.DUMMYFUNCTION("GOOGLETRANSLATE(A2553, ""en"", ""ru"")"),"Loading...")</f>
        <v>Loading...</v>
      </c>
      <c r="F2553" s="2" t="str">
        <f>IFERROR(__xludf.DUMMYFUNCTION("GOOGLETRANSLATE(B2553, ""en"", ""ru"")"),"Loading...")</f>
        <v>Loading...</v>
      </c>
      <c r="G2553" s="2" t="str">
        <f>IFERROR(__xludf.DUMMYFUNCTION("GOOGLETRANSLATE(C2553, ""en"", ""ru"")"),"Нагрейте масло в 12-дюймовой сковороде на сильном огне, пока оно не начнет мерцать. Добавьте баклажаны и уменьшите огонь до среднего. Приправьте солью и перцем, перевернув баклажаны, подрумянивая их со всех сторон. Продолжайте готовить, регулярно перевора"&amp;"чивая, пока вилка, вставленная в баклажаны, не встретит сопротивления (возможно, вам придется поставить их толстым концом, чтобы закончить приготовление самых толстых частей), около 20 минут, уменьшив огонь и вливая в кастрюлю воду. по необходимости, если"&amp;" баклажанам грозит подгореть или сильно задиться.
2.
Смешайте хариссу, орехи и помидоры, затем добавьте ингредиенты к баклажанам. Готовьте, пока помидоры не покроются пузырьками и не развалятся, еще около 5 минут. При необходимости добавьте соль и перцем"&amp;", а также воду, чтобы увеличить количество соуса до пикантной консистенции. Тем временем добавьте йогурт и тмин в сервировочную миску. Приправить солью и перцем.
3.
Насыпьте смесь баклажанов в петрушку, сбрызните оливковым маслом первого холодного отжима"&amp;" и подайте йогуртом.")</f>
        <v>Нагрейте масло в 12-дюймовой сковороде на сильном огне, пока оно не начнет мерцать. Добавьте баклажаны и уменьшите огонь до среднего. Приправьте солью и перцем, перевернув баклажаны, подрумянивая их со всех сторон. Продолжайте готовить, регулярно переворачивая, пока вилка, вставленная в баклажаны, не встретит сопротивления (возможно, вам придется поставить их толстым концом, чтобы закончить приготовление самых толстых частей), около 20 минут, уменьшив огонь и вливая в кастрюлю воду. по необходимости, если баклажанам грозит подгореть или сильно задиться.
2.
Смешайте хариссу, орехи и помидоры, затем добавьте ингредиенты к баклажанам. Готовьте, пока помидоры не покроются пузырьками и не развалятся, еще около 5 минут. При необходимости добавьте соль и перцем, а также воду, чтобы увеличить количество соуса до пикантной консистенции. Тем временем добавьте йогурт и тмин в сервировочную миску. Приправить солью и перцем.
3.
Насыпьте смесь баклажанов в петрушку, сбрызните оливковым маслом первого холодного отжима и подайте йогуртом.</v>
      </c>
    </row>
    <row r="2554" ht="15.75" customHeight="1">
      <c r="A2554" s="2" t="s">
        <v>1055</v>
      </c>
      <c r="B2554" s="2" t="s">
        <v>209</v>
      </c>
      <c r="C2554" s="2" t="s">
        <v>1056</v>
      </c>
      <c r="E2554" s="2" t="str">
        <f>IFERROR(__xludf.DUMMYFUNCTION("GOOGLETRANSLATE(A2554, ""en"", ""ru"")"),"Loading...")</f>
        <v>Loading...</v>
      </c>
      <c r="F2554" s="2" t="str">
        <f>IFERROR(__xludf.DUMMYFUNCTION("GOOGLETRANSLATE(B2554, ""en"", ""ru"")"),"Помидоры черри")</f>
        <v>Помидоры черри</v>
      </c>
      <c r="G2554" s="2" t="str">
        <f>IFERROR(__xludf.DUMMYFUNCTION("GOOGLETRANSLATE(C2554, ""en"", ""ru"")"),"Нагрейте масло в 12-дюймовой сковороде на сильном огне, пока оно не начнет мерцать. Добавьте баклажаны и уменьшите огонь до среднего. Приправьте солью и перцем, перевернув баклажаны, подрумянивая их со всех сторон. Продолжайте готовить, регулярно перевора"&amp;"чивая, пока вилка, вставленная в баклажаны, не встретит сопротивления (возможно, вам придется поставить их толстым концом, чтобы закончить приготовление самых толстых частей), около 20 минут, уменьшив огонь и вливая в кастрюлю воду. по необходимости, если"&amp;" баклажанам грозит подгореть или сильно задиться.
2.
Смешайте хариссу, орехи и помидоры, затем добавьте ингредиенты к баклажанам. Готовьте, пока помидоры не покроются пузырьками и не развалятся, еще около 5 минут. При необходимости добавьте соль и перцем"&amp;", а также воду, чтобы увеличить количество соуса до пикантной консистенции. Тем временем добавьте йогурт и тмин в сервировочную миску. Приправить солью и перцем.
3.
Насыпьте смесь баклажанов в петрушку, сбрызните оливковым маслом первого холодного отжима"&amp;" и подайте йогуртом.")</f>
        <v>Нагрейте масло в 12-дюймовой сковороде на сильном огне, пока оно не начнет мерцать. Добавьте баклажаны и уменьшите огонь до среднего. Приправьте солью и перцем, перевернув баклажаны, подрумянивая их со всех сторон. Продолжайте готовить, регулярно переворачивая, пока вилка, вставленная в баклажаны, не встретит сопротивления (возможно, вам придется поставить их толстым концом, чтобы закончить приготовление самых толстых частей), около 20 минут, уменьшив огонь и вливая в кастрюлю воду. по необходимости, если баклажанам грозит подгореть или сильно задиться.
2.
Смешайте хариссу, орехи и помидоры, затем добавьте ингредиенты к баклажанам. Готовьте, пока помидоры не покроются пузырьками и не развалятся, еще около 5 минут. При необходимости добавьте соль и перцем, а также воду, чтобы увеличить количество соуса до пикантной консистенции. Тем временем добавьте йогурт и тмин в сервировочную миску. Приправить солью и перцем.
3.
Насыпьте смесь баклажанов в петрушку, сбрызните оливковым маслом первого холодного отжима и подайте йогуртом.</v>
      </c>
    </row>
    <row r="2555" ht="15.75" customHeight="1">
      <c r="A2555" s="2" t="s">
        <v>1055</v>
      </c>
      <c r="B2555" s="2" t="s">
        <v>791</v>
      </c>
      <c r="C2555" s="2" t="s">
        <v>1056</v>
      </c>
      <c r="E2555" s="2" t="str">
        <f>IFERROR(__xludf.DUMMYFUNCTION("GOOGLETRANSLATE(A2555, ""en"", ""ru"")"),"Loading...")</f>
        <v>Loading...</v>
      </c>
      <c r="F2555" s="2" t="str">
        <f>IFERROR(__xludf.DUMMYFUNCTION("GOOGLETRANSLATE(B2555, ""en"", ""ru"")"),"Loading...")</f>
        <v>Loading...</v>
      </c>
      <c r="G2555" s="2" t="str">
        <f>IFERROR(__xludf.DUMMYFUNCTION("GOOGLETRANSLATE(C2555, ""en"", ""ru"")"),"Нагрейте масло в 12-дюймовой сковороде на сильном огне, пока оно не начнет мерцать. Добавьте баклажаны и уменьшите огонь до среднего. Приправьте солью и перцем, перевернув баклажаны, подрумянивая их со всех сторон. Продолжайте готовить, регулярно перевора"&amp;"чивая, пока вилка, вставленная в баклажаны, не встретит сопротивления (возможно, вам придется поставить их толстым концом, чтобы закончить приготовление самых толстых частей), около 20 минут, уменьшив огонь и вливая в кастрюлю воду. по необходимости, если"&amp;" баклажанам грозит подгореть или сильно задиться.
2.
Смешайте хариссу, орехи и помидоры, затем добавьте ингредиенты к баклажанам. Готовьте, пока помидоры не покроются пузырьками и не развалятся, еще около 5 минут. При необходимости добавьте соль и перцем"&amp;", а также воду, чтобы увеличить количество соуса до пикантной консистенции. Тем временем добавьте йогурт и тмин в сервировочную миску. Приправить солью и перцем.
3.
Насыпьте смесь баклажанов в петрушку, сбрызните оливковым маслом первого холодного отжима"&amp;" и подайте йогуртом.")</f>
        <v>Нагрейте масло в 12-дюймовой сковороде на сильном огне, пока оно не начнет мерцать. Добавьте баклажаны и уменьшите огонь до среднего. Приправьте солью и перцем, перевернув баклажаны, подрумянивая их со всех сторон. Продолжайте готовить, регулярно переворачивая, пока вилка, вставленная в баклажаны, не встретит сопротивления (возможно, вам придется поставить их толстым концом, чтобы закончить приготовление самых толстых частей), около 20 минут, уменьшив огонь и вливая в кастрюлю воду. по необходимости, если баклажанам грозит подгореть или сильно задиться.
2.
Смешайте хариссу, орехи и помидоры, затем добавьте ингредиенты к баклажанам. Готовьте, пока помидоры не покроются пузырьками и не развалятся, еще около 5 минут. При необходимости добавьте соль и перцем, а также воду, чтобы увеличить количество соуса до пикантной консистенции. Тем временем добавьте йогурт и тмин в сервировочную миску. Приправить солью и перцем.
3.
Насыпьте смесь баклажанов в петрушку, сбрызните оливковым маслом первого холодного отжима и подайте йогуртом.</v>
      </c>
    </row>
    <row r="2556" ht="15.75" customHeight="1">
      <c r="A2556" s="2" t="s">
        <v>1055</v>
      </c>
      <c r="B2556" s="2" t="s">
        <v>1058</v>
      </c>
      <c r="C2556" s="2" t="s">
        <v>1056</v>
      </c>
      <c r="E2556" s="2" t="str">
        <f>IFERROR(__xludf.DUMMYFUNCTION("GOOGLETRANSLATE(A2556, ""en"", ""ru"")"),"Loading...")</f>
        <v>Loading...</v>
      </c>
      <c r="F2556" s="2" t="str">
        <f>IFERROR(__xludf.DUMMYFUNCTION("GOOGLETRANSLATE(B2556, ""en"", ""ru"")"),"Loading...")</f>
        <v>Loading...</v>
      </c>
      <c r="G2556" s="2" t="str">
        <f>IFERROR(__xludf.DUMMYFUNCTION("GOOGLETRANSLATE(C2556, ""en"", ""ru"")"),"Нагрейте масло в 12-дюймовой сковороде на сильном огне, пока оно не начнет мерцать. Добавьте баклажаны и уменьшите огонь до среднего. Приправьте солью и перцем, перевернув баклажаны, подрумянивая их со всех сторон. Продолжайте готовить, регулярно перевора"&amp;"чивая, пока вилка, вставленная в баклажаны, не встретит сопротивления (возможно, вам придется поставить их толстым концом, чтобы закончить приготовление самых толстых частей), около 20 минут, уменьшив огонь и вливая в кастрюлю воду. по необходимости, если"&amp;" баклажанам грозит подгореть или сильно задиться.
2.
Смешайте хариссу, орехи и помидоры, затем добавьте ингредиенты к баклажанам. Готовьте, пока помидоры не покроются пузырьками и не развалятся, еще около 5 минут. При необходимости добавьте соль и перцем"&amp;", а также воду, чтобы увеличить количество соуса до пикантной консистенции. Тем временем добавьте йогурт и тмин в сервировочную миску. Приправить солью и перцем.
3.
Насыпьте смесь баклажанов в петрушку, сбрызните оливковым маслом первого холодного отжима"&amp;" и подайте йогуртом.")</f>
        <v>Нагрейте масло в 12-дюймовой сковороде на сильном огне, пока оно не начнет мерцать. Добавьте баклажаны и уменьшите огонь до среднего. Приправьте солью и перцем, перевернув баклажаны, подрумянивая их со всех сторон. Продолжайте готовить, регулярно переворачивая, пока вилка, вставленная в баклажаны, не встретит сопротивления (возможно, вам придется поставить их толстым концом, чтобы закончить приготовление самых толстых частей), около 20 минут, уменьшив огонь и вливая в кастрюлю воду. по необходимости, если баклажанам грозит подгореть или сильно задиться.
2.
Смешайте хариссу, орехи и помидоры, затем добавьте ингредиенты к баклажанам. Готовьте, пока помидоры не покроются пузырьками и не развалятся, еще около 5 минут. При необходимости добавьте соль и перцем, а также воду, чтобы увеличить количество соуса до пикантной консистенции. Тем временем добавьте йогурт и тмин в сервировочную миску. Приправить солью и перцем.
3.
Насыпьте смесь баклажанов в петрушку, сбрызните оливковым маслом первого холодного отжима и подайте йогуртом.</v>
      </c>
    </row>
    <row r="2557" ht="15.75" customHeight="1">
      <c r="A2557" s="2" t="s">
        <v>1055</v>
      </c>
      <c r="B2557" s="2" t="s">
        <v>118</v>
      </c>
      <c r="C2557" s="2" t="s">
        <v>1056</v>
      </c>
      <c r="E2557" s="2" t="str">
        <f>IFERROR(__xludf.DUMMYFUNCTION("GOOGLETRANSLATE(A2557, ""en"", ""ru"")"),"Loading...")</f>
        <v>Loading...</v>
      </c>
      <c r="F2557" s="2" t="str">
        <f>IFERROR(__xludf.DUMMYFUNCTION("GOOGLETRANSLATE(B2557, ""en"", ""ru"")"),"Петрушка")</f>
        <v>Петрушка</v>
      </c>
      <c r="G2557" s="2" t="str">
        <f>IFERROR(__xludf.DUMMYFUNCTION("GOOGLETRANSLATE(C2557, ""en"", ""ru"")"),"Нагрейте масло в 12-дюймовой сковороде на сильном огне, пока оно не начнет мерцать. Добавьте баклажаны и уменьшите огонь до среднего. Приправьте солью и перцем, перевернув баклажаны, подрумянивая их со всех сторон. Продолжайте готовить, регулярно перевора"&amp;"чивая, пока вилка, вставленная в баклажаны, не встретит сопротивления (возможно, вам придется поставить их толстым концом, чтобы закончить приготовление самых толстых частей), около 20 минут, уменьшив огонь и вливая в кастрюлю воду. по необходимости, если"&amp;" баклажанам грозит подгореть или сильно задиться.
2.
Смешайте хариссу, орехи и помидоры, затем добавьте ингредиенты к баклажанам. Готовьте, пока помидоры не покроются пузырьками и не развалятся, еще около 5 минут. При необходимости добавьте соль и перцем"&amp;", а также воду, чтобы увеличить количество соуса до пикантной консистенции. Тем временем добавьте йогурт и тмин в сервировочную миску. Приправить солью и перцем.
3.
Насыпьте смесь баклажанов в петрушку, сбрызните оливковым маслом первого холодного отжима"&amp;" и подайте йогуртом.")</f>
        <v>Нагрейте масло в 12-дюймовой сковороде на сильном огне, пока оно не начнет мерцать. Добавьте баклажаны и уменьшите огонь до среднего. Приправьте солью и перцем, перевернув баклажаны, подрумянивая их со всех сторон. Продолжайте готовить, регулярно переворачивая, пока вилка, вставленная в баклажаны, не встретит сопротивления (возможно, вам придется поставить их толстым концом, чтобы закончить приготовление самых толстых частей), около 20 минут, уменьшив огонь и вливая в кастрюлю воду. по необходимости, если баклажанам грозит подгореть или сильно задиться.
2.
Смешайте хариссу, орехи и помидоры, затем добавьте ингредиенты к баклажанам. Готовьте, пока помидоры не покроются пузырьками и не развалятся, еще около 5 минут. При необходимости добавьте соль и перцем, а также воду, чтобы увеличить количество соуса до пикантной консистенции. Тем временем добавьте йогурт и тмин в сервировочную миску. Приправить солью и перцем.
3.
Насыпьте смесь баклажанов в петрушку, сбрызните оливковым маслом первого холодного отжима и подайте йогуртом.</v>
      </c>
    </row>
    <row r="2558" ht="15.75" customHeight="1">
      <c r="A2558" s="2" t="s">
        <v>1059</v>
      </c>
      <c r="B2558" s="2" t="s">
        <v>6</v>
      </c>
      <c r="C2558" s="2" t="s">
        <v>1060</v>
      </c>
      <c r="E2558" s="2" t="str">
        <f>IFERROR(__xludf.DUMMYFUNCTION("GOOGLETRANSLATE(A2558, ""en"", ""ru"")"),"Loading...")</f>
        <v>Loading...</v>
      </c>
      <c r="F2558" s="2" t="str">
        <f>IFERROR(__xludf.DUMMYFUNCTION("GOOGLETRANSLATE(B2558, ""en"", ""ru"")"),"масло")</f>
        <v>масло</v>
      </c>
      <c r="G2558" s="2" t="str">
        <f>IFERROR(__xludf.DUMMYFUNCTION("GOOGLETRANSLATE(C2558, ""en"", ""ru"")"),"В кастрюле с толстым дном растопите сливочное масло и осторожно обжарьте лук без цвета, пока он не станет мягким.
Добавьте рис и перемешайте, чтобы все зерна были покрыты маслом.
Добавьте вино и варите, осторожно помешивая, пока оно не впитается.
Поэтому "&amp;"добавляйте горячий бульон, помешивая, пока каждое добавление не впитается. Продолжайте перемешивать, пока рис не станет мягким.
Приправьте лимонным соком и цедрой, поперчите по вкусу. (вероятно, лосось будет достаточно соленым, чтобы не требовался дополни"&amp;"тельный соль) Аккуратно переключите, чтобы прогреть
Подавайте, посыпав пармезаном и сезонными овощами.
Обжарьте лосося на гриле и аккуратно выложите на ризотто с креветками и спаржей.")</f>
        <v>В кастрюле с толстым дном растопите сливочное масло и осторожно обжарьте лук без цвета, пока он не станет мягким.
Добавьте рис и перемешайте, чтобы все зерна были покрыты маслом.
Добавьте вино и варите, осторожно помешивая, пока оно не впитается.
Поэтому добавляйте горячий бульон, помешивая, пока каждое добавление не впитается. Продолжайте перемешивать, пока рис не станет мягким.
Приправьте лимонным соком и цедрой, поперчите по вкусу. (вероятно, лосось будет достаточно соленым, чтобы не требовался дополнительный соль) Аккуратно переключите, чтобы прогреть
Подавайте, посыпав пармезаном и сезонными овощами.
Обжарьте лосося на гриле и аккуратно выложите на ризотто с креветками и спаржей.</v>
      </c>
    </row>
    <row r="2559" ht="15.75" customHeight="1">
      <c r="A2559" s="2" t="s">
        <v>1059</v>
      </c>
      <c r="B2559" s="2" t="s">
        <v>325</v>
      </c>
      <c r="C2559" s="2" t="s">
        <v>1060</v>
      </c>
      <c r="E2559" s="2" t="str">
        <f>IFERROR(__xludf.DUMMYFUNCTION("GOOGLETRANSLATE(A2559, ""en"", ""ru"")"),"Loading...")</f>
        <v>Loading...</v>
      </c>
      <c r="F2559" s="2" t="str">
        <f>IFERROR(__xludf.DUMMYFUNCTION("GOOGLETRANSLATE(B2559, ""en"", ""ru"")"),"Loading...")</f>
        <v>Loading...</v>
      </c>
      <c r="G2559" s="2" t="str">
        <f>IFERROR(__xludf.DUMMYFUNCTION("GOOGLETRANSLATE(C2559, ""en"", ""ru"")"),"В кастрюле с толстым дном растопите сливочное масло и осторожно обжарьте лук без цвета, пока он не станет мягким.
Добавьте рис и перемешайте, чтобы все зерна были покрыты маслом.
Добавьте вино и варите, осторожно помешивая, пока оно не впитается.
Поэтому "&amp;"добавляйте горячий бульон, помешивая, пока каждое добавление не впитается. Продолжайте перемешивать, пока рис не станет мягким.
Приправьте лимонным соком и цедрой, поперчите по вкусу. (вероятно, лосось будет достаточно соленым, чтобы не требовался дополни"&amp;"тельный соль) Аккуратно переключите, чтобы прогреть
Подавайте, посыпав пармезаном и сезонными овощами.
Обжарьте лосося на гриле и аккуратно выложите на ризотто с креветками и спаржей.")</f>
        <v>В кастрюле с толстым дном растопите сливочное масло и осторожно обжарьте лук без цвета, пока он не станет мягким.
Добавьте рис и перемешайте, чтобы все зерна были покрыты маслом.
Добавьте вино и варите, осторожно помешивая, пока оно не впитается.
Поэтому добавляйте горячий бульон, помешивая, пока каждое добавление не впитается. Продолжайте перемешивать, пока рис не станет мягким.
Приправьте лимонным соком и цедрой, поперчите по вкусу. (вероятно, лосось будет достаточно соленым, чтобы не требовался дополнительный соль) Аккуратно переключите, чтобы прогреть
Подавайте, посыпав пармезаном и сезонными овощами.
Обжарьте лосося на гриле и аккуратно выложите на ризотто с креветками и спаржей.</v>
      </c>
    </row>
    <row r="2560" ht="15.75" customHeight="1">
      <c r="A2560" s="2" t="s">
        <v>1059</v>
      </c>
      <c r="B2560" s="2" t="s">
        <v>1061</v>
      </c>
      <c r="C2560" s="2" t="s">
        <v>1060</v>
      </c>
      <c r="E2560" s="2" t="str">
        <f>IFERROR(__xludf.DUMMYFUNCTION("GOOGLETRANSLATE(A2560, ""en"", ""ru"")"),"Loading...")</f>
        <v>Loading...</v>
      </c>
      <c r="F2560" s="2" t="str">
        <f>IFERROR(__xludf.DUMMYFUNCTION("GOOGLETRANSLATE(B2560, ""en"", ""ru"")"),"Loading...")</f>
        <v>Loading...</v>
      </c>
      <c r="G2560" s="2" t="str">
        <f>IFERROR(__xludf.DUMMYFUNCTION("GOOGLETRANSLATE(C2560, ""en"", ""ru"")"),"В кастрюле с толстым дном растопите сливочное масло и осторожно обжарьте лук без цвета, пока он не станет мягким.
Добавьте рис и перемешайте, чтобы все зерна были покрыты маслом.
Добавьте вино и варите, осторожно помешивая, пока оно не впитается.
Поэтому "&amp;"добавляйте горячий бульон, помешивая, пока каждое добавление не впитается. Продолжайте перемешивать, пока рис не станет мягким.
Приправьте лимонным соком и цедрой, поперчите по вкусу. (вероятно, лосось будет достаточно соленым, чтобы не требовался дополни"&amp;"тельный соль) Аккуратно переключите, чтобы прогреть
Подавайте, посыпав пармезаном и сезонными овощами.
Обжарьте лосося на гриле и аккуратно выложите на ризотто с креветками и спаржей.")</f>
        <v>В кастрюле с толстым дном растопите сливочное масло и осторожно обжарьте лук без цвета, пока он не станет мягким.
Добавьте рис и перемешайте, чтобы все зерна были покрыты маслом.
Добавьте вино и варите, осторожно помешивая, пока оно не впитается.
Поэтому добавляйте горячий бульон, помешивая, пока каждое добавление не впитается. Продолжайте перемешивать, пока рис не станет мягким.
Приправьте лимонным соком и цедрой, поперчите по вкусу. (вероятно, лосось будет достаточно соленым, чтобы не требовался дополнительный соль) Аккуратно переключите, чтобы прогреть
Подавайте, посыпав пармезаном и сезонными овощами.
Обжарьте лосося на гриле и аккуратно выложите на ризотто с креветками и спаржей.</v>
      </c>
    </row>
    <row r="2561" ht="15.75" customHeight="1">
      <c r="A2561" s="2" t="s">
        <v>1059</v>
      </c>
      <c r="B2561" s="2" t="s">
        <v>328</v>
      </c>
      <c r="C2561" s="2" t="s">
        <v>1060</v>
      </c>
      <c r="E2561" s="2" t="str">
        <f>IFERROR(__xludf.DUMMYFUNCTION("GOOGLETRANSLATE(A2561, ""en"", ""ru"")"),"Loading...")</f>
        <v>Loading...</v>
      </c>
      <c r="F2561" s="2" t="str">
        <f>IFERROR(__xludf.DUMMYFUNCTION("GOOGLETRANSLATE(B2561, ""en"", ""ru"")"),"белое вино")</f>
        <v>белое вино</v>
      </c>
      <c r="G2561" s="2" t="str">
        <f>IFERROR(__xludf.DUMMYFUNCTION("GOOGLETRANSLATE(C2561, ""en"", ""ru"")"),"В кастрюле с толстым дном растопите сливочное масло и осторожно обжарьте лук без цвета, пока он не станет мягким.
Добавьте рис и перемешайте, чтобы все зерна были покрыты маслом.
Добавьте вино и варите, осторожно помешивая, пока оно не впитается.
Поэтому "&amp;"добавляйте горячий бульон, помешивая, пока каждое добавление не впитается. Продолжайте перемешивать, пока рис не станет мягким.
Приправьте лимонным соком и цедрой, поперчите по вкусу. (вероятно, лосось будет достаточно соленым, чтобы не требовался дополни"&amp;"тельный соль) Аккуратно переключите, чтобы прогреть
Подавайте, посыпав пармезаном и сезонными овощами.
Обжарьте лосося на гриле и аккуратно выложите на ризотто с креветками и спаржей.")</f>
        <v>В кастрюле с толстым дном растопите сливочное масло и осторожно обжарьте лук без цвета, пока он не станет мягким.
Добавьте рис и перемешайте, чтобы все зерна были покрыты маслом.
Добавьте вино и варите, осторожно помешивая, пока оно не впитается.
Поэтому добавляйте горячий бульон, помешивая, пока каждое добавление не впитается. Продолжайте перемешивать, пока рис не станет мягким.
Приправьте лимонным соком и цедрой, поперчите по вкусу. (вероятно, лосось будет достаточно соленым, чтобы не требовался дополнительный соль) Аккуратно переключите, чтобы прогреть
Подавайте, посыпав пармезаном и сезонными овощами.
Обжарьте лосося на гриле и аккуратно выложите на ризотто с креветками и спаржей.</v>
      </c>
    </row>
    <row r="2562" ht="15.75" customHeight="1">
      <c r="A2562" s="2" t="s">
        <v>1059</v>
      </c>
      <c r="B2562" s="2" t="s">
        <v>1062</v>
      </c>
      <c r="C2562" s="2" t="s">
        <v>1060</v>
      </c>
      <c r="E2562" s="2" t="str">
        <f>IFERROR(__xludf.DUMMYFUNCTION("GOOGLETRANSLATE(A2562, ""en"", ""ru"")"),"Loading...")</f>
        <v>Loading...</v>
      </c>
      <c r="F2562" s="2" t="str">
        <f>IFERROR(__xludf.DUMMYFUNCTION("GOOGLETRANSLATE(B2562, ""en"", ""ru"")"),"Loading...")</f>
        <v>Loading...</v>
      </c>
      <c r="G2562" s="2" t="str">
        <f>IFERROR(__xludf.DUMMYFUNCTION("GOOGLETRANSLATE(C2562, ""en"", ""ru"")"),"В кастрюле с толстым дном растопите сливочное масло и осторожно обжарьте лук без цвета, пока он не станет мягким.
Добавьте рис и перемешайте, чтобы все зерна были покрыты маслом.
Добавьте вино и варите, осторожно помешивая, пока оно не впитается.
Поэтому "&amp;"добавляйте горячий бульон, помешивая, пока каждое добавление не впитается. Продолжайте перемешивать, пока рис не станет мягким.
Приправьте лимонным соком и цедрой, поперчите по вкусу. (вероятно, лосось будет достаточно соленым, чтобы не требовался дополни"&amp;"тельный соль) Аккуратно переключите, чтобы прогреть
Подавайте, посыпав пармезаном и сезонными овощами.
Обжарьте лосося на гриле и аккуратно выложите на ризотто с креветками и спаржей.")</f>
        <v>В кастрюле с толстым дном растопите сливочное масло и осторожно обжарьте лук без цвета, пока он не станет мягким.
Добавьте рис и перемешайте, чтобы все зерна были покрыты маслом.
Добавьте вино и варите, осторожно помешивая, пока оно не впитается.
Поэтому добавляйте горячий бульон, помешивая, пока каждое добавление не впитается. Продолжайте перемешивать, пока рис не станет мягким.
Приправьте лимонным соком и цедрой, поперчите по вкусу. (вероятно, лосось будет достаточно соленым, чтобы не требовался дополнительный соль) Аккуратно переключите, чтобы прогреть
Подавайте, посыпав пармезаном и сезонными овощами.
Обжарьте лосося на гриле и аккуратно выложите на ризотто с креветками и спаржей.</v>
      </c>
    </row>
    <row r="2563" ht="15.75" customHeight="1">
      <c r="A2563" s="2" t="s">
        <v>1059</v>
      </c>
      <c r="B2563" s="2" t="s">
        <v>353</v>
      </c>
      <c r="C2563" s="2" t="s">
        <v>1060</v>
      </c>
      <c r="E2563" s="2" t="str">
        <f>IFERROR(__xludf.DUMMYFUNCTION("GOOGLETRANSLATE(A2563, ""en"", ""ru"")"),"Loading...")</f>
        <v>Loading...</v>
      </c>
      <c r="F2563" s="2" t="str">
        <f>IFERROR(__xludf.DUMMYFUNCTION("GOOGLETRANSLATE(B2563, ""en"", ""ru"")"),"лимон")</f>
        <v>лимон</v>
      </c>
      <c r="G2563" s="2" t="str">
        <f>IFERROR(__xludf.DUMMYFUNCTION("GOOGLETRANSLATE(C2563, ""en"", ""ru"")"),"В кастрюле с толстым дном растопите сливочное масло и осторожно обжарьте лук без цвета, пока он не станет мягким.
Добавьте рис и перемешайте, чтобы все зерна были покрыты маслом.
Добавьте вино и варите, осторожно помешивая, пока оно не впитается.
Поэтому "&amp;"добавляйте горячий бульон, помешивая, пока каждое добавление не впитается. Продолжайте перемешивать, пока рис не станет мягким.
Приправьте лимонным соком и цедрой, поперчите по вкусу. (вероятно, лосось будет достаточно соленым, чтобы не требовался дополни"&amp;"тельный соль) Аккуратно переключите, чтобы прогреть
Подавайте, посыпав пармезаном и сезонными овощами.
Обжарьте лосося на гриле и аккуратно выложите на ризотто с креветками и спаржей.")</f>
        <v>В кастрюле с толстым дном растопите сливочное масло и осторожно обжарьте лук без цвета, пока он не станет мягким.
Добавьте рис и перемешайте, чтобы все зерна были покрыты маслом.
Добавьте вино и варите, осторожно помешивая, пока оно не впитается.
Поэтому добавляйте горячий бульон, помешивая, пока каждое добавление не впитается. Продолжайте перемешивать, пока рис не станет мягким.
Приправьте лимонным соком и цедрой, поперчите по вкусу. (вероятно, лосось будет достаточно соленым, чтобы не требовался дополнительный соль) Аккуратно переключите, чтобы прогреть
Подавайте, посыпав пармезаном и сезонными овощами.
Обжарьте лосося на гриле и аккуратно выложите на ризотто с креветками и спаржей.</v>
      </c>
    </row>
    <row r="2564" ht="15.75" customHeight="1">
      <c r="A2564" s="2" t="s">
        <v>1059</v>
      </c>
      <c r="B2564" s="2" t="s">
        <v>385</v>
      </c>
      <c r="C2564" s="2" t="s">
        <v>1060</v>
      </c>
      <c r="E2564" s="2" t="str">
        <f>IFERROR(__xludf.DUMMYFUNCTION("GOOGLETRANSLATE(A2564, ""en"", ""ru"")"),"Loading...")</f>
        <v>Loading...</v>
      </c>
      <c r="F2564" s="2" t="str">
        <f>IFERROR(__xludf.DUMMYFUNCTION("GOOGLETRANSLATE(B2564, ""en"", ""ru"")"),"Loading...")</f>
        <v>Loading...</v>
      </c>
      <c r="G2564" s="2" t="str">
        <f>IFERROR(__xludf.DUMMYFUNCTION("GOOGLETRANSLATE(C2564, ""en"", ""ru"")"),"В кастрюле с толстым дном растопите сливочное масло и осторожно обжарьте лук без цвета, пока он не станет мягким.
Добавьте рис и перемешайте, чтобы все зерна были покрыты маслом.
Добавьте вино и варите, осторожно помешивая, пока оно не впитается.
Поэтому "&amp;"добавляйте горячий бульон, помешивая, пока каждое добавление не впитается. Продолжайте перемешивать, пока рис не станет мягким.
Приправьте лимонным соком и цедрой, поперчите по вкусу. (вероятно, лосось будет достаточно соленым, чтобы не требовался дополни"&amp;"тельный соль) Аккуратно переключите, чтобы прогреть
Подавайте, посыпав пармезаном и сезонными овощами.
Обжарьте лосося на гриле и аккуратно выложите на ризотто с креветками и спаржей.")</f>
        <v>В кастрюле с толстым дном растопите сливочное масло и осторожно обжарьте лук без цвета, пока он не станет мягким.
Добавьте рис и перемешайте, чтобы все зерна были покрыты маслом.
Добавьте вино и варите, осторожно помешивая, пока оно не впитается.
Поэтому добавляйте горячий бульон, помешивая, пока каждое добавление не впитается. Продолжайте перемешивать, пока рис не станет мягким.
Приправьте лимонным соком и цедрой, поперчите по вкусу. (вероятно, лосось будет достаточно соленым, чтобы не требовался дополнительный соль) Аккуратно переключите, чтобы прогреть
Подавайте, посыпав пармезаном и сезонными овощами.
Обжарьте лосося на гриле и аккуратно выложите на ризотто с креветками и спаржей.</v>
      </c>
    </row>
    <row r="2565" ht="15.75" customHeight="1">
      <c r="A2565" s="2" t="s">
        <v>1059</v>
      </c>
      <c r="B2565" s="2" t="s">
        <v>1063</v>
      </c>
      <c r="C2565" s="2" t="s">
        <v>1060</v>
      </c>
      <c r="E2565" s="2" t="str">
        <f>IFERROR(__xludf.DUMMYFUNCTION("GOOGLETRANSLATE(A2565, ""en"", ""ru"")"),"Loading...")</f>
        <v>Loading...</v>
      </c>
      <c r="F2565" s="2" t="str">
        <f>IFERROR(__xludf.DUMMYFUNCTION("GOOGLETRANSLATE(B2565, ""en"", ""ru"")"),"лосось")</f>
        <v>лосось</v>
      </c>
      <c r="G2565" s="2" t="str">
        <f>IFERROR(__xludf.DUMMYFUNCTION("GOOGLETRANSLATE(C2565, ""en"", ""ru"")"),"В кастрюле с толстым дном растопите сливочное масло и осторожно обжарьте лук без цвета, пока он не станет мягким.
Добавьте рис и перемешайте, чтобы все зерна были покрыты маслом.
Добавьте вино и варите, осторожно помешивая, пока оно не впитается.
Поэтому "&amp;"добавляйте горячий бульон, помешивая, пока каждое добавление не впитается. Продолжайте перемешивать, пока рис не станет мягким.
Приправьте лимонным соком и цедрой, поперчите по вкусу. (вероятно, лосось будет достаточно соленым, чтобы не требовался дополни"&amp;"тельный соль) Аккуратно переключите, чтобы прогреть
Подавайте, посыпав пармезаном и сезонными овощами.
Обжарьте лосося на гриле и аккуратно выложите на ризотто с креветками и спаржей.")</f>
        <v>В кастрюле с толстым дном растопите сливочное масло и осторожно обжарьте лук без цвета, пока он не станет мягким.
Добавьте рис и перемешайте, чтобы все зерна были покрыты маслом.
Добавьте вино и варите, осторожно помешивая, пока оно не впитается.
Поэтому добавляйте горячий бульон, помешивая, пока каждое добавление не впитается. Продолжайте перемешивать, пока рис не станет мягким.
Приправьте лимонным соком и цедрой, поперчите по вкусу. (вероятно, лосось будет достаточно соленым, чтобы не требовался дополнительный соль) Аккуратно переключите, чтобы прогреть
Подавайте, посыпав пармезаном и сезонными овощами.
Обжарьте лосося на гриле и аккуратно выложите на ризотто с креветками и спаржей.</v>
      </c>
    </row>
    <row r="2566" ht="15.75" customHeight="1">
      <c r="A2566" s="2" t="s">
        <v>1059</v>
      </c>
      <c r="B2566" s="2" t="s">
        <v>1064</v>
      </c>
      <c r="C2566" s="2" t="s">
        <v>1060</v>
      </c>
      <c r="E2566" s="2" t="str">
        <f>IFERROR(__xludf.DUMMYFUNCTION("GOOGLETRANSLATE(A2566, ""en"", ""ru"")"),"Loading...")</f>
        <v>Loading...</v>
      </c>
      <c r="F2566" s="2" t="str">
        <f>IFERROR(__xludf.DUMMYFUNCTION("GOOGLETRANSLATE(B2566, ""en"", ""ru"")"),"Loading...")</f>
        <v>Loading...</v>
      </c>
      <c r="G2566" s="2" t="str">
        <f>IFERROR(__xludf.DUMMYFUNCTION("GOOGLETRANSLATE(C2566, ""en"", ""ru"")"),"В кастрюле с толстым дном растопите сливочное масло и осторожно обжарьте лук без цвета, пока он не станет мягким.
Добавьте рис и перемешайте, чтобы все зерна были покрыты маслом.
Добавьте вино и варите, осторожно помешивая, пока оно не впитается.
Поэтому "&amp;"добавляйте горячий бульон, помешивая, пока каждое добавление не впитается. Продолжайте перемешивать, пока рис не станет мягким.
Приправьте лимонным соком и цедрой, поперчите по вкусу. (вероятно, лосось будет достаточно соленым, чтобы не требовался дополни"&amp;"тельный соль) Аккуратно переключите, чтобы прогреть
Подавайте, посыпав пармезаном и сезонными овощами.
Обжарьте лосося на гриле и аккуратно выложите на ризотто с креветками и спаржей.")</f>
        <v>В кастрюле с толстым дном растопите сливочное масло и осторожно обжарьте лук без цвета, пока он не станет мягким.
Добавьте рис и перемешайте, чтобы все зерна были покрыты маслом.
Добавьте вино и варите, осторожно помешивая, пока оно не впитается.
Поэтому добавляйте горячий бульон, помешивая, пока каждое добавление не впитается. Продолжайте перемешивать, пока рис не станет мягким.
Приправьте лимонным соком и цедрой, поперчите по вкусу. (вероятно, лосось будет достаточно соленым, чтобы не требовался дополнительный соль) Аккуратно переключите, чтобы прогреть
Подавайте, посыпав пармезаном и сезонными овощами.
Обжарьте лосося на гриле и аккуратно выложите на ризотто с креветками и спаржей.</v>
      </c>
    </row>
    <row r="2567" ht="15.75" customHeight="1">
      <c r="A2567" s="2" t="s">
        <v>1059</v>
      </c>
      <c r="B2567" s="2" t="s">
        <v>724</v>
      </c>
      <c r="C2567" s="2" t="s">
        <v>1060</v>
      </c>
      <c r="E2567" s="2" t="str">
        <f>IFERROR(__xludf.DUMMYFUNCTION("GOOGLETRANSLATE(A2567, ""en"", ""ru"")"),"Loading...")</f>
        <v>Loading...</v>
      </c>
      <c r="F2567" s="2" t="str">
        <f>IFERROR(__xludf.DUMMYFUNCTION("GOOGLETRANSLATE(B2567, ""en"", ""ru"")"),"Loading...")</f>
        <v>Loading...</v>
      </c>
      <c r="G2567" s="2" t="str">
        <f>IFERROR(__xludf.DUMMYFUNCTION("GOOGLETRANSLATE(C2567, ""en"", ""ru"")"),"В кастрюле с толстым дном растопите сливочное масло и осторожно обжарьте лук без цвета, пока он не станет мягким.
Добавьте рис и перемешайте, чтобы все зерна были покрыты маслом.
Добавьте вино и варите, осторожно помешивая, пока оно не впитается.
Поэтому "&amp;"добавляйте горячий бульон, помешивая, пока каждое добавление не впитается. Продолжайте перемешивать, пока рис не станет мягким.
Приправьте лимонным соком и цедрой, поперчите по вкусу. (вероятно, лосось будет достаточно соленым, чтобы не требовался дополни"&amp;"тельный соль) Аккуратно переключите, чтобы прогреть
Подавайте, посыпав пармезаном и сезонными овощами.
Обжарьте лосося на гриле и аккуратно выложите на ризотто с креветками и спаржей.")</f>
        <v>В кастрюле с толстым дном растопите сливочное масло и осторожно обжарьте лук без цвета, пока он не станет мягким.
Добавьте рис и перемешайте, чтобы все зерна были покрыты маслом.
Добавьте вино и варите, осторожно помешивая, пока оно не впитается.
Поэтому добавляйте горячий бульон, помешивая, пока каждое добавление не впитается. Продолжайте перемешивать, пока рис не станет мягким.
Приправьте лимонным соком и цедрой, поперчите по вкусу. (вероятно, лосось будет достаточно соленым, чтобы не требовался дополнительный соль) Аккуратно переключите, чтобы прогреть
Подавайте, посыпав пармезаном и сезонными овощами.
Обжарьте лосося на гриле и аккуратно выложите на ризотто с креветками и спаржей.</v>
      </c>
    </row>
    <row r="2568" ht="15.75" customHeight="1">
      <c r="A2568" s="2" t="s">
        <v>1059</v>
      </c>
      <c r="B2568" s="2" t="s">
        <v>607</v>
      </c>
      <c r="C2568" s="2" t="s">
        <v>1060</v>
      </c>
      <c r="E2568" s="2" t="str">
        <f>IFERROR(__xludf.DUMMYFUNCTION("GOOGLETRANSLATE(A2568, ""en"", ""ru"")"),"Loading...")</f>
        <v>Loading...</v>
      </c>
      <c r="F2568" s="2" t="str">
        <f>IFERROR(__xludf.DUMMYFUNCTION("GOOGLETRANSLATE(B2568, ""en"", ""ru"")"),"Loading...")</f>
        <v>Loading...</v>
      </c>
      <c r="G2568" s="2" t="str">
        <f>IFERROR(__xludf.DUMMYFUNCTION("GOOGLETRANSLATE(C2568, ""en"", ""ru"")"),"В кастрюле с толстым дном растопите сливочное масло и осторожно обжарьте лук без цвета, пока он не станет мягким.
Добавьте рис и перемешайте, чтобы все зерна были покрыты маслом.
Добавьте вино и варите, осторожно помешивая, пока оно не впитается.
Поэтому "&amp;"добавляйте горячий бульон, помешивая, пока каждое добавление не впитается. Продолжайте перемешивать, пока рис не станет мягким.
Приправьте лимонным соком и цедрой, поперчите по вкусу. (вероятно, лосось будет достаточно соленым, чтобы не требовался дополни"&amp;"тельный соль) Аккуратно переключите, чтобы прогреть
Подавайте, посыпав пармезаном и сезонными овощами.
Обжарьте лосося на гриле и аккуратно выложите на ризотто с креветками и спаржей.")</f>
        <v>В кастрюле с толстым дном растопите сливочное масло и осторожно обжарьте лук без цвета, пока он не станет мягким.
Добавьте рис и перемешайте, чтобы все зерна были покрыты маслом.
Добавьте вино и варите, осторожно помешивая, пока оно не впитается.
Поэтому добавляйте горячий бульон, помешивая, пока каждое добавление не впитается. Продолжайте перемешивать, пока рис не станет мягким.
Приправьте лимонным соком и цедрой, поперчите по вкусу. (вероятно, лосось будет достаточно соленым, чтобы не требовался дополнительный соль) Аккуратно переключите, чтобы прогреть
Подавайте, посыпав пармезаном и сезонными овощами.
Обжарьте лосося на гриле и аккуратно выложите на ризотто с креветками и спаржей.</v>
      </c>
    </row>
    <row r="2569" ht="15.75" customHeight="1">
      <c r="A2569" s="2" t="s">
        <v>1065</v>
      </c>
      <c r="B2569" s="2" t="s">
        <v>682</v>
      </c>
      <c r="C2569" s="2" t="s">
        <v>1066</v>
      </c>
      <c r="E2569" s="2" t="str">
        <f>IFERROR(__xludf.DUMMYFUNCTION("GOOGLETRANSLATE(A2569, ""en"", ""ru"")"),"Чизкейк с соленой карамелью")</f>
        <v>Чизкейк с соленой карамелью</v>
      </c>
      <c r="F2569" s="2" t="str">
        <f>IFERROR(__xludf.DUMMYFUNCTION("GOOGLETRANSLATE(B2569, ""en"", ""ru"")"),"Loading...")</f>
        <v>Loading...</v>
      </c>
      <c r="G2569" s="2" t="str">
        <f>IFERROR(__xludf.DUMMYFUNCTION("GOOGLETRANSLATE(C2569, ""en"", ""ru"")"),"1) Взбейте печенье и крендели с солью в кухонном комбайне и включите печенье с растопленным маслом. Вы положите на дно разъема форму глубиной 8 дюймов/20 см и плотно прижмите. Оставьте в холодильнике, пока вы сделаете все остальное!
2) выполняем процедур"&amp;"у миксера, я использую KitchenAid с насадкой-венчиком, взбиваю сливочный сыр, ваниль и сахарную пудру до получения массы, затем добавляю получение карамели и снова взбиваю до исходной массы и изменения комков – это может занять пару минут. Я взбиваю на по"&amp;"ловинной скорости, чтобы не слишком быстро и не медленно!
3) Добавьте двойные сливки и солевые хлопья и продолжайте взбивать пару минут, пока они не станут очень вкусными и похожими на мусс (я варю на средней скорости, уровень 6/10). Теперь это может зан"&amp;"ять до 5 минут в зависимости от миксера, но вы серьезно воздействуете на него – после выполнения варения он полностью выдерживает себя (как это делает безе!) Если вы не перемешаете его достаточно хорошо, он не застынет достаточно хорошо, но не теряйте тер"&amp;"пения и взбейте его очень быстро, потому что он расколется! Выложите бисквитную основу и поставьте на ночь в холодильник.
4) Аккуратно достаньте чизкейк из формы и украсьте чизкейк — я посыпала его оставшейся карамелью, затем немного ириски-попкорна и ещ"&amp;"е кренделей!")</f>
        <v>1) Взбейте печенье и крендели с солью в кухонном комбайне и включите печенье с растопленным маслом. Вы положите на дно разъема форму глубиной 8 дюймов/20 см и плотно прижмите. Оставьте в холодильнике, пока вы сделаете все остальное!
2) выполняем процедуру миксера, я использую KitchenAid с насадкой-венчиком, взбиваю сливочный сыр, ваниль и сахарную пудру до получения массы, затем добавляю получение карамели и снова взбиваю до исходной массы и изменения комков – это может занять пару минут. Я взбиваю на половинной скорости, чтобы не слишком быстро и не медленно!
3) Добавьте двойные сливки и солевые хлопья и продолжайте взбивать пару минут, пока они не станут очень вкусными и похожими на мусс (я варю на средней скорости, уровень 6/10). Теперь это может занять до 5 минут в зависимости от миксера, но вы серьезно воздействуете на него – после выполнения варения он полностью выдерживает себя (как это делает безе!) Если вы не перемешаете его достаточно хорошо, он не застынет достаточно хорошо, но не теряйте терпения и взбейте его очень быстро, потому что он расколется! Выложите бисквитную основу и поставьте на ночь в холодильник.
4) Аккуратно достаньте чизкейк из формы и украсьте чизкейк — я посыпала его оставшейся карамелью, затем немного ириски-попкорна и еще кренделей!</v>
      </c>
    </row>
    <row r="2570" ht="15.75" customHeight="1">
      <c r="A2570" s="2" t="s">
        <v>1065</v>
      </c>
      <c r="B2570" s="2" t="s">
        <v>1067</v>
      </c>
      <c r="C2570" s="2" t="s">
        <v>1066</v>
      </c>
      <c r="E2570" s="2" t="str">
        <f>IFERROR(__xludf.DUMMYFUNCTION("GOOGLETRANSLATE(A2570, ""en"", ""ru"")"),"Чизкейк с соленой карамелью")</f>
        <v>Чизкейк с соленой карамелью</v>
      </c>
      <c r="F2570" s="2" t="str">
        <f>IFERROR(__xludf.DUMMYFUNCTION("GOOGLETRANSLATE(B2570, ""en"", ""ru"")"),"Loading...")</f>
        <v>Loading...</v>
      </c>
      <c r="G2570" s="2" t="str">
        <f>IFERROR(__xludf.DUMMYFUNCTION("GOOGLETRANSLATE(C2570, ""en"", ""ru"")"),"1) Взбейте печенье и крендели с солью в кухонном комбайне и включите печенье с растопленным маслом. Вы положите на дно разъема форму глубиной 8 дюймов/20 см и плотно прижмите. Оставьте в холодильнике, пока вы сделаете все остальное!
2) выполняем процедур"&amp;"у миксера, я использую KitchenAid с насадкой-венчиком, взбиваю сливочный сыр, ваниль и сахарную пудру до получения массы, затем добавляю получение карамели и снова взбиваю до исходной массы и изменения комков – это может занять пару минут. Я взбиваю на по"&amp;"ловинной скорости, чтобы не слишком быстро и не медленно!
3) Добавьте двойные сливки и солевые хлопья и продолжайте взбивать пару минут, пока они не станут очень вкусными и похожими на мусс (я варю на средней скорости, уровень 6/10). Теперь это может зан"&amp;"ять до 5 минут в зависимости от миксера, но вы серьезно воздействуете на него – после выполнения варения он полностью выдерживает себя (как это делает безе!) Если вы не перемешаете его достаточно хорошо, он не застынет достаточно хорошо, но не теряйте тер"&amp;"пения и взбейте его очень быстро, потому что он расколется! Выложите бисквитную основу и поставьте на ночь в холодильник.
4) Аккуратно достаньте чизкейк из формы и украсьте чизкейк — я посыпала его оставшейся карамелью, затем немного ириски-попкорна и ещ"&amp;"е кренделей!")</f>
        <v>1) Взбейте печенье и крендели с солью в кухонном комбайне и включите печенье с растопленным маслом. Вы положите на дно разъема форму глубиной 8 дюймов/20 см и плотно прижмите. Оставьте в холодильнике, пока вы сделаете все остальное!
2) выполняем процедуру миксера, я использую KitchenAid с насадкой-венчиком, взбиваю сливочный сыр, ваниль и сахарную пудру до получения массы, затем добавляю получение карамели и снова взбиваю до исходной массы и изменения комков – это может занять пару минут. Я взбиваю на половинной скорости, чтобы не слишком быстро и не медленно!
3) Добавьте двойные сливки и солевые хлопья и продолжайте взбивать пару минут, пока они не станут очень вкусными и похожими на мусс (я варю на средней скорости, уровень 6/10). Теперь это может занять до 5 минут в зависимости от миксера, но вы серьезно воздействуете на него – после выполнения варения он полностью выдерживает себя (как это делает безе!) Если вы не перемешаете его достаточно хорошо, он не застынет достаточно хорошо, но не теряйте терпения и взбейте его очень быстро, потому что он расколется! Выложите бисквитную основу и поставьте на ночь в холодильник.
4) Аккуратно достаньте чизкейк из формы и украсьте чизкейк — я посыпала его оставшейся карамелью, затем немного ириски-попкорна и еще кренделей!</v>
      </c>
    </row>
    <row r="2571" ht="15.75" customHeight="1">
      <c r="A2571" s="2" t="s">
        <v>1065</v>
      </c>
      <c r="B2571" s="2" t="s">
        <v>18</v>
      </c>
      <c r="C2571" s="2" t="s">
        <v>1066</v>
      </c>
      <c r="E2571" s="2" t="str">
        <f>IFERROR(__xludf.DUMMYFUNCTION("GOOGLETRANSLATE(A2571, ""en"", ""ru"")"),"Чизкейк с соленой карамелью")</f>
        <v>Чизкейк с соленой карамелью</v>
      </c>
      <c r="F2571" s="2" t="str">
        <f>IFERROR(__xludf.DUMMYFUNCTION("GOOGLETRANSLATE(B2571, ""en"", ""ru"")"),"Масло")</f>
        <v>Масло</v>
      </c>
      <c r="G2571" s="2" t="str">
        <f>IFERROR(__xludf.DUMMYFUNCTION("GOOGLETRANSLATE(C2571, ""en"", ""ru"")"),"1) Взбейте печенье и крендели с солью в кухонном комбайне и включите печенье с растопленным маслом. Вы положите на дно разъема форму глубиной 8 дюймов/20 см и плотно прижмите. Оставьте в холодильнике, пока вы сделаете все остальное!
2) выполняем процедур"&amp;"у миксера, я использую KitchenAid с насадкой-венчиком, взбиваю сливочный сыр, ваниль и сахарную пудру до получения массы, затем добавляю получение карамели и снова взбиваю до исходной массы и изменения комков – это может занять пару минут. Я взбиваю на по"&amp;"ловинной скорости, чтобы не слишком быстро и не медленно!
3) Добавьте двойные сливки и солевые хлопья и продолжайте взбивать пару минут, пока они не станут очень вкусными и похожими на мусс (я варю на средней скорости, уровень 6/10). Теперь это может зан"&amp;"ять до 5 минут в зависимости от миксера, но вы серьезно воздействуете на него – после выполнения варения он полностью выдерживает себя (как это делает безе!) Если вы не перемешаете его достаточно хорошо, он не застынет достаточно хорошо, но не теряйте тер"&amp;"пения и взбейте его очень быстро, потому что он расколется! Выложите бисквитную основу и поставьте на ночь в холодильник.
4) Аккуратно достаньте чизкейк из формы и украсьте чизкейк — я посыпала его оставшейся карамелью, затем немного ириски-попкорна и ещ"&amp;"е кренделей!")</f>
        <v>1) Взбейте печенье и крендели с солью в кухонном комбайне и включите печенье с растопленным маслом. Вы положите на дно разъема форму глубиной 8 дюймов/20 см и плотно прижмите. Оставьте в холодильнике, пока вы сделаете все остальное!
2) выполняем процедуру миксера, я использую KitchenAid с насадкой-венчиком, взбиваю сливочный сыр, ваниль и сахарную пудру до получения массы, затем добавляю получение карамели и снова взбиваю до исходной массы и изменения комков – это может занять пару минут. Я взбиваю на половинной скорости, чтобы не слишком быстро и не медленно!
3) Добавьте двойные сливки и солевые хлопья и продолжайте взбивать пару минут, пока они не станут очень вкусными и похожими на мусс (я варю на средней скорости, уровень 6/10). Теперь это может занять до 5 минут в зависимости от миксера, но вы серьезно воздействуете на него – после выполнения варения он полностью выдерживает себя (как это делает безе!) Если вы не перемешаете его достаточно хорошо, он не застынет достаточно хорошо, но не теряйте терпения и взбейте его очень быстро, потому что он расколется! Выложите бисквитную основу и поставьте на ночь в холодильник.
4) Аккуратно достаньте чизкейк из формы и украсьте чизкейк — я посыпала его оставшейся карамелью, затем немного ириски-попкорна и еще кренделей!</v>
      </c>
    </row>
    <row r="2572" ht="15.75" customHeight="1">
      <c r="A2572" s="2" t="s">
        <v>1065</v>
      </c>
      <c r="B2572" s="2" t="s">
        <v>415</v>
      </c>
      <c r="C2572" s="2" t="s">
        <v>1066</v>
      </c>
      <c r="E2572" s="2" t="str">
        <f>IFERROR(__xludf.DUMMYFUNCTION("GOOGLETRANSLATE(A2572, ""en"", ""ru"")"),"Чизкейк с соленой карамелью")</f>
        <v>Чизкейк с соленой карамелью</v>
      </c>
      <c r="F2572" s="2" t="str">
        <f>IFERROR(__xludf.DUMMYFUNCTION("GOOGLETRANSLATE(B2572, ""en"", ""ru"")"),"Loading...")</f>
        <v>Loading...</v>
      </c>
      <c r="G2572" s="2" t="str">
        <f>IFERROR(__xludf.DUMMYFUNCTION("GOOGLETRANSLATE(C2572, ""en"", ""ru"")"),"1) Взбейте печенье и крендели с солью в кухонном комбайне и включите печенье с растопленным маслом. Вы положите на дно разъема форму глубиной 8 дюймов/20 см и плотно прижмите. Оставьте в холодильнике, пока вы сделаете все остальное!
2) выполняем процедур"&amp;"у миксера, я использую KitchenAid с насадкой-венчиком, взбиваю сливочный сыр, ваниль и сахарную пудру до получения массы, затем добавляю получение карамели и снова взбиваю до исходной массы и изменения комков – это может занять пару минут. Я взбиваю на по"&amp;"ловинной скорости, чтобы не слишком быстро и не медленно!
3) Добавьте двойные сливки и солевые хлопья и продолжайте взбивать пару минут, пока они не станут очень вкусными и похожими на мусс (я варю на средней скорости, уровень 6/10). Теперь это может зан"&amp;"ять до 5 минут в зависимости от миксера, но вы серьезно воздействуете на него – после выполнения варения он полностью выдерживает себя (как это делает безе!) Если вы не перемешаете его достаточно хорошо, он не застынет достаточно хорошо, но не теряйте тер"&amp;"пения и взбейте его очень быстро, потому что он расколется! Выложите бисквитную основу и поставьте на ночь в холодильник.
4) Аккуратно достаньте чизкейк из формы и украсьте чизкейк — я посыпала его оставшейся карамелью, затем немного ириски-попкорна и ещ"&amp;"е кренделей!")</f>
        <v>1) Взбейте печенье и крендели с солью в кухонном комбайне и включите печенье с растопленным маслом. Вы положите на дно разъема форму глубиной 8 дюймов/20 см и плотно прижмите. Оставьте в холодильнике, пока вы сделаете все остальное!
2) выполняем процедуру миксера, я использую KitchenAid с насадкой-венчиком, взбиваю сливочный сыр, ваниль и сахарную пудру до получения массы, затем добавляю получение карамели и снова взбиваю до исходной массы и изменения комков – это может занять пару минут. Я взбиваю на половинной скорости, чтобы не слишком быстро и не медленно!
3) Добавьте двойные сливки и солевые хлопья и продолжайте взбивать пару минут, пока они не станут очень вкусными и похожими на мусс (я варю на средней скорости, уровень 6/10). Теперь это может занять до 5 минут в зависимости от миксера, но вы серьезно воздействуете на него – после выполнения варения он полностью выдерживает себя (как это делает безе!) Если вы не перемешаете его достаточно хорошо, он не застынет достаточно хорошо, но не теряйте терпения и взбейте его очень быстро, потому что он расколется! Выложите бисквитную основу и поставьте на ночь в холодильник.
4) Аккуратно достаньте чизкейк из формы и украсьте чизкейк — я посыпала его оставшейся карамелью, затем немного ириски-попкорна и еще кренделей!</v>
      </c>
    </row>
    <row r="2573" ht="15.75" customHeight="1">
      <c r="A2573" s="2" t="s">
        <v>1065</v>
      </c>
      <c r="B2573" s="2" t="s">
        <v>135</v>
      </c>
      <c r="C2573" s="2" t="s">
        <v>1066</v>
      </c>
      <c r="E2573" s="2" t="str">
        <f>IFERROR(__xludf.DUMMYFUNCTION("GOOGLETRANSLATE(A2573, ""en"", ""ru"")"),"Чизкейк с соленой карамелью")</f>
        <v>Чизкейк с соленой карамелью</v>
      </c>
      <c r="F2573" s="2" t="str">
        <f>IFERROR(__xludf.DUMMYFUNCTION("GOOGLETRANSLATE(B2573, ""en"", ""ru"")"),"Loading...")</f>
        <v>Loading...</v>
      </c>
      <c r="G2573" s="2" t="str">
        <f>IFERROR(__xludf.DUMMYFUNCTION("GOOGLETRANSLATE(C2573, ""en"", ""ru"")"),"1) Взбейте печенье и крендели с солью в кухонном комбайне и включите печенье с растопленным маслом. Вы положите на дно разъема форму глубиной 8 дюймов/20 см и плотно прижмите. Оставьте в холодильнике, пока вы сделаете все остальное!
2) выполняем процедур"&amp;"у миксера, я использую KitchenAid с насадкой-венчиком, взбиваю сливочный сыр, ваниль и сахарную пудру до получения массы, затем добавляю получение карамели и снова взбиваю до исходной массы и изменения комков – это может занять пару минут. Я взбиваю на по"&amp;"ловинной скорости, чтобы не слишком быстро и не медленно!
3) Добавьте двойные сливки и солевые хлопья и продолжайте взбивать пару минут, пока они не станут очень вкусными и похожими на мусс (я варю на средней скорости, уровень 6/10). Теперь это может зан"&amp;"ять до 5 минут в зависимости от миксера, но вы серьезно воздействуете на него – после выполнения варения он полностью выдерживает себя (как это делает безе!) Если вы не перемешаете его достаточно хорошо, он не застынет достаточно хорошо, но не теряйте тер"&amp;"пения и взбейте его очень быстро, потому что он расколется! Выложите бисквитную основу и поставьте на ночь в холодильник.
4) Аккуратно достаньте чизкейк из формы и украсьте чизкейк — я посыпала его оставшейся карамелью, затем немного ириски-попкорна и ещ"&amp;"е кренделей!")</f>
        <v>1) Взбейте печенье и крендели с солью в кухонном комбайне и включите печенье с растопленным маслом. Вы положите на дно разъема форму глубиной 8 дюймов/20 см и плотно прижмите. Оставьте в холодильнике, пока вы сделаете все остальное!
2) выполняем процедуру миксера, я использую KitchenAid с насадкой-венчиком, взбиваю сливочный сыр, ваниль и сахарную пудру до получения массы, затем добавляю получение карамели и снова взбиваю до исходной массы и изменения комков – это может занять пару минут. Я взбиваю на половинной скорости, чтобы не слишком быстро и не медленно!
3) Добавьте двойные сливки и солевые хлопья и продолжайте взбивать пару минут, пока они не станут очень вкусными и похожими на мусс (я варю на средней скорости, уровень 6/10). Теперь это может занять до 5 минут в зависимости от миксера, но вы серьезно воздействуете на него – после выполнения варения он полностью выдерживает себя (как это делает безе!) Если вы не перемешаете его достаточно хорошо, он не застынет достаточно хорошо, но не теряйте терпения и взбейте его очень быстро, потому что он расколется! Выложите бисквитную основу и поставьте на ночь в холодильник.
4) Аккуратно достаньте чизкейк из формы и украсьте чизкейк — я посыпала его оставшейся карамелью, затем немного ириски-попкорна и еще кренделей!</v>
      </c>
    </row>
    <row r="2574" ht="15.75" customHeight="1">
      <c r="A2574" s="2" t="s">
        <v>1065</v>
      </c>
      <c r="B2574" s="2" t="s">
        <v>170</v>
      </c>
      <c r="C2574" s="2" t="s">
        <v>1066</v>
      </c>
      <c r="E2574" s="2" t="str">
        <f>IFERROR(__xludf.DUMMYFUNCTION("GOOGLETRANSLATE(A2574, ""en"", ""ru"")"),"Чизкейк с соленой карамелью")</f>
        <v>Чизкейк с соленой карамелью</v>
      </c>
      <c r="F2574" s="2" t="str">
        <f>IFERROR(__xludf.DUMMYFUNCTION("GOOGLETRANSLATE(B2574, ""en"", ""ru"")"),"Loading...")</f>
        <v>Loading...</v>
      </c>
      <c r="G2574" s="2" t="str">
        <f>IFERROR(__xludf.DUMMYFUNCTION("GOOGLETRANSLATE(C2574, ""en"", ""ru"")"),"1) Взбейте печенье и крендели с солью в кухонном комбайне и включите печенье с растопленным маслом. Вы положите на дно разъема форму глубиной 8 дюймов/20 см и плотно прижмите. Оставьте в холодильнике, пока вы сделаете все остальное!
2) выполняем процедур"&amp;"у миксера, я использую KitchenAid с насадкой-венчиком, взбиваю сливочный сыр, ваниль и сахарную пудру до получения массы, затем добавляю получение карамели и снова взбиваю до исходной массы и изменения комков – это может занять пару минут. Я взбиваю на по"&amp;"ловинной скорости, чтобы не слишком быстро и не медленно!
3) Добавьте двойные сливки и солевые хлопья и продолжайте взбивать пару минут, пока они не станут очень вкусными и похожими на мусс (я варю на средней скорости, уровень 6/10). Теперь это может зан"&amp;"ять до 5 минут в зависимости от миксера, но вы серьезно воздействуете на него – после выполнения варения он полностью выдерживает себя (как это делает безе!) Если вы не перемешаете его достаточно хорошо, он не застынет достаточно хорошо, но не теряйте тер"&amp;"пения и взбейте его очень быстро, потому что он расколется! Выложите бисквитную основу и поставьте на ночь в холодильник.
4) Аккуратно достаньте чизкейк из формы и украсьте чизкейк — я посыпала его оставшейся карамелью, затем немного ириски-попкорна и ещ"&amp;"е кренделей!")</f>
        <v>1) Взбейте печенье и крендели с солью в кухонном комбайне и включите печенье с растопленным маслом. Вы положите на дно разъема форму глубиной 8 дюймов/20 см и плотно прижмите. Оставьте в холодильнике, пока вы сделаете все остальное!
2) выполняем процедуру миксера, я использую KitchenAid с насадкой-венчиком, взбиваю сливочный сыр, ваниль и сахарную пудру до получения массы, затем добавляю получение карамели и снова взбиваю до исходной массы и изменения комков – это может занять пару минут. Я взбиваю на половинной скорости, чтобы не слишком быстро и не медленно!
3) Добавьте двойные сливки и солевые хлопья и продолжайте взбивать пару минут, пока они не станут очень вкусными и похожими на мусс (я варю на средней скорости, уровень 6/10). Теперь это может занять до 5 минут в зависимости от миксера, но вы серьезно воздействуете на него – после выполнения варения он полностью выдерживает себя (как это делает безе!) Если вы не перемешаете его достаточно хорошо, он не застынет достаточно хорошо, но не теряйте терпения и взбейте его очень быстро, потому что он расколется! Выложите бисквитную основу и поставьте на ночь в холодильник.
4) Аккуратно достаньте чизкейк из формы и украсьте чизкейк — я посыпала его оставшейся карамелью, затем немного ириски-попкорна и еще кренделей!</v>
      </c>
    </row>
    <row r="2575" ht="15.75" customHeight="1">
      <c r="A2575" s="2" t="s">
        <v>1065</v>
      </c>
      <c r="B2575" s="2" t="s">
        <v>1068</v>
      </c>
      <c r="C2575" s="2" t="s">
        <v>1066</v>
      </c>
      <c r="E2575" s="2" t="str">
        <f>IFERROR(__xludf.DUMMYFUNCTION("GOOGLETRANSLATE(A2575, ""en"", ""ru"")"),"Чизкейк с соленой карамелью")</f>
        <v>Чизкейк с соленой карамелью</v>
      </c>
      <c r="F2575" s="2" t="str">
        <f>IFERROR(__xludf.DUMMYFUNCTION("GOOGLETRANSLATE(B2575, ""en"", ""ru"")"),"Loading...")</f>
        <v>Loading...</v>
      </c>
      <c r="G2575" s="2" t="str">
        <f>IFERROR(__xludf.DUMMYFUNCTION("GOOGLETRANSLATE(C2575, ""en"", ""ru"")"),"1) Взбейте печенье и крендели с солью в кухонном комбайне и включите печенье с растопленным маслом. Вы положите на дно разъема форму глубиной 8 дюймов/20 см и плотно прижмите. Оставьте в холодильнике, пока вы сделаете все остальное!
2) выполняем процедур"&amp;"у миксера, я использую KitchenAid с насадкой-венчиком, взбиваю сливочный сыр, ваниль и сахарную пудру до получения массы, затем добавляю получение карамели и снова взбиваю до исходной массы и изменения комков – это может занять пару минут. Я взбиваю на по"&amp;"ловинной скорости, чтобы не слишком быстро и не медленно!
3) Добавьте двойные сливки и солевые хлопья и продолжайте взбивать пару минут, пока они не станут очень вкусными и похожими на мусс (я варю на средней скорости, уровень 6/10). Теперь это может зан"&amp;"ять до 5 минут в зависимости от миксера, но вы серьезно воздействуете на него – после выполнения варения он полностью выдерживает себя (как это делает безе!) Если вы не перемешаете его достаточно хорошо, он не застынет достаточно хорошо, но не теряйте тер"&amp;"пения и взбейте его очень быстро, потому что он расколется! Выложите бисквитную основу и поставьте на ночь в холодильник.
4) Аккуратно достаньте чизкейк из формы и украсьте чизкейк — я посыпала его оставшейся карамелью, затем немного ириски-попкорна и ещ"&amp;"е кренделей!")</f>
        <v>1) Взбейте печенье и крендели с солью в кухонном комбайне и включите печенье с растопленным маслом. Вы положите на дно разъема форму глубиной 8 дюймов/20 см и плотно прижмите. Оставьте в холодильнике, пока вы сделаете все остальное!
2) выполняем процедуру миксера, я использую KitchenAid с насадкой-венчиком, взбиваю сливочный сыр, ваниль и сахарную пудру до получения массы, затем добавляю получение карамели и снова взбиваю до исходной массы и изменения комков – это может занять пару минут. Я взбиваю на половинной скорости, чтобы не слишком быстро и не медленно!
3) Добавьте двойные сливки и солевые хлопья и продолжайте взбивать пару минут, пока они не станут очень вкусными и похожими на мусс (я варю на средней скорости, уровень 6/10). Теперь это может занять до 5 минут в зависимости от миксера, но вы серьезно воздействуете на него – после выполнения варения он полностью выдерживает себя (как это делает безе!) Если вы не перемешаете его достаточно хорошо, он не застынет достаточно хорошо, но не теряйте терпения и взбейте его очень быстро, потому что он расколется! Выложите бисквитную основу и поставьте на ночь в холодильник.
4) Аккуратно достаньте чизкейк из формы и украсьте чизкейк — я посыпала его оставшейся карамелью, затем немного ириски-попкорна и еще кренделей!</v>
      </c>
    </row>
    <row r="2576" ht="15.75" customHeight="1">
      <c r="A2576" s="2" t="s">
        <v>1065</v>
      </c>
      <c r="B2576" s="2" t="s">
        <v>412</v>
      </c>
      <c r="C2576" s="2" t="s">
        <v>1066</v>
      </c>
      <c r="E2576" s="2" t="str">
        <f>IFERROR(__xludf.DUMMYFUNCTION("GOOGLETRANSLATE(A2576, ""en"", ""ru"")"),"Чизкейк с соленой карамелью")</f>
        <v>Чизкейк с соленой карамелью</v>
      </c>
      <c r="F2576" s="2" t="str">
        <f>IFERROR(__xludf.DUMMYFUNCTION("GOOGLETRANSLATE(B2576, ""en"", ""ru"")"),"Loading...")</f>
        <v>Loading...</v>
      </c>
      <c r="G2576" s="2" t="str">
        <f>IFERROR(__xludf.DUMMYFUNCTION("GOOGLETRANSLATE(C2576, ""en"", ""ru"")"),"1) Взбейте печенье и крендели с солью в кухонном комбайне и включите печенье с растопленным маслом. Вы положите на дно разъема форму глубиной 8 дюймов/20 см и плотно прижмите. Оставьте в холодильнике, пока вы сделаете все остальное!
2) выполняем процедур"&amp;"у миксера, я использую KitchenAid с насадкой-венчиком, взбиваю сливочный сыр, ваниль и сахарную пудру до получения массы, затем добавляю получение карамели и снова взбиваю до исходной массы и изменения комков – это может занять пару минут. Я взбиваю на по"&amp;"ловинной скорости, чтобы не слишком быстро и не медленно!
3) Добавьте двойные сливки и солевые хлопья и продолжайте взбивать пару минут, пока они не станут очень вкусными и похожими на мусс (я варю на средней скорости, уровень 6/10). Теперь это может зан"&amp;"ять до 5 минут в зависимости от миксера, но вы серьезно воздействуете на него – после выполнения варения он полностью выдерживает себя (как это делает безе!) Если вы не перемешаете его достаточно хорошо, он не застынет достаточно хорошо, но не теряйте тер"&amp;"пения и взбейте его очень быстро, потому что он расколется! Выложите бисквитную основу и поставьте на ночь в холодильник.
4) Аккуратно достаньте чизкейк из формы и украсьте чизкейк — я посыпала его оставшейся карамелью, затем немного ириски-попкорна и ещ"&amp;"е кренделей!")</f>
        <v>1) Взбейте печенье и крендели с солью в кухонном комбайне и включите печенье с растопленным маслом. Вы положите на дно разъема форму глубиной 8 дюймов/20 см и плотно прижмите. Оставьте в холодильнике, пока вы сделаете все остальное!
2) выполняем процедуру миксера, я использую KitchenAid с насадкой-венчиком, взбиваю сливочный сыр, ваниль и сахарную пудру до получения массы, затем добавляю получение карамели и снова взбиваю до исходной массы и изменения комков – это может занять пару минут. Я взбиваю на половинной скорости, чтобы не слишком быстро и не медленно!
3) Добавьте двойные сливки и солевые хлопья и продолжайте взбивать пару минут, пока они не станут очень вкусными и похожими на мусс (я варю на средней скорости, уровень 6/10). Теперь это может занять до 5 минут в зависимости от миксера, но вы серьезно воздействуете на него – после выполнения варения он полностью выдерживает себя (как это делает безе!) Если вы не перемешаете его достаточно хорошо, он не застынет достаточно хорошо, но не теряйте терпения и взбейте его очень быстро, потому что он расколется! Выложите бисквитную основу и поставьте на ночь в холодильник.
4) Аккуратно достаньте чизкейк из формы и украсьте чизкейк — я посыпала его оставшейся карамелью, затем немного ириски-попкорна и еще кренделей!</v>
      </c>
    </row>
    <row r="2577" ht="15.75" customHeight="1">
      <c r="A2577" s="2" t="s">
        <v>1065</v>
      </c>
      <c r="B2577" s="2" t="s">
        <v>159</v>
      </c>
      <c r="C2577" s="2" t="s">
        <v>1066</v>
      </c>
      <c r="E2577" s="2" t="str">
        <f>IFERROR(__xludf.DUMMYFUNCTION("GOOGLETRANSLATE(A2577, ""en"", ""ru"")"),"Чизкейк с соленой карамелью")</f>
        <v>Чизкейк с соленой карамелью</v>
      </c>
      <c r="F2577" s="2" t="str">
        <f>IFERROR(__xludf.DUMMYFUNCTION("GOOGLETRANSLATE(B2577, ""en"", ""ru"")"),"Loading...")</f>
        <v>Loading...</v>
      </c>
      <c r="G2577" s="2" t="str">
        <f>IFERROR(__xludf.DUMMYFUNCTION("GOOGLETRANSLATE(C2577, ""en"", ""ru"")"),"1) Взбейте печенье и крендели с солью в кухонном комбайне и включите печенье с растопленным маслом. Вы положите на дно разъема форму глубиной 8 дюймов/20 см и плотно прижмите. Оставьте в холодильнике, пока вы сделаете все остальное!
2) выполняем процедур"&amp;"у миксера, я использую KitchenAid с насадкой-венчиком, взбиваю сливочный сыр, ваниль и сахарную пудру до получения массы, затем добавляю получение карамели и снова взбиваю до исходной массы и изменения комков – это может занять пару минут. Я взбиваю на по"&amp;"ловинной скорости, чтобы не слишком быстро и не медленно!
3) Добавьте двойные сливки и солевые хлопья и продолжайте взбивать пару минут, пока они не станут очень вкусными и похожими на мусс (я варю на средней скорости, уровень 6/10). Теперь это может зан"&amp;"ять до 5 минут в зависимости от миксера, но вы серьезно воздействуете на него – после выполнения варения он полностью выдерживает себя (как это делает безе!) Если вы не перемешаете его достаточно хорошо, он не застынет достаточно хорошо, но не теряйте тер"&amp;"пения и взбейте его очень быстро, потому что он расколется! Выложите бисквитную основу и поставьте на ночь в холодильник.
4) Аккуратно достаньте чизкейк из формы и украсьте чизкейк — я посыпала его оставшейся карамелью, затем немного ириски-попкорна и ещ"&amp;"е кренделей!")</f>
        <v>1) Взбейте печенье и крендели с солью в кухонном комбайне и включите печенье с растопленным маслом. Вы положите на дно разъема форму глубиной 8 дюймов/20 см и плотно прижмите. Оставьте в холодильнике, пока вы сделаете все остальное!
2) выполняем процедуру миксера, я использую KitchenAid с насадкой-венчиком, взбиваю сливочный сыр, ваниль и сахарную пудру до получения массы, затем добавляю получение карамели и снова взбиваю до исходной массы и изменения комков – это может занять пару минут. Я взбиваю на половинной скорости, чтобы не слишком быстро и не медленно!
3) Добавьте двойные сливки и солевые хлопья и продолжайте взбивать пару минут, пока они не станут очень вкусными и похожими на мусс (я варю на средней скорости, уровень 6/10). Теперь это может занять до 5 минут в зависимости от миксера, но вы серьезно воздействуете на него – после выполнения варения он полностью выдерживает себя (как это делает безе!) Если вы не перемешаете его достаточно хорошо, он не застынет достаточно хорошо, но не теряйте терпения и взбейте его очень быстро, потому что он расколется! Выложите бисквитную основу и поставьте на ночь в холодильник.
4) Аккуратно достаньте чизкейк из формы и украсьте чизкейк — я посыпала его оставшейся карамелью, затем немного ириски-попкорна и еще кренделей!</v>
      </c>
    </row>
    <row r="2578" ht="15.75" customHeight="1">
      <c r="A2578" s="2" t="s">
        <v>1065</v>
      </c>
      <c r="B2578" s="2" t="s">
        <v>1069</v>
      </c>
      <c r="C2578" s="2" t="s">
        <v>1066</v>
      </c>
      <c r="E2578" s="2" t="str">
        <f>IFERROR(__xludf.DUMMYFUNCTION("GOOGLETRANSLATE(A2578, ""en"", ""ru"")"),"Чизкейк с соленой карамелью")</f>
        <v>Чизкейк с соленой карамелью</v>
      </c>
      <c r="F2578" s="2" t="str">
        <f>IFERROR(__xludf.DUMMYFUNCTION("GOOGLETRANSLATE(B2578, ""en"", ""ru"")"),"Loading...")</f>
        <v>Loading...</v>
      </c>
      <c r="G2578" s="2" t="str">
        <f>IFERROR(__xludf.DUMMYFUNCTION("GOOGLETRANSLATE(C2578, ""en"", ""ru"")"),"1) Взбейте печенье и крендели с солью в кухонном комбайне и включите печенье с растопленным маслом. Вы положите на дно разъема форму глубиной 8 дюймов/20 см и плотно прижмите. Оставьте в холодильнике, пока вы сделаете все остальное!
2) выполняем процедур"&amp;"у миксера, я использую KitchenAid с насадкой-венчиком, взбиваю сливочный сыр, ваниль и сахарную пудру до получения массы, затем добавляю получение карамели и снова взбиваю до исходной массы и изменения комков – это может занять пару минут. Я взбиваю на по"&amp;"ловинной скорости, чтобы не слишком быстро и не медленно!
3) Добавьте двойные сливки и солевые хлопья и продолжайте взбивать пару минут, пока они не станут очень вкусными и похожими на мусс (я варю на средней скорости, уровень 6/10). Теперь это может зан"&amp;"ять до 5 минут в зависимости от миксера, но вы серьезно воздействуете на него – после выполнения варения он полностью выдерживает себя (как это делает безе!) Если вы не перемешаете его достаточно хорошо, он не застынет достаточно хорошо, но не теряйте тер"&amp;"пения и взбейте его очень быстро, потому что он расколется! Выложите бисквитную основу и поставьте на ночь в холодильник.
4) Аккуратно достаньте чизкейк из формы и украсьте чизкейк — я посыпала его оставшейся карамелью, затем немного ириски-попкорна и ещ"&amp;"е кренделей!")</f>
        <v>1) Взбейте печенье и крендели с солью в кухонном комбайне и включите печенье с растопленным маслом. Вы положите на дно разъема форму глубиной 8 дюймов/20 см и плотно прижмите. Оставьте в холодильнике, пока вы сделаете все остальное!
2) выполняем процедуру миксера, я использую KitchenAid с насадкой-венчиком, взбиваю сливочный сыр, ваниль и сахарную пудру до получения массы, затем добавляю получение карамели и снова взбиваю до исходной массы и изменения комков – это может занять пару минут. Я взбиваю на половинной скорости, чтобы не слишком быстро и не медленно!
3) Добавьте двойные сливки и солевые хлопья и продолжайте взбивать пару минут, пока они не станут очень вкусными и похожими на мусс (я варю на средней скорости, уровень 6/10). Теперь это может занять до 5 минут в зависимости от миксера, но вы серьезно воздействуете на него – после выполнения варения он полностью выдерживает себя (как это делает безе!) Если вы не перемешаете его достаточно хорошо, он не застынет достаточно хорошо, но не теряйте терпения и взбейте его очень быстро, потому что он расколется! Выложите бисквитную основу и поставьте на ночь в холодильник.
4) Аккуратно достаньте чизкейк из формы и украсьте чизкейк — я посыпала его оставшейся карамелью, затем немного ириски-попкорна и еще кренделей!</v>
      </c>
    </row>
    <row r="2579" ht="15.75" customHeight="1">
      <c r="A2579" s="2" t="s">
        <v>1065</v>
      </c>
      <c r="B2579" s="2" t="s">
        <v>1070</v>
      </c>
      <c r="C2579" s="2" t="s">
        <v>1066</v>
      </c>
      <c r="E2579" s="2" t="str">
        <f>IFERROR(__xludf.DUMMYFUNCTION("GOOGLETRANSLATE(A2579, ""en"", ""ru"")"),"Чизкейк с соленой карамелью")</f>
        <v>Чизкейк с соленой карамелью</v>
      </c>
      <c r="F2579" s="2" t="str">
        <f>IFERROR(__xludf.DUMMYFUNCTION("GOOGLETRANSLATE(B2579, ""en"", ""ru"")"),"Loading...")</f>
        <v>Loading...</v>
      </c>
      <c r="G2579" s="2" t="str">
        <f>IFERROR(__xludf.DUMMYFUNCTION("GOOGLETRANSLATE(C2579, ""en"", ""ru"")"),"1) Взбейте печенье и крендели с солью в кухонном комбайне и включите печенье с растопленным маслом. Вы положите на дно разъема форму глубиной 8 дюймов/20 см и плотно прижмите. Оставьте в холодильнике, пока вы сделаете все остальное!
2) выполняем процедур"&amp;"у миксера, я использую KitchenAid с насадкой-венчиком, взбиваю сливочный сыр, ваниль и сахарную пудру до получения массы, затем добавляю получение карамели и снова взбиваю до исходной массы и изменения комков – это может занять пару минут. Я взбиваю на по"&amp;"ловинной скорости, чтобы не слишком быстро и не медленно!
3) Добавьте двойные сливки и солевые хлопья и продолжайте взбивать пару минут, пока они не станут очень вкусными и похожими на мусс (я варю на средней скорости, уровень 6/10). Теперь это может зан"&amp;"ять до 5 минут в зависимости от миксера, но вы серьезно воздействуете на него – после выполнения варения он полностью выдерживает себя (как это делает безе!) Если вы не перемешаете его достаточно хорошо, он не застынет достаточно хорошо, но не теряйте тер"&amp;"пения и взбейте его очень быстро, потому что он расколется! Выложите бисквитную основу и поставьте на ночь в холодильник.
4) Аккуратно достаньте чизкейк из формы и украсьте чизкейк — я посыпала его оставшейся карамелью, затем немного ириски-попкорна и ещ"&amp;"е кренделей!")</f>
        <v>1) Взбейте печенье и крендели с солью в кухонном комбайне и включите печенье с растопленным маслом. Вы положите на дно разъема форму глубиной 8 дюймов/20 см и плотно прижмите. Оставьте в холодильнике, пока вы сделаете все остальное!
2) выполняем процедуру миксера, я использую KitchenAid с насадкой-венчиком, взбиваю сливочный сыр, ваниль и сахарную пудру до получения массы, затем добавляю получение карамели и снова взбиваю до исходной массы и изменения комков – это может занять пару минут. Я взбиваю на половинной скорости, чтобы не слишком быстро и не медленно!
3) Добавьте двойные сливки и солевые хлопья и продолжайте взбивать пару минут, пока они не станут очень вкусными и похожими на мусс (я варю на средней скорости, уровень 6/10). Теперь это может занять до 5 минут в зависимости от миксера, но вы серьезно воздействуете на него – после выполнения варения он полностью выдерживает себя (как это делает безе!) Если вы не перемешаете его достаточно хорошо, он не застынет достаточно хорошо, но не теряйте терпения и взбейте его очень быстро, потому что он расколется! Выложите бисквитную основу и поставьте на ночь в холодильник.
4) Аккуратно достаньте чизкейк из формы и украсьте чизкейк — я посыпала его оставшейся карамелью, затем немного ириски-попкорна и еще кренделей!</v>
      </c>
    </row>
    <row r="2580" ht="15.75" customHeight="1">
      <c r="A2580" s="2" t="s">
        <v>1065</v>
      </c>
      <c r="B2580" s="2" t="s">
        <v>1067</v>
      </c>
      <c r="C2580" s="2" t="s">
        <v>1066</v>
      </c>
      <c r="E2580" s="2" t="str">
        <f>IFERROR(__xludf.DUMMYFUNCTION("GOOGLETRANSLATE(A2580, ""en"", ""ru"")"),"Чизкейк с соленой карамелью")</f>
        <v>Чизкейк с соленой карамелью</v>
      </c>
      <c r="F2580" s="2" t="str">
        <f>IFERROR(__xludf.DUMMYFUNCTION("GOOGLETRANSLATE(B2580, ""en"", ""ru"")"),"Loading...")</f>
        <v>Loading...</v>
      </c>
      <c r="G2580" s="2" t="str">
        <f>IFERROR(__xludf.DUMMYFUNCTION("GOOGLETRANSLATE(C2580, ""en"", ""ru"")"),"1) Взбейте печенье и крендели с солью в кухонном комбайне и включите печенье с растопленным маслом. Вы положите на дно разъема форму глубиной 8 дюймов/20 см и плотно прижмите. Оставьте в холодильнике, пока вы сделаете все остальное!
2) выполняем процедур"&amp;"у миксера, я использую KitchenAid с насадкой-венчиком, взбиваю сливочный сыр, ваниль и сахарную пудру до получения массы, затем добавляю получение карамели и снова взбиваю до исходной массы и изменения комков – это может занять пару минут. Я взбиваю на по"&amp;"ловинной скорости, чтобы не слишком быстро и не медленно!
3) Добавьте двойные сливки и солевые хлопья и продолжайте взбивать пару минут, пока они не станут очень вкусными и похожими на мусс (я варю на средней скорости, уровень 6/10). Теперь это может зан"&amp;"ять до 5 минут в зависимости от миксера, но вы серьезно воздействуете на него – после выполнения варения он полностью выдерживает себя (как это делает безе!) Если вы не перемешаете его достаточно хорошо, он не застынет достаточно хорошо, но не теряйте тер"&amp;"пения и взбейте его очень быстро, потому что он расколется! Выложите бисквитную основу и поставьте на ночь в холодильник.
4) Аккуратно достаньте чизкейк из формы и украсьте чизкейк — я посыпала его оставшейся карамелью, затем немного ириски-попкорна и ещ"&amp;"е кренделей!")</f>
        <v>1) Взбейте печенье и крендели с солью в кухонном комбайне и включите печенье с растопленным маслом. Вы положите на дно разъема форму глубиной 8 дюймов/20 см и плотно прижмите. Оставьте в холодильнике, пока вы сделаете все остальное!
2) выполняем процедуру миксера, я использую KitchenAid с насадкой-венчиком, взбиваю сливочный сыр, ваниль и сахарную пудру до получения массы, затем добавляю получение карамели и снова взбиваю до исходной массы и изменения комков – это может занять пару минут. Я взбиваю на половинной скорости, чтобы не слишком быстро и не медленно!
3) Добавьте двойные сливки и солевые хлопья и продолжайте взбивать пару минут, пока они не станут очень вкусными и похожими на мусс (я варю на средней скорости, уровень 6/10). Теперь это может занять до 5 минут в зависимости от миксера, но вы серьезно воздействуете на него – после выполнения варения он полностью выдерживает себя (как это делает безе!) Если вы не перемешаете его достаточно хорошо, он не застынет достаточно хорошо, но не теряйте терпения и взбейте его очень быстро, потому что он расколется! Выложите бисквитную основу и поставьте на ночь в холодильник.
4) Аккуратно достаньте чизкейк из формы и украсьте чизкейк — я посыпала его оставшейся карамелью, затем немного ириски-попкорна и еще кренделей!</v>
      </c>
    </row>
    <row r="2581" ht="15.75" customHeight="1">
      <c r="A2581" s="2" t="s">
        <v>1071</v>
      </c>
      <c r="B2581" s="2" t="s">
        <v>390</v>
      </c>
      <c r="C2581" s="2" t="s">
        <v>1072</v>
      </c>
      <c r="E2581" s="2" t="str">
        <f>IFERROR(__xludf.DUMMYFUNCTION("GOOGLETRANSLATE(A2581, ""en"", ""ru"")"),"Loading...")</f>
        <v>Loading...</v>
      </c>
      <c r="F2581" s="2" t="str">
        <f>IFERROR(__xludf.DUMMYFUNCTION("GOOGLETRANSLATE(B2581, ""en"", ""ru"")"),"Loading...")</f>
        <v>Loading...</v>
      </c>
      <c r="G2581" s="2" t="str">
        <f>IFERROR(__xludf.DUMMYFUNCTION("GOOGLETRANSLATE(C2581, ""en"", ""ru"")"),"Loading...")</f>
        <v>Loading...</v>
      </c>
    </row>
    <row r="2582" ht="15.75" customHeight="1">
      <c r="A2582" s="2" t="s">
        <v>1071</v>
      </c>
      <c r="B2582" s="2" t="s">
        <v>588</v>
      </c>
      <c r="C2582" s="2" t="s">
        <v>1072</v>
      </c>
      <c r="E2582" s="2" t="str">
        <f>IFERROR(__xludf.DUMMYFUNCTION("GOOGLETRANSLATE(A2582, ""en"", ""ru"")"),"Loading...")</f>
        <v>Loading...</v>
      </c>
      <c r="F2582" s="2" t="str">
        <f>IFERROR(__xludf.DUMMYFUNCTION("GOOGLETRANSLATE(B2582, ""en"", ""ru"")"),"Креветки")</f>
        <v>Креветки</v>
      </c>
      <c r="G2582" s="2" t="str">
        <f>IFERROR(__xludf.DUMMYFUNCTION("GOOGLETRANSLATE(C2582, ""en"", ""ru"")"),"Loading...")</f>
        <v>Loading...</v>
      </c>
    </row>
    <row r="2583" ht="15.75" customHeight="1">
      <c r="A2583" s="2" t="s">
        <v>1071</v>
      </c>
      <c r="B2583" s="2" t="s">
        <v>757</v>
      </c>
      <c r="C2583" s="2" t="s">
        <v>1072</v>
      </c>
      <c r="E2583" s="2" t="str">
        <f>IFERROR(__xludf.DUMMYFUNCTION("GOOGLETRANSLATE(A2583, ""en"", ""ru"")"),"Loading...")</f>
        <v>Loading...</v>
      </c>
      <c r="F2583" s="2" t="str">
        <f>IFERROR(__xludf.DUMMYFUNCTION("GOOGLETRANSLATE(B2583, ""en"", ""ru"")"),"Loading...")</f>
        <v>Loading...</v>
      </c>
      <c r="G2583" s="2" t="str">
        <f>IFERROR(__xludf.DUMMYFUNCTION("GOOGLETRANSLATE(C2583, ""en"", ""ru"")"),"Loading...")</f>
        <v>Loading...</v>
      </c>
    </row>
    <row r="2584" ht="15.75" customHeight="1">
      <c r="A2584" s="2" t="s">
        <v>1071</v>
      </c>
      <c r="B2584" s="2" t="s">
        <v>1073</v>
      </c>
      <c r="C2584" s="2" t="s">
        <v>1072</v>
      </c>
      <c r="E2584" s="2" t="str">
        <f>IFERROR(__xludf.DUMMYFUNCTION("GOOGLETRANSLATE(A2584, ""en"", ""ru"")"),"Loading...")</f>
        <v>Loading...</v>
      </c>
      <c r="F2584" s="2" t="str">
        <f>IFERROR(__xludf.DUMMYFUNCTION("GOOGLETRANSLATE(B2584, ""en"", ""ru"")"),"Loading...")</f>
        <v>Loading...</v>
      </c>
      <c r="G2584" s="2" t="str">
        <f>IFERROR(__xludf.DUMMYFUNCTION("GOOGLETRANSLATE(C2584, ""en"", ""ru"")"),"Loading...")</f>
        <v>Loading...</v>
      </c>
    </row>
    <row r="2585" ht="15.75" customHeight="1">
      <c r="A2585" s="2" t="s">
        <v>1071</v>
      </c>
      <c r="B2585" s="2" t="s">
        <v>69</v>
      </c>
      <c r="C2585" s="2" t="s">
        <v>1072</v>
      </c>
      <c r="E2585" s="2" t="str">
        <f>IFERROR(__xludf.DUMMYFUNCTION("GOOGLETRANSLATE(A2585, ""en"", ""ru"")"),"Loading...")</f>
        <v>Loading...</v>
      </c>
      <c r="F2585" s="2" t="str">
        <f>IFERROR(__xludf.DUMMYFUNCTION("GOOGLETRANSLATE(B2585, ""en"", ""ru"")"),"Оливковое масло")</f>
        <v>Оливковое масло</v>
      </c>
      <c r="G2585" s="2" t="str">
        <f>IFERROR(__xludf.DUMMYFUNCTION("GOOGLETRANSLATE(C2585, ""en"", ""ru"")"),"Loading...")</f>
        <v>Loading...</v>
      </c>
    </row>
    <row r="2586" ht="15.75" customHeight="1">
      <c r="A2586" s="2" t="s">
        <v>1071</v>
      </c>
      <c r="B2586" s="2" t="s">
        <v>77</v>
      </c>
      <c r="C2586" s="2" t="s">
        <v>1072</v>
      </c>
      <c r="E2586" s="2" t="str">
        <f>IFERROR(__xludf.DUMMYFUNCTION("GOOGLETRANSLATE(A2586, ""en"", ""ru"")"),"Loading...")</f>
        <v>Loading...</v>
      </c>
      <c r="F2586" s="2" t="str">
        <f>IFERROR(__xludf.DUMMYFUNCTION("GOOGLETRANSLATE(B2586, ""en"", ""ru"")"),"Лук")</f>
        <v>Лук</v>
      </c>
      <c r="G2586" s="2" t="str">
        <f>IFERROR(__xludf.DUMMYFUNCTION("GOOGLETRANSLATE(C2586, ""en"", ""ru"")"),"Loading...")</f>
        <v>Loading...</v>
      </c>
    </row>
    <row r="2587" ht="15.75" customHeight="1">
      <c r="A2587" s="2" t="s">
        <v>1071</v>
      </c>
      <c r="B2587" s="2" t="s">
        <v>79</v>
      </c>
      <c r="C2587" s="2" t="s">
        <v>1072</v>
      </c>
      <c r="E2587" s="2" t="str">
        <f>IFERROR(__xludf.DUMMYFUNCTION("GOOGLETRANSLATE(A2587, ""en"", ""ru"")"),"Loading...")</f>
        <v>Loading...</v>
      </c>
      <c r="F2587" s="2" t="str">
        <f>IFERROR(__xludf.DUMMYFUNCTION("GOOGLETRANSLATE(B2587, ""en"", ""ru"")"),"Чеснок")</f>
        <v>Чеснок</v>
      </c>
      <c r="G2587" s="2" t="str">
        <f>IFERROR(__xludf.DUMMYFUNCTION("GOOGLETRANSLATE(C2587, ""en"", ""ru"")"),"Loading...")</f>
        <v>Loading...</v>
      </c>
    </row>
    <row r="2588" ht="15.75" customHeight="1">
      <c r="A2588" s="2" t="s">
        <v>1071</v>
      </c>
      <c r="B2588" s="2" t="s">
        <v>247</v>
      </c>
      <c r="C2588" s="2" t="s">
        <v>1072</v>
      </c>
      <c r="E2588" s="2" t="str">
        <f>IFERROR(__xludf.DUMMYFUNCTION("GOOGLETRANSLATE(A2588, ""en"", ""ru"")"),"Loading...")</f>
        <v>Loading...</v>
      </c>
      <c r="F2588" s="2" t="str">
        <f>IFERROR(__xludf.DUMMYFUNCTION("GOOGLETRANSLATE(B2588, ""en"", ""ru"")"),"Loading...")</f>
        <v>Loading...</v>
      </c>
      <c r="G2588" s="2" t="str">
        <f>IFERROR(__xludf.DUMMYFUNCTION("GOOGLETRANSLATE(C2588, ""en"", ""ru"")"),"Loading...")</f>
        <v>Loading...</v>
      </c>
    </row>
    <row r="2589" ht="15.75" customHeight="1">
      <c r="A2589" s="2" t="s">
        <v>1071</v>
      </c>
      <c r="B2589" s="2" t="s">
        <v>1074</v>
      </c>
      <c r="C2589" s="2" t="s">
        <v>1072</v>
      </c>
      <c r="E2589" s="2" t="str">
        <f>IFERROR(__xludf.DUMMYFUNCTION("GOOGLETRANSLATE(A2589, ""en"", ""ru"")"),"Loading...")</f>
        <v>Loading...</v>
      </c>
      <c r="F2589" s="2" t="str">
        <f>IFERROR(__xludf.DUMMYFUNCTION("GOOGLETRANSLATE(B2589, ""en"", ""ru"")"),"Loading...")</f>
        <v>Loading...</v>
      </c>
      <c r="G2589" s="2" t="str">
        <f>IFERROR(__xludf.DUMMYFUNCTION("GOOGLETRANSLATE(C2589, ""en"", ""ru"")"),"Loading...")</f>
        <v>Loading...</v>
      </c>
    </row>
    <row r="2590" ht="15.75" customHeight="1">
      <c r="A2590" s="2" t="s">
        <v>1071</v>
      </c>
      <c r="B2590" s="2" t="s">
        <v>1075</v>
      </c>
      <c r="C2590" s="2" t="s">
        <v>1072</v>
      </c>
      <c r="E2590" s="2" t="str">
        <f>IFERROR(__xludf.DUMMYFUNCTION("GOOGLETRANSLATE(A2590, ""en"", ""ru"")"),"Loading...")</f>
        <v>Loading...</v>
      </c>
      <c r="F2590" s="2" t="str">
        <f>IFERROR(__xludf.DUMMYFUNCTION("GOOGLETRANSLATE(B2590, ""en"", ""ru"")"),"Loading...")</f>
        <v>Loading...</v>
      </c>
      <c r="G2590" s="2" t="str">
        <f>IFERROR(__xludf.DUMMYFUNCTION("GOOGLETRANSLATE(C2590, ""en"", ""ru"")"),"Loading...")</f>
        <v>Loading...</v>
      </c>
    </row>
    <row r="2591" ht="15.75" customHeight="1">
      <c r="A2591" s="2" t="s">
        <v>1071</v>
      </c>
      <c r="B2591" s="2" t="s">
        <v>612</v>
      </c>
      <c r="C2591" s="2" t="s">
        <v>1072</v>
      </c>
      <c r="E2591" s="2" t="str">
        <f>IFERROR(__xludf.DUMMYFUNCTION("GOOGLETRANSLATE(A2591, ""en"", ""ru"")"),"Loading...")</f>
        <v>Loading...</v>
      </c>
      <c r="F2591" s="2" t="str">
        <f>IFERROR(__xludf.DUMMYFUNCTION("GOOGLETRANSLATE(B2591, ""en"", ""ru"")"),"Loading...")</f>
        <v>Loading...</v>
      </c>
      <c r="G2591" s="2" t="str">
        <f>IFERROR(__xludf.DUMMYFUNCTION("GOOGLETRANSLATE(C2591, ""en"", ""ru"")"),"Loading...")</f>
        <v>Loading...</v>
      </c>
    </row>
    <row r="2592" ht="15.75" customHeight="1">
      <c r="A2592" s="2" t="s">
        <v>1071</v>
      </c>
      <c r="B2592" s="2" t="s">
        <v>78</v>
      </c>
      <c r="C2592" s="2" t="s">
        <v>1072</v>
      </c>
      <c r="E2592" s="2" t="str">
        <f>IFERROR(__xludf.DUMMYFUNCTION("GOOGLETRANSLATE(A2592, ""en"", ""ru"")"),"Loading...")</f>
        <v>Loading...</v>
      </c>
      <c r="F2592" s="2" t="str">
        <f>IFERROR(__xludf.DUMMYFUNCTION("GOOGLETRANSLATE(B2592, ""en"", ""ru"")"),"Помидоры")</f>
        <v>Помидоры</v>
      </c>
      <c r="G2592" s="2" t="str">
        <f>IFERROR(__xludf.DUMMYFUNCTION("GOOGLETRANSLATE(C2592, ""en"", ""ru"")"),"Loading...")</f>
        <v>Loading...</v>
      </c>
    </row>
    <row r="2593" ht="15.75" customHeight="1">
      <c r="A2593" s="2" t="s">
        <v>1071</v>
      </c>
      <c r="B2593" s="2" t="s">
        <v>157</v>
      </c>
      <c r="C2593" s="2" t="s">
        <v>1072</v>
      </c>
      <c r="E2593" s="2" t="str">
        <f>IFERROR(__xludf.DUMMYFUNCTION("GOOGLETRANSLATE(A2593, ""en"", ""ru"")"),"Loading...")</f>
        <v>Loading...</v>
      </c>
      <c r="F2593" s="2" t="str">
        <f>IFERROR(__xludf.DUMMYFUNCTION("GOOGLETRANSLATE(B2593, ""en"", ""ru"")"),"Loading...")</f>
        <v>Loading...</v>
      </c>
      <c r="G2593" s="2" t="str">
        <f>IFERROR(__xludf.DUMMYFUNCTION("GOOGLETRANSLATE(C2593, ""en"", ""ru"")"),"Loading...")</f>
        <v>Loading...</v>
      </c>
    </row>
    <row r="2594" ht="15.75" customHeight="1">
      <c r="A2594" s="2" t="s">
        <v>1071</v>
      </c>
      <c r="B2594" s="2" t="s">
        <v>118</v>
      </c>
      <c r="C2594" s="2" t="s">
        <v>1072</v>
      </c>
      <c r="E2594" s="2" t="str">
        <f>IFERROR(__xludf.DUMMYFUNCTION("GOOGLETRANSLATE(A2594, ""en"", ""ru"")"),"Loading...")</f>
        <v>Loading...</v>
      </c>
      <c r="F2594" s="2" t="str">
        <f>IFERROR(__xludf.DUMMYFUNCTION("GOOGLETRANSLATE(B2594, ""en"", ""ru"")"),"Петрушка")</f>
        <v>Петрушка</v>
      </c>
      <c r="G2594" s="2" t="str">
        <f>IFERROR(__xludf.DUMMYFUNCTION("GOOGLETRANSLATE(C2594, ""en"", ""ru"")"),"Loading...")</f>
        <v>Loading...</v>
      </c>
    </row>
    <row r="2595" ht="15.75" customHeight="1">
      <c r="A2595" s="2" t="s">
        <v>1076</v>
      </c>
      <c r="B2595" s="2" t="s">
        <v>69</v>
      </c>
      <c r="C2595" s="2" t="s">
        <v>1077</v>
      </c>
      <c r="E2595" s="2" t="str">
        <f>IFERROR(__xludf.DUMMYFUNCTION("GOOGLETRANSLATE(A2595, ""en"", ""ru"")"),"Loading...")</f>
        <v>Loading...</v>
      </c>
      <c r="F2595" s="2" t="str">
        <f>IFERROR(__xludf.DUMMYFUNCTION("GOOGLETRANSLATE(B2595, ""en"", ""ru"")"),"Оливковое масло")</f>
        <v>Оливковое масло</v>
      </c>
      <c r="G2595" s="2" t="str">
        <f>IFERROR(__xludf.DUMMYFUNCTION("GOOGLETRANSLATE(C2595, ""en"", ""ru"")"),"Loading...")</f>
        <v>Loading...</v>
      </c>
    </row>
    <row r="2596" ht="15.75" customHeight="1">
      <c r="A2596" s="2" t="s">
        <v>1076</v>
      </c>
      <c r="B2596" s="2" t="s">
        <v>79</v>
      </c>
      <c r="C2596" s="2" t="s">
        <v>1077</v>
      </c>
      <c r="E2596" s="2" t="str">
        <f>IFERROR(__xludf.DUMMYFUNCTION("GOOGLETRANSLATE(A2596, ""en"", ""ru"")"),"Loading...")</f>
        <v>Loading...</v>
      </c>
      <c r="F2596" s="2" t="str">
        <f>IFERROR(__xludf.DUMMYFUNCTION("GOOGLETRANSLATE(B2596, ""en"", ""ru"")"),"Чеснок")</f>
        <v>Чеснок</v>
      </c>
      <c r="G2596" s="2" t="str">
        <f>IFERROR(__xludf.DUMMYFUNCTION("GOOGLETRANSLATE(C2596, ""en"", ""ru"")"),"Loading...")</f>
        <v>Loading...</v>
      </c>
    </row>
    <row r="2597" ht="15.75" customHeight="1">
      <c r="A2597" s="2" t="s">
        <v>1076</v>
      </c>
      <c r="B2597" s="2" t="s">
        <v>17</v>
      </c>
      <c r="C2597" s="2" t="s">
        <v>1077</v>
      </c>
      <c r="E2597" s="2" t="str">
        <f>IFERROR(__xludf.DUMMYFUNCTION("GOOGLETRANSLATE(A2597, ""en"", ""ru"")"),"Loading...")</f>
        <v>Loading...</v>
      </c>
      <c r="F2597" s="2" t="str">
        <f>IFERROR(__xludf.DUMMYFUNCTION("GOOGLETRANSLATE(B2597, ""en"", ""ru"")"),"Кастеровый сахар")</f>
        <v>Кастеровый сахар</v>
      </c>
      <c r="G2597" s="2" t="str">
        <f>IFERROR(__xludf.DUMMYFUNCTION("GOOGLETRANSLATE(C2597, ""en"", ""ru"")"),"Loading...")</f>
        <v>Loading...</v>
      </c>
    </row>
    <row r="2598" ht="15.75" customHeight="1">
      <c r="A2598" s="2" t="s">
        <v>1076</v>
      </c>
      <c r="B2598" s="2" t="s">
        <v>426</v>
      </c>
      <c r="C2598" s="2" t="s">
        <v>1077</v>
      </c>
      <c r="E2598" s="2" t="str">
        <f>IFERROR(__xludf.DUMMYFUNCTION("GOOGLETRANSLATE(A2598, ""en"", ""ru"")"),"Loading...")</f>
        <v>Loading...</v>
      </c>
      <c r="F2598" s="2" t="str">
        <f>IFERROR(__xludf.DUMMYFUNCTION("GOOGLETRANSLATE(B2598, ""en"", ""ru"")"),"Красный винный уксус")</f>
        <v>Красный винный уксус</v>
      </c>
      <c r="G2598" s="2" t="str">
        <f>IFERROR(__xludf.DUMMYFUNCTION("GOOGLETRANSLATE(C2598, ""en"", ""ru"")"),"Loading...")</f>
        <v>Loading...</v>
      </c>
    </row>
    <row r="2599" ht="15.75" customHeight="1">
      <c r="A2599" s="2" t="s">
        <v>1076</v>
      </c>
      <c r="B2599" s="2" t="s">
        <v>394</v>
      </c>
      <c r="C2599" s="2" t="s">
        <v>1077</v>
      </c>
      <c r="E2599" s="2" t="str">
        <f>IFERROR(__xludf.DUMMYFUNCTION("GOOGLETRANSLATE(A2599, ""en"", ""ru"")"),"Loading...")</f>
        <v>Loading...</v>
      </c>
      <c r="F2599" s="2" t="str">
        <f>IFERROR(__xludf.DUMMYFUNCTION("GOOGLETRANSLATE(B2599, ""en"", ""ru"")"),"Loading...")</f>
        <v>Loading...</v>
      </c>
      <c r="G2599" s="2" t="str">
        <f>IFERROR(__xludf.DUMMYFUNCTION("GOOGLETRANSLATE(C2599, ""en"", ""ru"")"),"Loading...")</f>
        <v>Loading...</v>
      </c>
    </row>
    <row r="2600" ht="15.75" customHeight="1">
      <c r="A2600" s="2" t="s">
        <v>1076</v>
      </c>
      <c r="B2600" s="2" t="s">
        <v>386</v>
      </c>
      <c r="C2600" s="2" t="s">
        <v>1077</v>
      </c>
      <c r="E2600" s="2" t="str">
        <f>IFERROR(__xludf.DUMMYFUNCTION("GOOGLETRANSLATE(A2600, ""en"", ""ru"")"),"Loading...")</f>
        <v>Loading...</v>
      </c>
      <c r="F2600" s="2" t="str">
        <f>IFERROR(__xludf.DUMMYFUNCTION("GOOGLETRANSLATE(B2600, ""en"", ""ru"")"),"Loading...")</f>
        <v>Loading...</v>
      </c>
      <c r="G2600" s="2" t="str">
        <f>IFERROR(__xludf.DUMMYFUNCTION("GOOGLETRANSLATE(C2600, ""en"", ""ru"")"),"Loading...")</f>
        <v>Loading...</v>
      </c>
    </row>
    <row r="2601" ht="15.75" customHeight="1">
      <c r="A2601" s="2" t="s">
        <v>1076</v>
      </c>
      <c r="B2601" s="2" t="s">
        <v>489</v>
      </c>
      <c r="C2601" s="2" t="s">
        <v>1077</v>
      </c>
      <c r="E2601" s="2" t="str">
        <f>IFERROR(__xludf.DUMMYFUNCTION("GOOGLETRANSLATE(A2601, ""en"", ""ru"")"),"Loading...")</f>
        <v>Loading...</v>
      </c>
      <c r="F2601" s="2" t="str">
        <f>IFERROR(__xludf.DUMMYFUNCTION("GOOGLETRANSLATE(B2601, ""en"", ""ru"")"),"Маскарпоне")</f>
        <v>Маскарпоне</v>
      </c>
      <c r="G2601" s="2" t="str">
        <f>IFERROR(__xludf.DUMMYFUNCTION("GOOGLETRANSLATE(C2601, ""en"", ""ru"")"),"Loading...")</f>
        <v>Loading...</v>
      </c>
    </row>
    <row r="2602" ht="15.75" customHeight="1">
      <c r="A2602" s="2" t="s">
        <v>1076</v>
      </c>
      <c r="B2602" s="2" t="s">
        <v>25</v>
      </c>
      <c r="C2602" s="2" t="s">
        <v>1077</v>
      </c>
      <c r="E2602" s="2" t="str">
        <f>IFERROR(__xludf.DUMMYFUNCTION("GOOGLETRANSLATE(A2602, ""en"", ""ru"")"),"Loading...")</f>
        <v>Loading...</v>
      </c>
      <c r="F2602" s="2" t="str">
        <f>IFERROR(__xludf.DUMMYFUNCTION("GOOGLETRANSLATE(B2602, ""en"", ""ru"")"),"Молоко")</f>
        <v>Молоко</v>
      </c>
      <c r="G2602" s="2" t="str">
        <f>IFERROR(__xludf.DUMMYFUNCTION("GOOGLETRANSLATE(C2602, ""en"", ""ru"")"),"Loading...")</f>
        <v>Loading...</v>
      </c>
    </row>
    <row r="2603" ht="15.75" customHeight="1">
      <c r="A2603" s="2" t="s">
        <v>1076</v>
      </c>
      <c r="B2603" s="2" t="s">
        <v>607</v>
      </c>
      <c r="C2603" s="2" t="s">
        <v>1077</v>
      </c>
      <c r="E2603" s="2" t="str">
        <f>IFERROR(__xludf.DUMMYFUNCTION("GOOGLETRANSLATE(A2603, ""en"", ""ru"")"),"Loading...")</f>
        <v>Loading...</v>
      </c>
      <c r="F2603" s="2" t="str">
        <f>IFERROR(__xludf.DUMMYFUNCTION("GOOGLETRANSLATE(B2603, ""en"", ""ru"")"),"Loading...")</f>
        <v>Loading...</v>
      </c>
      <c r="G2603" s="2" t="str">
        <f>IFERROR(__xludf.DUMMYFUNCTION("GOOGLETRANSLATE(C2603, ""en"", ""ru"")"),"Loading...")</f>
        <v>Loading...</v>
      </c>
    </row>
    <row r="2604" ht="15.75" customHeight="1">
      <c r="A2604" s="2" t="s">
        <v>1076</v>
      </c>
      <c r="B2604" s="2" t="s">
        <v>534</v>
      </c>
      <c r="C2604" s="2" t="s">
        <v>1077</v>
      </c>
      <c r="E2604" s="2" t="str">
        <f>IFERROR(__xludf.DUMMYFUNCTION("GOOGLETRANSLATE(A2604, ""en"", ""ru"")"),"Loading...")</f>
        <v>Loading...</v>
      </c>
      <c r="F2604" s="2" t="str">
        <f>IFERROR(__xludf.DUMMYFUNCTION("GOOGLETRANSLATE(B2604, ""en"", ""ru"")"),"Loading...")</f>
        <v>Loading...</v>
      </c>
      <c r="G2604" s="2" t="str">
        <f>IFERROR(__xludf.DUMMYFUNCTION("GOOGLETRANSLATE(C2604, ""en"", ""ru"")"),"Loading...")</f>
        <v>Loading...</v>
      </c>
    </row>
    <row r="2605" ht="15.75" customHeight="1">
      <c r="A2605" s="2" t="s">
        <v>1076</v>
      </c>
      <c r="B2605" s="2" t="s">
        <v>916</v>
      </c>
      <c r="C2605" s="2" t="s">
        <v>1077</v>
      </c>
      <c r="E2605" s="2" t="str">
        <f>IFERROR(__xludf.DUMMYFUNCTION("GOOGLETRANSLATE(A2605, ""en"", ""ru"")"),"Loading...")</f>
        <v>Loading...</v>
      </c>
      <c r="F2605" s="2" t="str">
        <f>IFERROR(__xludf.DUMMYFUNCTION("GOOGLETRANSLATE(B2605, ""en"", ""ru"")"),"Loading...")</f>
        <v>Loading...</v>
      </c>
      <c r="G2605" s="2" t="str">
        <f>IFERROR(__xludf.DUMMYFUNCTION("GOOGLETRANSLATE(C2605, ""en"", ""ru"")"),"Loading...")</f>
        <v>Loading...</v>
      </c>
    </row>
    <row r="2606" ht="15.75" customHeight="1">
      <c r="A2606" s="2" t="s">
        <v>1076</v>
      </c>
      <c r="B2606" s="2" t="s">
        <v>607</v>
      </c>
      <c r="C2606" s="2" t="s">
        <v>1077</v>
      </c>
      <c r="E2606" s="2" t="str">
        <f>IFERROR(__xludf.DUMMYFUNCTION("GOOGLETRANSLATE(A2606, ""en"", ""ru"")"),"Loading...")</f>
        <v>Loading...</v>
      </c>
      <c r="F2606" s="2" t="str">
        <f>IFERROR(__xludf.DUMMYFUNCTION("GOOGLETRANSLATE(B2606, ""en"", ""ru"")"),"Loading...")</f>
        <v>Loading...</v>
      </c>
      <c r="G2606" s="2" t="str">
        <f>IFERROR(__xludf.DUMMYFUNCTION("GOOGLETRANSLATE(C2606, ""en"", ""ru"")"),"Loading...")</f>
        <v>Loading...</v>
      </c>
    </row>
    <row r="2607" ht="15.75" customHeight="1">
      <c r="A2607" s="2" t="s">
        <v>1076</v>
      </c>
      <c r="B2607" s="2" t="s">
        <v>213</v>
      </c>
      <c r="C2607" s="2" t="s">
        <v>1077</v>
      </c>
      <c r="E2607" s="2" t="str">
        <f>IFERROR(__xludf.DUMMYFUNCTION("GOOGLETRANSLATE(A2607, ""en"", ""ru"")"),"Loading...")</f>
        <v>Loading...</v>
      </c>
      <c r="F2607" s="2" t="str">
        <f>IFERROR(__xludf.DUMMYFUNCTION("GOOGLETRANSLATE(B2607, ""en"", ""ru"")"),"Loading...")</f>
        <v>Loading...</v>
      </c>
      <c r="G2607" s="2" t="str">
        <f>IFERROR(__xludf.DUMMYFUNCTION("GOOGLETRANSLATE(C2607, ""en"", ""ru"")"),"Loading...")</f>
        <v>Loading...</v>
      </c>
    </row>
    <row r="2608" ht="15.75" customHeight="1">
      <c r="A2608" s="2" t="s">
        <v>1076</v>
      </c>
      <c r="B2608" s="2" t="s">
        <v>222</v>
      </c>
      <c r="C2608" s="2" t="s">
        <v>1077</v>
      </c>
      <c r="E2608" s="2" t="str">
        <f>IFERROR(__xludf.DUMMYFUNCTION("GOOGLETRANSLATE(A2608, ""en"", ""ru"")"),"Loading...")</f>
        <v>Loading...</v>
      </c>
      <c r="F2608" s="2" t="str">
        <f>IFERROR(__xludf.DUMMYFUNCTION("GOOGLETRANSLATE(B2608, ""en"", ""ru"")"),"Loading...")</f>
        <v>Loading...</v>
      </c>
      <c r="G2608" s="2" t="str">
        <f>IFERROR(__xludf.DUMMYFUNCTION("GOOGLETRANSLATE(C2608, ""en"", ""ru"")"),"Loading...")</f>
        <v>Loading...</v>
      </c>
    </row>
    <row r="2609" ht="15.75" customHeight="1">
      <c r="A2609" s="2" t="s">
        <v>1076</v>
      </c>
      <c r="B2609" s="2" t="s">
        <v>287</v>
      </c>
      <c r="C2609" s="2" t="s">
        <v>1077</v>
      </c>
      <c r="E2609" s="2" t="str">
        <f>IFERROR(__xludf.DUMMYFUNCTION("GOOGLETRANSLATE(A2609, ""en"", ""ru"")"),"Loading...")</f>
        <v>Loading...</v>
      </c>
      <c r="F2609" s="2" t="str">
        <f>IFERROR(__xludf.DUMMYFUNCTION("GOOGLETRANSLATE(B2609, ""en"", ""ru"")"),"Loading...")</f>
        <v>Loading...</v>
      </c>
      <c r="G2609" s="2" t="str">
        <f>IFERROR(__xludf.DUMMYFUNCTION("GOOGLETRANSLATE(C2609, ""en"", ""ru"")"),"Loading...")</f>
        <v>Loading...</v>
      </c>
    </row>
    <row r="2610" ht="15.75" customHeight="1">
      <c r="A2610" s="2" t="s">
        <v>1078</v>
      </c>
      <c r="B2610" s="2" t="s">
        <v>804</v>
      </c>
      <c r="C2610" s="2" t="s">
        <v>1079</v>
      </c>
      <c r="E2610" s="2" t="str">
        <f>IFERROR(__xludf.DUMMYFUNCTION("GOOGLETRANSLATE(A2610, ""en"", ""ru"")"),"Loading...")</f>
        <v>Loading...</v>
      </c>
      <c r="F2610" s="2" t="str">
        <f>IFERROR(__xludf.DUMMYFUNCTION("GOOGLETRANSLATE(B2610, ""en"", ""ru"")"),"Loading...")</f>
        <v>Loading...</v>
      </c>
      <c r="G2610" s="2" t="str">
        <f>IFERROR(__xludf.DUMMYFUNCTION("GOOGLETRANSLATE(C2610, ""en"", ""ru"")"),"Нагрейте духовку до 200C/180C конвекция/газ. 6. Выложите тыкву и чеснок на противень и сбрызните оливковым маслом. Запекать 35-40 минут до мягкости. Время года.
Приготовьте макароны согласно инструкции на упаковке. Слейте воду, сохранив ее. С помощью блен"&amp;"дера взбейте тыкву с 400 мл воды от варки. Нагрейте немного масла на сковороде, обжарьте шалфей до хрустящей корочки, затем выложите его на кухонную бумагу. Выложите макароны и соус в сковороду и прогрейте. Посыпьте шалфеем.")</f>
        <v>Нагрейте духовку до 200C/180C конвекция/газ. 6. Выложите тыкву и чеснок на противень и сбрызните оливковым маслом. Запекать 35-40 минут до мягкости. Время года.
Приготовьте макароны согласно инструкции на упаковке. Слейте воду, сохранив ее. С помощью блендера взбейте тыкву с 400 мл воды от варки. Нагрейте немного масла на сковороде, обжарьте шалфей до хрустящей корочки, затем выложите его на кухонную бумагу. Выложите макароны и соус в сковороду и прогрейте. Посыпьте шалфеем.</v>
      </c>
    </row>
    <row r="2611" ht="15.75" customHeight="1">
      <c r="A2611" s="2" t="s">
        <v>1078</v>
      </c>
      <c r="B2611" s="2" t="s">
        <v>79</v>
      </c>
      <c r="C2611" s="2" t="s">
        <v>1079</v>
      </c>
      <c r="E2611" s="2" t="str">
        <f>IFERROR(__xludf.DUMMYFUNCTION("GOOGLETRANSLATE(A2611, ""en"", ""ru"")"),"Loading...")</f>
        <v>Loading...</v>
      </c>
      <c r="F2611" s="2" t="str">
        <f>IFERROR(__xludf.DUMMYFUNCTION("GOOGLETRANSLATE(B2611, ""en"", ""ru"")"),"Чеснок")</f>
        <v>Чеснок</v>
      </c>
      <c r="G2611" s="2" t="str">
        <f>IFERROR(__xludf.DUMMYFUNCTION("GOOGLETRANSLATE(C2611, ""en"", ""ru"")"),"Нагрейте духовку до 200C/180C конвекция/газ. 6. Выложите тыкву и чеснок на противень и сбрызните оливковым маслом. Запекать 35-40 минут до мягкости. Время года.
Приготовьте макароны согласно инструкции на упаковке. Слейте воду, сохранив ее. С помощью блен"&amp;"дера взбейте тыкву с 400 мл воды от варки. Нагрейте немного масла на сковороде, обжарьте шалфей до хрустящей корочки, затем выложите его на кухонную бумагу. Выложите макароны и соус в сковороду и прогрейте. Посыпьте шалфеем.")</f>
        <v>Нагрейте духовку до 200C/180C конвекция/газ. 6. Выложите тыкву и чеснок на противень и сбрызните оливковым маслом. Запекать 35-40 минут до мягкости. Время года.
Приготовьте макароны согласно инструкции на упаковке. Слейте воду, сохранив ее. С помощью блендера взбейте тыкву с 400 мл воды от варки. Нагрейте немного масла на сковороде, обжарьте шалфей до хрустящей корочки, затем выложите его на кухонную бумагу. Выложите макароны и соус в сковороду и прогрейте. Посыпьте шалфеем.</v>
      </c>
    </row>
    <row r="2612" ht="15.75" customHeight="1">
      <c r="A2612" s="2" t="s">
        <v>1078</v>
      </c>
      <c r="B2612" s="2" t="s">
        <v>69</v>
      </c>
      <c r="C2612" s="2" t="s">
        <v>1079</v>
      </c>
      <c r="E2612" s="2" t="str">
        <f>IFERROR(__xludf.DUMMYFUNCTION("GOOGLETRANSLATE(A2612, ""en"", ""ru"")"),"Loading...")</f>
        <v>Loading...</v>
      </c>
      <c r="F2612" s="2" t="str">
        <f>IFERROR(__xludf.DUMMYFUNCTION("GOOGLETRANSLATE(B2612, ""en"", ""ru"")"),"Оливковое масло")</f>
        <v>Оливковое масло</v>
      </c>
      <c r="G2612" s="2" t="str">
        <f>IFERROR(__xludf.DUMMYFUNCTION("GOOGLETRANSLATE(C2612, ""en"", ""ru"")"),"Нагрейте духовку до 200C/180C конвекция/газ. 6. Выложите тыкву и чеснок на противень и сбрызните оливковым маслом. Запекать 35-40 минут до мягкости. Время года.
Приготовьте макароны согласно инструкции на упаковке. Слейте воду, сохранив ее. С помощью блен"&amp;"дера взбейте тыкву с 400 мл воды от варки. Нагрейте немного масла на сковороде, обжарьте шалфей до хрустящей корочки, затем выложите его на кухонную бумагу. Выложите макароны и соус в сковороду и прогрейте. Посыпьте шалфеем.")</f>
        <v>Нагрейте духовку до 200C/180C конвекция/газ. 6. Выложите тыкву и чеснок на противень и сбрызните оливковым маслом. Запекать 35-40 минут до мягкости. Время года.
Приготовьте макароны согласно инструкции на упаковке. Слейте воду, сохранив ее. С помощью блендера взбейте тыкву с 400 мл воды от варки. Нагрейте немного масла на сковороде, обжарьте шалфей до хрустящей корочки, затем выложите его на кухонную бумагу. Выложите макароны и соус в сковороду и прогрейте. Посыпьте шалфеем.</v>
      </c>
    </row>
    <row r="2613" ht="15.75" customHeight="1">
      <c r="A2613" s="2" t="s">
        <v>1078</v>
      </c>
      <c r="B2613" s="2" t="s">
        <v>381</v>
      </c>
      <c r="C2613" s="2" t="s">
        <v>1079</v>
      </c>
      <c r="E2613" s="2" t="str">
        <f>IFERROR(__xludf.DUMMYFUNCTION("GOOGLETRANSLATE(A2613, ""en"", ""ru"")"),"Loading...")</f>
        <v>Loading...</v>
      </c>
      <c r="F2613" s="2" t="str">
        <f>IFERROR(__xludf.DUMMYFUNCTION("GOOGLETRANSLATE(B2613, ""en"", ""ru"")"),"Loading...")</f>
        <v>Loading...</v>
      </c>
      <c r="G2613" s="2" t="str">
        <f>IFERROR(__xludf.DUMMYFUNCTION("GOOGLETRANSLATE(C2613, ""en"", ""ru"")"),"Нагрейте духовку до 200C/180C конвекция/газ. 6. Выложите тыкву и чеснок на противень и сбрызните оливковым маслом. Запекать 35-40 минут до мягкости. Время года.
Приготовьте макароны согласно инструкции на упаковке. Слейте воду, сохранив ее. С помощью блен"&amp;"дера взбейте тыкву с 400 мл воды от варки. Нагрейте немного масла на сковороде, обжарьте шалфей до хрустящей корочки, затем выложите его на кухонную бумагу. Выложите макароны и соус в сковороду и прогрейте. Посыпьте шалфеем.")</f>
        <v>Нагрейте духовку до 200C/180C конвекция/газ. 6. Выложите тыкву и чеснок на противень и сбрызните оливковым маслом. Запекать 35-40 минут до мягкости. Время года.
Приготовьте макароны согласно инструкции на упаковке. Слейте воду, сохранив ее. С помощью блендера взбейте тыкву с 400 мл воды от варки. Нагрейте немного масла на сковороде, обжарьте шалфей до хрустящей корочки, затем выложите его на кухонную бумагу. Выложите макароны и соус в сковороду и прогрейте. Посыпьте шалфеем.</v>
      </c>
    </row>
    <row r="2614" ht="15.75" customHeight="1">
      <c r="A2614" s="2" t="s">
        <v>1078</v>
      </c>
      <c r="B2614" s="2" t="s">
        <v>849</v>
      </c>
      <c r="C2614" s="2" t="s">
        <v>1079</v>
      </c>
      <c r="E2614" s="2" t="str">
        <f>IFERROR(__xludf.DUMMYFUNCTION("GOOGLETRANSLATE(A2614, ""en"", ""ru"")"),"Loading...")</f>
        <v>Loading...</v>
      </c>
      <c r="F2614" s="2" t="str">
        <f>IFERROR(__xludf.DUMMYFUNCTION("GOOGLETRANSLATE(B2614, ""en"", ""ru"")"),"Loading...")</f>
        <v>Loading...</v>
      </c>
      <c r="G2614" s="2" t="str">
        <f>IFERROR(__xludf.DUMMYFUNCTION("GOOGLETRANSLATE(C2614, ""en"", ""ru"")"),"Нагрейте духовку до 200C/180C конвекция/газ. 6. Выложите тыкву и чеснок на противень и сбрызните оливковым маслом. Запекать 35-40 минут до мягкости. Время года.
Приготовьте макароны согласно инструкции на упаковке. Слейте воду, сохранив ее. С помощью блен"&amp;"дера взбейте тыкву с 400 мл воды от варки. Нагрейте немного масла на сковороде, обжарьте шалфей до хрустящей корочки, затем выложите его на кухонную бумагу. Выложите макароны и соус в сковороду и прогрейте. Посыпьте шалфеем.")</f>
        <v>Нагрейте духовку до 200C/180C конвекция/газ. 6. Выложите тыкву и чеснок на противень и сбрызните оливковым маслом. Запекать 35-40 минут до мягкости. Время года.
Приготовьте макароны согласно инструкции на упаковке. Слейте воду, сохранив ее. С помощью блендера взбейте тыкву с 400 мл воды от варки. Нагрейте немного масла на сковороде, обжарьте шалфей до хрустящей корочки, затем выложите его на кухонную бумагу. Выложите макароны и соус в сковороду и прогрейте. Посыпьте шалфеем.</v>
      </c>
    </row>
    <row r="2615" ht="15.75" customHeight="1">
      <c r="A2615" s="2" t="s">
        <v>1080</v>
      </c>
      <c r="B2615" s="2" t="s">
        <v>77</v>
      </c>
      <c r="C2615" s="2" t="s">
        <v>1081</v>
      </c>
      <c r="E2615" s="2" t="str">
        <f>IFERROR(__xludf.DUMMYFUNCTION("GOOGLETRANSLATE(A2615, ""en"", ""ru"")"),"Loading...")</f>
        <v>Loading...</v>
      </c>
      <c r="F2615" s="2" t="str">
        <f>IFERROR(__xludf.DUMMYFUNCTION("GOOGLETRANSLATE(B2615, ""en"", ""ru"")"),"Лук")</f>
        <v>Лук</v>
      </c>
      <c r="G2615" s="2" t="str">
        <f>IFERROR(__xludf.DUMMYFUNCTION("GOOGLETRANSLATE(C2615, ""en"", ""ru"")"),"Поставьте большую сковороду с антипригарным покрытием на слабый огонь. Медленно обжарьте лук в растительном и сливочном масле, пока он не станет мягким, но не коричневым — это должно занять около 15 минут. Добавьте картофель, накройте крышку сковороды и г"&amp;"отовьте еще 15–20 минут, давая время потушить, чтобы он прожарился достаточно.
Когда картофель станет мягким, блестящим луком, раздайте 2 зубчика чеснока и головку чеснока, а затем взбейте яйца.
Снова закройте крышку кастрюли и оставьте лепешку, медленно "&amp;"готовящуюся. Через 20 минут края и опора должны стать золотистыми, верх застыть, но середина все еще немного шататься. Чтобы перевернуть его, поместите его на тарелку и положите сверху другую тарелку, переверните все и вставьте обратно в кастрюлю, чтобы з"&amp;"авершить приготовление. После приготовления переложите на тарелку и подайте тортилью теплой или холодной, посыпав рубленой петрушкой.
Для подачи ломтиков разогретого багета наколите их вилкой и натрите оставшимися чесноком, выложите сверху тертые помидоры"&amp;", приправьте морским солью и небольшим количеством оливкового масла.")</f>
        <v>Поставьте большую сковороду с антипригарным покрытием на слабый огонь. Медленно обжарьте лук в растительном и сливочном масле, пока он не станет мягким, но не коричневым — это должно занять около 15 минут. Добавьте картофель, накройте крышку сковороды и готовьте еще 15–20 минут, давая время потушить, чтобы он прожарился достаточно.
Когда картофель станет мягким, блестящим луком, раздайте 2 зубчика чеснока и головку чеснока, а затем взбейте яйца.
Снова закройте крышку кастрюли и оставьте лепешку, медленно готовящуюся. Через 20 минут края и опора должны стать золотистыми, верх застыть, но середина все еще немного шататься. Чтобы перевернуть его, поместите его на тарелку и положите сверху другую тарелку, переверните все и вставьте обратно в кастрюлю, чтобы завершить приготовление. После приготовления переложите на тарелку и подайте тортилью теплой или холодной, посыпав рубленой петрушкой.
Для подачи ломтиков разогретого багета наколите их вилкой и натрите оставшимися чесноком, выложите сверху тертые помидоры, приправьте морским солью и небольшим количеством оливкового масла.</v>
      </c>
    </row>
    <row r="2616" ht="15.75" customHeight="1">
      <c r="A2616" s="2" t="s">
        <v>1080</v>
      </c>
      <c r="B2616" s="2" t="s">
        <v>69</v>
      </c>
      <c r="C2616" s="2" t="s">
        <v>1081</v>
      </c>
      <c r="E2616" s="2" t="str">
        <f>IFERROR(__xludf.DUMMYFUNCTION("GOOGLETRANSLATE(A2616, ""en"", ""ru"")"),"Loading...")</f>
        <v>Loading...</v>
      </c>
      <c r="F2616" s="2" t="str">
        <f>IFERROR(__xludf.DUMMYFUNCTION("GOOGLETRANSLATE(B2616, ""en"", ""ru"")"),"Оливковое масло")</f>
        <v>Оливковое масло</v>
      </c>
      <c r="G2616" s="2" t="str">
        <f>IFERROR(__xludf.DUMMYFUNCTION("GOOGLETRANSLATE(C2616, ""en"", ""ru"")"),"Поставьте большую сковороду с антипригарным покрытием на слабый огонь. Медленно обжарьте лук в растительном и сливочном масле, пока он не станет мягким, но не коричневым — это должно занять около 15 минут. Добавьте картофель, накройте крышку сковороды и г"&amp;"отовьте еще 15–20 минут, давая время потушить, чтобы он прожарился достаточно.
Когда картофель станет мягким, блестящим луком, раздайте 2 зубчика чеснока и головку чеснока, а затем взбейте яйца.
Снова закройте крышку кастрюли и оставьте лепешку, медленно "&amp;"готовящуюся. Через 20 минут края и опора должны стать золотистыми, верх застыть, но середина все еще немного шататься. Чтобы перевернуть его, поместите его на тарелку и положите сверху другую тарелку, переверните все и вставьте обратно в кастрюлю, чтобы з"&amp;"авершить приготовление. После приготовления переложите на тарелку и подайте тортилью теплой или холодной, посыпав рубленой петрушкой.
Для подачи ломтиков разогретого багета наколите их вилкой и натрите оставшимися чесноком, выложите сверху тертые помидоры"&amp;", приправьте морским солью и небольшим количеством оливкового масла.")</f>
        <v>Поставьте большую сковороду с антипригарным покрытием на слабый огонь. Медленно обжарьте лук в растительном и сливочном масле, пока он не станет мягким, но не коричневым — это должно занять около 15 минут. Добавьте картофель, накройте крышку сковороды и готовьте еще 15–20 минут, давая время потушить, чтобы он прожарился достаточно.
Когда картофель станет мягким, блестящим луком, раздайте 2 зубчика чеснока и головку чеснока, а затем взбейте яйца.
Снова закройте крышку кастрюли и оставьте лепешку, медленно готовящуюся. Через 20 минут края и опора должны стать золотистыми, верх застыть, но середина все еще немного шататься. Чтобы перевернуть его, поместите его на тарелку и положите сверху другую тарелку, переверните все и вставьте обратно в кастрюлю, чтобы завершить приготовление. После приготовления переложите на тарелку и подайте тортилью теплой или холодной, посыпав рубленой петрушкой.
Для подачи ломтиков разогретого багета наколите их вилкой и натрите оставшимися чесноком, выложите сверху тертые помидоры, приправьте морским солью и небольшим количеством оливкового масла.</v>
      </c>
    </row>
    <row r="2617" ht="15.75" customHeight="1">
      <c r="A2617" s="2" t="s">
        <v>1080</v>
      </c>
      <c r="B2617" s="2" t="s">
        <v>18</v>
      </c>
      <c r="C2617" s="2" t="s">
        <v>1081</v>
      </c>
      <c r="E2617" s="2" t="str">
        <f>IFERROR(__xludf.DUMMYFUNCTION("GOOGLETRANSLATE(A2617, ""en"", ""ru"")"),"Loading...")</f>
        <v>Loading...</v>
      </c>
      <c r="F2617" s="2" t="str">
        <f>IFERROR(__xludf.DUMMYFUNCTION("GOOGLETRANSLATE(B2617, ""en"", ""ru"")"),"Масло")</f>
        <v>Масло</v>
      </c>
      <c r="G2617" s="2" t="str">
        <f>IFERROR(__xludf.DUMMYFUNCTION("GOOGLETRANSLATE(C2617, ""en"", ""ru"")"),"Поставьте большую сковороду с антипригарным покрытием на слабый огонь. Медленно обжарьте лук в растительном и сливочном масле, пока он не станет мягким, но не коричневым — это должно занять около 15 минут. Добавьте картофель, накройте крышку сковороды и г"&amp;"отовьте еще 15–20 минут, давая время потушить, чтобы он прожарился достаточно.
Когда картофель станет мягким, блестящим луком, раздайте 2 зубчика чеснока и головку чеснока, а затем взбейте яйца.
Снова закройте крышку кастрюли и оставьте лепешку, медленно "&amp;"готовящуюся. Через 20 минут края и опора должны стать золотистыми, верх застыть, но середина все еще немного шататься. Чтобы перевернуть его, поместите его на тарелку и положите сверху другую тарелку, переверните все и вставьте обратно в кастрюлю, чтобы з"&amp;"авершить приготовление. После приготовления переложите на тарелку и подайте тортилью теплой или холодной, посыпав рубленой петрушкой.
Для подачи ломтиков разогретого багета наколите их вилкой и натрите оставшимися чесноком, выложите сверху тертые помидоры"&amp;", приправьте морским солью и небольшим количеством оливкового масла.")</f>
        <v>Поставьте большую сковороду с антипригарным покрытием на слабый огонь. Медленно обжарьте лук в растительном и сливочном масле, пока он не станет мягким, но не коричневым — это должно занять около 15 минут. Добавьте картофель, накройте крышку сковороды и готовьте еще 15–20 минут, давая время потушить, чтобы он прожарился достаточно.
Когда картофель станет мягким, блестящим луком, раздайте 2 зубчика чеснока и головку чеснока, а затем взбейте яйца.
Снова закройте крышку кастрюли и оставьте лепешку, медленно готовящуюся. Через 20 минут края и опора должны стать золотистыми, верх застыть, но середина все еще немного шататься. Чтобы перевернуть его, поместите его на тарелку и положите сверху другую тарелку, переверните все и вставьте обратно в кастрюлю, чтобы завершить приготовление. После приготовления переложите на тарелку и подайте тортилью теплой или холодной, посыпав рубленой петрушкой.
Для подачи ломтиков разогретого багета наколите их вилкой и натрите оставшимися чесноком, выложите сверху тертые помидоры, приправьте морским солью и небольшим количеством оливкового масла.</v>
      </c>
    </row>
    <row r="2618" ht="15.75" customHeight="1">
      <c r="A2618" s="2" t="s">
        <v>1080</v>
      </c>
      <c r="B2618" s="2" t="s">
        <v>93</v>
      </c>
      <c r="C2618" s="2" t="s">
        <v>1081</v>
      </c>
      <c r="E2618" s="2" t="str">
        <f>IFERROR(__xludf.DUMMYFUNCTION("GOOGLETRANSLATE(A2618, ""en"", ""ru"")"),"Loading...")</f>
        <v>Loading...</v>
      </c>
      <c r="F2618" s="2" t="str">
        <f>IFERROR(__xludf.DUMMYFUNCTION("GOOGLETRANSLATE(B2618, ""en"", ""ru"")"),"Картофель")</f>
        <v>Картофель</v>
      </c>
      <c r="G2618" s="2" t="str">
        <f>IFERROR(__xludf.DUMMYFUNCTION("GOOGLETRANSLATE(C2618, ""en"", ""ru"")"),"Поставьте большую сковороду с антипригарным покрытием на слабый огонь. Медленно обжарьте лук в растительном и сливочном масле, пока он не станет мягким, но не коричневым — это должно занять около 15 минут. Добавьте картофель, накройте крышку сковороды и г"&amp;"отовьте еще 15–20 минут, давая время потушить, чтобы он прожарился достаточно.
Когда картофель станет мягким, блестящим луком, раздайте 2 зубчика чеснока и головку чеснока, а затем взбейте яйца.
Снова закройте крышку кастрюли и оставьте лепешку, медленно "&amp;"готовящуюся. Через 20 минут края и опора должны стать золотистыми, верх застыть, но середина все еще немного шататься. Чтобы перевернуть его, поместите его на тарелку и положите сверху другую тарелку, переверните все и вставьте обратно в кастрюлю, чтобы з"&amp;"авершить приготовление. После приготовления переложите на тарелку и подайте тортилью теплой или холодной, посыпав рубленой петрушкой.
Для подачи ломтиков разогретого багета наколите их вилкой и натрите оставшимися чесноком, выложите сверху тертые помидоры"&amp;", приправьте морским солью и небольшим количеством оливкового масла.")</f>
        <v>Поставьте большую сковороду с антипригарным покрытием на слабый огонь. Медленно обжарьте лук в растительном и сливочном масле, пока он не станет мягким, но не коричневым — это должно занять около 15 минут. Добавьте картофель, накройте крышку сковороды и готовьте еще 15–20 минут, давая время потушить, чтобы он прожарился достаточно.
Когда картофель станет мягким, блестящим луком, раздайте 2 зубчика чеснока и головку чеснока, а затем взбейте яйца.
Снова закройте крышку кастрюли и оставьте лепешку, медленно готовящуюся. Через 20 минут края и опора должны стать золотистыми, верх застыть, но середина все еще немного шататься. Чтобы перевернуть его, поместите его на тарелку и положите сверху другую тарелку, переверните все и вставьте обратно в кастрюлю, чтобы завершить приготовление. После приготовления переложите на тарелку и подайте тортилью теплой или холодной, посыпав рубленой петрушкой.
Для подачи ломтиков разогретого багета наколите их вилкой и натрите оставшимися чесноком, выложите сверху тертые помидоры, приправьте морским солью и небольшим количеством оливкового масла.</v>
      </c>
    </row>
    <row r="2619" ht="15.75" customHeight="1">
      <c r="A2619" s="2" t="s">
        <v>1080</v>
      </c>
      <c r="B2619" s="2" t="s">
        <v>79</v>
      </c>
      <c r="C2619" s="2" t="s">
        <v>1081</v>
      </c>
      <c r="E2619" s="2" t="str">
        <f>IFERROR(__xludf.DUMMYFUNCTION("GOOGLETRANSLATE(A2619, ""en"", ""ru"")"),"Loading...")</f>
        <v>Loading...</v>
      </c>
      <c r="F2619" s="2" t="str">
        <f>IFERROR(__xludf.DUMMYFUNCTION("GOOGLETRANSLATE(B2619, ""en"", ""ru"")"),"Чеснок")</f>
        <v>Чеснок</v>
      </c>
      <c r="G2619" s="2" t="str">
        <f>IFERROR(__xludf.DUMMYFUNCTION("GOOGLETRANSLATE(C2619, ""en"", ""ru"")"),"Поставьте большую сковороду с антипригарным покрытием на слабый огонь. Медленно обжарьте лук в растительном и сливочном масле, пока он не станет мягким, но не коричневым — это должно занять около 15 минут. Добавьте картофель, накройте крышку сковороды и г"&amp;"отовьте еще 15–20 минут, давая время потушить, чтобы он прожарился достаточно.
Когда картофель станет мягким, блестящим луком, раздайте 2 зубчика чеснока и головку чеснока, а затем взбейте яйца.
Снова закройте крышку кастрюли и оставьте лепешку, медленно "&amp;"готовящуюся. Через 20 минут края и опора должны стать золотистыми, верх застыть, но середина все еще немного шататься. Чтобы перевернуть его, поместите его на тарелку и положите сверху другую тарелку, переверните все и вставьте обратно в кастрюлю, чтобы з"&amp;"авершить приготовление. После приготовления переложите на тарелку и подайте тортилью теплой или холодной, посыпав рубленой петрушкой.
Для подачи ломтиков разогретого багета наколите их вилкой и натрите оставшимися чесноком, выложите сверху тертые помидоры"&amp;", приправьте морским солью и небольшим количеством оливкового масла.")</f>
        <v>Поставьте большую сковороду с антипригарным покрытием на слабый огонь. Медленно обжарьте лук в растительном и сливочном масле, пока он не станет мягким, но не коричневым — это должно занять около 15 минут. Добавьте картофель, накройте крышку сковороды и готовьте еще 15–20 минут, давая время потушить, чтобы он прожарился достаточно.
Когда картофель станет мягким, блестящим луком, раздайте 2 зубчика чеснока и головку чеснока, а затем взбейте яйца.
Снова закройте крышку кастрюли и оставьте лепешку, медленно готовящуюся. Через 20 минут края и опора должны стать золотистыми, верх застыть, но середина все еще немного шататься. Чтобы перевернуть его, поместите его на тарелку и положите сверху другую тарелку, переверните все и вставьте обратно в кастрюлю, чтобы завершить приготовление. После приготовления переложите на тарелку и подайте тортилью теплой или холодной, посыпав рубленой петрушкой.
Для подачи ломтиков разогретого багета наколите их вилкой и натрите оставшимися чесноком, выложите сверху тертые помидоры, приправьте морским солью и небольшим количеством оливкового масла.</v>
      </c>
    </row>
    <row r="2620" ht="15.75" customHeight="1">
      <c r="A2620" s="2" t="s">
        <v>1080</v>
      </c>
      <c r="B2620" s="2" t="s">
        <v>27</v>
      </c>
      <c r="C2620" s="2" t="s">
        <v>1081</v>
      </c>
      <c r="E2620" s="2" t="str">
        <f>IFERROR(__xludf.DUMMYFUNCTION("GOOGLETRANSLATE(A2620, ""en"", ""ru"")"),"Loading...")</f>
        <v>Loading...</v>
      </c>
      <c r="F2620" s="2" t="str">
        <f>IFERROR(__xludf.DUMMYFUNCTION("GOOGLETRANSLATE(B2620, ""en"", ""ru"")"),"Яйца")</f>
        <v>Яйца</v>
      </c>
      <c r="G2620" s="2" t="str">
        <f>IFERROR(__xludf.DUMMYFUNCTION("GOOGLETRANSLATE(C2620, ""en"", ""ru"")"),"Поставьте большую сковороду с антипригарным покрытием на слабый огонь. Медленно обжарьте лук в растительном и сливочном масле, пока он не станет мягким, но не коричневым — это должно занять около 15 минут. Добавьте картофель, накройте крышку сковороды и г"&amp;"отовьте еще 15–20 минут, давая время потушить, чтобы он прожарился достаточно.
Когда картофель станет мягким, блестящим луком, раздайте 2 зубчика чеснока и головку чеснока, а затем взбейте яйца.
Снова закройте крышку кастрюли и оставьте лепешку, медленно "&amp;"готовящуюся. Через 20 минут края и опора должны стать золотистыми, верх застыть, но середина все еще немного шататься. Чтобы перевернуть его, поместите его на тарелку и положите сверху другую тарелку, переверните все и вставьте обратно в кастрюлю, чтобы з"&amp;"авершить приготовление. После приготовления переложите на тарелку и подайте тортилью теплой или холодной, посыпав рубленой петрушкой.
Для подачи ломтиков разогретого багета наколите их вилкой и натрите оставшимися чесноком, выложите сверху тертые помидоры"&amp;", приправьте морским солью и небольшим количеством оливкового масла.")</f>
        <v>Поставьте большую сковороду с антипригарным покрытием на слабый огонь. Медленно обжарьте лук в растительном и сливочном масле, пока он не станет мягким, но не коричневым — это должно занять около 15 минут. Добавьте картофель, накройте крышку сковороды и готовьте еще 15–20 минут, давая время потушить, чтобы он прожарился достаточно.
Когда картофель станет мягким, блестящим луком, раздайте 2 зубчика чеснока и головку чеснока, а затем взбейте яйца.
Снова закройте крышку кастрюли и оставьте лепешку, медленно готовящуюся. Через 20 минут края и опора должны стать золотистыми, верх застыть, но середина все еще немного шататься. Чтобы перевернуть его, поместите его на тарелку и положите сверху другую тарелку, переверните все и вставьте обратно в кастрюлю, чтобы завершить приготовление. После приготовления переложите на тарелку и подайте тортилью теплой или холодной, посыпав рубленой петрушкой.
Для подачи ломтиков разогретого багета наколите их вилкой и натрите оставшимися чесноком, выложите сверху тертые помидоры, приправьте морским солью и небольшим количеством оливкового масла.</v>
      </c>
    </row>
    <row r="2621" ht="15.75" customHeight="1">
      <c r="A2621" s="2" t="s">
        <v>1080</v>
      </c>
      <c r="B2621" s="2" t="s">
        <v>118</v>
      </c>
      <c r="C2621" s="2" t="s">
        <v>1081</v>
      </c>
      <c r="E2621" s="2" t="str">
        <f>IFERROR(__xludf.DUMMYFUNCTION("GOOGLETRANSLATE(A2621, ""en"", ""ru"")"),"Loading...")</f>
        <v>Loading...</v>
      </c>
      <c r="F2621" s="2" t="str">
        <f>IFERROR(__xludf.DUMMYFUNCTION("GOOGLETRANSLATE(B2621, ""en"", ""ru"")"),"Петрушка")</f>
        <v>Петрушка</v>
      </c>
      <c r="G2621" s="2" t="str">
        <f>IFERROR(__xludf.DUMMYFUNCTION("GOOGLETRANSLATE(C2621, ""en"", ""ru"")"),"Поставьте большую сковороду с антипригарным покрытием на слабый огонь. Медленно обжарьте лук в растительном и сливочном масле, пока он не станет мягким, но не коричневым — это должно занять около 15 минут. Добавьте картофель, накройте крышку сковороды и г"&amp;"отовьте еще 15–20 минут, давая время потушить, чтобы он прожарился достаточно.
Когда картофель станет мягким, блестящим луком, раздайте 2 зубчика чеснока и головку чеснока, а затем взбейте яйца.
Снова закройте крышку кастрюли и оставьте лепешку, медленно "&amp;"готовящуюся. Через 20 минут края и опора должны стать золотистыми, верх застыть, но середина все еще немного шататься. Чтобы перевернуть его, поместите его на тарелку и положите сверху другую тарелку, переверните все и вставьте обратно в кастрюлю, чтобы з"&amp;"авершить приготовление. После приготовления переложите на тарелку и подайте тортилью теплой или холодной, посыпав рубленой петрушкой.
Для подачи ломтиков разогретого багета наколите их вилкой и натрите оставшимися чесноком, выложите сверху тертые помидоры"&amp;", приправьте морским солью и небольшим количеством оливкового масла.")</f>
        <v>Поставьте большую сковороду с антипригарным покрытием на слабый огонь. Медленно обжарьте лук в растительном и сливочном масле, пока он не станет мягким, но не коричневым — это должно занять около 15 минут. Добавьте картофель, накройте крышку сковороды и готовьте еще 15–20 минут, давая время потушить, чтобы он прожарился достаточно.
Когда картофель станет мягким, блестящим луком, раздайте 2 зубчика чеснока и головку чеснока, а затем взбейте яйца.
Снова закройте крышку кастрюли и оставьте лепешку, медленно готовящуюся. Через 20 минут края и опора должны стать золотистыми, верх застыть, но середина все еще немного шататься. Чтобы перевернуть его, поместите его на тарелку и положите сверху другую тарелку, переверните все и вставьте обратно в кастрюлю, чтобы завершить приготовление. После приготовления переложите на тарелку и подайте тортилью теплой или холодной, посыпав рубленой петрушкой.
Для подачи ломтиков разогретого багета наколите их вилкой и натрите оставшимися чесноком, выложите сверху тертые помидоры, приправьте морским солью и небольшим количеством оливкового масла.</v>
      </c>
    </row>
    <row r="2622" ht="15.75" customHeight="1">
      <c r="A2622" s="2" t="s">
        <v>1080</v>
      </c>
      <c r="B2622" s="2" t="s">
        <v>979</v>
      </c>
      <c r="C2622" s="2" t="s">
        <v>1081</v>
      </c>
      <c r="E2622" s="2" t="str">
        <f>IFERROR(__xludf.DUMMYFUNCTION("GOOGLETRANSLATE(A2622, ""en"", ""ru"")"),"Loading...")</f>
        <v>Loading...</v>
      </c>
      <c r="F2622" s="2" t="str">
        <f>IFERROR(__xludf.DUMMYFUNCTION("GOOGLETRANSLATE(B2622, ""en"", ""ru"")"),"Loading...")</f>
        <v>Loading...</v>
      </c>
      <c r="G2622" s="2" t="str">
        <f>IFERROR(__xludf.DUMMYFUNCTION("GOOGLETRANSLATE(C2622, ""en"", ""ru"")"),"Поставьте большую сковороду с антипригарным покрытием на слабый огонь. Медленно обжарьте лук в растительном и сливочном масле, пока он не станет мягким, но не коричневым — это должно занять около 15 минут. Добавьте картофель, накройте крышку сковороды и г"&amp;"отовьте еще 15–20 минут, давая время потушить, чтобы он прожарился достаточно.
Когда картофель станет мягким, блестящим луком, раздайте 2 зубчика чеснока и головку чеснока, а затем взбейте яйца.
Снова закройте крышку кастрюли и оставьте лепешку, медленно "&amp;"готовящуюся. Через 20 минут края и опора должны стать золотистыми, верх застыть, но середина все еще немного шататься. Чтобы перевернуть его, поместите его на тарелку и положите сверху другую тарелку, переверните все и вставьте обратно в кастрюлю, чтобы з"&amp;"авершить приготовление. После приготовления переложите на тарелку и подайте тортилью теплой или холодной, посыпав рубленой петрушкой.
Для подачи ломтиков разогретого багета наколите их вилкой и натрите оставшимися чесноком, выложите сверху тертые помидоры"&amp;", приправьте морским солью и небольшим количеством оливкового масла.")</f>
        <v>Поставьте большую сковороду с антипригарным покрытием на слабый огонь. Медленно обжарьте лук в растительном и сливочном масле, пока он не станет мягким, но не коричневым — это должно занять около 15 минут. Добавьте картофель, накройте крышку сковороды и готовьте еще 15–20 минут, давая время потушить, чтобы он прожарился достаточно.
Когда картофель станет мягким, блестящим луком, раздайте 2 зубчика чеснока и головку чеснока, а затем взбейте яйца.
Снова закройте крышку кастрюли и оставьте лепешку, медленно готовящуюся. Через 20 минут края и опора должны стать золотистыми, верх застыть, но середина все еще немного шататься. Чтобы перевернуть его, поместите его на тарелку и положите сверху другую тарелку, переверните все и вставьте обратно в кастрюлю, чтобы завершить приготовление. После приготовления переложите на тарелку и подайте тортилью теплой или холодной, посыпав рубленой петрушкой.
Для подачи ломтиков разогретого багета наколите их вилкой и натрите оставшимися чесноком, выложите сверху тертые помидоры, приправьте морским солью и небольшим количеством оливкового масла.</v>
      </c>
    </row>
    <row r="2623" ht="15.75" customHeight="1">
      <c r="A2623" s="2" t="s">
        <v>1080</v>
      </c>
      <c r="B2623" s="2" t="s">
        <v>362</v>
      </c>
      <c r="C2623" s="2" t="s">
        <v>1081</v>
      </c>
      <c r="E2623" s="2" t="str">
        <f>IFERROR(__xludf.DUMMYFUNCTION("GOOGLETRANSLATE(A2623, ""en"", ""ru"")"),"Loading...")</f>
        <v>Loading...</v>
      </c>
      <c r="F2623" s="2" t="str">
        <f>IFERROR(__xludf.DUMMYFUNCTION("GOOGLETRANSLATE(B2623, ""en"", ""ru"")"),"Loading...")</f>
        <v>Loading...</v>
      </c>
      <c r="G2623" s="2" t="str">
        <f>IFERROR(__xludf.DUMMYFUNCTION("GOOGLETRANSLATE(C2623, ""en"", ""ru"")"),"Поставьте большую сковороду с антипригарным покрытием на слабый огонь. Медленно обжарьте лук в растительном и сливочном масле, пока он не станет мягким, но не коричневым — это должно занять около 15 минут. Добавьте картофель, накройте крышку сковороды и г"&amp;"отовьте еще 15–20 минут, давая время потушить, чтобы он прожарился достаточно.
Когда картофель станет мягким, блестящим луком, раздайте 2 зубчика чеснока и головку чеснока, а затем взбейте яйца.
Снова закройте крышку кастрюли и оставьте лепешку, медленно "&amp;"готовящуюся. Через 20 минут края и опора должны стать золотистыми, верх застыть, но середина все еще немного шататься. Чтобы перевернуть его, поместите его на тарелку и положите сверху другую тарелку, переверните все и вставьте обратно в кастрюлю, чтобы з"&amp;"авершить приготовление. После приготовления переложите на тарелку и подайте тортилью теплой или холодной, посыпав рубленой петрушкой.
Для подачи ломтиков разогретого багета наколите их вилкой и натрите оставшимися чесноком, выложите сверху тертые помидоры"&amp;", приправьте морским солью и небольшим количеством оливкового масла.")</f>
        <v>Поставьте большую сковороду с антипригарным покрытием на слабый огонь. Медленно обжарьте лук в растительном и сливочном масле, пока он не станет мягким, но не коричневым — это должно занять около 15 минут. Добавьте картофель, накройте крышку сковороды и готовьте еще 15–20 минут, давая время потушить, чтобы он прожарился достаточно.
Когда картофель станет мягким, блестящим луком, раздайте 2 зубчика чеснока и головку чеснока, а затем взбейте яйца.
Снова закройте крышку кастрюли и оставьте лепешку, медленно готовящуюся. Через 20 минут края и опора должны стать золотистыми, верх застыть, но середина все еще немного шататься. Чтобы перевернуть его, поместите его на тарелку и положите сверху другую тарелку, переверните все и вставьте обратно в кастрюлю, чтобы завершить приготовление. После приготовления переложите на тарелку и подайте тортилью теплой или холодной, посыпав рубленой петрушкой.
Для подачи ломтиков разогретого багета наколите их вилкой и натрите оставшимися чесноком, выложите сверху тертые помидоры, приправьте морским солью и небольшим количеством оливкового масла.</v>
      </c>
    </row>
    <row r="2624" ht="15.75" customHeight="1">
      <c r="A2624" s="2" t="s">
        <v>1080</v>
      </c>
      <c r="B2624" s="2" t="s">
        <v>69</v>
      </c>
      <c r="C2624" s="2" t="s">
        <v>1081</v>
      </c>
      <c r="E2624" s="2" t="str">
        <f>IFERROR(__xludf.DUMMYFUNCTION("GOOGLETRANSLATE(A2624, ""en"", ""ru"")"),"Loading...")</f>
        <v>Loading...</v>
      </c>
      <c r="F2624" s="2" t="str">
        <f>IFERROR(__xludf.DUMMYFUNCTION("GOOGLETRANSLATE(B2624, ""en"", ""ru"")"),"Оливковое масло")</f>
        <v>Оливковое масло</v>
      </c>
      <c r="G2624" s="2" t="str">
        <f>IFERROR(__xludf.DUMMYFUNCTION("GOOGLETRANSLATE(C2624, ""en"", ""ru"")"),"Поставьте большую сковороду с антипригарным покрытием на слабый огонь. Медленно обжарьте лук в растительном и сливочном масле, пока он не станет мягким, но не коричневым — это должно занять около 15 минут. Добавьте картофель, накройте крышку сковороды и г"&amp;"отовьте еще 15–20 минут, давая время потушить, чтобы он прожарился достаточно.
Когда картофель станет мягким, блестящим луком, раздайте 2 зубчика чеснока и головку чеснока, а затем взбейте яйца.
Снова закройте крышку кастрюли и оставьте лепешку, медленно "&amp;"готовящуюся. Через 20 минут края и опора должны стать золотистыми, верх застыть, но середина все еще немного шататься. Чтобы перевернуть его, поместите его на тарелку и положите сверху другую тарелку, переверните все и вставьте обратно в кастрюлю, чтобы з"&amp;"авершить приготовление. После приготовления переложите на тарелку и подайте тортилью теплой или холодной, посыпав рубленой петрушкой.
Для подачи ломтиков разогретого багета наколите их вилкой и натрите оставшимися чесноком, выложите сверху тертые помидоры"&amp;", приправьте морским солью и небольшим количеством оливкового масла.")</f>
        <v>Поставьте большую сковороду с антипригарным покрытием на слабый огонь. Медленно обжарьте лук в растительном и сливочном масле, пока он не станет мягким, но не коричневым — это должно занять около 15 минут. Добавьте картофель, накройте крышку сковороды и готовьте еще 15–20 минут, давая время потушить, чтобы он прожарился достаточно.
Когда картофель станет мягким, блестящим луком, раздайте 2 зубчика чеснока и головку чеснока, а затем взбейте яйца.
Снова закройте крышку кастрюли и оставьте лепешку, медленно готовящуюся. Через 20 минут края и опора должны стать золотистыми, верх застыть, но середина все еще немного шататься. Чтобы перевернуть его, поместите его на тарелку и положите сверху другую тарелку, переверните все и вставьте обратно в кастрюлю, чтобы завершить приготовление. После приготовления переложите на тарелку и подайте тортилью теплой или холодной, посыпав рубленой петрушкой.
Для подачи ломтиков разогретого багета наколите их вилкой и натрите оставшимися чесноком, выложите сверху тертые помидоры, приправьте морским солью и небольшим количеством оливкового масла.</v>
      </c>
    </row>
    <row r="2625" ht="15.75" customHeight="1">
      <c r="A2625" s="2" t="s">
        <v>1082</v>
      </c>
      <c r="B2625" s="2" t="s">
        <v>72</v>
      </c>
      <c r="C2625" s="2" t="s">
        <v>1083</v>
      </c>
      <c r="E2625" s="2" t="str">
        <f>IFERROR(__xludf.DUMMYFUNCTION("GOOGLETRANSLATE(A2625, ""en"", ""ru"")"),"Loading...")</f>
        <v>Loading...</v>
      </c>
      <c r="F2625" s="2" t="str">
        <f>IFERROR(__xludf.DUMMYFUNCTION("GOOGLETRANSLATE(B2625, ""en"", ""ru"")"),"Слоеное тесто")</f>
        <v>Слоеное тесто</v>
      </c>
      <c r="G2625" s="2" t="str">
        <f>IFERROR(__xludf.DUMMYFUNCTION("GOOGLETRANSLATE(C2625, ""en"", ""ru"")"),"Loading...")</f>
        <v>Loading...</v>
      </c>
    </row>
    <row r="2626" ht="15.75" customHeight="1">
      <c r="A2626" s="2" t="s">
        <v>1082</v>
      </c>
      <c r="B2626" s="2" t="s">
        <v>260</v>
      </c>
      <c r="C2626" s="2" t="s">
        <v>1083</v>
      </c>
      <c r="E2626" s="2" t="str">
        <f>IFERROR(__xludf.DUMMYFUNCTION("GOOGLETRANSLATE(A2626, ""en"", ""ru"")"),"Loading...")</f>
        <v>Loading...</v>
      </c>
      <c r="F2626" s="2" t="str">
        <f>IFERROR(__xludf.DUMMYFUNCTION("GOOGLETRANSLATE(B2626, ""en"", ""ru"")"),"Яичный белок")</f>
        <v>Яичный белок</v>
      </c>
      <c r="G2626" s="2" t="str">
        <f>IFERROR(__xludf.DUMMYFUNCTION("GOOGLETRANSLATE(C2626, ""en"", ""ru"")"),"Loading...")</f>
        <v>Loading...</v>
      </c>
    </row>
    <row r="2627" ht="15.75" customHeight="1">
      <c r="A2627" s="2" t="s">
        <v>1082</v>
      </c>
      <c r="B2627" s="2" t="s">
        <v>73</v>
      </c>
      <c r="C2627" s="2" t="s">
        <v>1083</v>
      </c>
      <c r="E2627" s="2" t="str">
        <f>IFERROR(__xludf.DUMMYFUNCTION("GOOGLETRANSLATE(A2627, ""en"", ""ru"")"),"Loading...")</f>
        <v>Loading...</v>
      </c>
      <c r="F2627" s="2" t="str">
        <f>IFERROR(__xludf.DUMMYFUNCTION("GOOGLETRANSLATE(B2627, ""en"", ""ru"")"),"Яичные желтки")</f>
        <v>Яичные желтки</v>
      </c>
      <c r="G2627" s="2" t="str">
        <f>IFERROR(__xludf.DUMMYFUNCTION("GOOGLETRANSLATE(C2627, ""en"", ""ru"")"),"Loading...")</f>
        <v>Loading...</v>
      </c>
    </row>
    <row r="2628" ht="15.75" customHeight="1">
      <c r="A2628" s="2" t="s">
        <v>1082</v>
      </c>
      <c r="B2628" s="2" t="s">
        <v>197</v>
      </c>
      <c r="C2628" s="2" t="s">
        <v>1083</v>
      </c>
      <c r="E2628" s="2" t="str">
        <f>IFERROR(__xludf.DUMMYFUNCTION("GOOGLETRANSLATE(A2628, ""en"", ""ru"")"),"Loading...")</f>
        <v>Loading...</v>
      </c>
      <c r="F2628" s="2" t="str">
        <f>IFERROR(__xludf.DUMMYFUNCTION("GOOGLETRANSLATE(B2628, ""en"", ""ru"")"),"Loading...")</f>
        <v>Loading...</v>
      </c>
      <c r="G2628" s="2" t="str">
        <f>IFERROR(__xludf.DUMMYFUNCTION("GOOGLETRANSLATE(C2628, ""en"", ""ru"")"),"Loading...")</f>
        <v>Loading...</v>
      </c>
    </row>
    <row r="2629" ht="15.75" customHeight="1">
      <c r="A2629" s="2" t="s">
        <v>1082</v>
      </c>
      <c r="B2629" s="2" t="s">
        <v>95</v>
      </c>
      <c r="C2629" s="2" t="s">
        <v>1083</v>
      </c>
      <c r="E2629" s="2" t="str">
        <f>IFERROR(__xludf.DUMMYFUNCTION("GOOGLETRANSLATE(A2629, ""en"", ""ru"")"),"Loading...")</f>
        <v>Loading...</v>
      </c>
      <c r="F2629" s="2" t="str">
        <f>IFERROR(__xludf.DUMMYFUNCTION("GOOGLETRANSLATE(B2629, ""en"", ""ru"")"),"Говядина")</f>
        <v>Говядина</v>
      </c>
      <c r="G2629" s="2" t="str">
        <f>IFERROR(__xludf.DUMMYFUNCTION("GOOGLETRANSLATE(C2629, ""en"", ""ru"")"),"Loading...")</f>
        <v>Loading...</v>
      </c>
    </row>
    <row r="2630" ht="15.75" customHeight="1">
      <c r="A2630" s="2" t="s">
        <v>1082</v>
      </c>
      <c r="B2630" s="2" t="s">
        <v>813</v>
      </c>
      <c r="C2630" s="2" t="s">
        <v>1083</v>
      </c>
      <c r="E2630" s="2" t="str">
        <f>IFERROR(__xludf.DUMMYFUNCTION("GOOGLETRANSLATE(A2630, ""en"", ""ru"")"),"Loading...")</f>
        <v>Loading...</v>
      </c>
      <c r="F2630" s="2" t="str">
        <f>IFERROR(__xludf.DUMMYFUNCTION("GOOGLETRANSLATE(B2630, ""en"", ""ru"")"),"Баранья почка")</f>
        <v>Баранья почка</v>
      </c>
      <c r="G2630" s="2" t="str">
        <f>IFERROR(__xludf.DUMMYFUNCTION("GOOGLETRANSLATE(C2630, ""en"", ""ru"")"),"Loading...")</f>
        <v>Loading...</v>
      </c>
    </row>
    <row r="2631" ht="15.75" customHeight="1">
      <c r="A2631" s="2" t="s">
        <v>1082</v>
      </c>
      <c r="B2631" s="2" t="s">
        <v>77</v>
      </c>
      <c r="C2631" s="2" t="s">
        <v>1083</v>
      </c>
      <c r="E2631" s="2" t="str">
        <f>IFERROR(__xludf.DUMMYFUNCTION("GOOGLETRANSLATE(A2631, ""en"", ""ru"")"),"Loading...")</f>
        <v>Loading...</v>
      </c>
      <c r="F2631" s="2" t="str">
        <f>IFERROR(__xludf.DUMMYFUNCTION("GOOGLETRANSLATE(B2631, ""en"", ""ru"")"),"Лук")</f>
        <v>Лук</v>
      </c>
      <c r="G2631" s="2" t="str">
        <f>IFERROR(__xludf.DUMMYFUNCTION("GOOGLETRANSLATE(C2631, ""en"", ""ru"")"),"Loading...")</f>
        <v>Loading...</v>
      </c>
    </row>
    <row r="2632" ht="15.75" customHeight="1">
      <c r="A2632" s="2" t="s">
        <v>1082</v>
      </c>
      <c r="B2632" s="2" t="s">
        <v>15</v>
      </c>
      <c r="C2632" s="2" t="s">
        <v>1083</v>
      </c>
      <c r="E2632" s="2" t="str">
        <f>IFERROR(__xludf.DUMMYFUNCTION("GOOGLETRANSLATE(A2632, ""en"", ""ru"")"),"Loading...")</f>
        <v>Loading...</v>
      </c>
      <c r="F2632" s="2" t="str">
        <f>IFERROR(__xludf.DUMMYFUNCTION("GOOGLETRANSLATE(B2632, ""en"", ""ru"")"),"Пшеничной муки")</f>
        <v>Пшеничной муки</v>
      </c>
      <c r="G2632" s="2" t="str">
        <f>IFERROR(__xludf.DUMMYFUNCTION("GOOGLETRANSLATE(C2632, ""en"", ""ru"")"),"Loading...")</f>
        <v>Loading...</v>
      </c>
    </row>
    <row r="2633" ht="15.75" customHeight="1">
      <c r="A2633" s="2" t="s">
        <v>1082</v>
      </c>
      <c r="B2633" s="2" t="s">
        <v>117</v>
      </c>
      <c r="C2633" s="2" t="s">
        <v>1083</v>
      </c>
      <c r="E2633" s="2" t="str">
        <f>IFERROR(__xludf.DUMMYFUNCTION("GOOGLETRANSLATE(A2633, ""en"", ""ru"")"),"Loading...")</f>
        <v>Loading...</v>
      </c>
      <c r="F2633" s="2" t="str">
        <f>IFERROR(__xludf.DUMMYFUNCTION("GOOGLETRANSLATE(B2633, ""en"", ""ru"")"),"Loading...")</f>
        <v>Loading...</v>
      </c>
      <c r="G2633" s="2" t="str">
        <f>IFERROR(__xludf.DUMMYFUNCTION("GOOGLETRANSLATE(C2633, ""en"", ""ru"")"),"Loading...")</f>
        <v>Loading...</v>
      </c>
    </row>
    <row r="2634" ht="15.75" customHeight="1">
      <c r="A2634" s="2" t="s">
        <v>1082</v>
      </c>
      <c r="B2634" s="2" t="s">
        <v>30</v>
      </c>
      <c r="C2634" s="2" t="s">
        <v>1083</v>
      </c>
      <c r="E2634" s="2" t="str">
        <f>IFERROR(__xludf.DUMMYFUNCTION("GOOGLETRANSLATE(A2634, ""en"", ""ru"")"),"Loading...")</f>
        <v>Loading...</v>
      </c>
      <c r="F2634" s="2" t="str">
        <f>IFERROR(__xludf.DUMMYFUNCTION("GOOGLETRANSLATE(B2634, ""en"", ""ru"")"),"Соль")</f>
        <v>Соль</v>
      </c>
      <c r="G2634" s="2" t="str">
        <f>IFERROR(__xludf.DUMMYFUNCTION("GOOGLETRANSLATE(C2634, ""en"", ""ru"")"),"Loading...")</f>
        <v>Loading...</v>
      </c>
    </row>
    <row r="2635" ht="15.75" customHeight="1">
      <c r="A2635" s="2" t="s">
        <v>1082</v>
      </c>
      <c r="B2635" s="2" t="s">
        <v>146</v>
      </c>
      <c r="C2635" s="2" t="s">
        <v>1083</v>
      </c>
      <c r="E2635" s="2" t="str">
        <f>IFERROR(__xludf.DUMMYFUNCTION("GOOGLETRANSLATE(A2635, ""en"", ""ru"")"),"Loading...")</f>
        <v>Loading...</v>
      </c>
      <c r="F2635" s="2" t="str">
        <f>IFERROR(__xludf.DUMMYFUNCTION("GOOGLETRANSLATE(B2635, ""en"", ""ru"")"),"Loading...")</f>
        <v>Loading...</v>
      </c>
      <c r="G2635" s="2" t="str">
        <f>IFERROR(__xludf.DUMMYFUNCTION("GOOGLETRANSLATE(C2635, ""en"", ""ru"")"),"Loading...")</f>
        <v>Loading...</v>
      </c>
    </row>
    <row r="2636" ht="15.75" customHeight="1">
      <c r="A2636" s="2" t="s">
        <v>1082</v>
      </c>
      <c r="B2636" s="2" t="s">
        <v>257</v>
      </c>
      <c r="C2636" s="2" t="s">
        <v>1083</v>
      </c>
      <c r="E2636" s="2" t="str">
        <f>IFERROR(__xludf.DUMMYFUNCTION("GOOGLETRANSLATE(A2636, ""en"", ""ru"")"),"Loading...")</f>
        <v>Loading...</v>
      </c>
      <c r="F2636" s="2" t="str">
        <f>IFERROR(__xludf.DUMMYFUNCTION("GOOGLETRANSLATE(B2636, ""en"", ""ru"")"),"Вустерширский соус")</f>
        <v>Вустерширский соус</v>
      </c>
      <c r="G2636" s="2" t="str">
        <f>IFERROR(__xludf.DUMMYFUNCTION("GOOGLETRANSLATE(C2636, ""en"", ""ru"")"),"Loading...")</f>
        <v>Loading...</v>
      </c>
    </row>
    <row r="2637" ht="15.75" customHeight="1">
      <c r="A2637" s="2" t="s">
        <v>1084</v>
      </c>
      <c r="B2637" s="2" t="s">
        <v>18</v>
      </c>
      <c r="C2637" s="2" t="s">
        <v>1085</v>
      </c>
      <c r="E2637" s="2" t="str">
        <f>IFERROR(__xludf.DUMMYFUNCTION("GOOGLETRANSLATE(A2637, ""en"", ""ru"")"),"Loading...")</f>
        <v>Loading...</v>
      </c>
      <c r="F2637" s="2" t="str">
        <f>IFERROR(__xludf.DUMMYFUNCTION("GOOGLETRANSLATE(B2637, ""en"", ""ru"")"),"Масло")</f>
        <v>Масло</v>
      </c>
      <c r="G2637" s="2" t="str">
        <f>IFERROR(__xludf.DUMMYFUNCTION("GOOGLETRANSLATE(C2637, ""en"", ""ru"")"),"Loading...")</f>
        <v>Loading...</v>
      </c>
    </row>
    <row r="2638" ht="15.75" customHeight="1">
      <c r="A2638" s="2" t="s">
        <v>1084</v>
      </c>
      <c r="B2638" s="2" t="s">
        <v>457</v>
      </c>
      <c r="C2638" s="2" t="s">
        <v>1085</v>
      </c>
      <c r="E2638" s="2" t="str">
        <f>IFERROR(__xludf.DUMMYFUNCTION("GOOGLETRANSLATE(A2638, ""en"", ""ru"")"),"Loading...")</f>
        <v>Loading...</v>
      </c>
      <c r="F2638" s="2" t="str">
        <f>IFERROR(__xludf.DUMMYFUNCTION("GOOGLETRANSLATE(B2638, ""en"", ""ru"")"),"Loading...")</f>
        <v>Loading...</v>
      </c>
      <c r="G2638" s="2" t="str">
        <f>IFERROR(__xludf.DUMMYFUNCTION("GOOGLETRANSLATE(C2638, ""en"", ""ru"")"),"Loading...")</f>
        <v>Loading...</v>
      </c>
    </row>
    <row r="2639" ht="15.75" customHeight="1">
      <c r="A2639" s="2" t="s">
        <v>1084</v>
      </c>
      <c r="B2639" s="2" t="s">
        <v>27</v>
      </c>
      <c r="C2639" s="2" t="s">
        <v>1085</v>
      </c>
      <c r="E2639" s="2" t="str">
        <f>IFERROR(__xludf.DUMMYFUNCTION("GOOGLETRANSLATE(A2639, ""en"", ""ru"")"),"Loading...")</f>
        <v>Loading...</v>
      </c>
      <c r="F2639" s="2" t="str">
        <f>IFERROR(__xludf.DUMMYFUNCTION("GOOGLETRANSLATE(B2639, ""en"", ""ru"")"),"Яйца")</f>
        <v>Яйца</v>
      </c>
      <c r="G2639" s="2" t="str">
        <f>IFERROR(__xludf.DUMMYFUNCTION("GOOGLETRANSLATE(C2639, ""en"", ""ru"")"),"Loading...")</f>
        <v>Loading...</v>
      </c>
    </row>
    <row r="2640" ht="15.75" customHeight="1">
      <c r="A2640" s="2" t="s">
        <v>1084</v>
      </c>
      <c r="B2640" s="2" t="s">
        <v>164</v>
      </c>
      <c r="C2640" s="2" t="s">
        <v>1085</v>
      </c>
      <c r="E2640" s="2" t="str">
        <f>IFERROR(__xludf.DUMMYFUNCTION("GOOGLETRANSLATE(A2640, ""en"", ""ru"")"),"Loading...")</f>
        <v>Loading...</v>
      </c>
      <c r="F2640" s="2" t="str">
        <f>IFERROR(__xludf.DUMMYFUNCTION("GOOGLETRANSLATE(B2640, ""en"", ""ru"")"),"Loading...")</f>
        <v>Loading...</v>
      </c>
      <c r="G2640" s="2" t="str">
        <f>IFERROR(__xludf.DUMMYFUNCTION("GOOGLETRANSLATE(C2640, ""en"", ""ru"")"),"Loading...")</f>
        <v>Loading...</v>
      </c>
    </row>
    <row r="2641" ht="15.75" customHeight="1">
      <c r="A2641" s="2" t="s">
        <v>1084</v>
      </c>
      <c r="B2641" s="2" t="s">
        <v>29</v>
      </c>
      <c r="C2641" s="2" t="s">
        <v>1085</v>
      </c>
      <c r="E2641" s="2" t="str">
        <f>IFERROR(__xludf.DUMMYFUNCTION("GOOGLETRANSLATE(A2641, ""en"", ""ru"")"),"Loading...")</f>
        <v>Loading...</v>
      </c>
      <c r="F2641" s="2" t="str">
        <f>IFERROR(__xludf.DUMMYFUNCTION("GOOGLETRANSLATE(B2641, ""en"", ""ru"")"),"Порошок для выпечки")</f>
        <v>Порошок для выпечки</v>
      </c>
      <c r="G2641" s="2" t="str">
        <f>IFERROR(__xludf.DUMMYFUNCTION("GOOGLETRANSLATE(C2641, ""en"", ""ru"")"),"Loading...")</f>
        <v>Loading...</v>
      </c>
    </row>
    <row r="2642" ht="15.75" customHeight="1">
      <c r="A2642" s="2" t="s">
        <v>1084</v>
      </c>
      <c r="B2642" s="2" t="s">
        <v>261</v>
      </c>
      <c r="C2642" s="2" t="s">
        <v>1085</v>
      </c>
      <c r="E2642" s="2" t="str">
        <f>IFERROR(__xludf.DUMMYFUNCTION("GOOGLETRANSLATE(A2642, ""en"", ""ru"")"),"Loading...")</f>
        <v>Loading...</v>
      </c>
      <c r="F2642" s="2" t="str">
        <f>IFERROR(__xludf.DUMMYFUNCTION("GOOGLETRANSLATE(B2642, ""en"", ""ru"")"),"бикарбонатная сода")</f>
        <v>бикарбонатная сода</v>
      </c>
      <c r="G2642" s="2" t="str">
        <f>IFERROR(__xludf.DUMMYFUNCTION("GOOGLETRANSLATE(C2642, ""en"", ""ru"")"),"Loading...")</f>
        <v>Loading...</v>
      </c>
    </row>
    <row r="2643" ht="15.75" customHeight="1">
      <c r="A2643" s="2" t="s">
        <v>1084</v>
      </c>
      <c r="B2643" s="2" t="s">
        <v>131</v>
      </c>
      <c r="C2643" s="2" t="s">
        <v>1085</v>
      </c>
      <c r="E2643" s="2" t="str">
        <f>IFERROR(__xludf.DUMMYFUNCTION("GOOGLETRANSLATE(A2643, ""en"", ""ru"")"),"Loading...")</f>
        <v>Loading...</v>
      </c>
      <c r="F2643" s="2" t="str">
        <f>IFERROR(__xludf.DUMMYFUNCTION("GOOGLETRANSLATE(B2643, ""en"", ""ru"")"),"Loading...")</f>
        <v>Loading...</v>
      </c>
      <c r="G2643" s="2" t="str">
        <f>IFERROR(__xludf.DUMMYFUNCTION("GOOGLETRANSLATE(C2643, ""en"", ""ru"")"),"Loading...")</f>
        <v>Loading...</v>
      </c>
    </row>
    <row r="2644" ht="15.75" customHeight="1">
      <c r="A2644" s="2" t="s">
        <v>1084</v>
      </c>
      <c r="B2644" s="2" t="s">
        <v>25</v>
      </c>
      <c r="C2644" s="2" t="s">
        <v>1085</v>
      </c>
      <c r="E2644" s="2" t="str">
        <f>IFERROR(__xludf.DUMMYFUNCTION("GOOGLETRANSLATE(A2644, ""en"", ""ru"")"),"Loading...")</f>
        <v>Loading...</v>
      </c>
      <c r="F2644" s="2" t="str">
        <f>IFERROR(__xludf.DUMMYFUNCTION("GOOGLETRANSLATE(B2644, ""en"", ""ru"")"),"Молоко")</f>
        <v>Молоко</v>
      </c>
      <c r="G2644" s="2" t="str">
        <f>IFERROR(__xludf.DUMMYFUNCTION("GOOGLETRANSLATE(C2644, ""en"", ""ru"")"),"Loading...")</f>
        <v>Loading...</v>
      </c>
    </row>
    <row r="2645" ht="15.75" customHeight="1">
      <c r="A2645" s="2" t="s">
        <v>1084</v>
      </c>
      <c r="B2645" s="2" t="s">
        <v>159</v>
      </c>
      <c r="C2645" s="2" t="s">
        <v>1085</v>
      </c>
      <c r="E2645" s="2" t="str">
        <f>IFERROR(__xludf.DUMMYFUNCTION("GOOGLETRANSLATE(A2645, ""en"", ""ru"")"),"Loading...")</f>
        <v>Loading...</v>
      </c>
      <c r="F2645" s="2" t="str">
        <f>IFERROR(__xludf.DUMMYFUNCTION("GOOGLETRANSLATE(B2645, ""en"", ""ru"")"),"Loading...")</f>
        <v>Loading...</v>
      </c>
      <c r="G2645" s="2" t="str">
        <f>IFERROR(__xludf.DUMMYFUNCTION("GOOGLETRANSLATE(C2645, ""en"", ""ru"")"),"Loading...")</f>
        <v>Loading...</v>
      </c>
    </row>
    <row r="2646" ht="15.75" customHeight="1">
      <c r="A2646" s="2" t="s">
        <v>1084</v>
      </c>
      <c r="B2646" s="2" t="s">
        <v>18</v>
      </c>
      <c r="C2646" s="2" t="s">
        <v>1085</v>
      </c>
      <c r="E2646" s="2" t="str">
        <f>IFERROR(__xludf.DUMMYFUNCTION("GOOGLETRANSLATE(A2646, ""en"", ""ru"")"),"Loading...")</f>
        <v>Loading...</v>
      </c>
      <c r="F2646" s="2" t="str">
        <f>IFERROR(__xludf.DUMMYFUNCTION("GOOGLETRANSLATE(B2646, ""en"", ""ru"")"),"Масло")</f>
        <v>Масло</v>
      </c>
      <c r="G2646" s="2" t="str">
        <f>IFERROR(__xludf.DUMMYFUNCTION("GOOGLETRANSLATE(C2646, ""en"", ""ru"")"),"Loading...")</f>
        <v>Loading...</v>
      </c>
    </row>
    <row r="2647" ht="15.75" customHeight="1">
      <c r="A2647" s="2" t="s">
        <v>1084</v>
      </c>
      <c r="B2647" s="2" t="s">
        <v>457</v>
      </c>
      <c r="C2647" s="2" t="s">
        <v>1085</v>
      </c>
      <c r="E2647" s="2" t="str">
        <f>IFERROR(__xludf.DUMMYFUNCTION("GOOGLETRANSLATE(A2647, ""en"", ""ru"")"),"Loading...")</f>
        <v>Loading...</v>
      </c>
      <c r="F2647" s="2" t="str">
        <f>IFERROR(__xludf.DUMMYFUNCTION("GOOGLETRANSLATE(B2647, ""en"", ""ru"")"),"Loading...")</f>
        <v>Loading...</v>
      </c>
      <c r="G2647" s="2" t="str">
        <f>IFERROR(__xludf.DUMMYFUNCTION("GOOGLETRANSLATE(C2647, ""en"", ""ru"")"),"Loading...")</f>
        <v>Loading...</v>
      </c>
    </row>
    <row r="2648" ht="15.75" customHeight="1">
      <c r="A2648" s="2" t="s">
        <v>1084</v>
      </c>
      <c r="B2648" s="2" t="s">
        <v>131</v>
      </c>
      <c r="C2648" s="2" t="s">
        <v>1085</v>
      </c>
      <c r="E2648" s="2" t="str">
        <f>IFERROR(__xludf.DUMMYFUNCTION("GOOGLETRANSLATE(A2648, ""en"", ""ru"")"),"Loading...")</f>
        <v>Loading...</v>
      </c>
      <c r="F2648" s="2" t="str">
        <f>IFERROR(__xludf.DUMMYFUNCTION("GOOGLETRANSLATE(B2648, ""en"", ""ru"")"),"Loading...")</f>
        <v>Loading...</v>
      </c>
      <c r="G2648" s="2" t="str">
        <f>IFERROR(__xludf.DUMMYFUNCTION("GOOGLETRANSLATE(C2648, ""en"", ""ru"")"),"Loading...")</f>
        <v>Loading...</v>
      </c>
    </row>
    <row r="2649" ht="15.75" customHeight="1">
      <c r="A2649" s="2" t="s">
        <v>1084</v>
      </c>
      <c r="B2649" s="2" t="s">
        <v>159</v>
      </c>
      <c r="C2649" s="2" t="s">
        <v>1085</v>
      </c>
      <c r="E2649" s="2" t="str">
        <f>IFERROR(__xludf.DUMMYFUNCTION("GOOGLETRANSLATE(A2649, ""en"", ""ru"")"),"Loading...")</f>
        <v>Loading...</v>
      </c>
      <c r="F2649" s="2" t="str">
        <f>IFERROR(__xludf.DUMMYFUNCTION("GOOGLETRANSLATE(B2649, ""en"", ""ru"")"),"Loading...")</f>
        <v>Loading...</v>
      </c>
      <c r="G2649" s="2" t="str">
        <f>IFERROR(__xludf.DUMMYFUNCTION("GOOGLETRANSLATE(C2649, ""en"", ""ru"")"),"Loading...")</f>
        <v>Loading...</v>
      </c>
    </row>
    <row r="2650" ht="15.75" customHeight="1">
      <c r="A2650" s="2" t="s">
        <v>1084</v>
      </c>
      <c r="B2650" s="2" t="s">
        <v>135</v>
      </c>
      <c r="C2650" s="2" t="s">
        <v>1085</v>
      </c>
      <c r="E2650" s="2" t="str">
        <f>IFERROR(__xludf.DUMMYFUNCTION("GOOGLETRANSLATE(A2650, ""en"", ""ru"")"),"Loading...")</f>
        <v>Loading...</v>
      </c>
      <c r="F2650" s="2" t="str">
        <f>IFERROR(__xludf.DUMMYFUNCTION("GOOGLETRANSLATE(B2650, ""en"", ""ru"")"),"Loading...")</f>
        <v>Loading...</v>
      </c>
      <c r="G2650" s="2" t="str">
        <f>IFERROR(__xludf.DUMMYFUNCTION("GOOGLETRANSLATE(C2650, ""en"", ""ru"")"),"Loading...")</f>
        <v>Loading...</v>
      </c>
    </row>
    <row r="2651" ht="15.75" customHeight="1">
      <c r="A2651" s="2" t="s">
        <v>1086</v>
      </c>
      <c r="B2651" s="2" t="s">
        <v>164</v>
      </c>
      <c r="C2651" s="2" t="s">
        <v>1087</v>
      </c>
      <c r="E2651" s="2" t="str">
        <f>IFERROR(__xludf.DUMMYFUNCTION("GOOGLETRANSLATE(A2651, ""en"", ""ru"")"),"Loading...")</f>
        <v>Loading...</v>
      </c>
      <c r="F2651" s="2" t="str">
        <f>IFERROR(__xludf.DUMMYFUNCTION("GOOGLETRANSLATE(B2651, ""en"", ""ru"")"),"Loading...")</f>
        <v>Loading...</v>
      </c>
      <c r="G2651" s="2" t="str">
        <f>IFERROR(__xludf.DUMMYFUNCTION("GOOGLETRANSLATE(C2651, ""en"", ""ru"")"),"Loading...")</f>
        <v>Loading...</v>
      </c>
    </row>
    <row r="2652" ht="15.75" customHeight="1">
      <c r="A2652" s="2" t="s">
        <v>1086</v>
      </c>
      <c r="B2652" s="2" t="s">
        <v>30</v>
      </c>
      <c r="C2652" s="2" t="s">
        <v>1087</v>
      </c>
      <c r="E2652" s="2" t="str">
        <f>IFERROR(__xludf.DUMMYFUNCTION("GOOGLETRANSLATE(A2652, ""en"", ""ru"")"),"Loading...")</f>
        <v>Loading...</v>
      </c>
      <c r="F2652" s="2" t="str">
        <f>IFERROR(__xludf.DUMMYFUNCTION("GOOGLETRANSLATE(B2652, ""en"", ""ru"")"),"Соль")</f>
        <v>Соль</v>
      </c>
      <c r="G2652" s="2" t="str">
        <f>IFERROR(__xludf.DUMMYFUNCTION("GOOGLETRANSLATE(C2652, ""en"", ""ru"")"),"Loading...")</f>
        <v>Loading...</v>
      </c>
    </row>
    <row r="2653" ht="15.75" customHeight="1">
      <c r="A2653" s="2" t="s">
        <v>1086</v>
      </c>
      <c r="B2653" s="2" t="s">
        <v>142</v>
      </c>
      <c r="C2653" s="2" t="s">
        <v>1087</v>
      </c>
      <c r="E2653" s="2" t="str">
        <f>IFERROR(__xludf.DUMMYFUNCTION("GOOGLETRANSLATE(A2653, ""en"", ""ru"")"),"Loading...")</f>
        <v>Loading...</v>
      </c>
      <c r="F2653" s="2" t="str">
        <f>IFERROR(__xludf.DUMMYFUNCTION("GOOGLETRANSLATE(B2653, ""en"", ""ru"")"),"сало")</f>
        <v>сало</v>
      </c>
      <c r="G2653" s="2" t="str">
        <f>IFERROR(__xludf.DUMMYFUNCTION("GOOGLETRANSLATE(C2653, ""en"", ""ru"")"),"Loading...")</f>
        <v>Loading...</v>
      </c>
    </row>
    <row r="2654" ht="15.75" customHeight="1">
      <c r="A2654" s="2" t="s">
        <v>1086</v>
      </c>
      <c r="B2654" s="2" t="s">
        <v>500</v>
      </c>
      <c r="C2654" s="2" t="s">
        <v>1087</v>
      </c>
      <c r="E2654" s="2" t="str">
        <f>IFERROR(__xludf.DUMMYFUNCTION("GOOGLETRANSLATE(A2654, ""en"", ""ru"")"),"Loading...")</f>
        <v>Loading...</v>
      </c>
      <c r="F2654" s="2" t="str">
        <f>IFERROR(__xludf.DUMMYFUNCTION("GOOGLETRANSLATE(B2654, ""en"", ""ru"")"),"Loading...")</f>
        <v>Loading...</v>
      </c>
      <c r="G2654" s="2" t="str">
        <f>IFERROR(__xludf.DUMMYFUNCTION("GOOGLETRANSLATE(C2654, ""en"", ""ru"")"),"Loading...")</f>
        <v>Loading...</v>
      </c>
    </row>
    <row r="2655" ht="15.75" customHeight="1">
      <c r="A2655" s="2" t="s">
        <v>1086</v>
      </c>
      <c r="B2655" s="2" t="s">
        <v>17</v>
      </c>
      <c r="C2655" s="2" t="s">
        <v>1087</v>
      </c>
      <c r="E2655" s="2" t="str">
        <f>IFERROR(__xludf.DUMMYFUNCTION("GOOGLETRANSLATE(A2655, ""en"", ""ru"")"),"Loading...")</f>
        <v>Loading...</v>
      </c>
      <c r="F2655" s="2" t="str">
        <f>IFERROR(__xludf.DUMMYFUNCTION("GOOGLETRANSLATE(B2655, ""en"", ""ru"")"),"Кастеровый сахар")</f>
        <v>Кастеровый сахар</v>
      </c>
      <c r="G2655" s="2" t="str">
        <f>IFERROR(__xludf.DUMMYFUNCTION("GOOGLETRANSLATE(C2655, ""en"", ""ru"")"),"Loading...")</f>
        <v>Loading...</v>
      </c>
    </row>
    <row r="2656" ht="15.75" customHeight="1">
      <c r="A2656" s="2" t="s">
        <v>1086</v>
      </c>
      <c r="B2656" s="2" t="s">
        <v>157</v>
      </c>
      <c r="C2656" s="2" t="s">
        <v>1087</v>
      </c>
      <c r="E2656" s="2" t="str">
        <f>IFERROR(__xludf.DUMMYFUNCTION("GOOGLETRANSLATE(A2656, ""en"", ""ru"")"),"Loading...")</f>
        <v>Loading...</v>
      </c>
      <c r="F2656" s="2" t="str">
        <f>IFERROR(__xludf.DUMMYFUNCTION("GOOGLETRANSLATE(B2656, ""en"", ""ru"")"),"Loading...")</f>
        <v>Loading...</v>
      </c>
      <c r="G2656" s="2" t="str">
        <f>IFERROR(__xludf.DUMMYFUNCTION("GOOGLETRANSLATE(C2656, ""en"", ""ru"")"),"Loading...")</f>
        <v>Loading...</v>
      </c>
    </row>
    <row r="2657" ht="15.75" customHeight="1">
      <c r="A2657" s="2" t="s">
        <v>1086</v>
      </c>
      <c r="B2657" s="2" t="s">
        <v>485</v>
      </c>
      <c r="C2657" s="2" t="s">
        <v>1087</v>
      </c>
      <c r="E2657" s="2" t="str">
        <f>IFERROR(__xludf.DUMMYFUNCTION("GOOGLETRANSLATE(A2657, ""en"", ""ru"")"),"Loading...")</f>
        <v>Loading...</v>
      </c>
      <c r="F2657" s="2" t="str">
        <f>IFERROR(__xludf.DUMMYFUNCTION("GOOGLETRANSLATE(B2657, ""en"", ""ru"")"),"Loading...")</f>
        <v>Loading...</v>
      </c>
      <c r="G2657" s="2" t="str">
        <f>IFERROR(__xludf.DUMMYFUNCTION("GOOGLETRANSLATE(C2657, ""en"", ""ru"")"),"Loading...")</f>
        <v>Loading...</v>
      </c>
    </row>
    <row r="2658" ht="15.75" customHeight="1">
      <c r="A2658" s="2" t="s">
        <v>1086</v>
      </c>
      <c r="B2658" s="2" t="s">
        <v>25</v>
      </c>
      <c r="C2658" s="2" t="s">
        <v>1087</v>
      </c>
      <c r="E2658" s="2" t="str">
        <f>IFERROR(__xludf.DUMMYFUNCTION("GOOGLETRANSLATE(A2658, ""en"", ""ru"")"),"Loading...")</f>
        <v>Loading...</v>
      </c>
      <c r="F2658" s="2" t="str">
        <f>IFERROR(__xludf.DUMMYFUNCTION("GOOGLETRANSLATE(B2658, ""en"", ""ru"")"),"Молоко")</f>
        <v>Молоко</v>
      </c>
      <c r="G2658" s="2" t="str">
        <f>IFERROR(__xludf.DUMMYFUNCTION("GOOGLETRANSLATE(C2658, ""en"", ""ru"")"),"Loading...")</f>
        <v>Loading...</v>
      </c>
    </row>
    <row r="2659" ht="15.75" customHeight="1">
      <c r="A2659" s="2" t="s">
        <v>1086</v>
      </c>
      <c r="B2659" s="2" t="s">
        <v>488</v>
      </c>
      <c r="C2659" s="2" t="s">
        <v>1087</v>
      </c>
      <c r="E2659" s="2" t="str">
        <f>IFERROR(__xludf.DUMMYFUNCTION("GOOGLETRANSLATE(A2659, ""en"", ""ru"")"),"Loading...")</f>
        <v>Loading...</v>
      </c>
      <c r="F2659" s="2" t="str">
        <f>IFERROR(__xludf.DUMMYFUNCTION("GOOGLETRANSLATE(B2659, ""en"", ""ru"")"),"Loading...")</f>
        <v>Loading...</v>
      </c>
      <c r="G2659" s="2" t="str">
        <f>IFERROR(__xludf.DUMMYFUNCTION("GOOGLETRANSLATE(C2659, ""en"", ""ru"")"),"Loading...")</f>
        <v>Loading...</v>
      </c>
    </row>
    <row r="2660" ht="15.75" customHeight="1">
      <c r="A2660" s="2" t="s">
        <v>1088</v>
      </c>
      <c r="B2660" s="2" t="s">
        <v>618</v>
      </c>
      <c r="C2660" s="2" t="s">
        <v>1089</v>
      </c>
      <c r="E2660" s="2" t="str">
        <f>IFERROR(__xludf.DUMMYFUNCTION("GOOGLETRANSLATE(A2660, ""en"", ""ru"")"),"Loading...")</f>
        <v>Loading...</v>
      </c>
      <c r="F2660" s="2" t="str">
        <f>IFERROR(__xludf.DUMMYFUNCTION("GOOGLETRANSLATE(B2660, ""en"", ""ru"")"),"Loading...")</f>
        <v>Loading...</v>
      </c>
      <c r="G2660" s="2" t="str">
        <f>IFERROR(__xludf.DUMMYFUNCTION("GOOGLETRANSLATE(C2660, ""en"", ""ru"")"),"Выделите сок: вымойте фрукты и аккуратно высушите на кухонной бумаге, клубнику храните отдельно. Положите сахар и 3 столовые ложки воды в большую кастрюлю. Нагрейте, пока сахар не растворится, несколько раз перемешайте. Доведите до потребления золота 1 ми"&amp;"нуту, затем добавьте фрукты (не клубнику). Варить 3 минуты на слабом огне, помешивая 2-3 раза. Плоды становятся мягкими, практически неповрежденными и окруженными темно-красным соком. Поставьте сито на миску и выложите фрукты и сок.
Застелите миску пищево"&amp;"й пленкой и приготовьте хлеб: застелите тазовую пленку на 1,25 литра пищевой пленки, так как это поможет вам получить пудинг. Положите две куска пищевой пленки в центр чаши, так это проще, чем попытаться приклеить один лист ко всем изгибам. Края должна вы"&amp;"глядеть примерно на 15 см. Срезаем с хлеба корочки. Разрежьте 4 куска хлеба пополам, немного под углом, чтобы на каждом кусочке получилось по 2 кривых контура. Разрежьте 2 ломтика на 4 треугольника каждый и оставьте последний кусок целым.
Сделайте пудинг:"&amp;" окуните весь кусок хлеба в сок на несколько секунд, чтобы он покрылся им. Вставьте это в дно бассейна. Теперь окуните шаткие прямоугольные кусочки по одному и прижимайте их по бокам чаши так, чтобы они аккуратно совпадали друг с другом, поочередно распол"&amp;"агая широкие и узкие концы вверх. Если вы не можете вместить в него последний кусок хлеба, это не имеет значения, просто разрежьте его на треугольник, обмакните в сок и вставьте. Теперь ложкой выложите размягченные фрукты, добавив сюда клубнику и там по х"&amp;"оду дела.
Дайте вкусам смешать, а затем подайте: обмакните треугольники хлеба в сок и положите сверху – обрежьте выступающие части ножницами. Оставшийся сок сохраняется на потом. Поднимите пищевую пленку и плотно заклейте. Сверху положите боковую тарелку "&amp;"и утяжелите банками. Охладите в течение 6 часов или на ночь. Для подачи раздайте пищевую пленку, затем положите сверху сервировочную тарелку и переверните. подавайте с остатками сока, натуральными ягодами и сливками.")</f>
        <v>Выделите сок: вымойте фрукты и аккуратно высушите на кухонной бумаге, клубнику храните отдельно. Положите сахар и 3 столовые ложки воды в большую кастрюлю. Нагрейте, пока сахар не растворится, несколько раз перемешайте. Доведите до потребления золота 1 минуту, затем добавьте фрукты (не клубнику). Варить 3 минуты на слабом огне, помешивая 2-3 раза. Плоды становятся мягкими, практически неповрежденными и окруженными темно-красным соком. Поставьте сито на миску и выложите фрукты и сок.
Застелите миску пищевой пленкой и приготовьте хлеб: застелите тазовую пленку на 1,25 литра пищевой пленки, так как это поможет вам получить пудинг. Положите две куска пищевой пленки в центр чаши, так это проще, чем попытаться приклеить один лист ко всем изгибам. Края должна выглядеть примерно на 15 см. Срезаем с хлеба корочки. Разрежьте 4 куска хлеба пополам, немного под углом, чтобы на каждом кусочке получилось по 2 кривых контура. Разрежьте 2 ломтика на 4 треугольника каждый и оставьте последний кусок целым.
Сделайте пудинг: окуните весь кусок хлеба в сок на несколько секунд, чтобы он покрылся им. Вставьте это в дно бассейна. Теперь окуните шаткие прямоугольные кусочки по одному и прижимайте их по бокам чаши так, чтобы они аккуратно совпадали друг с другом, поочередно располагая широкие и узкие концы вверх. Если вы не можете вместить в него последний кусок хлеба, это не имеет значения, просто разрежьте его на треугольник, обмакните в сок и вставьте. Теперь ложкой выложите размягченные фрукты, добавив сюда клубнику и там по ходу дела.
Дайте вкусам смешать, а затем подайте: обмакните треугольники хлеба в сок и положите сверху – обрежьте выступающие части ножницами. Оставшийся сок сохраняется на потом. Поднимите пищевую пленку и плотно заклейте. Сверху положите боковую тарелку и утяжелите банками. Охладите в течение 6 часов или на ночь. Для подачи раздайте пищевую пленку, затем положите сверху сервировочную тарелку и переверните. подавайте с остатками сока, натуральными ягодами и сливками.</v>
      </c>
    </row>
    <row r="2661" ht="15.75" customHeight="1">
      <c r="A2661" s="2" t="s">
        <v>1088</v>
      </c>
      <c r="B2661" s="2" t="s">
        <v>21</v>
      </c>
      <c r="C2661" s="2" t="s">
        <v>1089</v>
      </c>
      <c r="E2661" s="2" t="str">
        <f>IFERROR(__xludf.DUMMYFUNCTION("GOOGLETRANSLATE(A2661, ""en"", ""ru"")"),"Loading...")</f>
        <v>Loading...</v>
      </c>
      <c r="F2661" s="2" t="str">
        <f>IFERROR(__xludf.DUMMYFUNCTION("GOOGLETRANSLATE(B2661, ""en"", ""ru"")"),"Ежевика")</f>
        <v>Ежевика</v>
      </c>
      <c r="G2661" s="2" t="str">
        <f>IFERROR(__xludf.DUMMYFUNCTION("GOOGLETRANSLATE(C2661, ""en"", ""ru"")"),"Выделите сок: вымойте фрукты и аккуратно высушите на кухонной бумаге, клубнику храните отдельно. Положите сахар и 3 столовые ложки воды в большую кастрюлю. Нагрейте, пока сахар не растворится, несколько раз перемешайте. Доведите до потребления золота 1 ми"&amp;"нуту, затем добавьте фрукты (не клубнику). Варить 3 минуты на слабом огне, помешивая 2-3 раза. Плоды становятся мягкими, практически неповрежденными и окруженными темно-красным соком. Поставьте сито на миску и выложите фрукты и сок.
Застелите миску пищево"&amp;"й пленкой и приготовьте хлеб: застелите тазовую пленку на 1,25 литра пищевой пленки, так как это поможет вам получить пудинг. Положите две куска пищевой пленки в центр чаши, так это проще, чем попытаться приклеить один лист ко всем изгибам. Края должна вы"&amp;"глядеть примерно на 15 см. Срезаем с хлеба корочки. Разрежьте 4 куска хлеба пополам, немного под углом, чтобы на каждом кусочке получилось по 2 кривых контура. Разрежьте 2 ломтика на 4 треугольника каждый и оставьте последний кусок целым.
Сделайте пудинг:"&amp;" окуните весь кусок хлеба в сок на несколько секунд, чтобы он покрылся им. Вставьте это в дно бассейна. Теперь окуните шаткие прямоугольные кусочки по одному и прижимайте их по бокам чаши так, чтобы они аккуратно совпадали друг с другом, поочередно распол"&amp;"агая широкие и узкие концы вверх. Если вы не можете вместить в него последний кусок хлеба, это не имеет значения, просто разрежьте его на треугольник, обмакните в сок и вставьте. Теперь ложкой выложите размягченные фрукты, добавив сюда клубнику и там по х"&amp;"оду дела.
Дайте вкусам смешать, а затем подайте: обмакните треугольники хлеба в сок и положите сверху – обрежьте выступающие части ножницами. Оставшийся сок сохраняется на потом. Поднимите пищевую пленку и плотно заклейте. Сверху положите боковую тарелку "&amp;"и утяжелите банками. Охладите в течение 6 часов или на ночь. Для подачи раздайте пищевую пленку, затем положите сверху сервировочную тарелку и переверните. подавайте с остатками сока, натуральными ягодами и сливками.")</f>
        <v>Выделите сок: вымойте фрукты и аккуратно высушите на кухонной бумаге, клубнику храните отдельно. Положите сахар и 3 столовые ложки воды в большую кастрюлю. Нагрейте, пока сахар не растворится, несколько раз перемешайте. Доведите до потребления золота 1 минуту, затем добавьте фрукты (не клубнику). Варить 3 минуты на слабом огне, помешивая 2-3 раза. Плоды становятся мягкими, практически неповрежденными и окруженными темно-красным соком. Поставьте сито на миску и выложите фрукты и сок.
Застелите миску пищевой пленкой и приготовьте хлеб: застелите тазовую пленку на 1,25 литра пищевой пленки, так как это поможет вам получить пудинг. Положите две куска пищевой пленки в центр чаши, так это проще, чем попытаться приклеить один лист ко всем изгибам. Края должна выглядеть примерно на 15 см. Срезаем с хлеба корочки. Разрежьте 4 куска хлеба пополам, немного под углом, чтобы на каждом кусочке получилось по 2 кривых контура. Разрежьте 2 ломтика на 4 треугольника каждый и оставьте последний кусок целым.
Сделайте пудинг: окуните весь кусок хлеба в сок на несколько секунд, чтобы он покрылся им. Вставьте это в дно бассейна. Теперь окуните шаткие прямоугольные кусочки по одному и прижимайте их по бокам чаши так, чтобы они аккуратно совпадали друг с другом, поочередно располагая широкие и узкие концы вверх. Если вы не можете вместить в него последний кусок хлеба, это не имеет значения, просто разрежьте его на треугольник, обмакните в сок и вставьте. Теперь ложкой выложите размягченные фрукты, добавив сюда клубнику и там по ходу дела.
Дайте вкусам смешать, а затем подайте: обмакните треугольники хлеба в сок и положите сверху – обрежьте выступающие части ножницами. Оставшийся сок сохраняется на потом. Поднимите пищевую пленку и плотно заклейте. Сверху положите боковую тарелку и утяжелите банками. Охладите в течение 6 часов или на ночь. Для подачи раздайте пищевую пленку, затем положите сверху сервировочную тарелку и переверните. подавайте с остатками сока, натуральными ягодами и сливками.</v>
      </c>
    </row>
    <row r="2662" ht="15.75" customHeight="1">
      <c r="A2662" s="2" t="s">
        <v>1088</v>
      </c>
      <c r="B2662" s="2" t="s">
        <v>1090</v>
      </c>
      <c r="C2662" s="2" t="s">
        <v>1089</v>
      </c>
      <c r="E2662" s="2" t="str">
        <f>IFERROR(__xludf.DUMMYFUNCTION("GOOGLETRANSLATE(A2662, ""en"", ""ru"")"),"Loading...")</f>
        <v>Loading...</v>
      </c>
      <c r="F2662" s="2" t="str">
        <f>IFERROR(__xludf.DUMMYFUNCTION("GOOGLETRANSLATE(B2662, ""en"", ""ru"")"),"Красная смородина")</f>
        <v>Красная смородина</v>
      </c>
      <c r="G2662" s="2" t="str">
        <f>IFERROR(__xludf.DUMMYFUNCTION("GOOGLETRANSLATE(C2662, ""en"", ""ru"")"),"Выделите сок: вымойте фрукты и аккуратно высушите на кухонной бумаге, клубнику храните отдельно. Положите сахар и 3 столовые ложки воды в большую кастрюлю. Нагрейте, пока сахар не растворится, несколько раз перемешайте. Доведите до потребления золота 1 ми"&amp;"нуту, затем добавьте фрукты (не клубнику). Варить 3 минуты на слабом огне, помешивая 2-3 раза. Плоды становятся мягкими, практически неповрежденными и окруженными темно-красным соком. Поставьте сито на миску и выложите фрукты и сок.
Застелите миску пищево"&amp;"й пленкой и приготовьте хлеб: застелите тазовую пленку на 1,25 литра пищевой пленки, так как это поможет вам получить пудинг. Положите две куска пищевой пленки в центр чаши, так это проще, чем попытаться приклеить один лист ко всем изгибам. Края должна вы"&amp;"глядеть примерно на 15 см. Срезаем с хлеба корочки. Разрежьте 4 куска хлеба пополам, немного под углом, чтобы на каждом кусочке получилось по 2 кривых контура. Разрежьте 2 ломтика на 4 треугольника каждый и оставьте последний кусок целым.
Сделайте пудинг:"&amp;" окуните весь кусок хлеба в сок на несколько секунд, чтобы он покрылся им. Вставьте это в дно бассейна. Теперь окуните шаткие прямоугольные кусочки по одному и прижимайте их по бокам чаши так, чтобы они аккуратно совпадали друг с другом, поочередно распол"&amp;"агая широкие и узкие концы вверх. Если вы не можете вместить в него последний кусок хлеба, это не имеет значения, просто разрежьте его на треугольник, обмакните в сок и вставьте. Теперь ложкой выложите размягченные фрукты, добавив сюда клубнику и там по х"&amp;"оду дела.
Дайте вкусам смешать, а затем подайте: обмакните треугольники хлеба в сок и положите сверху – обрежьте выступающие части ножницами. Оставшийся сок сохраняется на потом. Поднимите пищевую пленку и плотно заклейте. Сверху положите боковую тарелку "&amp;"и утяжелите банками. Охладите в течение 6 часов или на ночь. Для подачи раздайте пищевую пленку, затем положите сверху сервировочную тарелку и переверните. подавайте с остатками сока, натуральными ягодами и сливками.")</f>
        <v>Выделите сок: вымойте фрукты и аккуратно высушите на кухонной бумаге, клубнику храните отдельно. Положите сахар и 3 столовые ложки воды в большую кастрюлю. Нагрейте, пока сахар не растворится, несколько раз перемешайте. Доведите до потребления золота 1 минуту, затем добавьте фрукты (не клубнику). Варить 3 минуты на слабом огне, помешивая 2-3 раза. Плоды становятся мягкими, практически неповрежденными и окруженными темно-красным соком. Поставьте сито на миску и выложите фрукты и сок.
Застелите миску пищевой пленкой и приготовьте хлеб: застелите тазовую пленку на 1,25 литра пищевой пленки, так как это поможет вам получить пудинг. Положите две куска пищевой пленки в центр чаши, так это проще, чем попытаться приклеить один лист ко всем изгибам. Края должна выглядеть примерно на 15 см. Срезаем с хлеба корочки. Разрежьте 4 куска хлеба пополам, немного под углом, чтобы на каждом кусочке получилось по 2 кривых контура. Разрежьте 2 ломтика на 4 треугольника каждый и оставьте последний кусок целым.
Сделайте пудинг: окуните весь кусок хлеба в сок на несколько секунд, чтобы он покрылся им. Вставьте это в дно бассейна. Теперь окуните шаткие прямоугольные кусочки по одному и прижимайте их по бокам чаши так, чтобы они аккуратно совпадали друг с другом, поочередно располагая широкие и узкие концы вверх. Если вы не можете вместить в него последний кусок хлеба, это не имеет значения, просто разрежьте его на треугольник, обмакните в сок и вставьте. Теперь ложкой выложите размягченные фрукты, добавив сюда клубнику и там по ходу дела.
Дайте вкусам смешать, а затем подайте: обмакните треугольники хлеба в сок и положите сверху – обрежьте выступающие части ножницами. Оставшийся сок сохраняется на потом. Поднимите пищевую пленку и плотно заклейте. Сверху положите боковую тарелку и утяжелите банками. Охладите в течение 6 часов или на ночь. Для подачи раздайте пищевую пленку, затем положите сверху сервировочную тарелку и переверните. подавайте с остатками сока, натуральными ягодами и сливками.</v>
      </c>
    </row>
    <row r="2663" ht="15.75" customHeight="1">
      <c r="A2663" s="2" t="s">
        <v>1088</v>
      </c>
      <c r="B2663" s="2" t="s">
        <v>137</v>
      </c>
      <c r="C2663" s="2" t="s">
        <v>1089</v>
      </c>
      <c r="E2663" s="2" t="str">
        <f>IFERROR(__xludf.DUMMYFUNCTION("GOOGLETRANSLATE(A2663, ""en"", ""ru"")"),"Loading...")</f>
        <v>Loading...</v>
      </c>
      <c r="F2663" s="2" t="str">
        <f>IFERROR(__xludf.DUMMYFUNCTION("GOOGLETRANSLATE(B2663, ""en"", ""ru"")"),"Малина")</f>
        <v>Малина</v>
      </c>
      <c r="G2663" s="2" t="str">
        <f>IFERROR(__xludf.DUMMYFUNCTION("GOOGLETRANSLATE(C2663, ""en"", ""ru"")"),"Выделите сок: вымойте фрукты и аккуратно высушите на кухонной бумаге, клубнику храните отдельно. Положите сахар и 3 столовые ложки воды в большую кастрюлю. Нагрейте, пока сахар не растворится, несколько раз перемешайте. Доведите до потребления золота 1 ми"&amp;"нуту, затем добавьте фрукты (не клубнику). Варить 3 минуты на слабом огне, помешивая 2-3 раза. Плоды становятся мягкими, практически неповрежденными и окруженными темно-красным соком. Поставьте сито на миску и выложите фрукты и сок.
Застелите миску пищево"&amp;"й пленкой и приготовьте хлеб: застелите тазовую пленку на 1,25 литра пищевой пленки, так как это поможет вам получить пудинг. Положите две куска пищевой пленки в центр чаши, так это проще, чем попытаться приклеить один лист ко всем изгибам. Края должна вы"&amp;"глядеть примерно на 15 см. Срезаем с хлеба корочки. Разрежьте 4 куска хлеба пополам, немного под углом, чтобы на каждом кусочке получилось по 2 кривых контура. Разрежьте 2 ломтика на 4 треугольника каждый и оставьте последний кусок целым.
Сделайте пудинг:"&amp;" окуните весь кусок хлеба в сок на несколько секунд, чтобы он покрылся им. Вставьте это в дно бассейна. Теперь окуните шаткие прямоугольные кусочки по одному и прижимайте их по бокам чаши так, чтобы они аккуратно совпадали друг с другом, поочередно распол"&amp;"агая широкие и узкие концы вверх. Если вы не можете вместить в него последний кусок хлеба, это не имеет значения, просто разрежьте его на треугольник, обмакните в сок и вставьте. Теперь ложкой выложите размягченные фрукты, добавив сюда клубнику и там по х"&amp;"оду дела.
Дайте вкусам смешать, а затем подайте: обмакните треугольники хлеба в сок и положите сверху – обрежьте выступающие части ножницами. Оставшийся сок сохраняется на потом. Поднимите пищевую пленку и плотно заклейте. Сверху положите боковую тарелку "&amp;"и утяжелите банками. Охладите в течение 6 часов или на ночь. Для подачи раздайте пищевую пленку, затем положите сверху сервировочную тарелку и переверните. подавайте с остатками сока, натуральными ягодами и сливками.")</f>
        <v>Выделите сок: вымойте фрукты и аккуратно высушите на кухонной бумаге, клубнику храните отдельно. Положите сахар и 3 столовые ложки воды в большую кастрюлю. Нагрейте, пока сахар не растворится, несколько раз перемешайте. Доведите до потребления золота 1 минуту, затем добавьте фрукты (не клубнику). Варить 3 минуты на слабом огне, помешивая 2-3 раза. Плоды становятся мягкими, практически неповрежденными и окруженными темно-красным соком. Поставьте сито на миску и выложите фрукты и сок.
Застелите миску пищевой пленкой и приготовьте хлеб: застелите тазовую пленку на 1,25 литра пищевой пленки, так как это поможет вам получить пудинг. Положите две куска пищевой пленки в центр чаши, так это проще, чем попытаться приклеить один лист ко всем изгибам. Края должна выглядеть примерно на 15 см. Срезаем с хлеба корочки. Разрежьте 4 куска хлеба пополам, немного под углом, чтобы на каждом кусочке получилось по 2 кривых контура. Разрежьте 2 ломтика на 4 треугольника каждый и оставьте последний кусок целым.
Сделайте пудинг: окуните весь кусок хлеба в сок на несколько секунд, чтобы он покрылся им. Вставьте это в дно бассейна. Теперь окуните шаткие прямоугольные кусочки по одному и прижимайте их по бокам чаши так, чтобы они аккуратно совпадали друг с другом, поочередно располагая широкие и узкие концы вверх. Если вы не можете вместить в него последний кусок хлеба, это не имеет значения, просто разрежьте его на треугольник, обмакните в сок и вставьте. Теперь ложкой выложите размягченные фрукты, добавив сюда клубнику и там по ходу дела.
Дайте вкусам смешать, а затем подайте: обмакните треугольники хлеба в сок и положите сверху – обрежьте выступающие части ножницами. Оставшийся сок сохраняется на потом. Поднимите пищевую пленку и плотно заклейте. Сверху положите боковую тарелку и утяжелите банками. Охладите в течение 6 часов или на ночь. Для подачи раздайте пищевую пленку, затем положите сверху сервировочную тарелку и переверните. подавайте с остатками сока, натуральными ягодами и сливками.</v>
      </c>
    </row>
    <row r="2664" ht="15.75" customHeight="1">
      <c r="A2664" s="2" t="s">
        <v>1088</v>
      </c>
      <c r="B2664" s="2" t="s">
        <v>17</v>
      </c>
      <c r="C2664" s="2" t="s">
        <v>1089</v>
      </c>
      <c r="E2664" s="2" t="str">
        <f>IFERROR(__xludf.DUMMYFUNCTION("GOOGLETRANSLATE(A2664, ""en"", ""ru"")"),"Loading...")</f>
        <v>Loading...</v>
      </c>
      <c r="F2664" s="2" t="str">
        <f>IFERROR(__xludf.DUMMYFUNCTION("GOOGLETRANSLATE(B2664, ""en"", ""ru"")"),"Кастеровый сахар")</f>
        <v>Кастеровый сахар</v>
      </c>
      <c r="G2664" s="2" t="str">
        <f>IFERROR(__xludf.DUMMYFUNCTION("GOOGLETRANSLATE(C2664, ""en"", ""ru"")"),"Выделите сок: вымойте фрукты и аккуратно высушите на кухонной бумаге, клубнику храните отдельно. Положите сахар и 3 столовые ложки воды в большую кастрюлю. Нагрейте, пока сахар не растворится, несколько раз перемешайте. Доведите до потребления золота 1 ми"&amp;"нуту, затем добавьте фрукты (не клубнику). Варить 3 минуты на слабом огне, помешивая 2-3 раза. Плоды становятся мягкими, практически неповрежденными и окруженными темно-красным соком. Поставьте сито на миску и выложите фрукты и сок.
Застелите миску пищево"&amp;"й пленкой и приготовьте хлеб: застелите тазовую пленку на 1,25 литра пищевой пленки, так как это поможет вам получить пудинг. Положите две куска пищевой пленки в центр чаши, так это проще, чем попытаться приклеить один лист ко всем изгибам. Края должна вы"&amp;"глядеть примерно на 15 см. Срезаем с хлеба корочки. Разрежьте 4 куска хлеба пополам, немного под углом, чтобы на каждом кусочке получилось по 2 кривых контура. Разрежьте 2 ломтика на 4 треугольника каждый и оставьте последний кусок целым.
Сделайте пудинг:"&amp;" окуните весь кусок хлеба в сок на несколько секунд, чтобы он покрылся им. Вставьте это в дно бассейна. Теперь окуните шаткие прямоугольные кусочки по одному и прижимайте их по бокам чаши так, чтобы они аккуратно совпадали друг с другом, поочередно распол"&amp;"агая широкие и узкие концы вверх. Если вы не можете вместить в него последний кусок хлеба, это не имеет значения, просто разрежьте его на треугольник, обмакните в сок и вставьте. Теперь ложкой выложите размягченные фрукты, добавив сюда клубнику и там по х"&amp;"оду дела.
Дайте вкусам смешать, а затем подайте: обмакните треугольники хлеба в сок и положите сверху – обрежьте выступающие части ножницами. Оставшийся сок сохраняется на потом. Поднимите пищевую пленку и плотно заклейте. Сверху положите боковую тарелку "&amp;"и утяжелите банками. Охладите в течение 6 часов или на ночь. Для подачи раздайте пищевую пленку, затем положите сверху сервировочную тарелку и переверните. подавайте с остатками сока, натуральными ягодами и сливками.")</f>
        <v>Выделите сок: вымойте фрукты и аккуратно высушите на кухонной бумаге, клубнику храните отдельно. Положите сахар и 3 столовые ложки воды в большую кастрюлю. Нагрейте, пока сахар не растворится, несколько раз перемешайте. Доведите до потребления золота 1 минуту, затем добавьте фрукты (не клубнику). Варить 3 минуты на слабом огне, помешивая 2-3 раза. Плоды становятся мягкими, практически неповрежденными и окруженными темно-красным соком. Поставьте сито на миску и выложите фрукты и сок.
Застелите миску пищевой пленкой и приготовьте хлеб: застелите тазовую пленку на 1,25 литра пищевой пленки, так как это поможет вам получить пудинг. Положите две куска пищевой пленки в центр чаши, так это проще, чем попытаться приклеить один лист ко всем изгибам. Края должна выглядеть примерно на 15 см. Срезаем с хлеба корочки. Разрежьте 4 куска хлеба пополам, немного под углом, чтобы на каждом кусочке получилось по 2 кривых контура. Разрежьте 2 ломтика на 4 треугольника каждый и оставьте последний кусок целым.
Сделайте пудинг: окуните весь кусок хлеба в сок на несколько секунд, чтобы он покрылся им. Вставьте это в дно бассейна. Теперь окуните шаткие прямоугольные кусочки по одному и прижимайте их по бокам чаши так, чтобы они аккуратно совпадали друг с другом, поочередно располагая широкие и узкие концы вверх. Если вы не можете вместить в него последний кусок хлеба, это не имеет значения, просто разрежьте его на треугольник, обмакните в сок и вставьте. Теперь ложкой выложите размягченные фрукты, добавив сюда клубнику и там по ходу дела.
Дайте вкусам смешать, а затем подайте: обмакните треугольники хлеба в сок и положите сверху – обрежьте выступающие части ножницами. Оставшийся сок сохраняется на потом. Поднимите пищевую пленку и плотно заклейте. Сверху положите боковую тарелку и утяжелите банками. Охладите в течение 6 часов или на ночь. Для подачи раздайте пищевую пленку, затем положите сверху сервировочную тарелку и переверните. подавайте с остатками сока, натуральными ягодами и сливками.</v>
      </c>
    </row>
    <row r="2665" ht="15.75" customHeight="1">
      <c r="A2665" s="2" t="s">
        <v>1088</v>
      </c>
      <c r="B2665" s="2" t="s">
        <v>227</v>
      </c>
      <c r="C2665" s="2" t="s">
        <v>1089</v>
      </c>
      <c r="E2665" s="2" t="str">
        <f>IFERROR(__xludf.DUMMYFUNCTION("GOOGLETRANSLATE(A2665, ""en"", ""ru"")"),"Loading...")</f>
        <v>Loading...</v>
      </c>
      <c r="F2665" s="2" t="str">
        <f>IFERROR(__xludf.DUMMYFUNCTION("GOOGLETRANSLATE(B2665, ""en"", ""ru"")"),"Loading...")</f>
        <v>Loading...</v>
      </c>
      <c r="G2665" s="2" t="str">
        <f>IFERROR(__xludf.DUMMYFUNCTION("GOOGLETRANSLATE(C2665, ""en"", ""ru"")"),"Выделите сок: вымойте фрукты и аккуратно высушите на кухонной бумаге, клубнику храните отдельно. Положите сахар и 3 столовые ложки воды в большую кастрюлю. Нагрейте, пока сахар не растворится, несколько раз перемешайте. Доведите до потребления золота 1 ми"&amp;"нуту, затем добавьте фрукты (не клубнику). Варить 3 минуты на слабом огне, помешивая 2-3 раза. Плоды становятся мягкими, практически неповрежденными и окруженными темно-красным соком. Поставьте сито на миску и выложите фрукты и сок.
Застелите миску пищево"&amp;"й пленкой и приготовьте хлеб: застелите тазовую пленку на 1,25 литра пищевой пленки, так как это поможет вам получить пудинг. Положите две куска пищевой пленки в центр чаши, так это проще, чем попытаться приклеить один лист ко всем изгибам. Края должна вы"&amp;"глядеть примерно на 15 см. Срезаем с хлеба корочки. Разрежьте 4 куска хлеба пополам, немного под углом, чтобы на каждом кусочке получилось по 2 кривых контура. Разрежьте 2 ломтика на 4 треугольника каждый и оставьте последний кусок целым.
Сделайте пудинг:"&amp;" окуните весь кусок хлеба в сок на несколько секунд, чтобы он покрылся им. Вставьте это в дно бассейна. Теперь окуните шаткие прямоугольные кусочки по одному и прижимайте их по бокам чаши так, чтобы они аккуратно совпадали друг с другом, поочередно распол"&amp;"агая широкие и узкие концы вверх. Если вы не можете вместить в него последний кусок хлеба, это не имеет значения, просто разрежьте его на треугольник, обмакните в сок и вставьте. Теперь ложкой выложите размягченные фрукты, добавив сюда клубнику и там по х"&amp;"оду дела.
Дайте вкусам смешать, а затем подайте: обмакните треугольники хлеба в сок и положите сверху – обрежьте выступающие части ножницами. Оставшийся сок сохраняется на потом. Поднимите пищевую пленку и плотно заклейте. Сверху положите боковую тарелку "&amp;"и утяжелите банками. Охладите в течение 6 часов или на ночь. Для подачи раздайте пищевую пленку, затем положите сверху сервировочную тарелку и переверните. подавайте с остатками сока, натуральными ягодами и сливками.")</f>
        <v>Выделите сок: вымойте фрукты и аккуратно высушите на кухонной бумаге, клубнику храните отдельно. Положите сахар и 3 столовые ложки воды в большую кастрюлю. Нагрейте, пока сахар не растворится, несколько раз перемешайте. Доведите до потребления золота 1 минуту, затем добавьте фрукты (не клубнику). Варить 3 минуты на слабом огне, помешивая 2-3 раза. Плоды становятся мягкими, практически неповрежденными и окруженными темно-красным соком. Поставьте сито на миску и выложите фрукты и сок.
Застелите миску пищевой пленкой и приготовьте хлеб: застелите тазовую пленку на 1,25 литра пищевой пленки, так как это поможет вам получить пудинг. Положите две куска пищевой пленки в центр чаши, так это проще, чем попытаться приклеить один лист ко всем изгибам. Края должна выглядеть примерно на 15 см. Срезаем с хлеба корочки. Разрежьте 4 куска хлеба пополам, немного под углом, чтобы на каждом кусочке получилось по 2 кривых контура. Разрежьте 2 ломтика на 4 треугольника каждый и оставьте последний кусок целым.
Сделайте пудинг: окуните весь кусок хлеба в сок на несколько секунд, чтобы он покрылся им. Вставьте это в дно бассейна. Теперь окуните шаткие прямоугольные кусочки по одному и прижимайте их по бокам чаши так, чтобы они аккуратно совпадали друг с другом, поочередно располагая широкие и узкие концы вверх. Если вы не можете вместить в него последний кусок хлеба, это не имеет значения, просто разрежьте его на треугольник, обмакните в сок и вставьте. Теперь ложкой выложите размягченные фрукты, добавив сюда клубнику и там по ходу дела.
Дайте вкусам смешать, а затем подайте: обмакните треугольники хлеба в сок и положите сверху – обрежьте выступающие части ножницами. Оставшийся сок сохраняется на потом. Поднимите пищевую пленку и плотно заклейте. Сверху положите боковую тарелку и утяжелите банками. Охладите в течение 6 часов или на ночь. Для подачи раздайте пищевую пленку, затем положите сверху сервировочную тарелку и переверните. подавайте с остатками сока, натуральными ягодами и сливками.</v>
      </c>
    </row>
    <row r="2666" ht="15.75" customHeight="1">
      <c r="A2666" s="2" t="s">
        <v>1091</v>
      </c>
      <c r="B2666" s="2" t="s">
        <v>120</v>
      </c>
      <c r="C2666" s="2" t="s">
        <v>1092</v>
      </c>
      <c r="E2666" s="2" t="str">
        <f>IFERROR(__xludf.DUMMYFUNCTION("GOOGLETRANSLATE(A2666, ""en"", ""ru"")"),"Loading...")</f>
        <v>Loading...</v>
      </c>
      <c r="F2666" s="2" t="str">
        <f>IFERROR(__xludf.DUMMYFUNCTION("GOOGLETRANSLATE(B2666, ""en"", ""ru"")"),"Loading...")</f>
        <v>Loading...</v>
      </c>
      <c r="G2666" s="2" t="str">
        <f>IFERROR(__xludf.DUMMYFUNCTION("GOOGLETRANSLATE(C2666, ""en"", ""ru"")"),"Loading...")</f>
        <v>Loading...</v>
      </c>
    </row>
    <row r="2667" ht="15.75" customHeight="1">
      <c r="A2667" s="2" t="s">
        <v>1091</v>
      </c>
      <c r="B2667" s="2" t="s">
        <v>123</v>
      </c>
      <c r="C2667" s="2" t="s">
        <v>1092</v>
      </c>
      <c r="E2667" s="2" t="str">
        <f>IFERROR(__xludf.DUMMYFUNCTION("GOOGLETRANSLATE(A2667, ""en"", ""ru"")"),"Loading...")</f>
        <v>Loading...</v>
      </c>
      <c r="F2667" s="2" t="str">
        <f>IFERROR(__xludf.DUMMYFUNCTION("GOOGLETRANSLATE(B2667, ""en"", ""ru"")"),"Loading...")</f>
        <v>Loading...</v>
      </c>
      <c r="G2667" s="2" t="str">
        <f>IFERROR(__xludf.DUMMYFUNCTION("GOOGLETRANSLATE(C2667, ""en"", ""ru"")"),"Loading...")</f>
        <v>Loading...</v>
      </c>
    </row>
    <row r="2668" ht="15.75" customHeight="1">
      <c r="A2668" s="2" t="s">
        <v>1091</v>
      </c>
      <c r="B2668" s="2" t="s">
        <v>527</v>
      </c>
      <c r="C2668" s="2" t="s">
        <v>1092</v>
      </c>
      <c r="E2668" s="2" t="str">
        <f>IFERROR(__xludf.DUMMYFUNCTION("GOOGLETRANSLATE(A2668, ""en"", ""ru"")"),"Loading...")</f>
        <v>Loading...</v>
      </c>
      <c r="F2668" s="2" t="str">
        <f>IFERROR(__xludf.DUMMYFUNCTION("GOOGLETRANSLATE(B2668, ""en"", ""ru"")"),"Loading...")</f>
        <v>Loading...</v>
      </c>
      <c r="G2668" s="2" t="str">
        <f>IFERROR(__xludf.DUMMYFUNCTION("GOOGLETRANSLATE(C2668, ""en"", ""ru"")"),"Loading...")</f>
        <v>Loading...</v>
      </c>
    </row>
    <row r="2669" ht="15.75" customHeight="1">
      <c r="A2669" s="2" t="s">
        <v>1091</v>
      </c>
      <c r="B2669" s="2" t="s">
        <v>124</v>
      </c>
      <c r="C2669" s="2" t="s">
        <v>1092</v>
      </c>
      <c r="E2669" s="2" t="str">
        <f>IFERROR(__xludf.DUMMYFUNCTION("GOOGLETRANSLATE(A2669, ""en"", ""ru"")"),"Loading...")</f>
        <v>Loading...</v>
      </c>
      <c r="F2669" s="2" t="str">
        <f>IFERROR(__xludf.DUMMYFUNCTION("GOOGLETRANSLATE(B2669, ""en"", ""ru"")"),"Loading...")</f>
        <v>Loading...</v>
      </c>
      <c r="G2669" s="2" t="str">
        <f>IFERROR(__xludf.DUMMYFUNCTION("GOOGLETRANSLATE(C2669, ""en"", ""ru"")"),"Loading...")</f>
        <v>Loading...</v>
      </c>
    </row>
    <row r="2670" ht="15.75" customHeight="1">
      <c r="A2670" s="2" t="s">
        <v>1091</v>
      </c>
      <c r="B2670" s="2" t="s">
        <v>287</v>
      </c>
      <c r="C2670" s="2" t="s">
        <v>1092</v>
      </c>
      <c r="E2670" s="2" t="str">
        <f>IFERROR(__xludf.DUMMYFUNCTION("GOOGLETRANSLATE(A2670, ""en"", ""ru"")"),"Loading...")</f>
        <v>Loading...</v>
      </c>
      <c r="F2670" s="2" t="str">
        <f>IFERROR(__xludf.DUMMYFUNCTION("GOOGLETRANSLATE(B2670, ""en"", ""ru"")"),"Loading...")</f>
        <v>Loading...</v>
      </c>
      <c r="G2670" s="2" t="str">
        <f>IFERROR(__xludf.DUMMYFUNCTION("GOOGLETRANSLATE(C2670, ""en"", ""ru"")"),"Loading...")</f>
        <v>Loading...</v>
      </c>
    </row>
    <row r="2671" ht="15.75" customHeight="1">
      <c r="A2671" s="2" t="s">
        <v>1091</v>
      </c>
      <c r="B2671" s="2" t="s">
        <v>145</v>
      </c>
      <c r="C2671" s="2" t="s">
        <v>1092</v>
      </c>
      <c r="E2671" s="2" t="str">
        <f>IFERROR(__xludf.DUMMYFUNCTION("GOOGLETRANSLATE(A2671, ""en"", ""ru"")"),"Loading...")</f>
        <v>Loading...</v>
      </c>
      <c r="F2671" s="2" t="str">
        <f>IFERROR(__xludf.DUMMYFUNCTION("GOOGLETRANSLATE(B2671, ""en"", ""ru"")"),"Зеленая фасоль")</f>
        <v>Зеленая фасоль</v>
      </c>
      <c r="G2671" s="2" t="str">
        <f>IFERROR(__xludf.DUMMYFUNCTION("GOOGLETRANSLATE(C2671, ""en"", ""ru"")"),"Loading...")</f>
        <v>Loading...</v>
      </c>
    </row>
    <row r="2672" ht="15.75" customHeight="1">
      <c r="A2672" s="2" t="s">
        <v>1091</v>
      </c>
      <c r="B2672" s="2" t="s">
        <v>78</v>
      </c>
      <c r="C2672" s="2" t="s">
        <v>1092</v>
      </c>
      <c r="E2672" s="2" t="str">
        <f>IFERROR(__xludf.DUMMYFUNCTION("GOOGLETRANSLATE(A2672, ""en"", ""ru"")"),"Loading...")</f>
        <v>Loading...</v>
      </c>
      <c r="F2672" s="2" t="str">
        <f>IFERROR(__xludf.DUMMYFUNCTION("GOOGLETRANSLATE(B2672, ""en"", ""ru"")"),"Помидоры")</f>
        <v>Помидоры</v>
      </c>
      <c r="G2672" s="2" t="str">
        <f>IFERROR(__xludf.DUMMYFUNCTION("GOOGLETRANSLATE(C2672, ""en"", ""ru"")"),"Loading...")</f>
        <v>Loading...</v>
      </c>
    </row>
    <row r="2673" ht="15.75" customHeight="1">
      <c r="A2673" s="2" t="s">
        <v>1091</v>
      </c>
      <c r="B2673" s="2" t="s">
        <v>39</v>
      </c>
      <c r="C2673" s="2" t="s">
        <v>1092</v>
      </c>
      <c r="E2673" s="2" t="str">
        <f>IFERROR(__xludf.DUMMYFUNCTION("GOOGLETRANSLATE(A2673, ""en"", ""ru"")"),"Loading...")</f>
        <v>Loading...</v>
      </c>
      <c r="F2673" s="2" t="str">
        <f>IFERROR(__xludf.DUMMYFUNCTION("GOOGLETRANSLATE(B2673, ""en"", ""ru"")"),"Зубчик чеснока")</f>
        <v>Зубчик чеснока</v>
      </c>
      <c r="G2673" s="2" t="str">
        <f>IFERROR(__xludf.DUMMYFUNCTION("GOOGLETRANSLATE(C2673, ""en"", ""ru"")"),"Loading...")</f>
        <v>Loading...</v>
      </c>
    </row>
    <row r="2674" ht="15.75" customHeight="1">
      <c r="A2674" s="2" t="s">
        <v>1091</v>
      </c>
      <c r="B2674" s="2" t="s">
        <v>253</v>
      </c>
      <c r="C2674" s="2" t="s">
        <v>1092</v>
      </c>
      <c r="E2674" s="2" t="str">
        <f>IFERROR(__xludf.DUMMYFUNCTION("GOOGLETRANSLATE(A2674, ""en"", ""ru"")"),"Loading...")</f>
        <v>Loading...</v>
      </c>
      <c r="F2674" s="2" t="str">
        <f>IFERROR(__xludf.DUMMYFUNCTION("GOOGLETRANSLATE(B2674, ""en"", ""ru"")"),"Безил")</f>
        <v>Безил</v>
      </c>
      <c r="G2674" s="2" t="str">
        <f>IFERROR(__xludf.DUMMYFUNCTION("GOOGLETRANSLATE(C2674, ""en"", ""ru"")"),"Loading...")</f>
        <v>Loading...</v>
      </c>
    </row>
    <row r="2675" ht="15.75" customHeight="1">
      <c r="A2675" s="2" t="s">
        <v>1091</v>
      </c>
      <c r="B2675" s="2" t="s">
        <v>607</v>
      </c>
      <c r="C2675" s="2" t="s">
        <v>1092</v>
      </c>
      <c r="E2675" s="2" t="str">
        <f>IFERROR(__xludf.DUMMYFUNCTION("GOOGLETRANSLATE(A2675, ""en"", ""ru"")"),"Loading...")</f>
        <v>Loading...</v>
      </c>
      <c r="F2675" s="2" t="str">
        <f>IFERROR(__xludf.DUMMYFUNCTION("GOOGLETRANSLATE(B2675, ""en"", ""ru"")"),"Loading...")</f>
        <v>Loading...</v>
      </c>
      <c r="G2675" s="2" t="str">
        <f>IFERROR(__xludf.DUMMYFUNCTION("GOOGLETRANSLATE(C2675, ""en"", ""ru"")"),"Loading...")</f>
        <v>Loading...</v>
      </c>
    </row>
    <row r="2676" ht="15.75" customHeight="1">
      <c r="A2676" s="2" t="s">
        <v>1093</v>
      </c>
      <c r="B2676" s="2" t="s">
        <v>431</v>
      </c>
      <c r="C2676" s="2" t="s">
        <v>1094</v>
      </c>
      <c r="E2676" s="2" t="str">
        <f>IFERROR(__xludf.DUMMYFUNCTION("GOOGLETRANSLATE(A2676, ""en"", ""ru"")"),"Гороховый суп")</f>
        <v>Гороховый суп</v>
      </c>
      <c r="F2676" s="2" t="str">
        <f>IFERROR(__xludf.DUMMYFUNCTION("GOOGLETRANSLATE(B2676, ""en"", ""ru"")"),"ветчина")</f>
        <v>ветчина</v>
      </c>
      <c r="G2676" s="2" t="str">
        <f>IFERROR(__xludf.DUMMYFUNCTION("GOOGLETRANSLATE(C2676, ""en"", ""ru"")"),"Loading...")</f>
        <v>Loading...</v>
      </c>
    </row>
    <row r="2677" ht="15.75" customHeight="1">
      <c r="A2677" s="2" t="s">
        <v>1093</v>
      </c>
      <c r="B2677" s="2" t="s">
        <v>575</v>
      </c>
      <c r="C2677" s="2" t="s">
        <v>1094</v>
      </c>
      <c r="E2677" s="2" t="str">
        <f>IFERROR(__xludf.DUMMYFUNCTION("GOOGLETRANSLATE(A2677, ""en"", ""ru"")"),"Гороховый суп")</f>
        <v>Гороховый суп</v>
      </c>
      <c r="F2677" s="2" t="str">
        <f>IFERROR(__xludf.DUMMYFUNCTION("GOOGLETRANSLATE(B2677, ""en"", ""ru"")"),"Loading...")</f>
        <v>Loading...</v>
      </c>
      <c r="G2677" s="2" t="str">
        <f>IFERROR(__xludf.DUMMYFUNCTION("GOOGLETRANSLATE(C2677, ""en"", ""ru"")"),"Loading...")</f>
        <v>Loading...</v>
      </c>
    </row>
    <row r="2678" ht="15.75" customHeight="1">
      <c r="A2678" s="2" t="s">
        <v>1093</v>
      </c>
      <c r="B2678" s="2" t="s">
        <v>77</v>
      </c>
      <c r="C2678" s="2" t="s">
        <v>1094</v>
      </c>
      <c r="E2678" s="2" t="str">
        <f>IFERROR(__xludf.DUMMYFUNCTION("GOOGLETRANSLATE(A2678, ""en"", ""ru"")"),"Гороховый суп")</f>
        <v>Гороховый суп</v>
      </c>
      <c r="F2678" s="2" t="str">
        <f>IFERROR(__xludf.DUMMYFUNCTION("GOOGLETRANSLATE(B2678, ""en"", ""ru"")"),"Лук")</f>
        <v>Лук</v>
      </c>
      <c r="G2678" s="2" t="str">
        <f>IFERROR(__xludf.DUMMYFUNCTION("GOOGLETRANSLATE(C2678, ""en"", ""ru"")"),"Loading...")</f>
        <v>Loading...</v>
      </c>
    </row>
    <row r="2679" ht="15.75" customHeight="1">
      <c r="A2679" s="2" t="s">
        <v>1093</v>
      </c>
      <c r="B2679" s="2" t="s">
        <v>91</v>
      </c>
      <c r="C2679" s="2" t="s">
        <v>1094</v>
      </c>
      <c r="E2679" s="2" t="str">
        <f>IFERROR(__xludf.DUMMYFUNCTION("GOOGLETRANSLATE(A2679, ""en"", ""ru"")"),"Гороховый суп")</f>
        <v>Гороховый суп</v>
      </c>
      <c r="F2679" s="2" t="str">
        <f>IFERROR(__xludf.DUMMYFUNCTION("GOOGLETRANSLATE(B2679, ""en"", ""ru"")"),"Морковь")</f>
        <v>Морковь</v>
      </c>
      <c r="G2679" s="2" t="str">
        <f>IFERROR(__xludf.DUMMYFUNCTION("GOOGLETRANSLATE(C2679, ""en"", ""ru"")"),"Loading...")</f>
        <v>Loading...</v>
      </c>
    </row>
    <row r="2680" ht="15.75" customHeight="1">
      <c r="A2680" s="2" t="s">
        <v>1093</v>
      </c>
      <c r="B2680" s="2" t="s">
        <v>89</v>
      </c>
      <c r="C2680" s="2" t="s">
        <v>1094</v>
      </c>
      <c r="E2680" s="2" t="str">
        <f>IFERROR(__xludf.DUMMYFUNCTION("GOOGLETRANSLATE(A2680, ""en"", ""ru"")"),"Гороховый суп")</f>
        <v>Гороховый суп</v>
      </c>
      <c r="F2680" s="2" t="str">
        <f>IFERROR(__xludf.DUMMYFUNCTION("GOOGLETRANSLATE(B2680, ""en"", ""ru"")"),"Лавровый лист")</f>
        <v>Лавровый лист</v>
      </c>
      <c r="G2680" s="2" t="str">
        <f>IFERROR(__xludf.DUMMYFUNCTION("GOOGLETRANSLATE(C2680, ""en"", ""ru"")"),"Loading...")</f>
        <v>Loading...</v>
      </c>
    </row>
    <row r="2681" ht="15.75" customHeight="1">
      <c r="A2681" s="2" t="s">
        <v>1093</v>
      </c>
      <c r="B2681" s="2" t="s">
        <v>122</v>
      </c>
      <c r="C2681" s="2" t="s">
        <v>1094</v>
      </c>
      <c r="E2681" s="2" t="str">
        <f>IFERROR(__xludf.DUMMYFUNCTION("GOOGLETRANSLATE(A2681, ""en"", ""ru"")"),"Гороховый суп")</f>
        <v>Гороховый суп</v>
      </c>
      <c r="F2681" s="2" t="str">
        <f>IFERROR(__xludf.DUMMYFUNCTION("GOOGLETRANSLATE(B2681, ""en"", ""ru"")"),"Loading...")</f>
        <v>Loading...</v>
      </c>
      <c r="G2681" s="2" t="str">
        <f>IFERROR(__xludf.DUMMYFUNCTION("GOOGLETRANSLATE(C2681, ""en"", ""ru"")"),"Loading...")</f>
        <v>Loading...</v>
      </c>
    </row>
    <row r="2682" ht="15.75" customHeight="1">
      <c r="A2682" s="2" t="s">
        <v>1093</v>
      </c>
      <c r="B2682" s="2" t="s">
        <v>1021</v>
      </c>
      <c r="C2682" s="2" t="s">
        <v>1094</v>
      </c>
      <c r="E2682" s="2" t="str">
        <f>IFERROR(__xludf.DUMMYFUNCTION("GOOGLETRANSLATE(A2682, ""en"", ""ru"")"),"Гороховый суп")</f>
        <v>Гороховый суп</v>
      </c>
      <c r="F2682" s="2" t="str">
        <f>IFERROR(__xludf.DUMMYFUNCTION("GOOGLETRANSLATE(B2682, ""en"", ""ru"")"),"Loading...")</f>
        <v>Loading...</v>
      </c>
      <c r="G2682" s="2" t="str">
        <f>IFERROR(__xludf.DUMMYFUNCTION("GOOGLETRANSLATE(C2682, ""en"", ""ru"")"),"Loading...")</f>
        <v>Loading...</v>
      </c>
    </row>
    <row r="2683" ht="15.75" customHeight="1">
      <c r="A2683" s="2" t="s">
        <v>1093</v>
      </c>
      <c r="B2683" s="2" t="s">
        <v>227</v>
      </c>
      <c r="C2683" s="2" t="s">
        <v>1094</v>
      </c>
      <c r="E2683" s="2" t="str">
        <f>IFERROR(__xludf.DUMMYFUNCTION("GOOGLETRANSLATE(A2683, ""en"", ""ru"")"),"Гороховый суп")</f>
        <v>Гороховый суп</v>
      </c>
      <c r="F2683" s="2" t="str">
        <f>IFERROR(__xludf.DUMMYFUNCTION("GOOGLETRANSLATE(B2683, ""en"", ""ru"")"),"Loading...")</f>
        <v>Loading...</v>
      </c>
      <c r="G2683" s="2" t="str">
        <f>IFERROR(__xludf.DUMMYFUNCTION("GOOGLETRANSLATE(C2683, ""en"", ""ru"")"),"Loading...")</f>
        <v>Loading...</v>
      </c>
    </row>
    <row r="2684" ht="15.75" customHeight="1">
      <c r="A2684" s="2" t="s">
        <v>1095</v>
      </c>
      <c r="B2684" s="2" t="s">
        <v>444</v>
      </c>
      <c r="C2684" s="2" t="s">
        <v>1096</v>
      </c>
      <c r="E2684" s="2" t="str">
        <f>IFERROR(__xludf.DUMMYFUNCTION("GOOGLETRANSLATE(A2684, ""en"", ""ru"")"),"Сахарный пирог")</f>
        <v>Сахарный пирог</v>
      </c>
      <c r="F2684" s="2" t="str">
        <f>IFERROR(__xludf.DUMMYFUNCTION("GOOGLETRANSLATE(B2684, ""en"", ""ru"")"),"Loading...")</f>
        <v>Loading...</v>
      </c>
      <c r="G2684" s="2" t="str">
        <f>IFERROR(__xludf.DUMMYFUNCTION("GOOGLETRANSLATE(C2684, ""en"", ""ru"")"),"Loading...")</f>
        <v>Loading...</v>
      </c>
    </row>
    <row r="2685" ht="15.75" customHeight="1">
      <c r="A2685" s="2" t="s">
        <v>1095</v>
      </c>
      <c r="B2685" s="2" t="s">
        <v>18</v>
      </c>
      <c r="C2685" s="2" t="s">
        <v>1096</v>
      </c>
      <c r="E2685" s="2" t="str">
        <f>IFERROR(__xludf.DUMMYFUNCTION("GOOGLETRANSLATE(A2685, ""en"", ""ru"")"),"Сахарный пирог")</f>
        <v>Сахарный пирог</v>
      </c>
      <c r="F2685" s="2" t="str">
        <f>IFERROR(__xludf.DUMMYFUNCTION("GOOGLETRANSLATE(B2685, ""en"", ""ru"")"),"Масло")</f>
        <v>Масло</v>
      </c>
      <c r="G2685" s="2" t="str">
        <f>IFERROR(__xludf.DUMMYFUNCTION("GOOGLETRANSLATE(C2685, ""en"", ""ru"")"),"Loading...")</f>
        <v>Loading...</v>
      </c>
    </row>
    <row r="2686" ht="15.75" customHeight="1">
      <c r="A2686" s="2" t="s">
        <v>1095</v>
      </c>
      <c r="B2686" s="2" t="s">
        <v>27</v>
      </c>
      <c r="C2686" s="2" t="s">
        <v>1096</v>
      </c>
      <c r="E2686" s="2" t="str">
        <f>IFERROR(__xludf.DUMMYFUNCTION("GOOGLETRANSLATE(A2686, ""en"", ""ru"")"),"Сахарный пирог")</f>
        <v>Сахарный пирог</v>
      </c>
      <c r="F2686" s="2" t="str">
        <f>IFERROR(__xludf.DUMMYFUNCTION("GOOGLETRANSLATE(B2686, ""en"", ""ru"")"),"Яйца")</f>
        <v>Яйца</v>
      </c>
      <c r="G2686" s="2" t="str">
        <f>IFERROR(__xludf.DUMMYFUNCTION("GOOGLETRANSLATE(C2686, ""en"", ""ru"")"),"Loading...")</f>
        <v>Loading...</v>
      </c>
    </row>
    <row r="2687" ht="15.75" customHeight="1">
      <c r="A2687" s="2" t="s">
        <v>1095</v>
      </c>
      <c r="B2687" s="2" t="s">
        <v>135</v>
      </c>
      <c r="C2687" s="2" t="s">
        <v>1096</v>
      </c>
      <c r="E2687" s="2" t="str">
        <f>IFERROR(__xludf.DUMMYFUNCTION("GOOGLETRANSLATE(A2687, ""en"", ""ru"")"),"Сахарный пирог")</f>
        <v>Сахарный пирог</v>
      </c>
      <c r="F2687" s="2" t="str">
        <f>IFERROR(__xludf.DUMMYFUNCTION("GOOGLETRANSLATE(B2687, ""en"", ""ru"")"),"Loading...")</f>
        <v>Loading...</v>
      </c>
      <c r="G2687" s="2" t="str">
        <f>IFERROR(__xludf.DUMMYFUNCTION("GOOGLETRANSLATE(C2687, ""en"", ""ru"")"),"Loading...")</f>
        <v>Loading...</v>
      </c>
    </row>
    <row r="2688" ht="15.75" customHeight="1">
      <c r="A2688" s="2" t="s">
        <v>1095</v>
      </c>
      <c r="B2688" s="2" t="s">
        <v>30</v>
      </c>
      <c r="C2688" s="2" t="s">
        <v>1096</v>
      </c>
      <c r="E2688" s="2" t="str">
        <f>IFERROR(__xludf.DUMMYFUNCTION("GOOGLETRANSLATE(A2688, ""en"", ""ru"")"),"Сахарный пирог")</f>
        <v>Сахарный пирог</v>
      </c>
      <c r="F2688" s="2" t="str">
        <f>IFERROR(__xludf.DUMMYFUNCTION("GOOGLETRANSLATE(B2688, ""en"", ""ru"")"),"Соль")</f>
        <v>Соль</v>
      </c>
      <c r="G2688" s="2" t="str">
        <f>IFERROR(__xludf.DUMMYFUNCTION("GOOGLETRANSLATE(C2688, ""en"", ""ru"")"),"Loading...")</f>
        <v>Loading...</v>
      </c>
    </row>
    <row r="2689" ht="15.75" customHeight="1">
      <c r="A2689" s="2" t="s">
        <v>1095</v>
      </c>
      <c r="B2689" s="2" t="s">
        <v>15</v>
      </c>
      <c r="C2689" s="2" t="s">
        <v>1096</v>
      </c>
      <c r="E2689" s="2" t="str">
        <f>IFERROR(__xludf.DUMMYFUNCTION("GOOGLETRANSLATE(A2689, ""en"", ""ru"")"),"Сахарный пирог")</f>
        <v>Сахарный пирог</v>
      </c>
      <c r="F2689" s="2" t="str">
        <f>IFERROR(__xludf.DUMMYFUNCTION("GOOGLETRANSLATE(B2689, ""en"", ""ru"")"),"Пшеничной муки")</f>
        <v>Пшеничной муки</v>
      </c>
      <c r="G2689" s="2" t="str">
        <f>IFERROR(__xludf.DUMMYFUNCTION("GOOGLETRANSLATE(C2689, ""en"", ""ru"")"),"Loading...")</f>
        <v>Loading...</v>
      </c>
    </row>
    <row r="2690" ht="15.75" customHeight="1">
      <c r="A2690" s="2" t="s">
        <v>1095</v>
      </c>
      <c r="B2690" s="2" t="s">
        <v>25</v>
      </c>
      <c r="C2690" s="2" t="s">
        <v>1096</v>
      </c>
      <c r="E2690" s="2" t="str">
        <f>IFERROR(__xludf.DUMMYFUNCTION("GOOGLETRANSLATE(A2690, ""en"", ""ru"")"),"Сахарный пирог")</f>
        <v>Сахарный пирог</v>
      </c>
      <c r="F2690" s="2" t="str">
        <f>IFERROR(__xludf.DUMMYFUNCTION("GOOGLETRANSLATE(B2690, ""en"", ""ru"")"),"Молоко")</f>
        <v>Молоко</v>
      </c>
      <c r="G2690" s="2" t="str">
        <f>IFERROR(__xludf.DUMMYFUNCTION("GOOGLETRANSLATE(C2690, ""en"", ""ru"")"),"Loading...")</f>
        <v>Loading...</v>
      </c>
    </row>
    <row r="2691" ht="15.75" customHeight="1">
      <c r="A2691" s="2" t="s">
        <v>1097</v>
      </c>
      <c r="B2691" s="2" t="s">
        <v>120</v>
      </c>
      <c r="C2691" s="2" t="s">
        <v>1098</v>
      </c>
      <c r="E2691" s="2" t="str">
        <f>IFERROR(__xludf.DUMMYFUNCTION("GOOGLETRANSLATE(A2691, ""en"", ""ru"")"),"Loading...")</f>
        <v>Loading...</v>
      </c>
      <c r="F2691" s="2" t="str">
        <f>IFERROR(__xludf.DUMMYFUNCTION("GOOGLETRANSLATE(B2691, ""en"", ""ru"")"),"Loading...")</f>
        <v>Loading...</v>
      </c>
      <c r="G2691" s="2" t="str">
        <f>IFERROR(__xludf.DUMMYFUNCTION("GOOGLETRANSLATE(C2691, ""en"", ""ru"")"),"Loading...")</f>
        <v>Loading...</v>
      </c>
    </row>
    <row r="2692" ht="15.75" customHeight="1">
      <c r="A2692" s="2" t="s">
        <v>1097</v>
      </c>
      <c r="B2692" s="2" t="s">
        <v>70</v>
      </c>
      <c r="C2692" s="2" t="s">
        <v>1098</v>
      </c>
      <c r="E2692" s="2" t="str">
        <f>IFERROR(__xludf.DUMMYFUNCTION("GOOGLETRANSLATE(A2692, ""en"", ""ru"")"),"Loading...")</f>
        <v>Loading...</v>
      </c>
      <c r="F2692" s="2" t="str">
        <f>IFERROR(__xludf.DUMMYFUNCTION("GOOGLETRANSLATE(B2692, ""en"", ""ru"")"),"Филе говядины")</f>
        <v>Филе говядины</v>
      </c>
      <c r="G2692" s="2" t="str">
        <f>IFERROR(__xludf.DUMMYFUNCTION("GOOGLETRANSLATE(C2692, ""en"", ""ru"")"),"Loading...")</f>
        <v>Loading...</v>
      </c>
    </row>
    <row r="2693" ht="15.75" customHeight="1">
      <c r="A2693" s="2" t="s">
        <v>1097</v>
      </c>
      <c r="B2693" s="2" t="s">
        <v>117</v>
      </c>
      <c r="C2693" s="2" t="s">
        <v>1098</v>
      </c>
      <c r="E2693" s="2" t="str">
        <f>IFERROR(__xludf.DUMMYFUNCTION("GOOGLETRANSLATE(A2693, ""en"", ""ru"")"),"Loading...")</f>
        <v>Loading...</v>
      </c>
      <c r="F2693" s="2" t="str">
        <f>IFERROR(__xludf.DUMMYFUNCTION("GOOGLETRANSLATE(B2693, ""en"", ""ru"")"),"Loading...")</f>
        <v>Loading...</v>
      </c>
      <c r="G2693" s="2" t="str">
        <f>IFERROR(__xludf.DUMMYFUNCTION("GOOGLETRANSLATE(C2693, ""en"", ""ru"")"),"Loading...")</f>
        <v>Loading...</v>
      </c>
    </row>
    <row r="2694" ht="15.75" customHeight="1">
      <c r="A2694" s="2" t="s">
        <v>1097</v>
      </c>
      <c r="B2694" s="2" t="s">
        <v>18</v>
      </c>
      <c r="C2694" s="2" t="s">
        <v>1098</v>
      </c>
      <c r="E2694" s="2" t="str">
        <f>IFERROR(__xludf.DUMMYFUNCTION("GOOGLETRANSLATE(A2694, ""en"", ""ru"")"),"Loading...")</f>
        <v>Loading...</v>
      </c>
      <c r="F2694" s="2" t="str">
        <f>IFERROR(__xludf.DUMMYFUNCTION("GOOGLETRANSLATE(B2694, ""en"", ""ru"")"),"Масло")</f>
        <v>Масло</v>
      </c>
      <c r="G2694" s="2" t="str">
        <f>IFERROR(__xludf.DUMMYFUNCTION("GOOGLETRANSLATE(C2694, ""en"", ""ru"")"),"Loading...")</f>
        <v>Loading...</v>
      </c>
    </row>
    <row r="2695" ht="15.75" customHeight="1">
      <c r="A2695" s="2" t="s">
        <v>1097</v>
      </c>
      <c r="B2695" s="2" t="s">
        <v>79</v>
      </c>
      <c r="C2695" s="2" t="s">
        <v>1098</v>
      </c>
      <c r="E2695" s="2" t="str">
        <f>IFERROR(__xludf.DUMMYFUNCTION("GOOGLETRANSLATE(A2695, ""en"", ""ru"")"),"Loading...")</f>
        <v>Loading...</v>
      </c>
      <c r="F2695" s="2" t="str">
        <f>IFERROR(__xludf.DUMMYFUNCTION("GOOGLETRANSLATE(B2695, ""en"", ""ru"")"),"Чеснок")</f>
        <v>Чеснок</v>
      </c>
      <c r="G2695" s="2" t="str">
        <f>IFERROR(__xludf.DUMMYFUNCTION("GOOGLETRANSLATE(C2695, ""en"", ""ru"")"),"Loading...")</f>
        <v>Loading...</v>
      </c>
    </row>
    <row r="2696" ht="15.75" customHeight="1">
      <c r="A2696" s="2" t="s">
        <v>1097</v>
      </c>
      <c r="B2696" s="2" t="s">
        <v>37</v>
      </c>
      <c r="C2696" s="2" t="s">
        <v>1098</v>
      </c>
      <c r="E2696" s="2" t="str">
        <f>IFERROR(__xludf.DUMMYFUNCTION("GOOGLETRANSLATE(A2696, ""en"", ""ru"")"),"Loading...")</f>
        <v>Loading...</v>
      </c>
      <c r="F2696" s="2" t="str">
        <f>IFERROR(__xludf.DUMMYFUNCTION("GOOGLETRANSLATE(B2696, ""en"", ""ru"")"),"Шало")</f>
        <v>Шало</v>
      </c>
      <c r="G2696" s="2" t="str">
        <f>IFERROR(__xludf.DUMMYFUNCTION("GOOGLETRANSLATE(C2696, ""en"", ""ru"")"),"Loading...")</f>
        <v>Loading...</v>
      </c>
    </row>
    <row r="2697" ht="15.75" customHeight="1">
      <c r="A2697" s="2" t="s">
        <v>1097</v>
      </c>
      <c r="B2697" s="2" t="s">
        <v>115</v>
      </c>
      <c r="C2697" s="2" t="s">
        <v>1098</v>
      </c>
      <c r="E2697" s="2" t="str">
        <f>IFERROR(__xludf.DUMMYFUNCTION("GOOGLETRANSLATE(A2697, ""en"", ""ru"")"),"Loading...")</f>
        <v>Loading...</v>
      </c>
      <c r="F2697" s="2" t="str">
        <f>IFERROR(__xludf.DUMMYFUNCTION("GOOGLETRANSLATE(B2697, ""en"", ""ru"")"),"Loading...")</f>
        <v>Loading...</v>
      </c>
      <c r="G2697" s="2" t="str">
        <f>IFERROR(__xludf.DUMMYFUNCTION("GOOGLETRANSLATE(C2697, ""en"", ""ru"")"),"Loading...")</f>
        <v>Loading...</v>
      </c>
    </row>
    <row r="2698" ht="15.75" customHeight="1">
      <c r="A2698" s="2" t="s">
        <v>1097</v>
      </c>
      <c r="B2698" s="2" t="s">
        <v>374</v>
      </c>
      <c r="C2698" s="2" t="s">
        <v>1098</v>
      </c>
      <c r="E2698" s="2" t="str">
        <f>IFERROR(__xludf.DUMMYFUNCTION("GOOGLETRANSLATE(A2698, ""en"", ""ru"")"),"Loading...")</f>
        <v>Loading...</v>
      </c>
      <c r="F2698" s="2" t="str">
        <f>IFERROR(__xludf.DUMMYFUNCTION("GOOGLETRANSLATE(B2698, ""en"", ""ru"")"),"Loading...")</f>
        <v>Loading...</v>
      </c>
      <c r="G2698" s="2" t="str">
        <f>IFERROR(__xludf.DUMMYFUNCTION("GOOGLETRANSLATE(C2698, ""en"", ""ru"")"),"Loading...")</f>
        <v>Loading...</v>
      </c>
    </row>
    <row r="2699" ht="15.75" customHeight="1">
      <c r="A2699" s="2" t="s">
        <v>1097</v>
      </c>
      <c r="B2699" s="2" t="s">
        <v>633</v>
      </c>
      <c r="C2699" s="2" t="s">
        <v>1098</v>
      </c>
      <c r="E2699" s="2" t="str">
        <f>IFERROR(__xludf.DUMMYFUNCTION("GOOGLETRANSLATE(A2699, ""en"", ""ru"")"),"Loading...")</f>
        <v>Loading...</v>
      </c>
      <c r="F2699" s="2" t="str">
        <f>IFERROR(__xludf.DUMMYFUNCTION("GOOGLETRANSLATE(B2699, ""en"", ""ru"")"),"Loading...")</f>
        <v>Loading...</v>
      </c>
      <c r="G2699" s="2" t="str">
        <f>IFERROR(__xludf.DUMMYFUNCTION("GOOGLETRANSLATE(C2699, ""en"", ""ru"")"),"Loading...")</f>
        <v>Loading...</v>
      </c>
    </row>
    <row r="2700" ht="15.75" customHeight="1">
      <c r="A2700" s="2" t="s">
        <v>1097</v>
      </c>
      <c r="B2700" s="2" t="s">
        <v>1099</v>
      </c>
      <c r="C2700" s="2" t="s">
        <v>1098</v>
      </c>
      <c r="E2700" s="2" t="str">
        <f>IFERROR(__xludf.DUMMYFUNCTION("GOOGLETRANSLATE(A2700, ""en"", ""ru"")"),"Loading...")</f>
        <v>Loading...</v>
      </c>
      <c r="F2700" s="2" t="str">
        <f>IFERROR(__xludf.DUMMYFUNCTION("GOOGLETRANSLATE(B2700, ""en"", ""ru"")"),"Loading...")</f>
        <v>Loading...</v>
      </c>
      <c r="G2700" s="2" t="str">
        <f>IFERROR(__xludf.DUMMYFUNCTION("GOOGLETRANSLATE(C2700, ""en"", ""ru"")"),"Loading...")</f>
        <v>Loading...</v>
      </c>
    </row>
    <row r="2701" ht="15.75" customHeight="1">
      <c r="A2701" s="2" t="s">
        <v>1097</v>
      </c>
      <c r="B2701" s="2" t="s">
        <v>257</v>
      </c>
      <c r="C2701" s="2" t="s">
        <v>1098</v>
      </c>
      <c r="E2701" s="2" t="str">
        <f>IFERROR(__xludf.DUMMYFUNCTION("GOOGLETRANSLATE(A2701, ""en"", ""ru"")"),"Loading...")</f>
        <v>Loading...</v>
      </c>
      <c r="F2701" s="2" t="str">
        <f>IFERROR(__xludf.DUMMYFUNCTION("GOOGLETRANSLATE(B2701, ""en"", ""ru"")"),"Вустерширский соус")</f>
        <v>Вустерширский соус</v>
      </c>
      <c r="G2701" s="2" t="str">
        <f>IFERROR(__xludf.DUMMYFUNCTION("GOOGLETRANSLATE(C2701, ""en"", ""ru"")"),"Loading...")</f>
        <v>Loading...</v>
      </c>
    </row>
    <row r="2702" ht="15.75" customHeight="1">
      <c r="A2702" s="2" t="s">
        <v>1097</v>
      </c>
      <c r="B2702" s="2" t="s">
        <v>1100</v>
      </c>
      <c r="C2702" s="2" t="s">
        <v>1098</v>
      </c>
      <c r="E2702" s="2" t="str">
        <f>IFERROR(__xludf.DUMMYFUNCTION("GOOGLETRANSLATE(A2702, ""en"", ""ru"")"),"Loading...")</f>
        <v>Loading...</v>
      </c>
      <c r="F2702" s="2" t="str">
        <f>IFERROR(__xludf.DUMMYFUNCTION("GOOGLETRANSLATE(B2702, ""en"", ""ru"")"),"Соус Табаско")</f>
        <v>Соус Табаско</v>
      </c>
      <c r="G2702" s="2" t="str">
        <f>IFERROR(__xludf.DUMMYFUNCTION("GOOGLETRANSLATE(C2702, ""en"", ""ru"")"),"Loading...")</f>
        <v>Loading...</v>
      </c>
    </row>
    <row r="2703" ht="15.75" customHeight="1">
      <c r="A2703" s="2" t="s">
        <v>1097</v>
      </c>
      <c r="B2703" s="2" t="s">
        <v>118</v>
      </c>
      <c r="C2703" s="2" t="s">
        <v>1098</v>
      </c>
      <c r="E2703" s="2" t="str">
        <f>IFERROR(__xludf.DUMMYFUNCTION("GOOGLETRANSLATE(A2703, ""en"", ""ru"")"),"Loading...")</f>
        <v>Loading...</v>
      </c>
      <c r="F2703" s="2" t="str">
        <f>IFERROR(__xludf.DUMMYFUNCTION("GOOGLETRANSLATE(B2703, ""en"", ""ru"")"),"Петрушка")</f>
        <v>Петрушка</v>
      </c>
      <c r="G2703" s="2" t="str">
        <f>IFERROR(__xludf.DUMMYFUNCTION("GOOGLETRANSLATE(C2703, ""en"", ""ru"")"),"Loading...")</f>
        <v>Loading...</v>
      </c>
    </row>
    <row r="2704" ht="15.75" customHeight="1">
      <c r="A2704" s="2" t="s">
        <v>1097</v>
      </c>
      <c r="B2704" s="2" t="s">
        <v>609</v>
      </c>
      <c r="C2704" s="2" t="s">
        <v>1098</v>
      </c>
      <c r="E2704" s="2" t="str">
        <f>IFERROR(__xludf.DUMMYFUNCTION("GOOGLETRANSLATE(A2704, ""en"", ""ru"")"),"Loading...")</f>
        <v>Loading...</v>
      </c>
      <c r="F2704" s="2" t="str">
        <f>IFERROR(__xludf.DUMMYFUNCTION("GOOGLETRANSLATE(B2704, ""en"", ""ru"")"),"Loading...")</f>
        <v>Loading...</v>
      </c>
      <c r="G2704" s="2" t="str">
        <f>IFERROR(__xludf.DUMMYFUNCTION("GOOGLETRANSLATE(C2704, ""en"", ""ru"")"),"Loading...")</f>
        <v>Loading...</v>
      </c>
    </row>
    <row r="2705" ht="15.75" customHeight="1">
      <c r="A2705" s="2" t="s">
        <v>1097</v>
      </c>
      <c r="B2705" s="2" t="s">
        <v>30</v>
      </c>
      <c r="C2705" s="2" t="s">
        <v>1098</v>
      </c>
      <c r="E2705" s="2" t="str">
        <f>IFERROR(__xludf.DUMMYFUNCTION("GOOGLETRANSLATE(A2705, ""en"", ""ru"")"),"Loading...")</f>
        <v>Loading...</v>
      </c>
      <c r="F2705" s="2" t="str">
        <f>IFERROR(__xludf.DUMMYFUNCTION("GOOGLETRANSLATE(B2705, ""en"", ""ru"")"),"Соль")</f>
        <v>Соль</v>
      </c>
      <c r="G2705" s="2" t="str">
        <f>IFERROR(__xludf.DUMMYFUNCTION("GOOGLETRANSLATE(C2705, ""en"", ""ru"")"),"Loading...")</f>
        <v>Loading...</v>
      </c>
    </row>
    <row r="2706" ht="15.75" customHeight="1">
      <c r="A2706" s="2" t="s">
        <v>1097</v>
      </c>
      <c r="B2706" s="2" t="s">
        <v>146</v>
      </c>
      <c r="C2706" s="2" t="s">
        <v>1098</v>
      </c>
      <c r="E2706" s="2" t="str">
        <f>IFERROR(__xludf.DUMMYFUNCTION("GOOGLETRANSLATE(A2706, ""en"", ""ru"")"),"Loading...")</f>
        <v>Loading...</v>
      </c>
      <c r="F2706" s="2" t="str">
        <f>IFERROR(__xludf.DUMMYFUNCTION("GOOGLETRANSLATE(B2706, ""en"", ""ru"")"),"Loading...")</f>
        <v>Loading...</v>
      </c>
      <c r="G2706" s="2" t="str">
        <f>IFERROR(__xludf.DUMMYFUNCTION("GOOGLETRANSLATE(C2706, ""en"", ""ru"")"),"Loading...")</f>
        <v>Loading...</v>
      </c>
    </row>
    <row r="2707" ht="15.75" customHeight="1">
      <c r="A2707" s="2" t="s">
        <v>1101</v>
      </c>
      <c r="B2707" s="2" t="s">
        <v>1102</v>
      </c>
      <c r="C2707" s="2" t="s">
        <v>1103</v>
      </c>
      <c r="E2707" s="2" t="str">
        <f>IFERROR(__xludf.DUMMYFUNCTION("GOOGLETRANSLATE(A2707, ""en"", ""ru"")"),"Loading...")</f>
        <v>Loading...</v>
      </c>
      <c r="F2707" s="2" t="str">
        <f>IFERROR(__xludf.DUMMYFUNCTION("GOOGLETRANSLATE(B2707, ""en"", ""ru"")"),"Соленая треска")</f>
        <v>Соленая треска</v>
      </c>
      <c r="G2707" s="2" t="str">
        <f>IFERROR(__xludf.DUMMYFUNCTION("GOOGLETRANSLATE(C2707, ""en"", ""ru"")"),"Loading...")</f>
        <v>Loading...</v>
      </c>
    </row>
    <row r="2708" ht="15.75" customHeight="1">
      <c r="A2708" s="2" t="s">
        <v>1101</v>
      </c>
      <c r="B2708" s="2" t="s">
        <v>1104</v>
      </c>
      <c r="C2708" s="2" t="s">
        <v>1103</v>
      </c>
      <c r="E2708" s="2" t="str">
        <f>IFERROR(__xludf.DUMMYFUNCTION("GOOGLETRANSLATE(A2708, ""en"", ""ru"")"),"Loading...")</f>
        <v>Loading...</v>
      </c>
      <c r="F2708" s="2" t="str">
        <f>IFERROR(__xludf.DUMMYFUNCTION("GOOGLETRANSLATE(B2708, ""en"", ""ru"")"),"Аки")</f>
        <v>Аки</v>
      </c>
      <c r="G2708" s="2" t="str">
        <f>IFERROR(__xludf.DUMMYFUNCTION("GOOGLETRANSLATE(C2708, ""en"", ""ru"")"),"Loading...")</f>
        <v>Loading...</v>
      </c>
    </row>
    <row r="2709" ht="15.75" customHeight="1">
      <c r="A2709" s="2" t="s">
        <v>1101</v>
      </c>
      <c r="B2709" s="2" t="s">
        <v>77</v>
      </c>
      <c r="C2709" s="2" t="s">
        <v>1103</v>
      </c>
      <c r="E2709" s="2" t="str">
        <f>IFERROR(__xludf.DUMMYFUNCTION("GOOGLETRANSLATE(A2709, ""en"", ""ru"")"),"Loading...")</f>
        <v>Loading...</v>
      </c>
      <c r="F2709" s="2" t="str">
        <f>IFERROR(__xludf.DUMMYFUNCTION("GOOGLETRANSLATE(B2709, ""en"", ""ru"")"),"Лук")</f>
        <v>Лук</v>
      </c>
      <c r="G2709" s="2" t="str">
        <f>IFERROR(__xludf.DUMMYFUNCTION("GOOGLETRANSLATE(C2709, ""en"", ""ru"")"),"Loading...")</f>
        <v>Loading...</v>
      </c>
    </row>
    <row r="2710" ht="15.75" customHeight="1">
      <c r="A2710" s="2" t="s">
        <v>1101</v>
      </c>
      <c r="B2710" s="2" t="s">
        <v>247</v>
      </c>
      <c r="C2710" s="2" t="s">
        <v>1103</v>
      </c>
      <c r="E2710" s="2" t="str">
        <f>IFERROR(__xludf.DUMMYFUNCTION("GOOGLETRANSLATE(A2710, ""en"", ""ru"")"),"Loading...")</f>
        <v>Loading...</v>
      </c>
      <c r="F2710" s="2" t="str">
        <f>IFERROR(__xludf.DUMMYFUNCTION("GOOGLETRANSLATE(B2710, ""en"", ""ru"")"),"Loading...")</f>
        <v>Loading...</v>
      </c>
      <c r="G2710" s="2" t="str">
        <f>IFERROR(__xludf.DUMMYFUNCTION("GOOGLETRANSLATE(C2710, ""en"", ""ru"")"),"Loading...")</f>
        <v>Loading...</v>
      </c>
    </row>
    <row r="2711" ht="15.75" customHeight="1">
      <c r="A2711" s="2" t="s">
        <v>1101</v>
      </c>
      <c r="B2711" s="2" t="s">
        <v>707</v>
      </c>
      <c r="C2711" s="2" t="s">
        <v>1103</v>
      </c>
      <c r="E2711" s="2" t="str">
        <f>IFERROR(__xludf.DUMMYFUNCTION("GOOGLETRANSLATE(A2711, ""en"", ""ru"")"),"Loading...")</f>
        <v>Loading...</v>
      </c>
      <c r="F2711" s="2" t="str">
        <f>IFERROR(__xludf.DUMMYFUNCTION("GOOGLETRANSLATE(B2711, ""en"", ""ru"")"),"Loading...")</f>
        <v>Loading...</v>
      </c>
      <c r="G2711" s="2" t="str">
        <f>IFERROR(__xludf.DUMMYFUNCTION("GOOGLETRANSLATE(C2711, ""en"", ""ru"")"),"Loading...")</f>
        <v>Loading...</v>
      </c>
    </row>
    <row r="2712" ht="15.75" customHeight="1">
      <c r="A2712" s="2" t="s">
        <v>1101</v>
      </c>
      <c r="B2712" s="2" t="s">
        <v>587</v>
      </c>
      <c r="C2712" s="2" t="s">
        <v>1103</v>
      </c>
      <c r="E2712" s="2" t="str">
        <f>IFERROR(__xludf.DUMMYFUNCTION("GOOGLETRANSLATE(A2712, ""en"", ""ru"")"),"Loading...")</f>
        <v>Loading...</v>
      </c>
      <c r="F2712" s="2" t="str">
        <f>IFERROR(__xludf.DUMMYFUNCTION("GOOGLETRANSLATE(B2712, ""en"", ""ru"")"),"Loading...")</f>
        <v>Loading...</v>
      </c>
      <c r="G2712" s="2" t="str">
        <f>IFERROR(__xludf.DUMMYFUNCTION("GOOGLETRANSLATE(C2712, ""en"", ""ru"")"),"Loading...")</f>
        <v>Loading...</v>
      </c>
    </row>
    <row r="2713" ht="15.75" customHeight="1">
      <c r="A2713" s="2" t="s">
        <v>1101</v>
      </c>
      <c r="B2713" s="2" t="s">
        <v>230</v>
      </c>
      <c r="C2713" s="2" t="s">
        <v>1103</v>
      </c>
      <c r="E2713" s="2" t="str">
        <f>IFERROR(__xludf.DUMMYFUNCTION("GOOGLETRANSLATE(A2713, ""en"", ""ru"")"),"Loading...")</f>
        <v>Loading...</v>
      </c>
      <c r="F2713" s="2" t="str">
        <f>IFERROR(__xludf.DUMMYFUNCTION("GOOGLETRANSLATE(B2713, ""en"", ""ru"")"),"Loading...")</f>
        <v>Loading...</v>
      </c>
      <c r="G2713" s="2" t="str">
        <f>IFERROR(__xludf.DUMMYFUNCTION("GOOGLETRANSLATE(C2713, ""en"", ""ru"")"),"Loading...")</f>
        <v>Loading...</v>
      </c>
    </row>
    <row r="2714" ht="15.75" customHeight="1">
      <c r="A2714" s="2" t="s">
        <v>1101</v>
      </c>
      <c r="B2714" s="2" t="s">
        <v>192</v>
      </c>
      <c r="C2714" s="2" t="s">
        <v>1103</v>
      </c>
      <c r="E2714" s="2" t="str">
        <f>IFERROR(__xludf.DUMMYFUNCTION("GOOGLETRANSLATE(A2714, ""en"", ""ru"")"),"Loading...")</f>
        <v>Loading...</v>
      </c>
      <c r="F2714" s="2" t="str">
        <f>IFERROR(__xludf.DUMMYFUNCTION("GOOGLETRANSLATE(B2714, ""en"", ""ru"")"),"Loading...")</f>
        <v>Loading...</v>
      </c>
      <c r="G2714" s="2" t="str">
        <f>IFERROR(__xludf.DUMMYFUNCTION("GOOGLETRANSLATE(C2714, ""en"", ""ru"")"),"Loading...")</f>
        <v>Loading...</v>
      </c>
    </row>
    <row r="2715" ht="15.75" customHeight="1">
      <c r="A2715" s="2" t="s">
        <v>1101</v>
      </c>
      <c r="B2715" s="2" t="s">
        <v>570</v>
      </c>
      <c r="C2715" s="2" t="s">
        <v>1103</v>
      </c>
      <c r="E2715" s="2" t="str">
        <f>IFERROR(__xludf.DUMMYFUNCTION("GOOGLETRANSLATE(A2715, ""en"", ""ru"")"),"Loading...")</f>
        <v>Loading...</v>
      </c>
      <c r="F2715" s="2" t="str">
        <f>IFERROR(__xludf.DUMMYFUNCTION("GOOGLETRANSLATE(B2715, ""en"", ""ru"")"),"Loading...")</f>
        <v>Loading...</v>
      </c>
      <c r="G2715" s="2" t="str">
        <f>IFERROR(__xludf.DUMMYFUNCTION("GOOGLETRANSLATE(C2715, ""en"", ""ru"")"),"Loading...")</f>
        <v>Loading...</v>
      </c>
    </row>
    <row r="2716" ht="15.75" customHeight="1">
      <c r="A2716" s="2" t="s">
        <v>1101</v>
      </c>
      <c r="B2716" s="2" t="s">
        <v>78</v>
      </c>
      <c r="C2716" s="2" t="s">
        <v>1103</v>
      </c>
      <c r="E2716" s="2" t="str">
        <f>IFERROR(__xludf.DUMMYFUNCTION("GOOGLETRANSLATE(A2716, ""en"", ""ru"")"),"Loading...")</f>
        <v>Loading...</v>
      </c>
      <c r="F2716" s="2" t="str">
        <f>IFERROR(__xludf.DUMMYFUNCTION("GOOGLETRANSLATE(B2716, ""en"", ""ru"")"),"Помидоры")</f>
        <v>Помидоры</v>
      </c>
      <c r="G2716" s="2" t="str">
        <f>IFERROR(__xludf.DUMMYFUNCTION("GOOGLETRANSLATE(C2716, ""en"", ""ru"")"),"Loading...")</f>
        <v>Loading...</v>
      </c>
    </row>
    <row r="2717" ht="15.75" customHeight="1">
      <c r="A2717" s="2" t="s">
        <v>1101</v>
      </c>
      <c r="B2717" s="2" t="s">
        <v>30</v>
      </c>
      <c r="C2717" s="2" t="s">
        <v>1103</v>
      </c>
      <c r="E2717" s="2" t="str">
        <f>IFERROR(__xludf.DUMMYFUNCTION("GOOGLETRANSLATE(A2717, ""en"", ""ru"")"),"Loading...")</f>
        <v>Loading...</v>
      </c>
      <c r="F2717" s="2" t="str">
        <f>IFERROR(__xludf.DUMMYFUNCTION("GOOGLETRANSLATE(B2717, ""en"", ""ru"")"),"Соль")</f>
        <v>Соль</v>
      </c>
      <c r="G2717" s="2" t="str">
        <f>IFERROR(__xludf.DUMMYFUNCTION("GOOGLETRANSLATE(C2717, ""en"", ""ru"")"),"Loading...")</f>
        <v>Loading...</v>
      </c>
    </row>
    <row r="2718" ht="15.75" customHeight="1">
      <c r="A2718" s="2" t="s">
        <v>1101</v>
      </c>
      <c r="B2718" s="2" t="s">
        <v>146</v>
      </c>
      <c r="C2718" s="2" t="s">
        <v>1103</v>
      </c>
      <c r="E2718" s="2" t="str">
        <f>IFERROR(__xludf.DUMMYFUNCTION("GOOGLETRANSLATE(A2718, ""en"", ""ru"")"),"Loading...")</f>
        <v>Loading...</v>
      </c>
      <c r="F2718" s="2" t="str">
        <f>IFERROR(__xludf.DUMMYFUNCTION("GOOGLETRANSLATE(B2718, ""en"", ""ru"")"),"Loading...")</f>
        <v>Loading...</v>
      </c>
      <c r="G2718" s="2" t="str">
        <f>IFERROR(__xludf.DUMMYFUNCTION("GOOGLETRANSLATE(C2718, ""en"", ""ru"")"),"Loading...")</f>
        <v>Loading...</v>
      </c>
    </row>
    <row r="2719" ht="15.75" customHeight="1">
      <c r="A2719" s="2" t="s">
        <v>1101</v>
      </c>
      <c r="B2719" s="2" t="s">
        <v>164</v>
      </c>
      <c r="C2719" s="2" t="s">
        <v>1103</v>
      </c>
      <c r="E2719" s="2" t="str">
        <f>IFERROR(__xludf.DUMMYFUNCTION("GOOGLETRANSLATE(A2719, ""en"", ""ru"")"),"Loading...")</f>
        <v>Loading...</v>
      </c>
      <c r="F2719" s="2" t="str">
        <f>IFERROR(__xludf.DUMMYFUNCTION("GOOGLETRANSLATE(B2719, ""en"", ""ru"")"),"Loading...")</f>
        <v>Loading...</v>
      </c>
      <c r="G2719" s="2" t="str">
        <f>IFERROR(__xludf.DUMMYFUNCTION("GOOGLETRANSLATE(C2719, ""en"", ""ru"")"),"Loading...")</f>
        <v>Loading...</v>
      </c>
    </row>
    <row r="2720" ht="15.75" customHeight="1">
      <c r="A2720" s="2" t="s">
        <v>1101</v>
      </c>
      <c r="B2720" s="2" t="s">
        <v>142</v>
      </c>
      <c r="C2720" s="2" t="s">
        <v>1103</v>
      </c>
      <c r="E2720" s="2" t="str">
        <f>IFERROR(__xludf.DUMMYFUNCTION("GOOGLETRANSLATE(A2720, ""en"", ""ru"")"),"Loading...")</f>
        <v>Loading...</v>
      </c>
      <c r="F2720" s="2" t="str">
        <f>IFERROR(__xludf.DUMMYFUNCTION("GOOGLETRANSLATE(B2720, ""en"", ""ru"")"),"сало")</f>
        <v>сало</v>
      </c>
      <c r="G2720" s="2" t="str">
        <f>IFERROR(__xludf.DUMMYFUNCTION("GOOGLETRANSLATE(C2720, ""en"", ""ru"")"),"Loading...")</f>
        <v>Loading...</v>
      </c>
    </row>
    <row r="2721" ht="15.75" customHeight="1">
      <c r="A2721" s="2" t="s">
        <v>1101</v>
      </c>
      <c r="B2721" s="2" t="s">
        <v>30</v>
      </c>
      <c r="C2721" s="2" t="s">
        <v>1103</v>
      </c>
      <c r="E2721" s="2" t="str">
        <f>IFERROR(__xludf.DUMMYFUNCTION("GOOGLETRANSLATE(A2721, ""en"", ""ru"")"),"Loading...")</f>
        <v>Loading...</v>
      </c>
      <c r="F2721" s="2" t="str">
        <f>IFERROR(__xludf.DUMMYFUNCTION("GOOGLETRANSLATE(B2721, ""en"", ""ru"")"),"Соль")</f>
        <v>Соль</v>
      </c>
      <c r="G2721" s="2" t="str">
        <f>IFERROR(__xludf.DUMMYFUNCTION("GOOGLETRANSLATE(C2721, ""en"", ""ru"")"),"Loading...")</f>
        <v>Loading...</v>
      </c>
    </row>
    <row r="2722" ht="15.75" customHeight="1">
      <c r="A2722" s="2" t="s">
        <v>1101</v>
      </c>
      <c r="B2722" s="2" t="s">
        <v>69</v>
      </c>
      <c r="C2722" s="2" t="s">
        <v>1103</v>
      </c>
      <c r="E2722" s="2" t="str">
        <f>IFERROR(__xludf.DUMMYFUNCTION("GOOGLETRANSLATE(A2722, ""en"", ""ru"")"),"Loading...")</f>
        <v>Loading...</v>
      </c>
      <c r="F2722" s="2" t="str">
        <f>IFERROR(__xludf.DUMMYFUNCTION("GOOGLETRANSLATE(B2722, ""en"", ""ru"")"),"Оливковое масло")</f>
        <v>Оливковое масло</v>
      </c>
      <c r="G2722" s="2" t="str">
        <f>IFERROR(__xludf.DUMMYFUNCTION("GOOGLETRANSLATE(C2722, ""en"", ""ru"")"),"Loading...")</f>
        <v>Loading...</v>
      </c>
    </row>
    <row r="2723" ht="15.75" customHeight="1">
      <c r="A2723" s="2" t="s">
        <v>1105</v>
      </c>
      <c r="B2723" s="2" t="s">
        <v>228</v>
      </c>
      <c r="C2723" s="2" t="s">
        <v>1106</v>
      </c>
      <c r="E2723" s="2" t="str">
        <f>IFERROR(__xludf.DUMMYFUNCTION("GOOGLETRANSLATE(A2723, ""en"", ""ru"")"),"Кисло-сладком свинины")</f>
        <v>Кисло-сладком свинины</v>
      </c>
      <c r="F2723" s="2" t="str">
        <f>IFERROR(__xludf.DUMMYFUNCTION("GOOGLETRANSLATE(B2723, ""en"", ""ru"")"),"Loading...")</f>
        <v>Loading...</v>
      </c>
      <c r="G2723" s="2" t="str">
        <f>IFERROR(__xludf.DUMMYFUNCTION("GOOGLETRANSLATE(C2723, ""en"", ""ru"")"),"Loading...")</f>
        <v>Loading...</v>
      </c>
    </row>
    <row r="2724" ht="15.75" customHeight="1">
      <c r="A2724" s="2" t="s">
        <v>1105</v>
      </c>
      <c r="B2724" s="2" t="s">
        <v>201</v>
      </c>
      <c r="C2724" s="2" t="s">
        <v>1106</v>
      </c>
      <c r="E2724" s="2" t="str">
        <f>IFERROR(__xludf.DUMMYFUNCTION("GOOGLETRANSLATE(A2724, ""en"", ""ru"")"),"Кисло-сладком свинины")</f>
        <v>Кисло-сладком свинины</v>
      </c>
      <c r="F2724" s="2" t="str">
        <f>IFERROR(__xludf.DUMMYFUNCTION("GOOGLETRANSLATE(B2724, ""en"", ""ru"")"),"Яйцо")</f>
        <v>Яйцо</v>
      </c>
      <c r="G2724" s="2" t="str">
        <f>IFERROR(__xludf.DUMMYFUNCTION("GOOGLETRANSLATE(C2724, ""en"", ""ru"")"),"Loading...")</f>
        <v>Loading...</v>
      </c>
    </row>
    <row r="2725" ht="15.75" customHeight="1">
      <c r="A2725" s="2" t="s">
        <v>1105</v>
      </c>
      <c r="B2725" s="2" t="s">
        <v>47</v>
      </c>
      <c r="C2725" s="2" t="s">
        <v>1106</v>
      </c>
      <c r="E2725" s="2" t="str">
        <f>IFERROR(__xludf.DUMMYFUNCTION("GOOGLETRANSLATE(A2725, ""en"", ""ru"")"),"Кисло-сладком свинины")</f>
        <v>Кисло-сладком свинины</v>
      </c>
      <c r="F2725" s="2" t="str">
        <f>IFERROR(__xludf.DUMMYFUNCTION("GOOGLETRANSLATE(B2725, ""en"", ""ru"")"),"Вода")</f>
        <v>Вода</v>
      </c>
      <c r="G2725" s="2" t="str">
        <f>IFERROR(__xludf.DUMMYFUNCTION("GOOGLETRANSLATE(C2725, ""en"", ""ru"")"),"Loading...")</f>
        <v>Loading...</v>
      </c>
    </row>
    <row r="2726" ht="15.75" customHeight="1">
      <c r="A2726" s="2" t="s">
        <v>1105</v>
      </c>
      <c r="B2726" s="2" t="s">
        <v>30</v>
      </c>
      <c r="C2726" s="2" t="s">
        <v>1106</v>
      </c>
      <c r="E2726" s="2" t="str">
        <f>IFERROR(__xludf.DUMMYFUNCTION("GOOGLETRANSLATE(A2726, ""en"", ""ru"")"),"Кисло-сладком свинины")</f>
        <v>Кисло-сладком свинины</v>
      </c>
      <c r="F2726" s="2" t="str">
        <f>IFERROR(__xludf.DUMMYFUNCTION("GOOGLETRANSLATE(B2726, ""en"", ""ru"")"),"Соль")</f>
        <v>Соль</v>
      </c>
      <c r="G2726" s="2" t="str">
        <f>IFERROR(__xludf.DUMMYFUNCTION("GOOGLETRANSLATE(C2726, ""en"", ""ru"")"),"Loading...")</f>
        <v>Loading...</v>
      </c>
    </row>
    <row r="2727" ht="15.75" customHeight="1">
      <c r="A2727" s="2" t="s">
        <v>1105</v>
      </c>
      <c r="B2727" s="2" t="s">
        <v>32</v>
      </c>
      <c r="C2727" s="2" t="s">
        <v>1106</v>
      </c>
      <c r="E2727" s="2" t="str">
        <f>IFERROR(__xludf.DUMMYFUNCTION("GOOGLETRANSLATE(A2727, ""en"", ""ru"")"),"Кисло-сладком свинины")</f>
        <v>Кисло-сладком свинины</v>
      </c>
      <c r="F2727" s="2" t="str">
        <f>IFERROR(__xludf.DUMMYFUNCTION("GOOGLETRANSLATE(B2727, ""en"", ""ru"")"),"Сахар")</f>
        <v>Сахар</v>
      </c>
      <c r="G2727" s="2" t="str">
        <f>IFERROR(__xludf.DUMMYFUNCTION("GOOGLETRANSLATE(C2727, ""en"", ""ru"")"),"Loading...")</f>
        <v>Loading...</v>
      </c>
    </row>
    <row r="2728" ht="15.75" customHeight="1">
      <c r="A2728" s="2" t="s">
        <v>1105</v>
      </c>
      <c r="B2728" s="2" t="s">
        <v>195</v>
      </c>
      <c r="C2728" s="2" t="s">
        <v>1106</v>
      </c>
      <c r="E2728" s="2" t="str">
        <f>IFERROR(__xludf.DUMMYFUNCTION("GOOGLETRANSLATE(A2728, ""en"", ""ru"")"),"Кисло-сладком свинины")</f>
        <v>Кисло-сладком свинины</v>
      </c>
      <c r="F2728" s="2" t="str">
        <f>IFERROR(__xludf.DUMMYFUNCTION("GOOGLETRANSLATE(B2728, ""en"", ""ru"")"),"Loading...")</f>
        <v>Loading...</v>
      </c>
      <c r="G2728" s="2" t="str">
        <f>IFERROR(__xludf.DUMMYFUNCTION("GOOGLETRANSLATE(C2728, ""en"", ""ru"")"),"Loading...")</f>
        <v>Loading...</v>
      </c>
    </row>
    <row r="2729" ht="15.75" customHeight="1">
      <c r="A2729" s="2" t="s">
        <v>1105</v>
      </c>
      <c r="B2729" s="2" t="s">
        <v>202</v>
      </c>
      <c r="C2729" s="2" t="s">
        <v>1106</v>
      </c>
      <c r="E2729" s="2" t="str">
        <f>IFERROR(__xludf.DUMMYFUNCTION("GOOGLETRANSLATE(A2729, ""en"", ""ru"")"),"Кисло-сладком свинины")</f>
        <v>Кисло-сладком свинины</v>
      </c>
      <c r="F2729" s="2" t="str">
        <f>IFERROR(__xludf.DUMMYFUNCTION("GOOGLETRANSLATE(B2729, ""en"", ""ru"")"),"Крахмал")</f>
        <v>Крахмал</v>
      </c>
      <c r="G2729" s="2" t="str">
        <f>IFERROR(__xludf.DUMMYFUNCTION("GOOGLETRANSLATE(C2729, ""en"", ""ru"")"),"Loading...")</f>
        <v>Loading...</v>
      </c>
    </row>
    <row r="2730" ht="15.75" customHeight="1">
      <c r="A2730" s="2" t="s">
        <v>1105</v>
      </c>
      <c r="B2730" s="2" t="s">
        <v>177</v>
      </c>
      <c r="C2730" s="2" t="s">
        <v>1106</v>
      </c>
      <c r="E2730" s="2" t="str">
        <f>IFERROR(__xludf.DUMMYFUNCTION("GOOGLETRANSLATE(A2730, ""en"", ""ru"")"),"Кисло-сладком свинины")</f>
        <v>Кисло-сладком свинины</v>
      </c>
      <c r="F2730" s="2" t="str">
        <f>IFERROR(__xludf.DUMMYFUNCTION("GOOGLETRANSLATE(B2730, ""en"", ""ru"")"),"Loading...")</f>
        <v>Loading...</v>
      </c>
      <c r="G2730" s="2" t="str">
        <f>IFERROR(__xludf.DUMMYFUNCTION("GOOGLETRANSLATE(C2730, ""en"", ""ru"")"),"Loading...")</f>
        <v>Loading...</v>
      </c>
    </row>
    <row r="2731" ht="15.75" customHeight="1">
      <c r="A2731" s="2" t="s">
        <v>1105</v>
      </c>
      <c r="B2731" s="2" t="s">
        <v>676</v>
      </c>
      <c r="C2731" s="2" t="s">
        <v>1106</v>
      </c>
      <c r="E2731" s="2" t="str">
        <f>IFERROR(__xludf.DUMMYFUNCTION("GOOGLETRANSLATE(A2731, ""en"", ""ru"")"),"Кисло-сладком свинины")</f>
        <v>Кисло-сладком свинины</v>
      </c>
      <c r="F2731" s="2" t="str">
        <f>IFERROR(__xludf.DUMMYFUNCTION("GOOGLETRANSLATE(B2731, ""en"", ""ru"")"),"Loading...")</f>
        <v>Loading...</v>
      </c>
      <c r="G2731" s="2" t="str">
        <f>IFERROR(__xludf.DUMMYFUNCTION("GOOGLETRANSLATE(C2731, ""en"", ""ru"")"),"Loading...")</f>
        <v>Loading...</v>
      </c>
    </row>
    <row r="2732" ht="15.75" customHeight="1">
      <c r="A2732" s="2" t="s">
        <v>1105</v>
      </c>
      <c r="B2732" s="2" t="s">
        <v>43</v>
      </c>
      <c r="C2732" s="2" t="s">
        <v>1106</v>
      </c>
      <c r="E2732" s="2" t="str">
        <f>IFERROR(__xludf.DUMMYFUNCTION("GOOGLETRANSLATE(A2732, ""en"", ""ru"")"),"Кисло-сладком свинины")</f>
        <v>Кисло-сладком свинины</v>
      </c>
      <c r="F2732" s="2" t="str">
        <f>IFERROR(__xludf.DUMMYFUNCTION("GOOGLETRANSLATE(B2732, ""en"", ""ru"")"),"Кориандр")</f>
        <v>Кориандр</v>
      </c>
      <c r="G2732" s="2" t="str">
        <f>IFERROR(__xludf.DUMMYFUNCTION("GOOGLETRANSLATE(C2732, ""en"", ""ru"")"),"Loading...")</f>
        <v>Loading...</v>
      </c>
    </row>
    <row r="2733" ht="15.75" customHeight="1">
      <c r="A2733" s="2" t="s">
        <v>1107</v>
      </c>
      <c r="B2733" s="2" t="s">
        <v>95</v>
      </c>
      <c r="C2733" s="2" t="s">
        <v>1108</v>
      </c>
      <c r="E2733" s="2" t="str">
        <f>IFERROR(__xludf.DUMMYFUNCTION("GOOGLETRANSLATE(A2733, ""en"", ""ru"")"),"Loading...")</f>
        <v>Loading...</v>
      </c>
      <c r="F2733" s="2" t="str">
        <f>IFERROR(__xludf.DUMMYFUNCTION("GOOGLETRANSLATE(B2733, ""en"", ""ru"")"),"Говядина")</f>
        <v>Говядина</v>
      </c>
      <c r="G2733" s="2" t="str">
        <f>IFERROR(__xludf.DUMMYFUNCTION("GOOGLETRANSLATE(C2733, ""en"", ""ru"")"),"Loading...")</f>
        <v>Loading...</v>
      </c>
    </row>
    <row r="2734" ht="15.75" customHeight="1">
      <c r="A2734" s="2" t="s">
        <v>1107</v>
      </c>
      <c r="B2734" s="2" t="s">
        <v>30</v>
      </c>
      <c r="C2734" s="2" t="s">
        <v>1108</v>
      </c>
      <c r="E2734" s="2" t="str">
        <f>IFERROR(__xludf.DUMMYFUNCTION("GOOGLETRANSLATE(A2734, ""en"", ""ru"")"),"Loading...")</f>
        <v>Loading...</v>
      </c>
      <c r="F2734" s="2" t="str">
        <f>IFERROR(__xludf.DUMMYFUNCTION("GOOGLETRANSLATE(B2734, ""en"", ""ru"")"),"Соль")</f>
        <v>Соль</v>
      </c>
      <c r="G2734" s="2" t="str">
        <f>IFERROR(__xludf.DUMMYFUNCTION("GOOGLETRANSLATE(C2734, ""en"", ""ru"")"),"Loading...")</f>
        <v>Loading...</v>
      </c>
    </row>
    <row r="2735" ht="15.75" customHeight="1">
      <c r="A2735" s="2" t="s">
        <v>1107</v>
      </c>
      <c r="B2735" s="2" t="s">
        <v>200</v>
      </c>
      <c r="C2735" s="2" t="s">
        <v>1108</v>
      </c>
      <c r="E2735" s="2" t="str">
        <f>IFERROR(__xludf.DUMMYFUNCTION("GOOGLETRANSLATE(A2735, ""en"", ""ru"")"),"Loading...")</f>
        <v>Loading...</v>
      </c>
      <c r="F2735" s="2" t="str">
        <f>IFERROR(__xludf.DUMMYFUNCTION("GOOGLETRANSLATE(B2735, ""en"", ""ru"")"),"Loading...")</f>
        <v>Loading...</v>
      </c>
      <c r="G2735" s="2" t="str">
        <f>IFERROR(__xludf.DUMMYFUNCTION("GOOGLETRANSLATE(C2735, ""en"", ""ru"")"),"Loading...")</f>
        <v>Loading...</v>
      </c>
    </row>
    <row r="2736" ht="15.75" customHeight="1">
      <c r="A2736" s="2" t="s">
        <v>1107</v>
      </c>
      <c r="B2736" s="2" t="s">
        <v>146</v>
      </c>
      <c r="C2736" s="2" t="s">
        <v>1108</v>
      </c>
      <c r="E2736" s="2" t="str">
        <f>IFERROR(__xludf.DUMMYFUNCTION("GOOGLETRANSLATE(A2736, ""en"", ""ru"")"),"Loading...")</f>
        <v>Loading...</v>
      </c>
      <c r="F2736" s="2" t="str">
        <f>IFERROR(__xludf.DUMMYFUNCTION("GOOGLETRANSLATE(B2736, ""en"", ""ru"")"),"Loading...")</f>
        <v>Loading...</v>
      </c>
      <c r="G2736" s="2" t="str">
        <f>IFERROR(__xludf.DUMMYFUNCTION("GOOGLETRANSLATE(C2736, ""en"", ""ru"")"),"Loading...")</f>
        <v>Loading...</v>
      </c>
    </row>
    <row r="2737" ht="15.75" customHeight="1">
      <c r="A2737" s="2" t="s">
        <v>1107</v>
      </c>
      <c r="B2737" s="2" t="s">
        <v>260</v>
      </c>
      <c r="C2737" s="2" t="s">
        <v>1108</v>
      </c>
      <c r="E2737" s="2" t="str">
        <f>IFERROR(__xludf.DUMMYFUNCTION("GOOGLETRANSLATE(A2737, ""en"", ""ru"")"),"Loading...")</f>
        <v>Loading...</v>
      </c>
      <c r="F2737" s="2" t="str">
        <f>IFERROR(__xludf.DUMMYFUNCTION("GOOGLETRANSLATE(B2737, ""en"", ""ru"")"),"Яичный белок")</f>
        <v>Яичный белок</v>
      </c>
      <c r="G2737" s="2" t="str">
        <f>IFERROR(__xludf.DUMMYFUNCTION("GOOGLETRANSLATE(C2737, ""en"", ""ru"")"),"Loading...")</f>
        <v>Loading...</v>
      </c>
    </row>
    <row r="2738" ht="15.75" customHeight="1">
      <c r="A2738" s="2" t="s">
        <v>1107</v>
      </c>
      <c r="B2738" s="2" t="s">
        <v>202</v>
      </c>
      <c r="C2738" s="2" t="s">
        <v>1108</v>
      </c>
      <c r="E2738" s="2" t="str">
        <f>IFERROR(__xludf.DUMMYFUNCTION("GOOGLETRANSLATE(A2738, ""en"", ""ru"")"),"Loading...")</f>
        <v>Loading...</v>
      </c>
      <c r="F2738" s="2" t="str">
        <f>IFERROR(__xludf.DUMMYFUNCTION("GOOGLETRANSLATE(B2738, ""en"", ""ru"")"),"Крахмал")</f>
        <v>Крахмал</v>
      </c>
      <c r="G2738" s="2" t="str">
        <f>IFERROR(__xludf.DUMMYFUNCTION("GOOGLETRANSLATE(C2738, ""en"", ""ru"")"),"Loading...")</f>
        <v>Loading...</v>
      </c>
    </row>
    <row r="2739" ht="15.75" customHeight="1">
      <c r="A2739" s="2" t="s">
        <v>1107</v>
      </c>
      <c r="B2739" s="2" t="s">
        <v>18</v>
      </c>
      <c r="C2739" s="2" t="s">
        <v>1108</v>
      </c>
      <c r="E2739" s="2" t="str">
        <f>IFERROR(__xludf.DUMMYFUNCTION("GOOGLETRANSLATE(A2739, ""en"", ""ru"")"),"Loading...")</f>
        <v>Loading...</v>
      </c>
      <c r="F2739" s="2" t="str">
        <f>IFERROR(__xludf.DUMMYFUNCTION("GOOGLETRANSLATE(B2739, ""en"", ""ru"")"),"Масло")</f>
        <v>Масло</v>
      </c>
      <c r="G2739" s="2" t="str">
        <f>IFERROR(__xludf.DUMMYFUNCTION("GOOGLETRANSLATE(C2739, ""en"", ""ru"")"),"Loading...")</f>
        <v>Loading...</v>
      </c>
    </row>
    <row r="2740" ht="15.75" customHeight="1">
      <c r="A2740" s="2" t="s">
        <v>1107</v>
      </c>
      <c r="B2740" s="2" t="s">
        <v>38</v>
      </c>
      <c r="C2740" s="2" t="s">
        <v>1108</v>
      </c>
      <c r="E2740" s="2" t="str">
        <f>IFERROR(__xludf.DUMMYFUNCTION("GOOGLETRANSLATE(A2740, ""en"", ""ru"")"),"Loading...")</f>
        <v>Loading...</v>
      </c>
      <c r="F2740" s="2" t="str">
        <f>IFERROR(__xludf.DUMMYFUNCTION("GOOGLETRANSLATE(B2740, ""en"", ""ru"")"),"Имбирь")</f>
        <v>Имбирь</v>
      </c>
      <c r="G2740" s="2" t="str">
        <f>IFERROR(__xludf.DUMMYFUNCTION("GOOGLETRANSLATE(C2740, ""en"", ""ru"")"),"Loading...")</f>
        <v>Loading...</v>
      </c>
    </row>
    <row r="2741" ht="15.75" customHeight="1">
      <c r="A2741" s="2" t="s">
        <v>1107</v>
      </c>
      <c r="B2741" s="2" t="s">
        <v>79</v>
      </c>
      <c r="C2741" s="2" t="s">
        <v>1108</v>
      </c>
      <c r="E2741" s="2" t="str">
        <f>IFERROR(__xludf.DUMMYFUNCTION("GOOGLETRANSLATE(A2741, ""en"", ""ru"")"),"Loading...")</f>
        <v>Loading...</v>
      </c>
      <c r="F2741" s="2" t="str">
        <f>IFERROR(__xludf.DUMMYFUNCTION("GOOGLETRANSLATE(B2741, ""en"", ""ru"")"),"Чеснок")</f>
        <v>Чеснок</v>
      </c>
      <c r="G2741" s="2" t="str">
        <f>IFERROR(__xludf.DUMMYFUNCTION("GOOGLETRANSLATE(C2741, ""en"", ""ru"")"),"Loading...")</f>
        <v>Loading...</v>
      </c>
    </row>
    <row r="2742" ht="15.75" customHeight="1">
      <c r="A2742" s="2" t="s">
        <v>1107</v>
      </c>
      <c r="B2742" s="2" t="s">
        <v>77</v>
      </c>
      <c r="C2742" s="2" t="s">
        <v>1108</v>
      </c>
      <c r="E2742" s="2" t="str">
        <f>IFERROR(__xludf.DUMMYFUNCTION("GOOGLETRANSLATE(A2742, ""en"", ""ru"")"),"Loading...")</f>
        <v>Loading...</v>
      </c>
      <c r="F2742" s="2" t="str">
        <f>IFERROR(__xludf.DUMMYFUNCTION("GOOGLETRANSLATE(B2742, ""en"", ""ru"")"),"Лук")</f>
        <v>Лук</v>
      </c>
      <c r="G2742" s="2" t="str">
        <f>IFERROR(__xludf.DUMMYFUNCTION("GOOGLETRANSLATE(C2742, ""en"", ""ru"")"),"Loading...")</f>
        <v>Loading...</v>
      </c>
    </row>
    <row r="2743" ht="15.75" customHeight="1">
      <c r="A2743" s="2" t="s">
        <v>1107</v>
      </c>
      <c r="B2743" s="2" t="s">
        <v>91</v>
      </c>
      <c r="C2743" s="2" t="s">
        <v>1108</v>
      </c>
      <c r="E2743" s="2" t="str">
        <f>IFERROR(__xludf.DUMMYFUNCTION("GOOGLETRANSLATE(A2743, ""en"", ""ru"")"),"Loading...")</f>
        <v>Loading...</v>
      </c>
      <c r="F2743" s="2" t="str">
        <f>IFERROR(__xludf.DUMMYFUNCTION("GOOGLETRANSLATE(B2743, ""en"", ""ru"")"),"Морковь")</f>
        <v>Морковь</v>
      </c>
      <c r="G2743" s="2" t="str">
        <f>IFERROR(__xludf.DUMMYFUNCTION("GOOGLETRANSLATE(C2743, ""en"", ""ru"")"),"Loading...")</f>
        <v>Loading...</v>
      </c>
    </row>
    <row r="2744" ht="15.75" customHeight="1">
      <c r="A2744" s="2" t="s">
        <v>1107</v>
      </c>
      <c r="B2744" s="2" t="s">
        <v>276</v>
      </c>
      <c r="C2744" s="2" t="s">
        <v>1108</v>
      </c>
      <c r="E2744" s="2" t="str">
        <f>IFERROR(__xludf.DUMMYFUNCTION("GOOGLETRANSLATE(A2744, ""en"", ""ru"")"),"Loading...")</f>
        <v>Loading...</v>
      </c>
      <c r="F2744" s="2" t="str">
        <f>IFERROR(__xludf.DUMMYFUNCTION("GOOGLETRANSLATE(B2744, ""en"", ""ru"")"),"Loading...")</f>
        <v>Loading...</v>
      </c>
      <c r="G2744" s="2" t="str">
        <f>IFERROR(__xludf.DUMMYFUNCTION("GOOGLETRANSLATE(C2744, ""en"", ""ru"")"),"Loading...")</f>
        <v>Loading...</v>
      </c>
    </row>
    <row r="2745" ht="15.75" customHeight="1">
      <c r="A2745" s="2" t="s">
        <v>1107</v>
      </c>
      <c r="B2745" s="2" t="s">
        <v>122</v>
      </c>
      <c r="C2745" s="2" t="s">
        <v>1108</v>
      </c>
      <c r="E2745" s="2" t="str">
        <f>IFERROR(__xludf.DUMMYFUNCTION("GOOGLETRANSLATE(A2745, ""en"", ""ru"")"),"Loading...")</f>
        <v>Loading...</v>
      </c>
      <c r="F2745" s="2" t="str">
        <f>IFERROR(__xludf.DUMMYFUNCTION("GOOGLETRANSLATE(B2745, ""en"", ""ru"")"),"Loading...")</f>
        <v>Loading...</v>
      </c>
      <c r="G2745" s="2" t="str">
        <f>IFERROR(__xludf.DUMMYFUNCTION("GOOGLETRANSLATE(C2745, ""en"", ""ru"")"),"Loading...")</f>
        <v>Loading...</v>
      </c>
    </row>
    <row r="2746" ht="15.75" customHeight="1">
      <c r="A2746" s="2" t="s">
        <v>1107</v>
      </c>
      <c r="B2746" s="2" t="s">
        <v>115</v>
      </c>
      <c r="C2746" s="2" t="s">
        <v>1108</v>
      </c>
      <c r="E2746" s="2" t="str">
        <f>IFERROR(__xludf.DUMMYFUNCTION("GOOGLETRANSLATE(A2746, ""en"", ""ru"")"),"Loading...")</f>
        <v>Loading...</v>
      </c>
      <c r="F2746" s="2" t="str">
        <f>IFERROR(__xludf.DUMMYFUNCTION("GOOGLETRANSLATE(B2746, ""en"", ""ru"")"),"Loading...")</f>
        <v>Loading...</v>
      </c>
      <c r="G2746" s="2" t="str">
        <f>IFERROR(__xludf.DUMMYFUNCTION("GOOGLETRANSLATE(C2746, ""en"", ""ru"")"),"Loading...")</f>
        <v>Loading...</v>
      </c>
    </row>
    <row r="2747" ht="15.75" customHeight="1">
      <c r="A2747" s="2" t="s">
        <v>1107</v>
      </c>
      <c r="B2747" s="2" t="s">
        <v>1109</v>
      </c>
      <c r="C2747" s="2" t="s">
        <v>1108</v>
      </c>
      <c r="E2747" s="2" t="str">
        <f>IFERROR(__xludf.DUMMYFUNCTION("GOOGLETRANSLATE(A2747, ""en"", ""ru"")"),"Loading...")</f>
        <v>Loading...</v>
      </c>
      <c r="F2747" s="2" t="str">
        <f>IFERROR(__xludf.DUMMYFUNCTION("GOOGLETRANSLATE(B2747, ""en"", ""ru"")"),"Loading...")</f>
        <v>Loading...</v>
      </c>
      <c r="G2747" s="2" t="str">
        <f>IFERROR(__xludf.DUMMYFUNCTION("GOOGLETRANSLATE(C2747, ""en"", ""ru"")"),"Loading...")</f>
        <v>Loading...</v>
      </c>
    </row>
    <row r="2748" ht="15.75" customHeight="1">
      <c r="A2748" s="2" t="s">
        <v>1107</v>
      </c>
      <c r="B2748" s="2" t="s">
        <v>47</v>
      </c>
      <c r="C2748" s="2" t="s">
        <v>1108</v>
      </c>
      <c r="E2748" s="2" t="str">
        <f>IFERROR(__xludf.DUMMYFUNCTION("GOOGLETRANSLATE(A2748, ""en"", ""ru"")"),"Loading...")</f>
        <v>Loading...</v>
      </c>
      <c r="F2748" s="2" t="str">
        <f>IFERROR(__xludf.DUMMYFUNCTION("GOOGLETRANSLATE(B2748, ""en"", ""ru"")"),"Вода")</f>
        <v>Вода</v>
      </c>
      <c r="G2748" s="2" t="str">
        <f>IFERROR(__xludf.DUMMYFUNCTION("GOOGLETRANSLATE(C2748, ""en"", ""ru"")"),"Loading...")</f>
        <v>Loading...</v>
      </c>
    </row>
    <row r="2749" ht="15.75" customHeight="1">
      <c r="A2749" s="2" t="s">
        <v>1107</v>
      </c>
      <c r="B2749" s="2" t="s">
        <v>206</v>
      </c>
      <c r="C2749" s="2" t="s">
        <v>1108</v>
      </c>
      <c r="E2749" s="2" t="str">
        <f>IFERROR(__xludf.DUMMYFUNCTION("GOOGLETRANSLATE(A2749, ""en"", ""ru"")"),"Loading...")</f>
        <v>Loading...</v>
      </c>
      <c r="F2749" s="2" t="str">
        <f>IFERROR(__xludf.DUMMYFUNCTION("GOOGLETRANSLATE(B2749, ""en"", ""ru"")"),"Loading...")</f>
        <v>Loading...</v>
      </c>
      <c r="G2749" s="2" t="str">
        <f>IFERROR(__xludf.DUMMYFUNCTION("GOOGLETRANSLATE(C2749, ""en"", ""ru"")"),"Loading...")</f>
        <v>Loading...</v>
      </c>
    </row>
    <row r="2750" ht="15.75" customHeight="1">
      <c r="A2750" s="2" t="s">
        <v>1107</v>
      </c>
      <c r="B2750" s="2" t="s">
        <v>230</v>
      </c>
      <c r="C2750" s="2" t="s">
        <v>1108</v>
      </c>
      <c r="E2750" s="2" t="str">
        <f>IFERROR(__xludf.DUMMYFUNCTION("GOOGLETRANSLATE(A2750, ""en"", ""ru"")"),"Loading...")</f>
        <v>Loading...</v>
      </c>
      <c r="F2750" s="2" t="str">
        <f>IFERROR(__xludf.DUMMYFUNCTION("GOOGLETRANSLATE(B2750, ""en"", ""ru"")"),"Loading...")</f>
        <v>Loading...</v>
      </c>
      <c r="G2750" s="2" t="str">
        <f>IFERROR(__xludf.DUMMYFUNCTION("GOOGLETRANSLATE(C2750, ""en"", ""ru"")"),"Loading...")</f>
        <v>Loading...</v>
      </c>
    </row>
    <row r="2751" ht="15.75" customHeight="1">
      <c r="A2751" s="2" t="s">
        <v>1107</v>
      </c>
      <c r="B2751" s="2" t="s">
        <v>32</v>
      </c>
      <c r="C2751" s="2" t="s">
        <v>1108</v>
      </c>
      <c r="E2751" s="2" t="str">
        <f>IFERROR(__xludf.DUMMYFUNCTION("GOOGLETRANSLATE(A2751, ""en"", ""ru"")"),"Loading...")</f>
        <v>Loading...</v>
      </c>
      <c r="F2751" s="2" t="str">
        <f>IFERROR(__xludf.DUMMYFUNCTION("GOOGLETRANSLATE(B2751, ""en"", ""ru"")"),"Сахар")</f>
        <v>Сахар</v>
      </c>
      <c r="G2751" s="2" t="str">
        <f>IFERROR(__xludf.DUMMYFUNCTION("GOOGLETRANSLATE(C2751, ""en"", ""ru"")"),"Loading...")</f>
        <v>Loading...</v>
      </c>
    </row>
    <row r="2752" ht="15.75" customHeight="1">
      <c r="A2752" s="2" t="s">
        <v>1107</v>
      </c>
      <c r="B2752" s="2" t="s">
        <v>195</v>
      </c>
      <c r="C2752" s="2" t="s">
        <v>1108</v>
      </c>
      <c r="E2752" s="2" t="str">
        <f>IFERROR(__xludf.DUMMYFUNCTION("GOOGLETRANSLATE(A2752, ""en"", ""ru"")"),"Loading...")</f>
        <v>Loading...</v>
      </c>
      <c r="F2752" s="2" t="str">
        <f>IFERROR(__xludf.DUMMYFUNCTION("GOOGLETRANSLATE(B2752, ""en"", ""ru"")"),"Loading...")</f>
        <v>Loading...</v>
      </c>
      <c r="G2752" s="2" t="str">
        <f>IFERROR(__xludf.DUMMYFUNCTION("GOOGLETRANSLATE(C2752, ""en"", ""ru"")"),"Loading...")</f>
        <v>Loading...</v>
      </c>
    </row>
    <row r="2753" ht="15.75" customHeight="1">
      <c r="A2753" s="2" t="s">
        <v>1110</v>
      </c>
      <c r="B2753" s="2" t="s">
        <v>1111</v>
      </c>
      <c r="C2753" s="2" t="s">
        <v>1112</v>
      </c>
      <c r="E2753" s="2" t="str">
        <f>IFERROR(__xludf.DUMMYFUNCTION("GOOGLETRANSLATE(A2753, ""en"", ""ru"")"),"Чау-чау с креветками")</f>
        <v>Чау-чау с креветками</v>
      </c>
      <c r="F2753" s="2" t="str">
        <f>IFERROR(__xludf.DUMMYFUNCTION("GOOGLETRANSLATE(B2753, ""en"", ""ru"")"),"Рисовая лапша")</f>
        <v>Рисовая лапша</v>
      </c>
      <c r="G2753" s="2" t="str">
        <f>IFERROR(__xludf.DUMMYFUNCTION("GOOGLETRANSLATE(C2753, ""en"", ""ru"")"),"ШАГ 1 — ЗАМАЧИВАЙТЕ РИСОВУЮ ЛАПШУ
Замочите рисовую лапшу на ночь, пока она не станет мягкой.
ШАГ 2 – ОТВАРИТЬ РИСОВУЮ ЛАПШУ
Отварите лапшу 10–15 минут, а затем промойте холодной водой, чтобы остановить процесс приготовления лапши.
ШАГ 3 – МАРИНОВАНИЕ КРЕВ"&amp;"ЕТОК
В миску включают креветки, яйцо, 1 щепотку белого перца, 1 чайную ложку кунжутного масла, 1 столовую ложку кукурузного крахмала и 1 столовую ложку масла.
Хорошо переключить
ШАГ 4 – ЖАРКА
В воке головы 2 столовые ложки масла, креветки и обжарьте их, п"&amp;"омешивая, до золотисто-коричневого цвета.
Отложите креветки в сторону
Добавьте в тесто 1 столовую ложку масла, затем добавьте измельченный чеснок, имбирь и все овощи.
добавь лапшу в вок
Затем добавьте кулинарное вино шерри, устричный соус, сахар, уксус, к"&amp;"унжутное масло, 1 щепотку белого перца и соевый соус.
добавьте обратно креветки
Чтобы загустить соус, добавьте в миску 1 столовую ложку кукурузного крахмала и 2 столовые ложки воды и медленно добавляйте в горячую воду, пока она не станет нужной густоты.")</f>
        <v>ШАГ 1 — ЗАМАЧИВАЙТЕ РИСОВУЮ ЛАПШУ
Замочите рисовую лапшу на ночь, пока она не станет мягкой.
ШАГ 2 – ОТВАРИТЬ РИСОВУЮ ЛАПШУ
Отварите лапшу 10–15 минут, а затем промойте холодной водой, чтобы остановить процесс приготовления лапши.
ШАГ 3 – МАРИНОВАНИЕ КРЕВЕТОК
В миску включают креветки, яйцо, 1 щепотку белого перца, 1 чайную ложку кунжутного масла, 1 столовую ложку кукурузного крахмала и 1 столовую ложку масла.
Хорошо переключить
ШАГ 4 – ЖАРКА
В воке головы 2 столовые ложки масла, креветки и обжарьте их, помешивая, до золотисто-коричневого цвета.
Отложите креветки в сторону
Добавьте в тесто 1 столовую ложку масла, затем добавьте измельченный чеснок, имбирь и все овощи.
добавь лапшу в вок
Затем добавьте кулинарное вино шерри, устричный соус, сахар, уксус, кунжутное масло, 1 щепотку белого перца и соевый соус.
добавьте обратно креветки
Чтобы загустить соус, добавьте в миску 1 столовую ложку кукурузного крахмала и 2 столовые ложки воды и медленно добавляйте в горячую воду, пока она не станет нужной густоты.</v>
      </c>
    </row>
    <row r="2754" ht="15.75" customHeight="1">
      <c r="A2754" s="2" t="s">
        <v>1110</v>
      </c>
      <c r="B2754" s="2" t="s">
        <v>588</v>
      </c>
      <c r="C2754" s="2" t="s">
        <v>1112</v>
      </c>
      <c r="E2754" s="2" t="str">
        <f>IFERROR(__xludf.DUMMYFUNCTION("GOOGLETRANSLATE(A2754, ""en"", ""ru"")"),"Чау-чау с креветками")</f>
        <v>Чау-чау с креветками</v>
      </c>
      <c r="F2754" s="2" t="str">
        <f>IFERROR(__xludf.DUMMYFUNCTION("GOOGLETRANSLATE(B2754, ""en"", ""ru"")"),"Креветки")</f>
        <v>Креветки</v>
      </c>
      <c r="G2754" s="2" t="str">
        <f>IFERROR(__xludf.DUMMYFUNCTION("GOOGLETRANSLATE(C2754, ""en"", ""ru"")"),"ШАГ 1 — ЗАМАЧИВАЙТЕ РИСОВУЮ ЛАПШУ
Замочите рисовую лапшу на ночь, пока она не станет мягкой.
ШАГ 2 – ОТВАРИТЬ РИСОВУЮ ЛАПШУ
Отварите лапшу 10–15 минут, а затем промойте холодной водой, чтобы остановить процесс приготовления лапши.
ШАГ 3 – МАРИНОВАНИЕ КРЕВ"&amp;"ЕТОК
В миску включают креветки, яйцо, 1 щепотку белого перца, 1 чайную ложку кунжутного масла, 1 столовую ложку кукурузного крахмала и 1 столовую ложку масла.
Хорошо переключить
ШАГ 4 – ЖАРКА
В воке головы 2 столовые ложки масла, креветки и обжарьте их, п"&amp;"омешивая, до золотисто-коричневого цвета.
Отложите креветки в сторону
Добавьте в тесто 1 столовую ложку масла, затем добавьте измельченный чеснок, имбирь и все овощи.
добавь лапшу в вок
Затем добавьте кулинарное вино шерри, устричный соус, сахар, уксус, к"&amp;"унжутное масло, 1 щепотку белого перца и соевый соус.
добавьте обратно креветки
Чтобы загустить соус, добавьте в миску 1 столовую ложку кукурузного крахмала и 2 столовые ложки воды и медленно добавляйте в горячую воду, пока она не станет нужной густоты.")</f>
        <v>ШАГ 1 — ЗАМАЧИВАЙТЕ РИСОВУЮ ЛАПШУ
Замочите рисовую лапшу на ночь, пока она не станет мягкой.
ШАГ 2 – ОТВАРИТЬ РИСОВУЮ ЛАПШУ
Отварите лапшу 10–15 минут, а затем промойте холодной водой, чтобы остановить процесс приготовления лапши.
ШАГ 3 – МАРИНОВАНИЕ КРЕВЕТОК
В миску включают креветки, яйцо, 1 щепотку белого перца, 1 чайную ложку кунжутного масла, 1 столовую ложку кукурузного крахмала и 1 столовую ложку масла.
Хорошо переключить
ШАГ 4 – ЖАРКА
В воке головы 2 столовые ложки масла, креветки и обжарьте их, помешивая, до золотисто-коричневого цвета.
Отложите креветки в сторону
Добавьте в тесто 1 столовую ложку масла, затем добавьте измельченный чеснок, имбирь и все овощи.
добавь лапшу в вок
Затем добавьте кулинарное вино шерри, устричный соус, сахар, уксус, кунжутное масло, 1 щепотку белого перца и соевый соус.
добавьте обратно креветки
Чтобы загустить соус, добавьте в миску 1 столовую ложку кукурузного крахмала и 2 столовые ложки воды и медленно добавляйте в горячую воду, пока она не станет нужной густоты.</v>
      </c>
    </row>
    <row r="2755" ht="15.75" customHeight="1">
      <c r="A2755" s="2" t="s">
        <v>1110</v>
      </c>
      <c r="B2755" s="2" t="s">
        <v>201</v>
      </c>
      <c r="C2755" s="2" t="s">
        <v>1112</v>
      </c>
      <c r="E2755" s="2" t="str">
        <f>IFERROR(__xludf.DUMMYFUNCTION("GOOGLETRANSLATE(A2755, ""en"", ""ru"")"),"Чау-чау с креветками")</f>
        <v>Чау-чау с креветками</v>
      </c>
      <c r="F2755" s="2" t="str">
        <f>IFERROR(__xludf.DUMMYFUNCTION("GOOGLETRANSLATE(B2755, ""en"", ""ru"")"),"Яйцо")</f>
        <v>Яйцо</v>
      </c>
      <c r="G2755" s="2" t="str">
        <f>IFERROR(__xludf.DUMMYFUNCTION("GOOGLETRANSLATE(C2755, ""en"", ""ru"")"),"ШАГ 1 — ЗАМАЧИВАЙТЕ РИСОВУЮ ЛАПШУ
Замочите рисовую лапшу на ночь, пока она не станет мягкой.
ШАГ 2 – ОТВАРИТЬ РИСОВУЮ ЛАПШУ
Отварите лапшу 10–15 минут, а затем промойте холодной водой, чтобы остановить процесс приготовления лапши.
ШАГ 3 – МАРИНОВАНИЕ КРЕВ"&amp;"ЕТОК
В миску включают креветки, яйцо, 1 щепотку белого перца, 1 чайную ложку кунжутного масла, 1 столовую ложку кукурузного крахмала и 1 столовую ложку масла.
Хорошо переключить
ШАГ 4 – ЖАРКА
В воке головы 2 столовые ложки масла, креветки и обжарьте их, п"&amp;"омешивая, до золотисто-коричневого цвета.
Отложите креветки в сторону
Добавьте в тесто 1 столовую ложку масла, затем добавьте измельченный чеснок, имбирь и все овощи.
добавь лапшу в вок
Затем добавьте кулинарное вино шерри, устричный соус, сахар, уксус, к"&amp;"унжутное масло, 1 щепотку белого перца и соевый соус.
добавьте обратно креветки
Чтобы загустить соус, добавьте в миску 1 столовую ложку кукурузного крахмала и 2 столовые ложки воды и медленно добавляйте в горячую воду, пока она не станет нужной густоты.")</f>
        <v>ШАГ 1 — ЗАМАЧИВАЙТЕ РИСОВУЮ ЛАПШУ
Замочите рисовую лапшу на ночь, пока она не станет мягкой.
ШАГ 2 – ОТВАРИТЬ РИСОВУЮ ЛАПШУ
Отварите лапшу 10–15 минут, а затем промойте холодной водой, чтобы остановить процесс приготовления лапши.
ШАГ 3 – МАРИНОВАНИЕ КРЕВЕТОК
В миску включают креветки, яйцо, 1 щепотку белого перца, 1 чайную ложку кунжутного масла, 1 столовую ложку кукурузного крахмала и 1 столовую ложку масла.
Хорошо переключить
ШАГ 4 – ЖАРКА
В воке головы 2 столовые ложки масла, креветки и обжарьте их, помешивая, до золотисто-коричневого цвета.
Отложите креветки в сторону
Добавьте в тесто 1 столовую ложку масла, затем добавьте измельченный чеснок, имбирь и все овощи.
добавь лапшу в вок
Затем добавьте кулинарное вино шерри, устричный соус, сахар, уксус, кунжутное масло, 1 щепотку белого перца и соевый соус.
добавьте обратно креветки
Чтобы загустить соус, добавьте в миску 1 столовую ложку кукурузного крахмала и 2 столовые ложки воды и медленно добавляйте в горячую воду, пока она не станет нужной густоты.</v>
      </c>
    </row>
    <row r="2756" ht="15.75" customHeight="1">
      <c r="A2756" s="2" t="s">
        <v>1110</v>
      </c>
      <c r="B2756" s="2" t="s">
        <v>146</v>
      </c>
      <c r="C2756" s="2" t="s">
        <v>1112</v>
      </c>
      <c r="E2756" s="2" t="str">
        <f>IFERROR(__xludf.DUMMYFUNCTION("GOOGLETRANSLATE(A2756, ""en"", ""ru"")"),"Чау-чау с креветками")</f>
        <v>Чау-чау с креветками</v>
      </c>
      <c r="F2756" s="2" t="str">
        <f>IFERROR(__xludf.DUMMYFUNCTION("GOOGLETRANSLATE(B2756, ""en"", ""ru"")"),"Loading...")</f>
        <v>Loading...</v>
      </c>
      <c r="G2756" s="2" t="str">
        <f>IFERROR(__xludf.DUMMYFUNCTION("GOOGLETRANSLATE(C2756, ""en"", ""ru"")"),"ШАГ 1 — ЗАМАЧИВАЙТЕ РИСОВУЮ ЛАПШУ
Замочите рисовую лапшу на ночь, пока она не станет мягкой.
ШАГ 2 – ОТВАРИТЬ РИСОВУЮ ЛАПШУ
Отварите лапшу 10–15 минут, а затем промойте холодной водой, чтобы остановить процесс приготовления лапши.
ШАГ 3 – МАРИНОВАНИЕ КРЕВ"&amp;"ЕТОК
В миску включают креветки, яйцо, 1 щепотку белого перца, 1 чайную ложку кунжутного масла, 1 столовую ложку кукурузного крахмала и 1 столовую ложку масла.
Хорошо переключить
ШАГ 4 – ЖАРКА
В воке головы 2 столовые ложки масла, креветки и обжарьте их, п"&amp;"омешивая, до золотисто-коричневого цвета.
Отложите креветки в сторону
Добавьте в тесто 1 столовую ложку масла, затем добавьте измельченный чеснок, имбирь и все овощи.
добавь лапшу в вок
Затем добавьте кулинарное вино шерри, устричный соус, сахар, уксус, к"&amp;"унжутное масло, 1 щепотку белого перца и соевый соус.
добавьте обратно креветки
Чтобы загустить соус, добавьте в миску 1 столовую ложку кукурузного крахмала и 2 столовые ложки воды и медленно добавляйте в горячую воду, пока она не станет нужной густоты.")</f>
        <v>ШАГ 1 — ЗАМАЧИВАЙТЕ РИСОВУЮ ЛАПШУ
Замочите рисовую лапшу на ночь, пока она не станет мягкой.
ШАГ 2 – ОТВАРИТЬ РИСОВУЮ ЛАПШУ
Отварите лапшу 10–15 минут, а затем промойте холодной водой, чтобы остановить процесс приготовления лапши.
ШАГ 3 – МАРИНОВАНИЕ КРЕВЕТОК
В миску включают креветки, яйцо, 1 щепотку белого перца, 1 чайную ложку кунжутного масла, 1 столовую ложку кукурузного крахмала и 1 столовую ложку масла.
Хорошо переключить
ШАГ 4 – ЖАРКА
В воке головы 2 столовые ложки масла, креветки и обжарьте их, помешивая, до золотисто-коричневого цвета.
Отложите креветки в сторону
Добавьте в тесто 1 столовую ложку масла, затем добавьте измельченный чеснок, имбирь и все овощи.
добавь лапшу в вок
Затем добавьте кулинарное вино шерри, устричный соус, сахар, уксус, кунжутное масло, 1 щепотку белого перца и соевый соус.
добавьте обратно креветки
Чтобы загустить соус, добавьте в миску 1 столовую ложку кукурузного крахмала и 2 столовые ложки воды и медленно добавляйте в горячую воду, пока она не станет нужной густоты.</v>
      </c>
    </row>
    <row r="2757" ht="15.75" customHeight="1">
      <c r="A2757" s="2" t="s">
        <v>1110</v>
      </c>
      <c r="B2757" s="2" t="s">
        <v>200</v>
      </c>
      <c r="C2757" s="2" t="s">
        <v>1112</v>
      </c>
      <c r="E2757" s="2" t="str">
        <f>IFERROR(__xludf.DUMMYFUNCTION("GOOGLETRANSLATE(A2757, ""en"", ""ru"")"),"Чау-чау с креветками")</f>
        <v>Чау-чау с креветками</v>
      </c>
      <c r="F2757" s="2" t="str">
        <f>IFERROR(__xludf.DUMMYFUNCTION("GOOGLETRANSLATE(B2757, ""en"", ""ru"")"),"Loading...")</f>
        <v>Loading...</v>
      </c>
      <c r="G2757" s="2" t="str">
        <f>IFERROR(__xludf.DUMMYFUNCTION("GOOGLETRANSLATE(C2757, ""en"", ""ru"")"),"ШАГ 1 — ЗАМАЧИВАЙТЕ РИСОВУЮ ЛАПШУ
Замочите рисовую лапшу на ночь, пока она не станет мягкой.
ШАГ 2 – ОТВАРИТЬ РИСОВУЮ ЛАПШУ
Отварите лапшу 10–15 минут, а затем промойте холодной водой, чтобы остановить процесс приготовления лапши.
ШАГ 3 – МАРИНОВАНИЕ КРЕВ"&amp;"ЕТОК
В миску включают креветки, яйцо, 1 щепотку белого перца, 1 чайную ложку кунжутного масла, 1 столовую ложку кукурузного крахмала и 1 столовую ложку масла.
Хорошо переключить
ШАГ 4 – ЖАРКА
В воке головы 2 столовые ложки масла, креветки и обжарьте их, п"&amp;"омешивая, до золотисто-коричневого цвета.
Отложите креветки в сторону
Добавьте в тесто 1 столовую ложку масла, затем добавьте измельченный чеснок, имбирь и все овощи.
добавь лапшу в вок
Затем добавьте кулинарное вино шерри, устричный соус, сахар, уксус, к"&amp;"унжутное масло, 1 щепотку белого перца и соевый соус.
добавьте обратно креветки
Чтобы загустить соус, добавьте в миску 1 столовую ложку кукурузного крахмала и 2 столовые ложки воды и медленно добавляйте в горячую воду, пока она не станет нужной густоты.")</f>
        <v>ШАГ 1 — ЗАМАЧИВАЙТЕ РИСОВУЮ ЛАПШУ
Замочите рисовую лапшу на ночь, пока она не станет мягкой.
ШАГ 2 – ОТВАРИТЬ РИСОВУЮ ЛАПШУ
Отварите лапшу 10–15 минут, а затем промойте холодной водой, чтобы остановить процесс приготовления лапши.
ШАГ 3 – МАРИНОВАНИЕ КРЕВЕТОК
В миску включают креветки, яйцо, 1 щепотку белого перца, 1 чайную ложку кунжутного масла, 1 столовую ложку кукурузного крахмала и 1 столовую ложку масла.
Хорошо переключить
ШАГ 4 – ЖАРКА
В воке головы 2 столовые ложки масла, креветки и обжарьте их, помешивая, до золотисто-коричневого цвета.
Отложите креветки в сторону
Добавьте в тесто 1 столовую ложку масла, затем добавьте измельченный чеснок, имбирь и все овощи.
добавь лапшу в вок
Затем добавьте кулинарное вино шерри, устричный соус, сахар, уксус, кунжутное масло, 1 щепотку белого перца и соевый соус.
добавьте обратно креветки
Чтобы загустить соус, добавьте в миску 1 столовую ложку кукурузного крахмала и 2 столовые ложки воды и медленно добавляйте в горячую воду, пока она не станет нужной густоты.</v>
      </c>
    </row>
    <row r="2758" ht="15.75" customHeight="1">
      <c r="A2758" s="2" t="s">
        <v>1110</v>
      </c>
      <c r="B2758" s="2" t="s">
        <v>196</v>
      </c>
      <c r="C2758" s="2" t="s">
        <v>1112</v>
      </c>
      <c r="E2758" s="2" t="str">
        <f>IFERROR(__xludf.DUMMYFUNCTION("GOOGLETRANSLATE(A2758, ""en"", ""ru"")"),"Чау-чау с креветками")</f>
        <v>Чау-чау с креветками</v>
      </c>
      <c r="F2758" s="2" t="str">
        <f>IFERROR(__xludf.DUMMYFUNCTION("GOOGLETRANSLATE(B2758, ""en"", ""ru"")"),"Loading...")</f>
        <v>Loading...</v>
      </c>
      <c r="G2758" s="2" t="str">
        <f>IFERROR(__xludf.DUMMYFUNCTION("GOOGLETRANSLATE(C2758, ""en"", ""ru"")"),"ШАГ 1 — ЗАМАЧИВАЙТЕ РИСОВУЮ ЛАПШУ
Замочите рисовую лапшу на ночь, пока она не станет мягкой.
ШАГ 2 – ОТВАРИТЬ РИСОВУЮ ЛАПШУ
Отварите лапшу 10–15 минут, а затем промойте холодной водой, чтобы остановить процесс приготовления лапши.
ШАГ 3 – МАРИНОВАНИЕ КРЕВ"&amp;"ЕТОК
В миску включают креветки, яйцо, 1 щепотку белого перца, 1 чайную ложку кунжутного масла, 1 столовую ложку кукурузного крахмала и 1 столовую ложку масла.
Хорошо переключить
ШАГ 4 – ЖАРКА
В воке головы 2 столовые ложки масла, креветки и обжарьте их, п"&amp;"омешивая, до золотисто-коричневого цвета.
Отложите креветки в сторону
Добавьте в тесто 1 столовую ложку масла, затем добавьте измельченный чеснок, имбирь и все овощи.
добавь лапшу в вок
Затем добавьте кулинарное вино шерри, устричный соус, сахар, уксус, к"&amp;"унжутное масло, 1 щепотку белого перца и соевый соус.
добавьте обратно креветки
Чтобы загустить соус, добавьте в миску 1 столовую ложку кукурузного крахмала и 2 столовые ложки воды и медленно добавляйте в горячую воду, пока она не станет нужной густоты.")</f>
        <v>ШАГ 1 — ЗАМАЧИВАЙТЕ РИСОВУЮ ЛАПШУ
Замочите рисовую лапшу на ночь, пока она не станет мягкой.
ШАГ 2 – ОТВАРИТЬ РИСОВУЮ ЛАПШУ
Отварите лапшу 10–15 минут, а затем промойте холодной водой, чтобы остановить процесс приготовления лапши.
ШАГ 3 – МАРИНОВАНИЕ КРЕВЕТОК
В миску включают креветки, яйцо, 1 щепотку белого перца, 1 чайную ложку кунжутного масла, 1 столовую ложку кукурузного крахмала и 1 столовую ложку масла.
Хорошо переключить
ШАГ 4 – ЖАРКА
В воке головы 2 столовые ложки масла, креветки и обжарьте их, помешивая, до золотисто-коричневого цвета.
Отложите креветки в сторону
Добавьте в тесто 1 столовую ложку масла, затем добавьте измельченный чеснок, имбирь и все овощи.
добавь лапшу в вок
Затем добавьте кулинарное вино шерри, устричный соус, сахар, уксус, кунжутное масло, 1 щепотку белого перца и соевый соус.
добавьте обратно креветки
Чтобы загустить соус, добавьте в миску 1 столовую ложку кукурузного крахмала и 2 столовые ложки воды и медленно добавляйте в горячую воду, пока она не станет нужной густоты.</v>
      </c>
    </row>
    <row r="2759" ht="15.75" customHeight="1">
      <c r="A2759" s="2" t="s">
        <v>1110</v>
      </c>
      <c r="B2759" s="2" t="s">
        <v>18</v>
      </c>
      <c r="C2759" s="2" t="s">
        <v>1112</v>
      </c>
      <c r="E2759" s="2" t="str">
        <f>IFERROR(__xludf.DUMMYFUNCTION("GOOGLETRANSLATE(A2759, ""en"", ""ru"")"),"Чау-чау с креветками")</f>
        <v>Чау-чау с креветками</v>
      </c>
      <c r="F2759" s="2" t="str">
        <f>IFERROR(__xludf.DUMMYFUNCTION("GOOGLETRANSLATE(B2759, ""en"", ""ru"")"),"Масло")</f>
        <v>Масло</v>
      </c>
      <c r="G2759" s="2" t="str">
        <f>IFERROR(__xludf.DUMMYFUNCTION("GOOGLETRANSLATE(C2759, ""en"", ""ru"")"),"ШАГ 1 — ЗАМАЧИВАЙТЕ РИСОВУЮ ЛАПШУ
Замочите рисовую лапшу на ночь, пока она не станет мягкой.
ШАГ 2 – ОТВАРИТЬ РИСОВУЮ ЛАПШУ
Отварите лапшу 10–15 минут, а затем промойте холодной водой, чтобы остановить процесс приготовления лапши.
ШАГ 3 – МАРИНОВАНИЕ КРЕВ"&amp;"ЕТОК
В миску включают креветки, яйцо, 1 щепотку белого перца, 1 чайную ложку кунжутного масла, 1 столовую ложку кукурузного крахмала и 1 столовую ложку масла.
Хорошо переключить
ШАГ 4 – ЖАРКА
В воке головы 2 столовые ложки масла, креветки и обжарьте их, п"&amp;"омешивая, до золотисто-коричневого цвета.
Отложите креветки в сторону
Добавьте в тесто 1 столовую ложку масла, затем добавьте измельченный чеснок, имбирь и все овощи.
добавь лапшу в вок
Затем добавьте кулинарное вино шерри, устричный соус, сахар, уксус, к"&amp;"унжутное масло, 1 щепотку белого перца и соевый соус.
добавьте обратно креветки
Чтобы загустить соус, добавьте в миску 1 столовую ложку кукурузного крахмала и 2 столовые ложки воды и медленно добавляйте в горячую воду, пока она не станет нужной густоты.")</f>
        <v>ШАГ 1 — ЗАМАЧИВАЙТЕ РИСОВУЮ ЛАПШУ
Замочите рисовую лапшу на ночь, пока она не станет мягкой.
ШАГ 2 – ОТВАРИТЬ РИСОВУЮ ЛАПШУ
Отварите лапшу 10–15 минут, а затем промойте холодной водой, чтобы остановить процесс приготовления лапши.
ШАГ 3 – МАРИНОВАНИЕ КРЕВЕТОК
В миску включают креветки, яйцо, 1 щепотку белого перца, 1 чайную ложку кунжутного масла, 1 столовую ложку кукурузного крахмала и 1 столовую ложку масла.
Хорошо переключить
ШАГ 4 – ЖАРКА
В воке головы 2 столовые ложки масла, креветки и обжарьте их, помешивая, до золотисто-коричневого цвета.
Отложите креветки в сторону
Добавьте в тесто 1 столовую ложку масла, затем добавьте измельченный чеснок, имбирь и все овощи.
добавь лапшу в вок
Затем добавьте кулинарное вино шерри, устричный соус, сахар, уксус, кунжутное масло, 1 щепотку белого перца и соевый соус.
добавьте обратно креветки
Чтобы загустить соус, добавьте в миску 1 столовую ложку кукурузного крахмала и 2 столовые ложки воды и медленно добавляйте в горячую воду, пока она не станет нужной густоты.</v>
      </c>
    </row>
    <row r="2760" ht="15.75" customHeight="1">
      <c r="A2760" s="2" t="s">
        <v>1110</v>
      </c>
      <c r="B2760" s="2" t="s">
        <v>204</v>
      </c>
      <c r="C2760" s="2" t="s">
        <v>1112</v>
      </c>
      <c r="E2760" s="2" t="str">
        <f>IFERROR(__xludf.DUMMYFUNCTION("GOOGLETRANSLATE(A2760, ""en"", ""ru"")"),"Чау-чау с креветками")</f>
        <v>Чау-чау с креветками</v>
      </c>
      <c r="F2760" s="2" t="str">
        <f>IFERROR(__xludf.DUMMYFUNCTION("GOOGLETRANSLATE(B2760, ""en"", ""ru"")"),"Loading...")</f>
        <v>Loading...</v>
      </c>
      <c r="G2760" s="2" t="str">
        <f>IFERROR(__xludf.DUMMYFUNCTION("GOOGLETRANSLATE(C2760, ""en"", ""ru"")"),"ШАГ 1 — ЗАМАЧИВАЙТЕ РИСОВУЮ ЛАПШУ
Замочите рисовую лапшу на ночь, пока она не станет мягкой.
ШАГ 2 – ОТВАРИТЬ РИСОВУЮ ЛАПШУ
Отварите лапшу 10–15 минут, а затем промойте холодной водой, чтобы остановить процесс приготовления лапши.
ШАГ 3 – МАРИНОВАНИЕ КРЕВ"&amp;"ЕТОК
В миску включают креветки, яйцо, 1 щепотку белого перца, 1 чайную ложку кунжутного масла, 1 столовую ложку кукурузного крахмала и 1 столовую ложку масла.
Хорошо переключить
ШАГ 4 – ЖАРКА
В воке головы 2 столовые ложки масла, креветки и обжарьте их, п"&amp;"омешивая, до золотисто-коричневого цвета.
Отложите креветки в сторону
Добавьте в тесто 1 столовую ложку масла, затем добавьте измельченный чеснок, имбирь и все овощи.
добавь лапшу в вок
Затем добавьте кулинарное вино шерри, устричный соус, сахар, уксус, к"&amp;"унжутное масло, 1 щепотку белого перца и соевый соус.
добавьте обратно креветки
Чтобы загустить соус, добавьте в миску 1 столовую ложку кукурузного крахмала и 2 столовые ложки воды и медленно добавляйте в горячую воду, пока она не станет нужной густоты.")</f>
        <v>ШАГ 1 — ЗАМАЧИВАЙТЕ РИСОВУЮ ЛАПШУ
Замочите рисовую лапшу на ночь, пока она не станет мягкой.
ШАГ 2 – ОТВАРИТЬ РИСОВУЮ ЛАПШУ
Отварите лапшу 10–15 минут, а затем промойте холодной водой, чтобы остановить процесс приготовления лапши.
ШАГ 3 – МАРИНОВАНИЕ КРЕВЕТОК
В миску включают креветки, яйцо, 1 щепотку белого перца, 1 чайную ложку кунжутного масла, 1 столовую ложку кукурузного крахмала и 1 столовую ложку масла.
Хорошо переключить
ШАГ 4 – ЖАРКА
В воке головы 2 столовые ложки масла, креветки и обжарьте их, помешивая, до золотисто-коричневого цвета.
Отложите креветки в сторону
Добавьте в тесто 1 столовую ложку масла, затем добавьте измельченный чеснок, имбирь и все овощи.
добавь лапшу в вок
Затем добавьте кулинарное вино шерри, устричный соус, сахар, уксус, кунжутное масло, 1 щепотку белого перца и соевый соус.
добавьте обратно креветки
Чтобы загустить соус, добавьте в миску 1 столовую ложку кукурузного крахмала и 2 столовые ложки воды и медленно добавляйте в горячую воду, пока она не станет нужной густоты.</v>
      </c>
    </row>
    <row r="2761" ht="15.75" customHeight="1">
      <c r="A2761" s="2" t="s">
        <v>1110</v>
      </c>
      <c r="B2761" s="2" t="s">
        <v>38</v>
      </c>
      <c r="C2761" s="2" t="s">
        <v>1112</v>
      </c>
      <c r="E2761" s="2" t="str">
        <f>IFERROR(__xludf.DUMMYFUNCTION("GOOGLETRANSLATE(A2761, ""en"", ""ru"")"),"Чау-чау с креветками")</f>
        <v>Чау-чау с креветками</v>
      </c>
      <c r="F2761" s="2" t="str">
        <f>IFERROR(__xludf.DUMMYFUNCTION("GOOGLETRANSLATE(B2761, ""en"", ""ru"")"),"Имбирь")</f>
        <v>Имбирь</v>
      </c>
      <c r="G2761" s="2" t="str">
        <f>IFERROR(__xludf.DUMMYFUNCTION("GOOGLETRANSLATE(C2761, ""en"", ""ru"")"),"ШАГ 1 — ЗАМАЧИВАЙТЕ РИСОВУЮ ЛАПШУ
Замочите рисовую лапшу на ночь, пока она не станет мягкой.
ШАГ 2 – ОТВАРИТЬ РИСОВУЮ ЛАПШУ
Отварите лапшу 10–15 минут, а затем промойте холодной водой, чтобы остановить процесс приготовления лапши.
ШАГ 3 – МАРИНОВАНИЕ КРЕВ"&amp;"ЕТОК
В миску включают креветки, яйцо, 1 щепотку белого перца, 1 чайную ложку кунжутного масла, 1 столовую ложку кукурузного крахмала и 1 столовую ложку масла.
Хорошо переключить
ШАГ 4 – ЖАРКА
В воке головы 2 столовые ложки масла, креветки и обжарьте их, п"&amp;"омешивая, до золотисто-коричневого цвета.
Отложите креветки в сторону
Добавьте в тесто 1 столовую ложку масла, затем добавьте измельченный чеснок, имбирь и все овощи.
добавь лапшу в вок
Затем добавьте кулинарное вино шерри, устричный соус, сахар, уксус, к"&amp;"унжутное масло, 1 щепотку белого перца и соевый соус.
добавьте обратно креветки
Чтобы загустить соус, добавьте в миску 1 столовую ложку кукурузного крахмала и 2 столовые ложки воды и медленно добавляйте в горячую воду, пока она не станет нужной густоты.")</f>
        <v>ШАГ 1 — ЗАМАЧИВАЙТЕ РИСОВУЮ ЛАПШУ
Замочите рисовую лапшу на ночь, пока она не станет мягкой.
ШАГ 2 – ОТВАРИТЬ РИСОВУЮ ЛАПШУ
Отварите лапшу 10–15 минут, а затем промойте холодной водой, чтобы остановить процесс приготовления лапши.
ШАГ 3 – МАРИНОВАНИЕ КРЕВЕТОК
В миску включают креветки, яйцо, 1 щепотку белого перца, 1 чайную ложку кунжутного масла, 1 столовую ложку кукурузного крахмала и 1 столовую ложку масла.
Хорошо переключить
ШАГ 4 – ЖАРКА
В воке головы 2 столовые ложки масла, креветки и обжарьте их, помешивая, до золотисто-коричневого цвета.
Отложите креветки в сторону
Добавьте в тесто 1 столовую ложку масла, затем добавьте измельченный чеснок, имбирь и все овощи.
добавь лапшу в вок
Затем добавьте кулинарное вино шерри, устричный соус, сахар, уксус, кунжутное масло, 1 щепотку белого перца и соевый соус.
добавьте обратно креветки
Чтобы загустить соус, добавьте в миску 1 столовую ложку кукурузного крахмала и 2 столовые ложки воды и медленно добавляйте в горячую воду, пока она не станет нужной густоты.</v>
      </c>
    </row>
    <row r="2762" ht="15.75" customHeight="1">
      <c r="A2762" s="2" t="s">
        <v>1110</v>
      </c>
      <c r="B2762" s="2" t="s">
        <v>77</v>
      </c>
      <c r="C2762" s="2" t="s">
        <v>1112</v>
      </c>
      <c r="E2762" s="2" t="str">
        <f>IFERROR(__xludf.DUMMYFUNCTION("GOOGLETRANSLATE(A2762, ""en"", ""ru"")"),"Чау-чау с креветками")</f>
        <v>Чау-чау с креветками</v>
      </c>
      <c r="F2762" s="2" t="str">
        <f>IFERROR(__xludf.DUMMYFUNCTION("GOOGLETRANSLATE(B2762, ""en"", ""ru"")"),"Лук")</f>
        <v>Лук</v>
      </c>
      <c r="G2762" s="2" t="str">
        <f>IFERROR(__xludf.DUMMYFUNCTION("GOOGLETRANSLATE(C2762, ""en"", ""ru"")"),"ШАГ 1 — ЗАМАЧИВАЙТЕ РИСОВУЮ ЛАПШУ
Замочите рисовую лапшу на ночь, пока она не станет мягкой.
ШАГ 2 – ОТВАРИТЬ РИСОВУЮ ЛАПШУ
Отварите лапшу 10–15 минут, а затем промойте холодной водой, чтобы остановить процесс приготовления лапши.
ШАГ 3 – МАРИНОВАНИЕ КРЕВ"&amp;"ЕТОК
В миску включают креветки, яйцо, 1 щепотку белого перца, 1 чайную ложку кунжутного масла, 1 столовую ложку кукурузного крахмала и 1 столовую ложку масла.
Хорошо переключить
ШАГ 4 – ЖАРКА
В воке головы 2 столовые ложки масла, креветки и обжарьте их, п"&amp;"омешивая, до золотисто-коричневого цвета.
Отложите креветки в сторону
Добавьте в тесто 1 столовую ложку масла, затем добавьте измельченный чеснок, имбирь и все овощи.
добавь лапшу в вок
Затем добавьте кулинарное вино шерри, устричный соус, сахар, уксус, к"&amp;"унжутное масло, 1 щепотку белого перца и соевый соус.
добавьте обратно креветки
Чтобы загустить соус, добавьте в миску 1 столовую ложку кукурузного крахмала и 2 столовые ложки воды и медленно добавляйте в горячую воду, пока она не станет нужной густоты.")</f>
        <v>ШАГ 1 — ЗАМАЧИВАЙТЕ РИСОВУЮ ЛАПШУ
Замочите рисовую лапшу на ночь, пока она не станет мягкой.
ШАГ 2 – ОТВАРИТЬ РИСОВУЮ ЛАПШУ
Отварите лапшу 10–15 минут, а затем промойте холодной водой, чтобы остановить процесс приготовления лапши.
ШАГ 3 – МАРИНОВАНИЕ КРЕВЕТОК
В миску включают креветки, яйцо, 1 щепотку белого перца, 1 чайную ложку кунжутного масла, 1 столовую ложку кукурузного крахмала и 1 столовую ложку масла.
Хорошо переключить
ШАГ 4 – ЖАРКА
В воке головы 2 столовые ложки масла, креветки и обжарьте их, помешивая, до золотисто-коричневого цвета.
Отложите креветки в сторону
Добавьте в тесто 1 столовую ложку масла, затем добавьте измельченный чеснок, имбирь и все овощи.
добавь лапшу в вок
Затем добавьте кулинарное вино шерри, устричный соус, сахар, уксус, кунжутное масло, 1 щепотку белого перца и соевый соус.
добавьте обратно креветки
Чтобы загустить соус, добавьте в миску 1 столовую ложку кукурузного крахмала и 2 столовые ложки воды и медленно добавляйте в горячую воду, пока она не станет нужной густоты.</v>
      </c>
    </row>
    <row r="2763" ht="15.75" customHeight="1">
      <c r="A2763" s="2" t="s">
        <v>1110</v>
      </c>
      <c r="B2763" s="2" t="s">
        <v>205</v>
      </c>
      <c r="C2763" s="2" t="s">
        <v>1112</v>
      </c>
      <c r="E2763" s="2" t="str">
        <f>IFERROR(__xludf.DUMMYFUNCTION("GOOGLETRANSLATE(A2763, ""en"", ""ru"")"),"Чау-чау с креветками")</f>
        <v>Чау-чау с креветками</v>
      </c>
      <c r="F2763" s="2" t="str">
        <f>IFERROR(__xludf.DUMMYFUNCTION("GOOGLETRANSLATE(B2763, ""en"", ""ru"")"),"Ростки фасоли")</f>
        <v>Ростки фасоли</v>
      </c>
      <c r="G2763" s="2" t="str">
        <f>IFERROR(__xludf.DUMMYFUNCTION("GOOGLETRANSLATE(C2763, ""en"", ""ru"")"),"ШАГ 1 — ЗАМАЧИВАЙТЕ РИСОВУЮ ЛАПШУ
Замочите рисовую лапшу на ночь, пока она не станет мягкой.
ШАГ 2 – ОТВАРИТЬ РИСОВУЮ ЛАПШУ
Отварите лапшу 10–15 минут, а затем промойте холодной водой, чтобы остановить процесс приготовления лапши.
ШАГ 3 – МАРИНОВАНИЕ КРЕВ"&amp;"ЕТОК
В миску включают креветки, яйцо, 1 щепотку белого перца, 1 чайную ложку кунжутного масла, 1 столовую ложку кукурузного крахмала и 1 столовую ложку масла.
Хорошо переключить
ШАГ 4 – ЖАРКА
В воке головы 2 столовые ложки масла, креветки и обжарьте их, п"&amp;"омешивая, до золотисто-коричневого цвета.
Отложите креветки в сторону
Добавьте в тесто 1 столовую ложку масла, затем добавьте измельченный чеснок, имбирь и все овощи.
добавь лапшу в вок
Затем добавьте кулинарное вино шерри, устричный соус, сахар, уксус, к"&amp;"унжутное масло, 1 щепотку белого перца и соевый соус.
добавьте обратно креветки
Чтобы загустить соус, добавьте в миску 1 столовую ложку кукурузного крахмала и 2 столовые ложки воды и медленно добавляйте в горячую воду, пока она не станет нужной густоты.")</f>
        <v>ШАГ 1 — ЗАМАЧИВАЙТЕ РИСОВУЮ ЛАПШУ
Замочите рисовую лапшу на ночь, пока она не станет мягкой.
ШАГ 2 – ОТВАРИТЬ РИСОВУЮ ЛАПШУ
Отварите лапшу 10–15 минут, а затем промойте холодной водой, чтобы остановить процесс приготовления лапши.
ШАГ 3 – МАРИНОВАНИЕ КРЕВЕТОК
В миску включают креветки, яйцо, 1 щепотку белого перца, 1 чайную ложку кунжутного масла, 1 столовую ложку кукурузного крахмала и 1 столовую ложку масла.
Хорошо переключить
ШАГ 4 – ЖАРКА
В воке головы 2 столовые ложки масла, креветки и обжарьте их, помешивая, до золотисто-коричневого цвета.
Отложите креветки в сторону
Добавьте в тесто 1 столовую ложку масла, затем добавьте измельченный чеснок, имбирь и все овощи.
добавь лапшу в вок
Затем добавьте кулинарное вино шерри, устричный соус, сахар, уксус, кунжутное масло, 1 щепотку белого перца и соевый соус.
добавьте обратно креветки
Чтобы загустить соус, добавьте в миску 1 столовую ложку кукурузного крахмала и 2 столовые ложки воды и медленно добавляйте в горячую воду, пока она не станет нужной густоты.</v>
      </c>
    </row>
    <row r="2764" ht="15.75" customHeight="1">
      <c r="A2764" s="2" t="s">
        <v>1110</v>
      </c>
      <c r="B2764" s="2" t="s">
        <v>77</v>
      </c>
      <c r="C2764" s="2" t="s">
        <v>1112</v>
      </c>
      <c r="E2764" s="2" t="str">
        <f>IFERROR(__xludf.DUMMYFUNCTION("GOOGLETRANSLATE(A2764, ""en"", ""ru"")"),"Чау-чау с креветками")</f>
        <v>Чау-чау с креветками</v>
      </c>
      <c r="F2764" s="2" t="str">
        <f>IFERROR(__xludf.DUMMYFUNCTION("GOOGLETRANSLATE(B2764, ""en"", ""ru"")"),"Лук")</f>
        <v>Лук</v>
      </c>
      <c r="G2764" s="2" t="str">
        <f>IFERROR(__xludf.DUMMYFUNCTION("GOOGLETRANSLATE(C2764, ""en"", ""ru"")"),"ШАГ 1 — ЗАМАЧИВАЙТЕ РИСОВУЮ ЛАПШУ
Замочите рисовую лапшу на ночь, пока она не станет мягкой.
ШАГ 2 – ОТВАРИТЬ РИСОВУЮ ЛАПШУ
Отварите лапшу 10–15 минут, а затем промойте холодной водой, чтобы остановить процесс приготовления лапши.
ШАГ 3 – МАРИНОВАНИЕ КРЕВ"&amp;"ЕТОК
В миску включают креветки, яйцо, 1 щепотку белого перца, 1 чайную ложку кунжутного масла, 1 столовую ложку кукурузного крахмала и 1 столовую ложку масла.
Хорошо переключить
ШАГ 4 – ЖАРКА
В воке головы 2 столовые ложки масла, креветки и обжарьте их, п"&amp;"омешивая, до золотисто-коричневого цвета.
Отложите креветки в сторону
Добавьте в тесто 1 столовую ложку масла, затем добавьте измельченный чеснок, имбирь и все овощи.
добавь лапшу в вок
Затем добавьте кулинарное вино шерри, устричный соус, сахар, уксус, к"&amp;"унжутное масло, 1 щепотку белого перца и соевый соус.
добавьте обратно креветки
Чтобы загустить соус, добавьте в миску 1 столовую ложку кукурузного крахмала и 2 столовые ложки воды и медленно добавляйте в горячую воду, пока она не станет нужной густоты.")</f>
        <v>ШАГ 1 — ЗАМАЧИВАЙТЕ РИСОВУЮ ЛАПШУ
Замочите рисовую лапшу на ночь, пока она не станет мягкой.
ШАГ 2 – ОТВАРИТЬ РИСОВУЮ ЛАПШУ
Отварите лапшу 10–15 минут, а затем промойте холодной водой, чтобы остановить процесс приготовления лапши.
ШАГ 3 – МАРИНОВАНИЕ КРЕВЕТОК
В миску включают креветки, яйцо, 1 щепотку белого перца, 1 чайную ложку кунжутного масла, 1 столовую ложку кукурузного крахмала и 1 столовую ложку масла.
Хорошо переключить
ШАГ 4 – ЖАРКА
В воке головы 2 столовые ложки масла, креветки и обжарьте их, помешивая, до золотисто-коричневого цвета.
Отложите креветки в сторону
Добавьте в тесто 1 столовую ложку масла, затем добавьте измельченный чеснок, имбирь и все овощи.
добавь лапшу в вок
Затем добавьте кулинарное вино шерри, устричный соус, сахар, уксус, кунжутное масло, 1 щепотку белого перца и соевый соус.
добавьте обратно креветки
Чтобы загустить соус, добавьте в миску 1 столовую ложку кукурузного крахмала и 2 столовые ложки воды и медленно добавляйте в горячую воду, пока она не станет нужной густоты.</v>
      </c>
    </row>
    <row r="2765" ht="15.75" customHeight="1">
      <c r="A2765" s="2" t="s">
        <v>1110</v>
      </c>
      <c r="B2765" s="2" t="s">
        <v>1109</v>
      </c>
      <c r="C2765" s="2" t="s">
        <v>1112</v>
      </c>
      <c r="E2765" s="2" t="str">
        <f>IFERROR(__xludf.DUMMYFUNCTION("GOOGLETRANSLATE(A2765, ""en"", ""ru"")"),"Чау-чау с креветками")</f>
        <v>Чау-чау с креветками</v>
      </c>
      <c r="F2765" s="2" t="str">
        <f>IFERROR(__xludf.DUMMYFUNCTION("GOOGLETRANSLATE(B2765, ""en"", ""ru"")"),"Loading...")</f>
        <v>Loading...</v>
      </c>
      <c r="G2765" s="2" t="str">
        <f>IFERROR(__xludf.DUMMYFUNCTION("GOOGLETRANSLATE(C2765, ""en"", ""ru"")"),"ШАГ 1 — ЗАМАЧИВАЙТЕ РИСОВУЮ ЛАПШУ
Замочите рисовую лапшу на ночь, пока она не станет мягкой.
ШАГ 2 – ОТВАРИТЬ РИСОВУЮ ЛАПШУ
Отварите лапшу 10–15 минут, а затем промойте холодной водой, чтобы остановить процесс приготовления лапши.
ШАГ 3 – МАРИНОВАНИЕ КРЕВ"&amp;"ЕТОК
В миску включают креветки, яйцо, 1 щепотку белого перца, 1 чайную ложку кунжутного масла, 1 столовую ложку кукурузного крахмала и 1 столовую ложку масла.
Хорошо переключить
ШАГ 4 – ЖАРКА
В воке головы 2 столовые ложки масла, креветки и обжарьте их, п"&amp;"омешивая, до золотисто-коричневого цвета.
Отложите креветки в сторону
Добавьте в тесто 1 столовую ложку масла, затем добавьте измельченный чеснок, имбирь и все овощи.
добавь лапшу в вок
Затем добавьте кулинарное вино шерри, устричный соус, сахар, уксус, к"&amp;"унжутное масло, 1 щепотку белого перца и соевый соус.
добавьте обратно креветки
Чтобы загустить соус, добавьте в миску 1 столовую ложку кукурузного крахмала и 2 столовые ложки воды и медленно добавляйте в горячую воду, пока она не станет нужной густоты.")</f>
        <v>ШАГ 1 — ЗАМАЧИВАЙТЕ РИСОВУЮ ЛАПШУ
Замочите рисовую лапшу на ночь, пока она не станет мягкой.
ШАГ 2 – ОТВАРИТЬ РИСОВУЮ ЛАПШУ
Отварите лапшу 10–15 минут, а затем промойте холодной водой, чтобы остановить процесс приготовления лапши.
ШАГ 3 – МАРИНОВАНИЕ КРЕВЕТОК
В миску включают креветки, яйцо, 1 щепотку белого перца, 1 чайную ложку кунжутного масла, 1 столовую ложку кукурузного крахмала и 1 столовую ложку масла.
Хорошо переключить
ШАГ 4 – ЖАРКА
В воке головы 2 столовые ложки масла, креветки и обжарьте их, помешивая, до золотисто-коричневого цвета.
Отложите креветки в сторону
Добавьте в тесто 1 столовую ложку масла, затем добавьте измельченный чеснок, имбирь и все овощи.
добавь лапшу в вок
Затем добавьте кулинарное вино шерри, устричный соус, сахар, уксус, кунжутное масло, 1 щепотку белого перца и соевый соус.
добавьте обратно креветки
Чтобы загустить соус, добавьте в миску 1 столовую ложку кукурузного крахмала и 2 столовые ложки воды и медленно добавляйте в горячую воду, пока она не станет нужной густоты.</v>
      </c>
    </row>
    <row r="2766" ht="15.75" customHeight="1">
      <c r="A2766" s="2" t="s">
        <v>1110</v>
      </c>
      <c r="B2766" s="2" t="s">
        <v>206</v>
      </c>
      <c r="C2766" s="2" t="s">
        <v>1112</v>
      </c>
      <c r="E2766" s="2" t="str">
        <f>IFERROR(__xludf.DUMMYFUNCTION("GOOGLETRANSLATE(A2766, ""en"", ""ru"")"),"Чау-чау с креветками")</f>
        <v>Чау-чау с креветками</v>
      </c>
      <c r="F2766" s="2" t="str">
        <f>IFERROR(__xludf.DUMMYFUNCTION("GOOGLETRANSLATE(B2766, ""en"", ""ru"")"),"Loading...")</f>
        <v>Loading...</v>
      </c>
      <c r="G2766" s="2" t="str">
        <f>IFERROR(__xludf.DUMMYFUNCTION("GOOGLETRANSLATE(C2766, ""en"", ""ru"")"),"ШАГ 1 — ЗАМАЧИВАЙТЕ РИСОВУЮ ЛАПШУ
Замочите рисовую лапшу на ночь, пока она не станет мягкой.
ШАГ 2 – ОТВАРИТЬ РИСОВУЮ ЛАПШУ
Отварите лапшу 10–15 минут, а затем промойте холодной водой, чтобы остановить процесс приготовления лапши.
ШАГ 3 – МАРИНОВАНИЕ КРЕВ"&amp;"ЕТОК
В миску включают креветки, яйцо, 1 щепотку белого перца, 1 чайную ложку кунжутного масла, 1 столовую ложку кукурузного крахмала и 1 столовую ложку масла.
Хорошо переключить
ШАГ 4 – ЖАРКА
В воке головы 2 столовые ложки масла, креветки и обжарьте их, п"&amp;"омешивая, до золотисто-коричневого цвета.
Отложите креветки в сторону
Добавьте в тесто 1 столовую ложку масла, затем добавьте измельченный чеснок, имбирь и все овощи.
добавь лапшу в вок
Затем добавьте кулинарное вино шерри, устричный соус, сахар, уксус, к"&amp;"унжутное масло, 1 щепотку белого перца и соевый соус.
добавьте обратно креветки
Чтобы загустить соус, добавьте в миску 1 столовую ложку кукурузного крахмала и 2 столовые ложки воды и медленно добавляйте в горячую воду, пока она не станет нужной густоты.")</f>
        <v>ШАГ 1 — ЗАМАЧИВАЙТЕ РИСОВУЮ ЛАПШУ
Замочите рисовую лапшу на ночь, пока она не станет мягкой.
ШАГ 2 – ОТВАРИТЬ РИСОВУЮ ЛАПШУ
Отварите лапшу 10–15 минут, а затем промойте холодной водой, чтобы остановить процесс приготовления лапши.
ШАГ 3 – МАРИНОВАНИЕ КРЕВЕТОК
В миску включают креветки, яйцо, 1 щепотку белого перца, 1 чайную ложку кунжутного масла, 1 столовую ложку кукурузного крахмала и 1 столовую ложку масла.
Хорошо переключить
ШАГ 4 – ЖАРКА
В воке головы 2 столовые ложки масла, креветки и обжарьте их, помешивая, до золотисто-коричневого цвета.
Отложите креветки в сторону
Добавьте в тесто 1 столовую ложку масла, затем добавьте измельченный чеснок, имбирь и все овощи.
добавь лапшу в вок
Затем добавьте кулинарное вино шерри, устричный соус, сахар, уксус, кунжутное масло, 1 щепотку белого перца и соевый соус.
добавьте обратно креветки
Чтобы загустить соус, добавьте в миску 1 столовую ложку кукурузного крахмала и 2 столовые ложки воды и медленно добавляйте в горячую воду, пока она не станет нужной густоты.</v>
      </c>
    </row>
    <row r="2767" ht="15.75" customHeight="1">
      <c r="A2767" s="2" t="s">
        <v>1110</v>
      </c>
      <c r="B2767" s="2" t="s">
        <v>32</v>
      </c>
      <c r="C2767" s="2" t="s">
        <v>1112</v>
      </c>
      <c r="E2767" s="2" t="str">
        <f>IFERROR(__xludf.DUMMYFUNCTION("GOOGLETRANSLATE(A2767, ""en"", ""ru"")"),"Чау-чау с креветками")</f>
        <v>Чау-чау с креветками</v>
      </c>
      <c r="F2767" s="2" t="str">
        <f>IFERROR(__xludf.DUMMYFUNCTION("GOOGLETRANSLATE(B2767, ""en"", ""ru"")"),"Сахар")</f>
        <v>Сахар</v>
      </c>
      <c r="G2767" s="2" t="str">
        <f>IFERROR(__xludf.DUMMYFUNCTION("GOOGLETRANSLATE(C2767, ""en"", ""ru"")"),"ШАГ 1 — ЗАМАЧИВАЙТЕ РИСОВУЮ ЛАПШУ
Замочите рисовую лапшу на ночь, пока она не станет мягкой.
ШАГ 2 – ОТВАРИТЬ РИСОВУЮ ЛАПШУ
Отварите лапшу 10–15 минут, а затем промойте холодной водой, чтобы остановить процесс приготовления лапши.
ШАГ 3 – МАРИНОВАНИЕ КРЕВ"&amp;"ЕТОК
В миску включают креветки, яйцо, 1 щепотку белого перца, 1 чайную ложку кунжутного масла, 1 столовую ложку кукурузного крахмала и 1 столовую ложку масла.
Хорошо переключить
ШАГ 4 – ЖАРКА
В воке головы 2 столовые ложки масла, креветки и обжарьте их, п"&amp;"омешивая, до золотисто-коричневого цвета.
Отложите креветки в сторону
Добавьте в тесто 1 столовую ложку масла, затем добавьте измельченный чеснок, имбирь и все овощи.
добавь лапшу в вок
Затем добавьте кулинарное вино шерри, устричный соус, сахар, уксус, к"&amp;"унжутное масло, 1 щепотку белого перца и соевый соус.
добавьте обратно креветки
Чтобы загустить соус, добавьте в миску 1 столовую ложку кукурузного крахмала и 2 столовые ложки воды и медленно добавляйте в горячую воду, пока она не станет нужной густоты.")</f>
        <v>ШАГ 1 — ЗАМАЧИВАЙТЕ РИСОВУЮ ЛАПШУ
Замочите рисовую лапшу на ночь, пока она не станет мягкой.
ШАГ 2 – ОТВАРИТЬ РИСОВУЮ ЛАПШУ
Отварите лапшу 10–15 минут, а затем промойте холодной водой, чтобы остановить процесс приготовления лапши.
ШАГ 3 – МАРИНОВАНИЕ КРЕВЕТОК
В миску включают креветки, яйцо, 1 щепотку белого перца, 1 чайную ложку кунжутного масла, 1 столовую ложку кукурузного крахмала и 1 столовую ложку масла.
Хорошо переключить
ШАГ 4 – ЖАРКА
В воке головы 2 столовые ложки масла, креветки и обжарьте их, помешивая, до золотисто-коричневого цвета.
Отложите креветки в сторону
Добавьте в тесто 1 столовую ложку масла, затем добавьте измельченный чеснок, имбирь и все овощи.
добавь лапшу в вок
Затем добавьте кулинарное вино шерри, устричный соус, сахар, уксус, кунжутное масло, 1 щепотку белого перца и соевый соус.
добавьте обратно креветки
Чтобы загустить соус, добавьте в миску 1 столовую ложку кукурузного крахмала и 2 столовые ложки воды и медленно добавляйте в горячую воду, пока она не станет нужной густоты.</v>
      </c>
    </row>
    <row r="2768" ht="15.75" customHeight="1">
      <c r="A2768" s="2" t="s">
        <v>1110</v>
      </c>
      <c r="B2768" s="2" t="s">
        <v>676</v>
      </c>
      <c r="C2768" s="2" t="s">
        <v>1112</v>
      </c>
      <c r="E2768" s="2" t="str">
        <f>IFERROR(__xludf.DUMMYFUNCTION("GOOGLETRANSLATE(A2768, ""en"", ""ru"")"),"Чау-чау с креветками")</f>
        <v>Чау-чау с креветками</v>
      </c>
      <c r="F2768" s="2" t="str">
        <f>IFERROR(__xludf.DUMMYFUNCTION("GOOGLETRANSLATE(B2768, ""en"", ""ru"")"),"Loading...")</f>
        <v>Loading...</v>
      </c>
      <c r="G2768" s="2" t="str">
        <f>IFERROR(__xludf.DUMMYFUNCTION("GOOGLETRANSLATE(C2768, ""en"", ""ru"")"),"ШАГ 1 — ЗАМАЧИВАЙТЕ РИСОВУЮ ЛАПШУ
Замочите рисовую лапшу на ночь, пока она не станет мягкой.
ШАГ 2 – ОТВАРИТЬ РИСОВУЮ ЛАПШУ
Отварите лапшу 10–15 минут, а затем промойте холодной водой, чтобы остановить процесс приготовления лапши.
ШАГ 3 – МАРИНОВАНИЕ КРЕВ"&amp;"ЕТОК
В миску включают креветки, яйцо, 1 щепотку белого перца, 1 чайную ложку кунжутного масла, 1 столовую ложку кукурузного крахмала и 1 столовую ложку масла.
Хорошо переключить
ШАГ 4 – ЖАРКА
В воке головы 2 столовые ложки масла, креветки и обжарьте их, п"&amp;"омешивая, до золотисто-коричневого цвета.
Отложите креветки в сторону
Добавьте в тесто 1 столовую ложку масла, затем добавьте измельченный чеснок, имбирь и все овощи.
добавь лапшу в вок
Затем добавьте кулинарное вино шерри, устричный соус, сахар, уксус, к"&amp;"унжутное масло, 1 щепотку белого перца и соевый соус.
добавьте обратно креветки
Чтобы загустить соус, добавьте в миску 1 столовую ложку кукурузного крахмала и 2 столовые ложки воды и медленно добавляйте в горячую воду, пока она не станет нужной густоты.")</f>
        <v>ШАГ 1 — ЗАМАЧИВАЙТЕ РИСОВУЮ ЛАПШУ
Замочите рисовую лапшу на ночь, пока она не станет мягкой.
ШАГ 2 – ОТВАРИТЬ РИСОВУЮ ЛАПШУ
Отварите лапшу 10–15 минут, а затем промойте холодной водой, чтобы остановить процесс приготовления лапши.
ШАГ 3 – МАРИНОВАНИЕ КРЕВЕТОК
В миску включают креветки, яйцо, 1 щепотку белого перца, 1 чайную ложку кунжутного масла, 1 столовую ложку кукурузного крахмала и 1 столовую ложку масла.
Хорошо переключить
ШАГ 4 – ЖАРКА
В воке головы 2 столовые ложки масла, креветки и обжарьте их, помешивая, до золотисто-коричневого цвета.
Отложите креветки в сторону
Добавьте в тесто 1 столовую ложку масла, затем добавьте измельченный чеснок, имбирь и все овощи.
добавь лапшу в вок
Затем добавьте кулинарное вино шерри, устричный соус, сахар, уксус, кунжутное масло, 1 щепотку белого перца и соевый соус.
добавьте обратно креветки
Чтобы загустить соус, добавьте в миску 1 столовую ложку кукурузного крахмала и 2 столовые ложки воды и медленно добавляйте в горячую воду, пока она не станет нужной густоты.</v>
      </c>
    </row>
    <row r="2769" ht="15.75" customHeight="1">
      <c r="A2769" s="2" t="s">
        <v>1110</v>
      </c>
      <c r="B2769" s="2" t="s">
        <v>195</v>
      </c>
      <c r="C2769" s="2" t="s">
        <v>1112</v>
      </c>
      <c r="E2769" s="2" t="str">
        <f>IFERROR(__xludf.DUMMYFUNCTION("GOOGLETRANSLATE(A2769, ""en"", ""ru"")"),"Чау-чау с креветками")</f>
        <v>Чау-чау с креветками</v>
      </c>
      <c r="F2769" s="2" t="str">
        <f>IFERROR(__xludf.DUMMYFUNCTION("GOOGLETRANSLATE(B2769, ""en"", ""ru"")"),"Loading...")</f>
        <v>Loading...</v>
      </c>
      <c r="G2769" s="2" t="str">
        <f>IFERROR(__xludf.DUMMYFUNCTION("GOOGLETRANSLATE(C2769, ""en"", ""ru"")"),"ШАГ 1 — ЗАМАЧИВАЙТЕ РИСОВУЮ ЛАПШУ
Замочите рисовую лапшу на ночь, пока она не станет мягкой.
ШАГ 2 – ОТВАРИТЬ РИСОВУЮ ЛАПШУ
Отварите лапшу 10–15 минут, а затем промойте холодной водой, чтобы остановить процесс приготовления лапши.
ШАГ 3 – МАРИНОВАНИЕ КРЕВ"&amp;"ЕТОК
В миску включают креветки, яйцо, 1 щепотку белого перца, 1 чайную ложку кунжутного масла, 1 столовую ложку кукурузного крахмала и 1 столовую ложку масла.
Хорошо переключить
ШАГ 4 – ЖАРКА
В воке головы 2 столовые ложки масла, креветки и обжарьте их, п"&amp;"омешивая, до золотисто-коричневого цвета.
Отложите креветки в сторону
Добавьте в тесто 1 столовую ложку масла, затем добавьте измельченный чеснок, имбирь и все овощи.
добавь лапшу в вок
Затем добавьте кулинарное вино шерри, устричный соус, сахар, уксус, к"&amp;"унжутное масло, 1 щепотку белого перца и соевый соус.
добавьте обратно креветки
Чтобы загустить соус, добавьте в миску 1 столовую ложку кукурузного крахмала и 2 столовые ложки воды и медленно добавляйте в горячую воду, пока она не станет нужной густоты.")</f>
        <v>ШАГ 1 — ЗАМАЧИВАЙТЕ РИСОВУЮ ЛАПШУ
Замочите рисовую лапшу на ночь, пока она не станет мягкой.
ШАГ 2 – ОТВАРИТЬ РИСОВУЮ ЛАПШУ
Отварите лапшу 10–15 минут, а затем промойте холодной водой, чтобы остановить процесс приготовления лапши.
ШАГ 3 – МАРИНОВАНИЕ КРЕВЕТОК
В миску включают креветки, яйцо, 1 щепотку белого перца, 1 чайную ложку кунжутного масла, 1 столовую ложку кукурузного крахмала и 1 столовую ложку масла.
Хорошо переключить
ШАГ 4 – ЖАРКА
В воке головы 2 столовые ложки масла, креветки и обжарьте их, помешивая, до золотисто-коричневого цвета.
Отложите креветки в сторону
Добавьте в тесто 1 столовую ложку масла, затем добавьте измельченный чеснок, имбирь и все овощи.
добавь лапшу в вок
Затем добавьте кулинарное вино шерри, устричный соус, сахар, уксус, кунжутное масло, 1 щепотку белого перца и соевый соус.
добавьте обратно креветки
Чтобы загустить соус, добавьте в миску 1 столовую ложку кукурузного крахмала и 2 столовые ложки воды и медленно добавляйте в горячую воду, пока она не станет нужной густоты.</v>
      </c>
    </row>
    <row r="2770" ht="15.75" customHeight="1">
      <c r="A2770" s="2" t="s">
        <v>1113</v>
      </c>
      <c r="B2770" s="2" t="s">
        <v>210</v>
      </c>
      <c r="C2770" s="2" t="s">
        <v>1114</v>
      </c>
      <c r="E2770" s="2" t="str">
        <f>IFERROR(__xludf.DUMMYFUNCTION("GOOGLETRANSLATE(A2770, ""en"", ""ru"")"),"Loading...")</f>
        <v>Loading...</v>
      </c>
      <c r="F2770" s="2" t="str">
        <f>IFERROR(__xludf.DUMMYFUNCTION("GOOGLETRANSLATE(B2770, ""en"", ""ru"")"),"Loading...")</f>
        <v>Loading...</v>
      </c>
      <c r="G2770" s="2" t="str">
        <f>IFERROR(__xludf.DUMMYFUNCTION("GOOGLETRANSLATE(C2770, ""en"", ""ru"")"),"Приправьте лосося, затем натрите маслом. С ингредиентами заправки. Разрежьте авокадо пополам, удалите косточки, очистите и нарежьте ломтиками. Разрезать огурец вдоль пополам и на четвертинки, затем нарезать ломтиками. Разложите салат, авокадо и огурец по "&amp;"четырем тарелкам, затем полейте половиной заправки.
Нагрейте сковороду с антипригарным покрытием. Добавьте лосося и обжаривайте по 3–4 минуты с каждой стороны, пока он не станет хрустящим, но все еще влажным внутри. Поверх каждого салата выложите файл ло"&amp;"сося и полейте оставшейся заправкой. Подайте тепло.")</f>
        <v>Приправьте лосося, затем натрите маслом. С ингредиентами заправки. Разрежьте авокадо пополам, удалите косточки, очистите и нарежьте ломтиками. Разрезать огурец вдоль пополам и на четвертинки, затем нарезать ломтиками. Разложите салат, авокадо и огурец по четырем тарелкам, затем полейте половиной заправки.
Нагрейте сковороду с антипригарным покрытием. Добавьте лосося и обжаривайте по 3–4 минуты с каждой стороны, пока он не станет хрустящим, но все еще влажным внутри. Поверх каждого салата выложите файл лосося и полейте оставшейся заправкой. Подайте тепло.</v>
      </c>
    </row>
    <row r="2771" ht="15.75" customHeight="1">
      <c r="A2771" s="2" t="s">
        <v>1113</v>
      </c>
      <c r="B2771" s="2" t="s">
        <v>364</v>
      </c>
      <c r="C2771" s="2" t="s">
        <v>1114</v>
      </c>
      <c r="E2771" s="2" t="str">
        <f>IFERROR(__xludf.DUMMYFUNCTION("GOOGLETRANSLATE(A2771, ""en"", ""ru"")"),"Loading...")</f>
        <v>Loading...</v>
      </c>
      <c r="F2771" s="2" t="str">
        <f>IFERROR(__xludf.DUMMYFUNCTION("GOOGLETRANSLATE(B2771, ""en"", ""ru"")"),"Авокадо")</f>
        <v>Авокадо</v>
      </c>
      <c r="G2771" s="2" t="str">
        <f>IFERROR(__xludf.DUMMYFUNCTION("GOOGLETRANSLATE(C2771, ""en"", ""ru"")"),"Приправьте лосося, затем натрите маслом. С ингредиентами заправки. Разрежьте авокадо пополам, удалите косточки, очистите и нарежьте ломтиками. Разрезать огурец вдоль пополам и на четвертинки, затем нарезать ломтиками. Разложите салат, авокадо и огурец по "&amp;"четырем тарелкам, затем полейте половиной заправки.
Нагрейте сковороду с антипригарным покрытием. Добавьте лосося и обжаривайте по 3–4 минуты с каждой стороны, пока он не станет хрустящим, но все еще влажным внутри. Поверх каждого салата выложите файл ло"&amp;"сося и полейте оставшейся заправкой. Подайте тепло.")</f>
        <v>Приправьте лосося, затем натрите маслом. С ингредиентами заправки. Разрежьте авокадо пополам, удалите косточки, очистите и нарежьте ломтиками. Разрезать огурец вдоль пополам и на четвертинки, затем нарезать ломтиками. Разложите салат, авокадо и огурец по четырем тарелкам, затем полейте половиной заправки.
Нагрейте сковороду с антипригарным покрытием. Добавьте лосося и обжаривайте по 3–4 минуты с каждой стороны, пока он не станет хрустящим, но все еще влажным внутри. Поверх каждого салата выложите файл лосося и полейте оставшейся заправкой. Подайте тепло.</v>
      </c>
    </row>
    <row r="2772" ht="15.75" customHeight="1">
      <c r="A2772" s="2" t="s">
        <v>1113</v>
      </c>
      <c r="B2772" s="2" t="s">
        <v>234</v>
      </c>
      <c r="C2772" s="2" t="s">
        <v>1114</v>
      </c>
      <c r="E2772" s="2" t="str">
        <f>IFERROR(__xludf.DUMMYFUNCTION("GOOGLETRANSLATE(A2772, ""en"", ""ru"")"),"Loading...")</f>
        <v>Loading...</v>
      </c>
      <c r="F2772" s="2" t="str">
        <f>IFERROR(__xludf.DUMMYFUNCTION("GOOGLETRANSLATE(B2772, ""en"", ""ru"")"),"Loading...")</f>
        <v>Loading...</v>
      </c>
      <c r="G2772" s="2" t="str">
        <f>IFERROR(__xludf.DUMMYFUNCTION("GOOGLETRANSLATE(C2772, ""en"", ""ru"")"),"Приправьте лосося, затем натрите маслом. С ингредиентами заправки. Разрежьте авокадо пополам, удалите косточки, очистите и нарежьте ломтиками. Разрезать огурец вдоль пополам и на четвертинки, затем нарезать ломтиками. Разложите салат, авокадо и огурец по "&amp;"четырем тарелкам, затем полейте половиной заправки.
Нагрейте сковороду с антипригарным покрытием. Добавьте лосося и обжаривайте по 3–4 минуты с каждой стороны, пока он не станет хрустящим, но все еще влажным внутри. Поверх каждого салата выложите файл ло"&amp;"сося и полейте оставшейся заправкой. Подайте тепло.")</f>
        <v>Приправьте лосося, затем натрите маслом. С ингредиентами заправки. Разрежьте авокадо пополам, удалите косточки, очистите и нарежьте ломтиками. Разрезать огурец вдоль пополам и на четвертинки, затем нарезать ломтиками. Разложите салат, авокадо и огурец по четырем тарелкам, затем полейте половиной заправки.
Нагрейте сковороду с антипригарным покрытием. Добавьте лосося и обжаривайте по 3–4 минуты с каждой стороны, пока он не станет хрустящим, но все еще влажным внутри. Поверх каждого салата выложите файл лосося и полейте оставшейся заправкой. Подайте тепло.</v>
      </c>
    </row>
    <row r="2773" ht="15.75" customHeight="1">
      <c r="A2773" s="2" t="s">
        <v>1113</v>
      </c>
      <c r="B2773" s="2" t="s">
        <v>916</v>
      </c>
      <c r="C2773" s="2" t="s">
        <v>1114</v>
      </c>
      <c r="E2773" s="2" t="str">
        <f>IFERROR(__xludf.DUMMYFUNCTION("GOOGLETRANSLATE(A2773, ""en"", ""ru"")"),"Loading...")</f>
        <v>Loading...</v>
      </c>
      <c r="F2773" s="2" t="str">
        <f>IFERROR(__xludf.DUMMYFUNCTION("GOOGLETRANSLATE(B2773, ""en"", ""ru"")"),"Loading...")</f>
        <v>Loading...</v>
      </c>
      <c r="G2773" s="2" t="str">
        <f>IFERROR(__xludf.DUMMYFUNCTION("GOOGLETRANSLATE(C2773, ""en"", ""ru"")"),"Приправьте лосося, затем натрите маслом. С ингредиентами заправки. Разрежьте авокадо пополам, удалите косточки, очистите и нарежьте ломтиками. Разрезать огурец вдоль пополам и на четвертинки, затем нарезать ломтиками. Разложите салат, авокадо и огурец по "&amp;"четырем тарелкам, затем полейте половиной заправки.
Нагрейте сковороду с антипригарным покрытием. Добавьте лосося и обжаривайте по 3–4 минуты с каждой стороны, пока он не станет хрустящим, но все еще влажным внутри. Поверх каждого салата выложите файл ло"&amp;"сося и полейте оставшейся заправкой. Подайте тепло.")</f>
        <v>Приправьте лосося, затем натрите маслом. С ингредиентами заправки. Разрежьте авокадо пополам, удалите косточки, очистите и нарежьте ломтиками. Разрезать огурец вдоль пополам и на четвертинки, затем нарезать ломтиками. Разложите салат, авокадо и огурец по четырем тарелкам, затем полейте половиной заправки.
Нагрейте сковороду с антипригарным покрытием. Добавьте лосося и обжаривайте по 3–4 минуты с каждой стороны, пока он не станет хрустящим, но все еще влажным внутри. Поверх каждого салата выложите файл лосося и полейте оставшейся заправкой. Подайте тепло.</v>
      </c>
    </row>
    <row r="2774" ht="15.75" customHeight="1">
      <c r="A2774" s="2" t="s">
        <v>1113</v>
      </c>
      <c r="B2774" s="2" t="s">
        <v>161</v>
      </c>
      <c r="C2774" s="2" t="s">
        <v>1114</v>
      </c>
      <c r="E2774" s="2" t="str">
        <f>IFERROR(__xludf.DUMMYFUNCTION("GOOGLETRANSLATE(A2774, ""en"", ""ru"")"),"Loading...")</f>
        <v>Loading...</v>
      </c>
      <c r="F2774" s="2" t="str">
        <f>IFERROR(__xludf.DUMMYFUNCTION("GOOGLETRANSLATE(B2774, ""en"", ""ru"")"),"Loading...")</f>
        <v>Loading...</v>
      </c>
      <c r="G2774" s="2" t="str">
        <f>IFERROR(__xludf.DUMMYFUNCTION("GOOGLETRANSLATE(C2774, ""en"", ""ru"")"),"Приправьте лосося, затем натрите маслом. С ингредиентами заправки. Разрежьте авокадо пополам, удалите косточки, очистите и нарежьте ломтиками. Разрезать огурец вдоль пополам и на четвертинки, затем нарезать ломтиками. Разложите салат, авокадо и огурец по "&amp;"четырем тарелкам, затем полейте половиной заправки.
Нагрейте сковороду с антипригарным покрытием. Добавьте лосося и обжаривайте по 3–4 минуты с каждой стороны, пока он не станет хрустящим, но все еще влажным внутри. Поверх каждого салата выложите файл ло"&amp;"сося и полейте оставшейся заправкой. Подайте тепло.")</f>
        <v>Приправьте лосося, затем натрите маслом. С ингредиентами заправки. Разрежьте авокадо пополам, удалите косточки, очистите и нарежьте ломтиками. Разрезать огурец вдоль пополам и на четвертинки, затем нарезать ломтиками. Разложите салат, авокадо и огурец по четырем тарелкам, затем полейте половиной заправки.
Нагрейте сковороду с антипригарным покрытием. Добавьте лосося и обжаривайте по 3–4 минуты с каждой стороны, пока он не станет хрустящим, но все еще влажным внутри. Поверх каждого салата выложите файл лосося и полейте оставшейся заправкой. Подайте тепло.</v>
      </c>
    </row>
    <row r="2775" ht="15.75" customHeight="1">
      <c r="A2775" s="2" t="s">
        <v>1113</v>
      </c>
      <c r="B2775" s="2" t="s">
        <v>193</v>
      </c>
      <c r="C2775" s="2" t="s">
        <v>1114</v>
      </c>
      <c r="E2775" s="2" t="str">
        <f>IFERROR(__xludf.DUMMYFUNCTION("GOOGLETRANSLATE(A2775, ""en"", ""ru"")"),"Loading...")</f>
        <v>Loading...</v>
      </c>
      <c r="F2775" s="2" t="str">
        <f>IFERROR(__xludf.DUMMYFUNCTION("GOOGLETRANSLATE(B2775, ""en"", ""ru"")"),"Loading...")</f>
        <v>Loading...</v>
      </c>
      <c r="G2775" s="2" t="str">
        <f>IFERROR(__xludf.DUMMYFUNCTION("GOOGLETRANSLATE(C2775, ""en"", ""ru"")"),"Приправьте лосося, затем натрите маслом. С ингредиентами заправки. Разрежьте авокадо пополам, удалите косточки, очистите и нарежьте ломтиками. Разрезать огурец вдоль пополам и на четвертинки, затем нарезать ломтиками. Разложите салат, авокадо и огурец по "&amp;"четырем тарелкам, затем полейте половиной заправки.
Нагрейте сковороду с антипригарным покрытием. Добавьте лосося и обжаривайте по 3–4 минуты с каждой стороны, пока он не станет хрустящим, но все еще влажным внутри. Поверх каждого салата выложите файл ло"&amp;"сося и полейте оставшейся заправкой. Подайте тепло.")</f>
        <v>Приправьте лосося, затем натрите маслом. С ингредиентами заправки. Разрежьте авокадо пополам, удалите косточки, очистите и нарежьте ломтиками. Разрезать огурец вдоль пополам и на четвертинки, затем нарезать ломтиками. Разложите салат, авокадо и огурец по четырем тарелкам, затем полейте половиной заправки.
Нагрейте сковороду с антипригарным покрытием. Добавьте лосося и обжаривайте по 3–4 минуты с каждой стороны, пока он не станет хрустящим, но все еще влажным внутри. Поверх каждого салата выложите файл лосося и полейте оставшейся заправкой. Подайте тепло.</v>
      </c>
    </row>
    <row r="2776" ht="15.75" customHeight="1">
      <c r="A2776" s="2" t="s">
        <v>1113</v>
      </c>
      <c r="B2776" s="2" t="s">
        <v>306</v>
      </c>
      <c r="C2776" s="2" t="s">
        <v>1114</v>
      </c>
      <c r="E2776" s="2" t="str">
        <f>IFERROR(__xludf.DUMMYFUNCTION("GOOGLETRANSLATE(A2776, ""en"", ""ru"")"),"Loading...")</f>
        <v>Loading...</v>
      </c>
      <c r="F2776" s="2" t="str">
        <f>IFERROR(__xludf.DUMMYFUNCTION("GOOGLETRANSLATE(B2776, ""en"", ""ru"")"),"Мед")</f>
        <v>Мед</v>
      </c>
      <c r="G2776" s="2" t="str">
        <f>IFERROR(__xludf.DUMMYFUNCTION("GOOGLETRANSLATE(C2776, ""en"", ""ru"")"),"Приправьте лосося, затем натрите маслом. С ингредиентами заправки. Разрежьте авокадо пополам, удалите косточки, очистите и нарежьте ломтиками. Разрезать огурец вдоль пополам и на четвертинки, затем нарезать ломтиками. Разложите салат, авокадо и огурец по "&amp;"четырем тарелкам, затем полейте половиной заправки.
Нагрейте сковороду с антипригарным покрытием. Добавьте лосося и обжаривайте по 3–4 минуты с каждой стороны, пока он не станет хрустящим, но все еще влажным внутри. Поверх каждого салата выложите файл ло"&amp;"сося и полейте оставшейся заправкой. Подайте тепло.")</f>
        <v>Приправьте лосося, затем натрите маслом. С ингредиентами заправки. Разрежьте авокадо пополам, удалите косточки, очистите и нарежьте ломтиками. Разрезать огурец вдоль пополам и на четвертинки, затем нарезать ломтиками. Разложите салат, авокадо и огурец по четырем тарелкам, затем полейте половиной заправки.
Нагрейте сковороду с антипригарным покрытием. Добавьте лосося и обжаривайте по 3–4 минуты с каждой стороны, пока он не станет хрустящим, но все еще влажным внутри. Поверх каждого салата выложите файл лосося и полейте оставшейся заправкой. Подайте тепло.</v>
      </c>
    </row>
    <row r="2777" ht="15.75" customHeight="1">
      <c r="A2777" s="2" t="s">
        <v>1113</v>
      </c>
      <c r="B2777" s="2" t="s">
        <v>69</v>
      </c>
      <c r="C2777" s="2" t="s">
        <v>1114</v>
      </c>
      <c r="E2777" s="2" t="str">
        <f>IFERROR(__xludf.DUMMYFUNCTION("GOOGLETRANSLATE(A2777, ""en"", ""ru"")"),"Loading...")</f>
        <v>Loading...</v>
      </c>
      <c r="F2777" s="2" t="str">
        <f>IFERROR(__xludf.DUMMYFUNCTION("GOOGLETRANSLATE(B2777, ""en"", ""ru"")"),"Оливковое масло")</f>
        <v>Оливковое масло</v>
      </c>
      <c r="G2777" s="2" t="str">
        <f>IFERROR(__xludf.DUMMYFUNCTION("GOOGLETRANSLATE(C2777, ""en"", ""ru"")"),"Приправьте лосося, затем натрите маслом. С ингредиентами заправки. Разрежьте авокадо пополам, удалите косточки, очистите и нарежьте ломтиками. Разрезать огурец вдоль пополам и на четвертинки, затем нарезать ломтиками. Разложите салат, авокадо и огурец по "&amp;"четырем тарелкам, затем полейте половиной заправки.
Нагрейте сковороду с антипригарным покрытием. Добавьте лосося и обжаривайте по 3–4 минуты с каждой стороны, пока он не станет хрустящим, но все еще влажным внутри. Поверх каждого салата выложите файл ло"&amp;"сося и полейте оставшейся заправкой. Подайте тепло.")</f>
        <v>Приправьте лосося, затем натрите маслом. С ингредиентами заправки. Разрежьте авокадо пополам, удалите косточки, очистите и нарежьте ломтиками. Разрезать огурец вдоль пополам и на четвертинки, затем нарезать ломтиками. Разложите салат, авокадо и огурец по четырем тарелкам, затем полейте половиной заправки.
Нагрейте сковороду с антипригарным покрытием. Добавьте лосося и обжаривайте по 3–4 минуты с каждой стороны, пока он не станет хрустящим, но все еще влажным внутри. Поверх каждого салата выложите файл лосося и полейте оставшейся заправкой. Подайте тепло.</v>
      </c>
    </row>
    <row r="2778" ht="15.75" customHeight="1">
      <c r="A2778" s="2" t="s">
        <v>1115</v>
      </c>
      <c r="B2778" s="2" t="s">
        <v>27</v>
      </c>
      <c r="C2778" s="2" t="s">
        <v>1116</v>
      </c>
      <c r="E2778" s="2" t="str">
        <f>IFERROR(__xludf.DUMMYFUNCTION("GOOGLETRANSLATE(A2778, ""en"", ""ru"")"),"Loading...")</f>
        <v>Loading...</v>
      </c>
      <c r="F2778" s="2" t="str">
        <f>IFERROR(__xludf.DUMMYFUNCTION("GOOGLETRANSLATE(B2778, ""en"", ""ru"")"),"Яйца")</f>
        <v>Яйца</v>
      </c>
      <c r="G2778" s="2" t="str">
        <f>IFERROR(__xludf.DUMMYFUNCTION("GOOGLETRANSLATE(C2778, ""en"", ""ru"")"),"Сначала приготовьте голландский соус. Поместите лимонный сок и уксус в небольшую миску, добавьте яичные желтки и взбейте венчиком до легких пен. Поставьте миску на кастрюлю с кипящей водой и взбивайте, пока смесь не загустеет. Поэтому добавляйте сливочное"&amp;" масло, постоянно взбивая, пока оно не загустеет — если кажется, что оно раскалывается, выключите огонь на несколько минут. Приправить и сохранить в тепле.
Чтобы сварить яйца-пашот, добавьте миллион кастрюли с водой и добавьте уксус. Уменьшите огонь, что"&amp;"бы вода слегка кипела. Переключите воду, чтобы получился небольшой водоворот, а затем подключите яйца. Готовьте каждые около 4 минут, затем достаньте шумовкой.
Слегка поджарьте и смажьте кексы маслом, затем положите на каждую половину пары ломтиков лосос"&amp;"я. Сверху выложите яйцо, полейте голландским соусом и украсьте нарезанным луком.")</f>
        <v>Сначала приготовьте голландский соус. Поместите лимонный сок и уксус в небольшую миску, добавьте яичные желтки и взбейте венчиком до легких пен. Поставьте миску на кастрюлю с кипящей водой и взбивайте, пока смесь не загустеет. Поэтому добавляйте сливочное масло, постоянно взбивая, пока оно не загустеет — если кажется, что оно раскалывается, выключите огонь на несколько минут. Приправить и сохранить в тепле.
Чтобы сварить яйца-пашот, добавьте миллион кастрюли с водой и добавьте уксус. Уменьшите огонь, чтобы вода слегка кипела. Переключите воду, чтобы получился небольшой водоворот, а затем подключите яйца. Готовьте каждые около 4 минут, затем достаньте шумовкой.
Слегка поджарьте и смажьте кексы маслом, затем положите на каждую половину пары ломтиков лосося. Сверху выложите яйцо, полейте голландским соусом и украсьте нарезанным луком.</v>
      </c>
    </row>
    <row r="2779" ht="15.75" customHeight="1">
      <c r="A2779" s="2" t="s">
        <v>1115</v>
      </c>
      <c r="B2779" s="2" t="s">
        <v>244</v>
      </c>
      <c r="C2779" s="2" t="s">
        <v>1116</v>
      </c>
      <c r="E2779" s="2" t="str">
        <f>IFERROR(__xludf.DUMMYFUNCTION("GOOGLETRANSLATE(A2779, ""en"", ""ru"")"),"Loading...")</f>
        <v>Loading...</v>
      </c>
      <c r="F2779" s="2" t="str">
        <f>IFERROR(__xludf.DUMMYFUNCTION("GOOGLETRANSLATE(B2779, ""en"", ""ru"")"),"Loading...")</f>
        <v>Loading...</v>
      </c>
      <c r="G2779" s="2" t="str">
        <f>IFERROR(__xludf.DUMMYFUNCTION("GOOGLETRANSLATE(C2779, ""en"", ""ru"")"),"Сначала приготовьте голландский соус. Поместите лимонный сок и уксус в небольшую миску, добавьте яичные желтки и взбейте венчиком до легких пен. Поставьте миску на кастрюлю с кипящей водой и взбивайте, пока смесь не загустеет. Поэтому добавляйте сливочное"&amp;" масло, постоянно взбивая, пока оно не загустеет — если кажется, что оно раскалывается, выключите огонь на несколько минут. Приправить и сохранить в тепле.
Чтобы сварить яйца-пашот, добавьте миллион кастрюли с водой и добавьте уксус. Уменьшите огонь, что"&amp;"бы вода слегка кипела. Переключите воду, чтобы получился небольшой водоворот, а затем подключите яйца. Готовьте каждые около 4 минут, затем достаньте шумовкой.
Слегка поджарьте и смажьте кексы маслом, затем положите на каждую половину пары ломтиков лосос"&amp;"я. Сверху выложите яйцо, полейте голландским соусом и украсьте нарезанным луком.")</f>
        <v>Сначала приготовьте голландский соус. Поместите лимонный сок и уксус в небольшую миску, добавьте яичные желтки и взбейте венчиком до легких пен. Поставьте миску на кастрюлю с кипящей водой и взбивайте, пока смесь не загустеет. Поэтому добавляйте сливочное масло, постоянно взбивая, пока оно не загустеет — если кажется, что оно раскалывается, выключите огонь на несколько минут. Приправить и сохранить в тепле.
Чтобы сварить яйца-пашот, добавьте миллион кастрюли с водой и добавьте уксус. Уменьшите огонь, чтобы вода слегка кипела. Переключите воду, чтобы получился небольшой водоворот, а затем подключите яйца. Готовьте каждые около 4 минут, затем достаньте шумовкой.
Слегка поджарьте и смажьте кексы маслом, затем положите на каждую половину пары ломтиков лосося. Сверху выложите яйцо, полейте голландским соусом и украсьте нарезанным луком.</v>
      </c>
    </row>
    <row r="2780" ht="15.75" customHeight="1">
      <c r="A2780" s="2" t="s">
        <v>1115</v>
      </c>
      <c r="B2780" s="2" t="s">
        <v>1117</v>
      </c>
      <c r="C2780" s="2" t="s">
        <v>1116</v>
      </c>
      <c r="E2780" s="2" t="str">
        <f>IFERROR(__xludf.DUMMYFUNCTION("GOOGLETRANSLATE(A2780, ""en"", ""ru"")"),"Loading...")</f>
        <v>Loading...</v>
      </c>
      <c r="F2780" s="2" t="str">
        <f>IFERROR(__xludf.DUMMYFUNCTION("GOOGLETRANSLATE(B2780, ""en"", ""ru"")"),"Loading...")</f>
        <v>Loading...</v>
      </c>
      <c r="G2780" s="2" t="str">
        <f>IFERROR(__xludf.DUMMYFUNCTION("GOOGLETRANSLATE(C2780, ""en"", ""ru"")"),"Сначала приготовьте голландский соус. Поместите лимонный сок и уксус в небольшую миску, добавьте яичные желтки и взбейте венчиком до легких пен. Поставьте миску на кастрюлю с кипящей водой и взбивайте, пока смесь не загустеет. Поэтому добавляйте сливочное"&amp;" масло, постоянно взбивая, пока оно не загустеет — если кажется, что оно раскалывается, выключите огонь на несколько минут. Приправить и сохранить в тепле.
Чтобы сварить яйца-пашот, добавьте миллион кастрюли с водой и добавьте уксус. Уменьшите огонь, что"&amp;"бы вода слегка кипела. Переключите воду, чтобы получился небольшой водоворот, а затем подключите яйца. Готовьте каждые около 4 минут, затем достаньте шумовкой.
Слегка поджарьте и смажьте кексы маслом, затем положите на каждую половину пары ломтиков лосос"&amp;"я. Сверху выложите яйцо, полейте голландским соусом и украсьте нарезанным луком.")</f>
        <v>Сначала приготовьте голландский соус. Поместите лимонный сок и уксус в небольшую миску, добавьте яичные желтки и взбейте венчиком до легких пен. Поставьте миску на кастрюлю с кипящей водой и взбивайте, пока смесь не загустеет. Поэтому добавляйте сливочное масло, постоянно взбивая, пока оно не загустеет — если кажется, что оно раскалывается, выключите огонь на несколько минут. Приправить и сохранить в тепле.
Чтобы сварить яйца-пашот, добавьте миллион кастрюли с водой и добавьте уксус. Уменьшите огонь, чтобы вода слегка кипела. Переключите воду, чтобы получился небольшой водоворот, а затем подключите яйца. Готовьте каждые около 4 минут, затем достаньте шумовкой.
Слегка поджарьте и смажьте кексы маслом, затем положите на каждую половину пары ломтиков лосося. Сверху выложите яйцо, полейте голландским соусом и украсьте нарезанным луком.</v>
      </c>
    </row>
    <row r="2781" ht="15.75" customHeight="1">
      <c r="A2781" s="2" t="s">
        <v>1115</v>
      </c>
      <c r="B2781" s="2" t="s">
        <v>18</v>
      </c>
      <c r="C2781" s="2" t="s">
        <v>1116</v>
      </c>
      <c r="E2781" s="2" t="str">
        <f>IFERROR(__xludf.DUMMYFUNCTION("GOOGLETRANSLATE(A2781, ""en"", ""ru"")"),"Loading...")</f>
        <v>Loading...</v>
      </c>
      <c r="F2781" s="2" t="str">
        <f>IFERROR(__xludf.DUMMYFUNCTION("GOOGLETRANSLATE(B2781, ""en"", ""ru"")"),"Масло")</f>
        <v>Масло</v>
      </c>
      <c r="G2781" s="2" t="str">
        <f>IFERROR(__xludf.DUMMYFUNCTION("GOOGLETRANSLATE(C2781, ""en"", ""ru"")"),"Сначала приготовьте голландский соус. Поместите лимонный сок и уксус в небольшую миску, добавьте яичные желтки и взбейте венчиком до легких пен. Поставьте миску на кастрюлю с кипящей водой и взбивайте, пока смесь не загустеет. Поэтому добавляйте сливочное"&amp;" масло, постоянно взбивая, пока оно не загустеет — если кажется, что оно раскалывается, выключите огонь на несколько минут. Приправить и сохранить в тепле.
Чтобы сварить яйца-пашот, добавьте миллион кастрюли с водой и добавьте уксус. Уменьшите огонь, что"&amp;"бы вода слегка кипела. Переключите воду, чтобы получился небольшой водоворот, а затем подключите яйца. Готовьте каждые около 4 минут, затем достаньте шумовкой.
Слегка поджарьте и смажьте кексы маслом, затем положите на каждую половину пары ломтиков лосос"&amp;"я. Сверху выложите яйцо, полейте голландским соусом и украсьте нарезанным луком.")</f>
        <v>Сначала приготовьте голландский соус. Поместите лимонный сок и уксус в небольшую миску, добавьте яичные желтки и взбейте венчиком до легких пен. Поставьте миску на кастрюлю с кипящей водой и взбивайте, пока смесь не загустеет. Поэтому добавляйте сливочное масло, постоянно взбивая, пока оно не загустеет — если кажется, что оно раскалывается, выключите огонь на несколько минут. Приправить и сохранить в тепле.
Чтобы сварить яйца-пашот, добавьте миллион кастрюли с водой и добавьте уксус. Уменьшите огонь, чтобы вода слегка кипела. Переключите воду, чтобы получился небольшой водоворот, а затем подключите яйца. Готовьте каждые около 4 минут, затем достаньте шумовкой.
Слегка поджарьте и смажьте кексы маслом, затем положите на каждую половину пары ломтиков лосося. Сверху выложите яйцо, полейте голландским соусом и украсьте нарезанным луком.</v>
      </c>
    </row>
    <row r="2782" ht="15.75" customHeight="1">
      <c r="A2782" s="2" t="s">
        <v>1115</v>
      </c>
      <c r="B2782" s="2" t="s">
        <v>1118</v>
      </c>
      <c r="C2782" s="2" t="s">
        <v>1116</v>
      </c>
      <c r="E2782" s="2" t="str">
        <f>IFERROR(__xludf.DUMMYFUNCTION("GOOGLETRANSLATE(A2782, ""en"", ""ru"")"),"Loading...")</f>
        <v>Loading...</v>
      </c>
      <c r="F2782" s="2" t="str">
        <f>IFERROR(__xludf.DUMMYFUNCTION("GOOGLETRANSLATE(B2782, ""en"", ""ru"")"),"Loading...")</f>
        <v>Loading...</v>
      </c>
      <c r="G2782" s="2" t="str">
        <f>IFERROR(__xludf.DUMMYFUNCTION("GOOGLETRANSLATE(C2782, ""en"", ""ru"")"),"Сначала приготовьте голландский соус. Поместите лимонный сок и уксус в небольшую миску, добавьте яичные желтки и взбейте венчиком до легких пен. Поставьте миску на кастрюлю с кипящей водой и взбивайте, пока смесь не загустеет. Поэтому добавляйте сливочное"&amp;" масло, постоянно взбивая, пока оно не загустеет — если кажется, что оно раскалывается, выключите огонь на несколько минут. Приправить и сохранить в тепле.
Чтобы сварить яйца-пашот, добавьте миллион кастрюли с водой и добавьте уксус. Уменьшите огонь, что"&amp;"бы вода слегка кипела. Переключите воду, чтобы получился небольшой водоворот, а затем подключите яйца. Готовьте каждые около 4 минут, затем достаньте шумовкой.
Слегка поджарьте и смажьте кексы маслом, затем положите на каждую половину пары ломтиков лосос"&amp;"я. Сверху выложите яйцо, полейте голландским соусом и украсьте нарезанным луком.")</f>
        <v>Сначала приготовьте голландский соус. Поместите лимонный сок и уксус в небольшую миску, добавьте яичные желтки и взбейте венчиком до легких пен. Поставьте миску на кастрюлю с кипящей водой и взбивайте, пока смесь не загустеет. Поэтому добавляйте сливочное масло, постоянно взбивая, пока оно не загустеет — если кажется, что оно раскалывается, выключите огонь на несколько минут. Приправить и сохранить в тепле.
Чтобы сварить яйца-пашот, добавьте миллион кастрюли с водой и добавьте уксус. Уменьшите огонь, чтобы вода слегка кипела. Переключите воду, чтобы получился небольшой водоворот, а затем подключите яйца. Готовьте каждые около 4 минут, затем достаньте шумовкой.
Слегка поджарьте и смажьте кексы маслом, затем положите на каждую половину пары ломтиков лосося. Сверху выложите яйцо, полейте голландским соусом и украсьте нарезанным луком.</v>
      </c>
    </row>
    <row r="2783" ht="15.75" customHeight="1">
      <c r="A2783" s="2" t="s">
        <v>1115</v>
      </c>
      <c r="B2783" s="2" t="s">
        <v>158</v>
      </c>
      <c r="C2783" s="2" t="s">
        <v>1116</v>
      </c>
      <c r="E2783" s="2" t="str">
        <f>IFERROR(__xludf.DUMMYFUNCTION("GOOGLETRANSLATE(A2783, ""en"", ""ru"")"),"Loading...")</f>
        <v>Loading...</v>
      </c>
      <c r="F2783" s="2" t="str">
        <f>IFERROR(__xludf.DUMMYFUNCTION("GOOGLETRANSLATE(B2783, ""en"", ""ru"")"),"Лимонный сок")</f>
        <v>Лимонный сок</v>
      </c>
      <c r="G2783" s="2" t="str">
        <f>IFERROR(__xludf.DUMMYFUNCTION("GOOGLETRANSLATE(C2783, ""en"", ""ru"")"),"Сначала приготовьте голландский соус. Поместите лимонный сок и уксус в небольшую миску, добавьте яичные желтки и взбейте венчиком до легких пен. Поставьте миску на кастрюлю с кипящей водой и взбивайте, пока смесь не загустеет. Поэтому добавляйте сливочное"&amp;" масло, постоянно взбивая, пока оно не загустеет — если кажется, что оно раскалывается, выключите огонь на несколько минут. Приправить и сохранить в тепле.
Чтобы сварить яйца-пашот, добавьте миллион кастрюли с водой и добавьте уксус. Уменьшите огонь, что"&amp;"бы вода слегка кипела. Переключите воду, чтобы получился небольшой водоворот, а затем подключите яйца. Готовьте каждые около 4 минут, затем достаньте шумовкой.
Слегка поджарьте и смажьте кексы маслом, затем положите на каждую половину пары ломтиков лосос"&amp;"я. Сверху выложите яйцо, полейте голландским соусом и украсьте нарезанным луком.")</f>
        <v>Сначала приготовьте голландский соус. Поместите лимонный сок и уксус в небольшую миску, добавьте яичные желтки и взбейте венчиком до легких пен. Поставьте миску на кастрюлю с кипящей водой и взбивайте, пока смесь не загустеет. Поэтому добавляйте сливочное масло, постоянно взбивая, пока оно не загустеет — если кажется, что оно раскалывается, выключите огонь на несколько минут. Приправить и сохранить в тепле.
Чтобы сварить яйца-пашот, добавьте миллион кастрюли с водой и добавьте уксус. Уменьшите огонь, чтобы вода слегка кипела. Переключите воду, чтобы получился небольшой водоворот, а затем подключите яйца. Готовьте каждые около 4 минут, затем достаньте шумовкой.
Слегка поджарьте и смажьте кексы маслом, затем положите на каждую половину пары ломтиков лосося. Сверху выложите яйцо, полейте голландским соусом и украсьте нарезанным луком.</v>
      </c>
    </row>
    <row r="2784" ht="15.75" customHeight="1">
      <c r="A2784" s="2" t="s">
        <v>1115</v>
      </c>
      <c r="B2784" s="2" t="s">
        <v>244</v>
      </c>
      <c r="C2784" s="2" t="s">
        <v>1116</v>
      </c>
      <c r="E2784" s="2" t="str">
        <f>IFERROR(__xludf.DUMMYFUNCTION("GOOGLETRANSLATE(A2784, ""en"", ""ru"")"),"Loading...")</f>
        <v>Loading...</v>
      </c>
      <c r="F2784" s="2" t="str">
        <f>IFERROR(__xludf.DUMMYFUNCTION("GOOGLETRANSLATE(B2784, ""en"", ""ru"")"),"Loading...")</f>
        <v>Loading...</v>
      </c>
      <c r="G2784" s="2" t="str">
        <f>IFERROR(__xludf.DUMMYFUNCTION("GOOGLETRANSLATE(C2784, ""en"", ""ru"")"),"Сначала приготовьте голландский соус. Поместите лимонный сок и уксус в небольшую миску, добавьте яичные желтки и взбейте венчиком до легких пен. Поставьте миску на кастрюлю с кипящей водой и взбивайте, пока смесь не загустеет. Поэтому добавляйте сливочное"&amp;" масло, постоянно взбивая, пока оно не загустеет — если кажется, что оно раскалывается, выключите огонь на несколько минут. Приправить и сохранить в тепле.
Чтобы сварить яйца-пашот, добавьте миллион кастрюли с водой и добавьте уксус. Уменьшите огонь, что"&amp;"бы вода слегка кипела. Переключите воду, чтобы получился небольшой водоворот, а затем подключите яйца. Готовьте каждые около 4 минут, затем достаньте шумовкой.
Слегка поджарьте и смажьте кексы маслом, затем положите на каждую половину пары ломтиков лосос"&amp;"я. Сверху выложите яйцо, полейте голландским соусом и украсьте нарезанным луком.")</f>
        <v>Сначала приготовьте голландский соус. Поместите лимонный сок и уксус в небольшую миску, добавьте яичные желтки и взбейте венчиком до легких пен. Поставьте миску на кастрюлю с кипящей водой и взбивайте, пока смесь не загустеет. Поэтому добавляйте сливочное масло, постоянно взбивая, пока оно не загустеет — если кажется, что оно раскалывается, выключите огонь на несколько минут. Приправить и сохранить в тепле.
Чтобы сварить яйца-пашот, добавьте миллион кастрюли с водой и добавьте уксус. Уменьшите огонь, чтобы вода слегка кипела. Переключите воду, чтобы получился небольшой водоворот, а затем подключите яйца. Готовьте каждые около 4 минут, затем достаньте шумовкой.
Слегка поджарьте и смажьте кексы маслом, затем положите на каждую половину пары ломтиков лосося. Сверху выложите яйцо, полейте голландским соусом и украсьте нарезанным луком.</v>
      </c>
    </row>
    <row r="2785" ht="15.75" customHeight="1">
      <c r="A2785" s="2" t="s">
        <v>1115</v>
      </c>
      <c r="B2785" s="2" t="s">
        <v>201</v>
      </c>
      <c r="C2785" s="2" t="s">
        <v>1116</v>
      </c>
      <c r="E2785" s="2" t="str">
        <f>IFERROR(__xludf.DUMMYFUNCTION("GOOGLETRANSLATE(A2785, ""en"", ""ru"")"),"Loading...")</f>
        <v>Loading...</v>
      </c>
      <c r="F2785" s="2" t="str">
        <f>IFERROR(__xludf.DUMMYFUNCTION("GOOGLETRANSLATE(B2785, ""en"", ""ru"")"),"Яйцо")</f>
        <v>Яйцо</v>
      </c>
      <c r="G2785" s="2" t="str">
        <f>IFERROR(__xludf.DUMMYFUNCTION("GOOGLETRANSLATE(C2785, ""en"", ""ru"")"),"Сначала приготовьте голландский соус. Поместите лимонный сок и уксус в небольшую миску, добавьте яичные желтки и взбейте венчиком до легких пен. Поставьте миску на кастрюлю с кипящей водой и взбивайте, пока смесь не загустеет. Поэтому добавляйте сливочное"&amp;" масло, постоянно взбивая, пока оно не загустеет — если кажется, что оно раскалывается, выключите огонь на несколько минут. Приправить и сохранить в тепле.
Чтобы сварить яйца-пашот, добавьте миллион кастрюли с водой и добавьте уксус. Уменьшите огонь, что"&amp;"бы вода слегка кипела. Переключите воду, чтобы получился небольшой водоворот, а затем подключите яйца. Готовьте каждые около 4 минут, затем достаньте шумовкой.
Слегка поджарьте и смажьте кексы маслом, затем положите на каждую половину пары ломтиков лосос"&amp;"я. Сверху выложите яйцо, полейте голландским соусом и украсьте нарезанным луком.")</f>
        <v>Сначала приготовьте голландский соус. Поместите лимонный сок и уксус в небольшую миску, добавьте яичные желтки и взбейте венчиком до легких пен. Поставьте миску на кастрюлю с кипящей водой и взбивайте, пока смесь не загустеет. Поэтому добавляйте сливочное масло, постоянно взбивая, пока оно не загустеет — если кажется, что оно раскалывается, выключите огонь на несколько минут. Приправить и сохранить в тепле.
Чтобы сварить яйца-пашот, добавьте миллион кастрюли с водой и добавьте уксус. Уменьшите огонь, чтобы вода слегка кипела. Переключите воду, чтобы получился небольшой водоворот, а затем подключите яйца. Готовьте каждые около 4 минут, затем достаньте шумовкой.
Слегка поджарьте и смажьте кексы маслом, затем положите на каждую половину пары ломтиков лосося. Сверху выложите яйцо, полейте голландским соусом и украсьте нарезанным луком.</v>
      </c>
    </row>
    <row r="2786" ht="15.75" customHeight="1">
      <c r="A2786" s="2" t="s">
        <v>1115</v>
      </c>
      <c r="B2786" s="2" t="s">
        <v>31</v>
      </c>
      <c r="C2786" s="2" t="s">
        <v>1116</v>
      </c>
      <c r="E2786" s="2" t="str">
        <f>IFERROR(__xludf.DUMMYFUNCTION("GOOGLETRANSLATE(A2786, ""en"", ""ru"")"),"Loading...")</f>
        <v>Loading...</v>
      </c>
      <c r="F2786" s="2" t="str">
        <f>IFERROR(__xludf.DUMMYFUNCTION("GOOGLETRANSLATE(B2786, ""en"", ""ru"")"),"Несоленое масло")</f>
        <v>Несоленое масло</v>
      </c>
      <c r="G2786" s="2" t="str">
        <f>IFERROR(__xludf.DUMMYFUNCTION("GOOGLETRANSLATE(C2786, ""en"", ""ru"")"),"Сначала приготовьте голландский соус. Поместите лимонный сок и уксус в небольшую миску, добавьте яичные желтки и взбейте венчиком до легких пен. Поставьте миску на кастрюлю с кипящей водой и взбивайте, пока смесь не загустеет. Поэтому добавляйте сливочное"&amp;" масло, постоянно взбивая, пока оно не загустеет — если кажется, что оно раскалывается, выключите огонь на несколько минут. Приправить и сохранить в тепле.
Чтобы сварить яйца-пашот, добавьте миллион кастрюли с водой и добавьте уксус. Уменьшите огонь, что"&amp;"бы вода слегка кипела. Переключите воду, чтобы получился небольшой водоворот, а затем подключите яйца. Готовьте каждые около 4 минут, затем достаньте шумовкой.
Слегка поджарьте и смажьте кексы маслом, затем положите на каждую половину пары ломтиков лосос"&amp;"я. Сверху выложите яйцо, полейте голландским соусом и украсьте нарезанным луком.")</f>
        <v>Сначала приготовьте голландский соус. Поместите лимонный сок и уксус в небольшую миску, добавьте яичные желтки и взбейте венчиком до легких пен. Поставьте миску на кастрюлю с кипящей водой и взбивайте, пока смесь не загустеет. Поэтому добавляйте сливочное масло, постоянно взбивая, пока оно не загустеет — если кажется, что оно раскалывается, выключите огонь на несколько минут. Приправить и сохранить в тепле.
Чтобы сварить яйца-пашот, добавьте миллион кастрюли с водой и добавьте уксус. Уменьшите огонь, чтобы вода слегка кипела. Переключите воду, чтобы получился небольшой водоворот, а затем подключите яйца. Готовьте каждые около 4 минут, затем достаньте шумовкой.
Слегка поджарьте и смажьте кексы маслом, затем положите на каждую половину пары ломтиков лосося. Сверху выложите яйцо, полейте голландским соусом и украсьте нарезанным луком.</v>
      </c>
    </row>
    <row r="2787" ht="15.75" customHeight="1">
      <c r="A2787" s="2" t="s">
        <v>1119</v>
      </c>
      <c r="B2787" s="2" t="s">
        <v>69</v>
      </c>
      <c r="C2787" s="2" t="s">
        <v>1120</v>
      </c>
      <c r="E2787" s="2" t="str">
        <f>IFERROR(__xludf.DUMMYFUNCTION("GOOGLETRANSLATE(A2787, ""en"", ""ru"")"),"Шакшука")</f>
        <v>Шакшука</v>
      </c>
      <c r="F2787" s="2" t="str">
        <f>IFERROR(__xludf.DUMMYFUNCTION("GOOGLETRANSLATE(B2787, ""en"", ""ru"")"),"Оливковое масло")</f>
        <v>Оливковое масло</v>
      </c>
      <c r="G2787" s="2" t="str">
        <f>IFERROR(__xludf.DUMMYFUNCTION("GOOGLETRANSLATE(C2787, ""en"", ""ru"")"),"Loading...")</f>
        <v>Loading...</v>
      </c>
    </row>
    <row r="2788" ht="15.75" customHeight="1">
      <c r="A2788" s="2" t="s">
        <v>1119</v>
      </c>
      <c r="B2788" s="2" t="s">
        <v>226</v>
      </c>
      <c r="C2788" s="2" t="s">
        <v>1120</v>
      </c>
      <c r="E2788" s="2" t="str">
        <f>IFERROR(__xludf.DUMMYFUNCTION("GOOGLETRANSLATE(A2788, ""en"", ""ru"")"),"Шакшука")</f>
        <v>Шакшука</v>
      </c>
      <c r="F2788" s="2" t="str">
        <f>IFERROR(__xludf.DUMMYFUNCTION("GOOGLETRANSLATE(B2788, ""en"", ""ru"")"),"Loading...")</f>
        <v>Loading...</v>
      </c>
      <c r="G2788" s="2" t="str">
        <f>IFERROR(__xludf.DUMMYFUNCTION("GOOGLETRANSLATE(C2788, ""en"", ""ru"")"),"Loading...")</f>
        <v>Loading...</v>
      </c>
    </row>
    <row r="2789" ht="15.75" customHeight="1">
      <c r="A2789" s="2" t="s">
        <v>1119</v>
      </c>
      <c r="B2789" s="2" t="s">
        <v>384</v>
      </c>
      <c r="C2789" s="2" t="s">
        <v>1120</v>
      </c>
      <c r="E2789" s="2" t="str">
        <f>IFERROR(__xludf.DUMMYFUNCTION("GOOGLETRANSLATE(A2789, ""en"", ""ru"")"),"Шакшука")</f>
        <v>Шакшука</v>
      </c>
      <c r="F2789" s="2" t="str">
        <f>IFERROR(__xludf.DUMMYFUNCTION("GOOGLETRANSLATE(B2789, ""en"", ""ru"")"),"Loading...")</f>
        <v>Loading...</v>
      </c>
      <c r="G2789" s="2" t="str">
        <f>IFERROR(__xludf.DUMMYFUNCTION("GOOGLETRANSLATE(C2789, ""en"", ""ru"")"),"Loading...")</f>
        <v>Loading...</v>
      </c>
    </row>
    <row r="2790" ht="15.75" customHeight="1">
      <c r="A2790" s="2" t="s">
        <v>1119</v>
      </c>
      <c r="B2790" s="2" t="s">
        <v>79</v>
      </c>
      <c r="C2790" s="2" t="s">
        <v>1120</v>
      </c>
      <c r="E2790" s="2" t="str">
        <f>IFERROR(__xludf.DUMMYFUNCTION("GOOGLETRANSLATE(A2790, ""en"", ""ru"")"),"Шакшука")</f>
        <v>Шакшука</v>
      </c>
      <c r="F2790" s="2" t="str">
        <f>IFERROR(__xludf.DUMMYFUNCTION("GOOGLETRANSLATE(B2790, ""en"", ""ru"")"),"Чеснок")</f>
        <v>Чеснок</v>
      </c>
      <c r="G2790" s="2" t="str">
        <f>IFERROR(__xludf.DUMMYFUNCTION("GOOGLETRANSLATE(C2790, ""en"", ""ru"")"),"Loading...")</f>
        <v>Loading...</v>
      </c>
    </row>
    <row r="2791" ht="15.75" customHeight="1">
      <c r="A2791" s="2" t="s">
        <v>1119</v>
      </c>
      <c r="B2791" s="2" t="s">
        <v>43</v>
      </c>
      <c r="C2791" s="2" t="s">
        <v>1120</v>
      </c>
      <c r="E2791" s="2" t="str">
        <f>IFERROR(__xludf.DUMMYFUNCTION("GOOGLETRANSLATE(A2791, ""en"", ""ru"")"),"Шакшука")</f>
        <v>Шакшука</v>
      </c>
      <c r="F2791" s="2" t="str">
        <f>IFERROR(__xludf.DUMMYFUNCTION("GOOGLETRANSLATE(B2791, ""en"", ""ru"")"),"Кориандр")</f>
        <v>Кориандр</v>
      </c>
      <c r="G2791" s="2" t="str">
        <f>IFERROR(__xludf.DUMMYFUNCTION("GOOGLETRANSLATE(C2791, ""en"", ""ru"")"),"Loading...")</f>
        <v>Loading...</v>
      </c>
    </row>
    <row r="2792" ht="15.75" customHeight="1">
      <c r="A2792" s="2" t="s">
        <v>1119</v>
      </c>
      <c r="B2792" s="2" t="s">
        <v>209</v>
      </c>
      <c r="C2792" s="2" t="s">
        <v>1120</v>
      </c>
      <c r="E2792" s="2" t="str">
        <f>IFERROR(__xludf.DUMMYFUNCTION("GOOGLETRANSLATE(A2792, ""en"", ""ru"")"),"Шакшука")</f>
        <v>Шакшука</v>
      </c>
      <c r="F2792" s="2" t="str">
        <f>IFERROR(__xludf.DUMMYFUNCTION("GOOGLETRANSLATE(B2792, ""en"", ""ru"")"),"Помидоры черри")</f>
        <v>Помидоры черри</v>
      </c>
      <c r="G2792" s="2" t="str">
        <f>IFERROR(__xludf.DUMMYFUNCTION("GOOGLETRANSLATE(C2792, ""en"", ""ru"")"),"Loading...")</f>
        <v>Loading...</v>
      </c>
    </row>
    <row r="2793" ht="15.75" customHeight="1">
      <c r="A2793" s="2" t="s">
        <v>1119</v>
      </c>
      <c r="B2793" s="2" t="s">
        <v>17</v>
      </c>
      <c r="C2793" s="2" t="s">
        <v>1120</v>
      </c>
      <c r="E2793" s="2" t="str">
        <f>IFERROR(__xludf.DUMMYFUNCTION("GOOGLETRANSLATE(A2793, ""en"", ""ru"")"),"Шакшука")</f>
        <v>Шакшука</v>
      </c>
      <c r="F2793" s="2" t="str">
        <f>IFERROR(__xludf.DUMMYFUNCTION("GOOGLETRANSLATE(B2793, ""en"", ""ru"")"),"Кастеровый сахар")</f>
        <v>Кастеровый сахар</v>
      </c>
      <c r="G2793" s="2" t="str">
        <f>IFERROR(__xludf.DUMMYFUNCTION("GOOGLETRANSLATE(C2793, ""en"", ""ru"")"),"Loading...")</f>
        <v>Loading...</v>
      </c>
    </row>
    <row r="2794" ht="15.75" customHeight="1">
      <c r="A2794" s="2" t="s">
        <v>1119</v>
      </c>
      <c r="B2794" s="2" t="s">
        <v>27</v>
      </c>
      <c r="C2794" s="2" t="s">
        <v>1120</v>
      </c>
      <c r="E2794" s="2" t="str">
        <f>IFERROR(__xludf.DUMMYFUNCTION("GOOGLETRANSLATE(A2794, ""en"", ""ru"")"),"Шакшука")</f>
        <v>Шакшука</v>
      </c>
      <c r="F2794" s="2" t="str">
        <f>IFERROR(__xludf.DUMMYFUNCTION("GOOGLETRANSLATE(B2794, ""en"", ""ru"")"),"Яйца")</f>
        <v>Яйца</v>
      </c>
      <c r="G2794" s="2" t="str">
        <f>IFERROR(__xludf.DUMMYFUNCTION("GOOGLETRANSLATE(C2794, ""en"", ""ru"")"),"Loading...")</f>
        <v>Loading...</v>
      </c>
    </row>
    <row r="2795" ht="15.75" customHeight="1">
      <c r="A2795" s="2" t="s">
        <v>1119</v>
      </c>
      <c r="B2795" s="2" t="s">
        <v>513</v>
      </c>
      <c r="C2795" s="2" t="s">
        <v>1120</v>
      </c>
      <c r="E2795" s="2" t="str">
        <f>IFERROR(__xludf.DUMMYFUNCTION("GOOGLETRANSLATE(A2795, ""en"", ""ru"")"),"Шакшука")</f>
        <v>Шакшука</v>
      </c>
      <c r="F2795" s="2" t="str">
        <f>IFERROR(__xludf.DUMMYFUNCTION("GOOGLETRANSLATE(B2795, ""en"", ""ru"")"),"Loading...")</f>
        <v>Loading...</v>
      </c>
      <c r="G2795" s="2" t="str">
        <f>IFERROR(__xludf.DUMMYFUNCTION("GOOGLETRANSLATE(C2795, ""en"", ""ru"")"),"Loading...")</f>
        <v>Loading...</v>
      </c>
    </row>
    <row r="2796" ht="15.75" customHeight="1">
      <c r="A2796" s="2" t="s">
        <v>1121</v>
      </c>
      <c r="B2796" s="2" t="s">
        <v>18</v>
      </c>
      <c r="C2796" s="2" t="s">
        <v>1122</v>
      </c>
      <c r="E2796" s="2" t="str">
        <f>IFERROR(__xludf.DUMMYFUNCTION("GOOGLETRANSLATE(A2796, ""en"", ""ru"")"),"Loading...")</f>
        <v>Loading...</v>
      </c>
      <c r="F2796" s="2" t="str">
        <f>IFERROR(__xludf.DUMMYFUNCTION("GOOGLETRANSLATE(B2796, ""en"", ""ru"")"),"Масло")</f>
        <v>Масло</v>
      </c>
      <c r="G2796" s="2" t="str">
        <f>IFERROR(__xludf.DUMMYFUNCTION("GOOGLETRANSLATE(C2796, ""en"", ""ru"")"),"Loading...")</f>
        <v>Loading...</v>
      </c>
    </row>
    <row r="2797" ht="15.75" customHeight="1">
      <c r="A2797" s="2" t="s">
        <v>1121</v>
      </c>
      <c r="B2797" s="2" t="s">
        <v>77</v>
      </c>
      <c r="C2797" s="2" t="s">
        <v>1122</v>
      </c>
      <c r="E2797" s="2" t="str">
        <f>IFERROR(__xludf.DUMMYFUNCTION("GOOGLETRANSLATE(A2797, ""en"", ""ru"")"),"Loading...")</f>
        <v>Loading...</v>
      </c>
      <c r="F2797" s="2" t="str">
        <f>IFERROR(__xludf.DUMMYFUNCTION("GOOGLETRANSLATE(B2797, ""en"", ""ru"")"),"Лук")</f>
        <v>Лук</v>
      </c>
      <c r="G2797" s="2" t="str">
        <f>IFERROR(__xludf.DUMMYFUNCTION("GOOGLETRANSLATE(C2797, ""en"", ""ru"")"),"Loading...")</f>
        <v>Loading...</v>
      </c>
    </row>
    <row r="2798" ht="15.75" customHeight="1">
      <c r="A2798" s="2" t="s">
        <v>1121</v>
      </c>
      <c r="B2798" s="2" t="s">
        <v>178</v>
      </c>
      <c r="C2798" s="2" t="s">
        <v>1122</v>
      </c>
      <c r="E2798" s="2" t="str">
        <f>IFERROR(__xludf.DUMMYFUNCTION("GOOGLETRANSLATE(A2798, ""en"", ""ru"")"),"Loading...")</f>
        <v>Loading...</v>
      </c>
      <c r="F2798" s="2" t="str">
        <f>IFERROR(__xludf.DUMMYFUNCTION("GOOGLETRANSLATE(B2798, ""en"", ""ru"")"),"Loading...")</f>
        <v>Loading...</v>
      </c>
      <c r="G2798" s="2" t="str">
        <f>IFERROR(__xludf.DUMMYFUNCTION("GOOGLETRANSLATE(C2798, ""en"", ""ru"")"),"Loading...")</f>
        <v>Loading...</v>
      </c>
    </row>
    <row r="2799" ht="15.75" customHeight="1">
      <c r="A2799" s="2" t="s">
        <v>1121</v>
      </c>
      <c r="B2799" s="2" t="s">
        <v>41</v>
      </c>
      <c r="C2799" s="2" t="s">
        <v>1122</v>
      </c>
      <c r="E2799" s="2" t="str">
        <f>IFERROR(__xludf.DUMMYFUNCTION("GOOGLETRANSLATE(A2799, ""en"", ""ru"")"),"Loading...")</f>
        <v>Loading...</v>
      </c>
      <c r="F2799" s="2" t="str">
        <f>IFERROR(__xludf.DUMMYFUNCTION("GOOGLETRANSLATE(B2799, ""en"", ""ru"")"),"Куркума")</f>
        <v>Куркума</v>
      </c>
      <c r="G2799" s="2" t="str">
        <f>IFERROR(__xludf.DUMMYFUNCTION("GOOGLETRANSLATE(C2799, ""en"", ""ru"")"),"Loading...")</f>
        <v>Loading...</v>
      </c>
    </row>
    <row r="2800" ht="15.75" customHeight="1">
      <c r="A2800" s="2" t="s">
        <v>1121</v>
      </c>
      <c r="B2800" s="2" t="s">
        <v>105</v>
      </c>
      <c r="C2800" s="2" t="s">
        <v>1122</v>
      </c>
      <c r="E2800" s="2" t="str">
        <f>IFERROR(__xludf.DUMMYFUNCTION("GOOGLETRANSLATE(A2800, ""en"", ""ru"")"),"Loading...")</f>
        <v>Loading...</v>
      </c>
      <c r="F2800" s="2" t="str">
        <f>IFERROR(__xludf.DUMMYFUNCTION("GOOGLETRANSLATE(B2800, ""en"", ""ru"")"),"Loading...")</f>
        <v>Loading...</v>
      </c>
      <c r="G2800" s="2" t="str">
        <f>IFERROR(__xludf.DUMMYFUNCTION("GOOGLETRANSLATE(C2800, ""en"", ""ru"")"),"Loading...")</f>
        <v>Loading...</v>
      </c>
    </row>
    <row r="2801" ht="15.75" customHeight="1">
      <c r="A2801" s="2" t="s">
        <v>1121</v>
      </c>
      <c r="B2801" s="2" t="s">
        <v>89</v>
      </c>
      <c r="C2801" s="2" t="s">
        <v>1122</v>
      </c>
      <c r="E2801" s="2" t="str">
        <f>IFERROR(__xludf.DUMMYFUNCTION("GOOGLETRANSLATE(A2801, ""en"", ""ru"")"),"Loading...")</f>
        <v>Loading...</v>
      </c>
      <c r="F2801" s="2" t="str">
        <f>IFERROR(__xludf.DUMMYFUNCTION("GOOGLETRANSLATE(B2801, ""en"", ""ru"")"),"Лавровый лист")</f>
        <v>Лавровый лист</v>
      </c>
      <c r="G2801" s="2" t="str">
        <f>IFERROR(__xludf.DUMMYFUNCTION("GOOGLETRANSLATE(C2801, ""en"", ""ru"")"),"Loading...")</f>
        <v>Loading...</v>
      </c>
    </row>
    <row r="2802" ht="15.75" customHeight="1">
      <c r="A2802" s="2" t="s">
        <v>1121</v>
      </c>
      <c r="B2802" s="2" t="s">
        <v>462</v>
      </c>
      <c r="C2802" s="2" t="s">
        <v>1122</v>
      </c>
      <c r="E2802" s="2" t="str">
        <f>IFERROR(__xludf.DUMMYFUNCTION("GOOGLETRANSLATE(A2802, ""en"", ""ru"")"),"Loading...")</f>
        <v>Loading...</v>
      </c>
      <c r="F2802" s="2" t="str">
        <f>IFERROR(__xludf.DUMMYFUNCTION("GOOGLETRANSLATE(B2802, ""en"", ""ru"")"),"Рис басмати")</f>
        <v>Рис басмати</v>
      </c>
      <c r="G2802" s="2" t="str">
        <f>IFERROR(__xludf.DUMMYFUNCTION("GOOGLETRANSLATE(C2802, ""en"", ""ru"")"),"Loading...")</f>
        <v>Loading...</v>
      </c>
    </row>
    <row r="2803" ht="15.75" customHeight="1">
      <c r="A2803" s="2" t="s">
        <v>1121</v>
      </c>
      <c r="B2803" s="2" t="s">
        <v>375</v>
      </c>
      <c r="C2803" s="2" t="s">
        <v>1122</v>
      </c>
      <c r="E2803" s="2" t="str">
        <f>IFERROR(__xludf.DUMMYFUNCTION("GOOGLETRANSLATE(A2803, ""en"", ""ru"")"),"Loading...")</f>
        <v>Loading...</v>
      </c>
      <c r="F2803" s="2" t="str">
        <f>IFERROR(__xludf.DUMMYFUNCTION("GOOGLETRANSLATE(B2803, ""en"", ""ru"")"),"Loading...")</f>
        <v>Loading...</v>
      </c>
      <c r="G2803" s="2" t="str">
        <f>IFERROR(__xludf.DUMMYFUNCTION("GOOGLETRANSLATE(C2803, ""en"", ""ru"")"),"Loading...")</f>
        <v>Loading...</v>
      </c>
    </row>
    <row r="2804" ht="15.75" customHeight="1">
      <c r="A2804" s="2" t="s">
        <v>1121</v>
      </c>
      <c r="B2804" s="2" t="s">
        <v>740</v>
      </c>
      <c r="C2804" s="2" t="s">
        <v>1122</v>
      </c>
      <c r="E2804" s="2" t="str">
        <f>IFERROR(__xludf.DUMMYFUNCTION("GOOGLETRANSLATE(A2804, ""en"", ""ru"")"),"Loading...")</f>
        <v>Loading...</v>
      </c>
      <c r="F2804" s="2" t="str">
        <f>IFERROR(__xludf.DUMMYFUNCTION("GOOGLETRANSLATE(B2804, ""en"", ""ru"")"),"Loading...")</f>
        <v>Loading...</v>
      </c>
      <c r="G2804" s="2" t="str">
        <f>IFERROR(__xludf.DUMMYFUNCTION("GOOGLETRANSLATE(C2804, ""en"", ""ru"")"),"Loading...")</f>
        <v>Loading...</v>
      </c>
    </row>
    <row r="2805" ht="15.75" customHeight="1">
      <c r="A2805" s="2" t="s">
        <v>1121</v>
      </c>
      <c r="B2805" s="2" t="s">
        <v>27</v>
      </c>
      <c r="C2805" s="2" t="s">
        <v>1122</v>
      </c>
      <c r="E2805" s="2" t="str">
        <f>IFERROR(__xludf.DUMMYFUNCTION("GOOGLETRANSLATE(A2805, ""en"", ""ru"")"),"Loading...")</f>
        <v>Loading...</v>
      </c>
      <c r="F2805" s="2" t="str">
        <f>IFERROR(__xludf.DUMMYFUNCTION("GOOGLETRANSLATE(B2805, ""en"", ""ru"")"),"Яйца")</f>
        <v>Яйца</v>
      </c>
      <c r="G2805" s="2" t="str">
        <f>IFERROR(__xludf.DUMMYFUNCTION("GOOGLETRANSLATE(C2805, ""en"", ""ru"")"),"Loading...")</f>
        <v>Loading...</v>
      </c>
    </row>
    <row r="2806" ht="15.75" customHeight="1">
      <c r="A2806" s="2" t="s">
        <v>1121</v>
      </c>
      <c r="B2806" s="2" t="s">
        <v>118</v>
      </c>
      <c r="C2806" s="2" t="s">
        <v>1122</v>
      </c>
      <c r="E2806" s="2" t="str">
        <f>IFERROR(__xludf.DUMMYFUNCTION("GOOGLETRANSLATE(A2806, ""en"", ""ru"")"),"Loading...")</f>
        <v>Loading...</v>
      </c>
      <c r="F2806" s="2" t="str">
        <f>IFERROR(__xludf.DUMMYFUNCTION("GOOGLETRANSLATE(B2806, ""en"", ""ru"")"),"Петрушка")</f>
        <v>Петрушка</v>
      </c>
      <c r="G2806" s="2" t="str">
        <f>IFERROR(__xludf.DUMMYFUNCTION("GOOGLETRANSLATE(C2806, ""en"", ""ru"")"),"Loading...")</f>
        <v>Loading...</v>
      </c>
    </row>
    <row r="2807" ht="15.75" customHeight="1">
      <c r="A2807" s="2" t="s">
        <v>1121</v>
      </c>
      <c r="B2807" s="2" t="s">
        <v>157</v>
      </c>
      <c r="C2807" s="2" t="s">
        <v>1122</v>
      </c>
      <c r="E2807" s="2" t="str">
        <f>IFERROR(__xludf.DUMMYFUNCTION("GOOGLETRANSLATE(A2807, ""en"", ""ru"")"),"Loading...")</f>
        <v>Loading...</v>
      </c>
      <c r="F2807" s="2" t="str">
        <f>IFERROR(__xludf.DUMMYFUNCTION("GOOGLETRANSLATE(B2807, ""en"", ""ru"")"),"Loading...")</f>
        <v>Loading...</v>
      </c>
      <c r="G2807" s="2" t="str">
        <f>IFERROR(__xludf.DUMMYFUNCTION("GOOGLETRANSLATE(C2807, ""en"", ""ru"")"),"Loading...")</f>
        <v>Loading...</v>
      </c>
    </row>
    <row r="2808" ht="15.75" customHeight="1">
      <c r="A2808" s="2" t="s">
        <v>1123</v>
      </c>
      <c r="B2808" s="2" t="s">
        <v>93</v>
      </c>
      <c r="C2808" s="2" t="s">
        <v>1124</v>
      </c>
      <c r="E2808" s="2" t="str">
        <f>IFERROR(__xludf.DUMMYFUNCTION("GOOGLETRANSLATE(A2808, ""en"", ""ru"")"),"Loading...")</f>
        <v>Loading...</v>
      </c>
      <c r="F2808" s="2" t="str">
        <f>IFERROR(__xludf.DUMMYFUNCTION("GOOGLETRANSLATE(B2808, ""en"", ""ru"")"),"Картофель")</f>
        <v>Картофель</v>
      </c>
      <c r="G2808" s="2" t="str">
        <f>IFERROR(__xludf.DUMMYFUNCTION("GOOGLETRANSLATE(C2808, ""en"", ""ru"")"),"Loading...")</f>
        <v>Loading...</v>
      </c>
    </row>
    <row r="2809" ht="15.75" customHeight="1">
      <c r="A2809" s="2" t="s">
        <v>1123</v>
      </c>
      <c r="B2809" s="2" t="s">
        <v>89</v>
      </c>
      <c r="C2809" s="2" t="s">
        <v>1124</v>
      </c>
      <c r="E2809" s="2" t="str">
        <f>IFERROR(__xludf.DUMMYFUNCTION("GOOGLETRANSLATE(A2809, ""en"", ""ru"")"),"Loading...")</f>
        <v>Loading...</v>
      </c>
      <c r="F2809" s="2" t="str">
        <f>IFERROR(__xludf.DUMMYFUNCTION("GOOGLETRANSLATE(B2809, ""en"", ""ru"")"),"Лавровый лист")</f>
        <v>Лавровый лист</v>
      </c>
      <c r="G2809" s="2" t="str">
        <f>IFERROR(__xludf.DUMMYFUNCTION("GOOGLETRANSLATE(C2809, ""en"", ""ru"")"),"Loading...")</f>
        <v>Loading...</v>
      </c>
    </row>
    <row r="2810" ht="15.75" customHeight="1">
      <c r="A2810" s="2" t="s">
        <v>1123</v>
      </c>
      <c r="B2810" s="2" t="s">
        <v>149</v>
      </c>
      <c r="C2810" s="2" t="s">
        <v>1124</v>
      </c>
      <c r="E2810" s="2" t="str">
        <f>IFERROR(__xludf.DUMMYFUNCTION("GOOGLETRANSLATE(A2810, ""en"", ""ru"")"),"Loading...")</f>
        <v>Loading...</v>
      </c>
      <c r="F2810" s="2" t="str">
        <f>IFERROR(__xludf.DUMMYFUNCTION("GOOGLETRANSLATE(B2810, ""en"", ""ru"")"),"Шалот")</f>
        <v>Шалот</v>
      </c>
      <c r="G2810" s="2" t="str">
        <f>IFERROR(__xludf.DUMMYFUNCTION("GOOGLETRANSLATE(C2810, ""en"", ""ru"")"),"Loading...")</f>
        <v>Loading...</v>
      </c>
    </row>
    <row r="2811" ht="15.75" customHeight="1">
      <c r="A2811" s="2" t="s">
        <v>1123</v>
      </c>
      <c r="B2811" s="2" t="s">
        <v>18</v>
      </c>
      <c r="C2811" s="2" t="s">
        <v>1124</v>
      </c>
      <c r="E2811" s="2" t="str">
        <f>IFERROR(__xludf.DUMMYFUNCTION("GOOGLETRANSLATE(A2811, ""en"", ""ru"")"),"Loading...")</f>
        <v>Loading...</v>
      </c>
      <c r="F2811" s="2" t="str">
        <f>IFERROR(__xludf.DUMMYFUNCTION("GOOGLETRANSLATE(B2811, ""en"", ""ru"")"),"Масло")</f>
        <v>Масло</v>
      </c>
      <c r="G2811" s="2" t="str">
        <f>IFERROR(__xludf.DUMMYFUNCTION("GOOGLETRANSLATE(C2811, ""en"", ""ru"")"),"Loading...")</f>
        <v>Loading...</v>
      </c>
    </row>
    <row r="2812" ht="15.75" customHeight="1">
      <c r="A2812" s="2" t="s">
        <v>1123</v>
      </c>
      <c r="B2812" s="2" t="s">
        <v>465</v>
      </c>
      <c r="C2812" s="2" t="s">
        <v>1124</v>
      </c>
      <c r="E2812" s="2" t="str">
        <f>IFERROR(__xludf.DUMMYFUNCTION("GOOGLETRANSLATE(A2812, ""en"", ""ru"")"),"Loading...")</f>
        <v>Loading...</v>
      </c>
      <c r="F2812" s="2" t="str">
        <f>IFERROR(__xludf.DUMMYFUNCTION("GOOGLETRANSLATE(B2812, ""en"", ""ru"")"),"Loading...")</f>
        <v>Loading...</v>
      </c>
      <c r="G2812" s="2" t="str">
        <f>IFERROR(__xludf.DUMMYFUNCTION("GOOGLETRANSLATE(C2812, ""en"", ""ru"")"),"Loading...")</f>
        <v>Loading...</v>
      </c>
    </row>
    <row r="2813" ht="15.75" customHeight="1">
      <c r="A2813" s="2" t="s">
        <v>1123</v>
      </c>
      <c r="B2813" s="2" t="s">
        <v>127</v>
      </c>
      <c r="C2813" s="2" t="s">
        <v>1124</v>
      </c>
      <c r="E2813" s="2" t="str">
        <f>IFERROR(__xludf.DUMMYFUNCTION("GOOGLETRANSLATE(A2813, ""en"", ""ru"")"),"Loading...")</f>
        <v>Loading...</v>
      </c>
      <c r="F2813" s="2" t="str">
        <f>IFERROR(__xludf.DUMMYFUNCTION("GOOGLETRANSLATE(B2813, ""en"", ""ru"")"),"Колбасные изделия")</f>
        <v>Колбасные изделия</v>
      </c>
      <c r="G2813" s="2" t="str">
        <f>IFERROR(__xludf.DUMMYFUNCTION("GOOGLETRANSLATE(C2813, ""en"", ""ru"")"),"Loading...")</f>
        <v>Loading...</v>
      </c>
    </row>
    <row r="2814" ht="15.75" customHeight="1">
      <c r="A2814" s="2" t="s">
        <v>1123</v>
      </c>
      <c r="B2814" s="2" t="s">
        <v>25</v>
      </c>
      <c r="C2814" s="2" t="s">
        <v>1124</v>
      </c>
      <c r="E2814" s="2" t="str">
        <f>IFERROR(__xludf.DUMMYFUNCTION("GOOGLETRANSLATE(A2814, ""en"", ""ru"")"),"Loading...")</f>
        <v>Loading...</v>
      </c>
      <c r="F2814" s="2" t="str">
        <f>IFERROR(__xludf.DUMMYFUNCTION("GOOGLETRANSLATE(B2814, ""en"", ""ru"")"),"Молоко")</f>
        <v>Молоко</v>
      </c>
      <c r="G2814" s="2" t="str">
        <f>IFERROR(__xludf.DUMMYFUNCTION("GOOGLETRANSLATE(C2814, ""en"", ""ru"")"),"Loading...")</f>
        <v>Loading...</v>
      </c>
    </row>
    <row r="2815" ht="15.75" customHeight="1">
      <c r="A2815" s="2" t="s">
        <v>1123</v>
      </c>
      <c r="B2815" s="2" t="s">
        <v>222</v>
      </c>
      <c r="C2815" s="2" t="s">
        <v>1124</v>
      </c>
      <c r="E2815" s="2" t="str">
        <f>IFERROR(__xludf.DUMMYFUNCTION("GOOGLETRANSLATE(A2815, ""en"", ""ru"")"),"Loading...")</f>
        <v>Loading...</v>
      </c>
      <c r="F2815" s="2" t="str">
        <f>IFERROR(__xludf.DUMMYFUNCTION("GOOGLETRANSLATE(B2815, ""en"", ""ru"")"),"Loading...")</f>
        <v>Loading...</v>
      </c>
      <c r="G2815" s="2" t="str">
        <f>IFERROR(__xludf.DUMMYFUNCTION("GOOGLETRANSLATE(C2815, ""en"", ""ru"")"),"Loading...")</f>
        <v>Loading...</v>
      </c>
    </row>
    <row r="2816" ht="15.75" customHeight="1">
      <c r="A2816" s="2" t="s">
        <v>1123</v>
      </c>
      <c r="B2816" s="2" t="s">
        <v>30</v>
      </c>
      <c r="C2816" s="2" t="s">
        <v>1124</v>
      </c>
      <c r="E2816" s="2" t="str">
        <f>IFERROR(__xludf.DUMMYFUNCTION("GOOGLETRANSLATE(A2816, ""en"", ""ru"")"),"Loading...")</f>
        <v>Loading...</v>
      </c>
      <c r="F2816" s="2" t="str">
        <f>IFERROR(__xludf.DUMMYFUNCTION("GOOGLETRANSLATE(B2816, ""en"", ""ru"")"),"Соль")</f>
        <v>Соль</v>
      </c>
      <c r="G2816" s="2" t="str">
        <f>IFERROR(__xludf.DUMMYFUNCTION("GOOGLETRANSLATE(C2816, ""en"", ""ru"")"),"Loading...")</f>
        <v>Loading...</v>
      </c>
    </row>
    <row r="2817" ht="15.75" customHeight="1">
      <c r="A2817" s="2" t="s">
        <v>1123</v>
      </c>
      <c r="B2817" s="2" t="s">
        <v>146</v>
      </c>
      <c r="C2817" s="2" t="s">
        <v>1124</v>
      </c>
      <c r="E2817" s="2" t="str">
        <f>IFERROR(__xludf.DUMMYFUNCTION("GOOGLETRANSLATE(A2817, ""en"", ""ru"")"),"Loading...")</f>
        <v>Loading...</v>
      </c>
      <c r="F2817" s="2" t="str">
        <f>IFERROR(__xludf.DUMMYFUNCTION("GOOGLETRANSLATE(B2817, ""en"", ""ru"")"),"Loading...")</f>
        <v>Loading...</v>
      </c>
      <c r="G2817" s="2" t="str">
        <f>IFERROR(__xludf.DUMMYFUNCTION("GOOGLETRANSLATE(C2817, ""en"", ""ru"")"),"Loading...")</f>
        <v>Loading...</v>
      </c>
    </row>
    <row r="2818" ht="15.75" customHeight="1">
      <c r="A2818" s="2" t="s">
        <v>1125</v>
      </c>
      <c r="B2818" s="2" t="s">
        <v>47</v>
      </c>
      <c r="C2818" s="2" t="s">
        <v>1126</v>
      </c>
      <c r="E2818" s="2" t="str">
        <f>IFERROR(__xludf.DUMMYFUNCTION("GOOGLETRANSLATE(A2818, ""en"", ""ru"")"),"Снерт (голландский гороховый суп)")</f>
        <v>Снерт (голландский гороховый суп)</v>
      </c>
      <c r="F2818" s="2" t="str">
        <f>IFERROR(__xludf.DUMMYFUNCTION("GOOGLETRANSLATE(B2818, ""en"", ""ru"")"),"Вода")</f>
        <v>Вода</v>
      </c>
      <c r="G2818" s="2" t="str">
        <f>IFERROR(__xludf.DUMMYFUNCTION("GOOGLETRANSLATE(C2818, ""en"", ""ru"")"),"Loading...")</f>
        <v>Loading...</v>
      </c>
    </row>
    <row r="2819" ht="15.75" customHeight="1">
      <c r="A2819" s="2" t="s">
        <v>1125</v>
      </c>
      <c r="B2819" s="2" t="s">
        <v>575</v>
      </c>
      <c r="C2819" s="2" t="s">
        <v>1126</v>
      </c>
      <c r="E2819" s="2" t="str">
        <f>IFERROR(__xludf.DUMMYFUNCTION("GOOGLETRANSLATE(A2819, ""en"", ""ru"")"),"Снерт (голландский гороховый суп)")</f>
        <v>Снерт (голландский гороховый суп)</v>
      </c>
      <c r="F2819" s="2" t="str">
        <f>IFERROR(__xludf.DUMMYFUNCTION("GOOGLETRANSLATE(B2819, ""en"", ""ru"")"),"Loading...")</f>
        <v>Loading...</v>
      </c>
      <c r="G2819" s="2" t="str">
        <f>IFERROR(__xludf.DUMMYFUNCTION("GOOGLETRANSLATE(C2819, ""en"", ""ru"")"),"Loading...")</f>
        <v>Loading...</v>
      </c>
    </row>
    <row r="2820" ht="15.75" customHeight="1">
      <c r="A2820" s="2" t="s">
        <v>1125</v>
      </c>
      <c r="B2820" s="2" t="s">
        <v>228</v>
      </c>
      <c r="C2820" s="2" t="s">
        <v>1126</v>
      </c>
      <c r="E2820" s="2" t="str">
        <f>IFERROR(__xludf.DUMMYFUNCTION("GOOGLETRANSLATE(A2820, ""en"", ""ru"")"),"Снерт (голландский гороховый суп)")</f>
        <v>Снерт (голландский гороховый суп)</v>
      </c>
      <c r="F2820" s="2" t="str">
        <f>IFERROR(__xludf.DUMMYFUNCTION("GOOGLETRANSLATE(B2820, ""en"", ""ru"")"),"Loading...")</f>
        <v>Loading...</v>
      </c>
      <c r="G2820" s="2" t="str">
        <f>IFERROR(__xludf.DUMMYFUNCTION("GOOGLETRANSLATE(C2820, ""en"", ""ru"")"),"Loading...")</f>
        <v>Loading...</v>
      </c>
    </row>
    <row r="2821" ht="15.75" customHeight="1">
      <c r="A2821" s="2" t="s">
        <v>1125</v>
      </c>
      <c r="B2821" s="2" t="s">
        <v>396</v>
      </c>
      <c r="C2821" s="2" t="s">
        <v>1126</v>
      </c>
      <c r="E2821" s="2" t="str">
        <f>IFERROR(__xludf.DUMMYFUNCTION("GOOGLETRANSLATE(A2821, ""en"", ""ru"")"),"Снерт (голландский гороховый суп)")</f>
        <v>Снерт (голландский гороховый суп)</v>
      </c>
      <c r="F2821" s="2" t="str">
        <f>IFERROR(__xludf.DUMMYFUNCTION("GOOGLETRANSLATE(B2821, ""en"", ""ru"")"),"Loading...")</f>
        <v>Loading...</v>
      </c>
      <c r="G2821" s="2" t="str">
        <f>IFERROR(__xludf.DUMMYFUNCTION("GOOGLETRANSLATE(C2821, ""en"", ""ru"")"),"Loading...")</f>
        <v>Loading...</v>
      </c>
    </row>
    <row r="2822" ht="15.75" customHeight="1">
      <c r="A2822" s="2" t="s">
        <v>1125</v>
      </c>
      <c r="B2822" s="2" t="s">
        <v>122</v>
      </c>
      <c r="C2822" s="2" t="s">
        <v>1126</v>
      </c>
      <c r="E2822" s="2" t="str">
        <f>IFERROR(__xludf.DUMMYFUNCTION("GOOGLETRANSLATE(A2822, ""en"", ""ru"")"),"Снерт (голландский гороховый суп)")</f>
        <v>Снерт (голландский гороховый суп)</v>
      </c>
      <c r="F2822" s="2" t="str">
        <f>IFERROR(__xludf.DUMMYFUNCTION("GOOGLETRANSLATE(B2822, ""en"", ""ru"")"),"Loading...")</f>
        <v>Loading...</v>
      </c>
      <c r="G2822" s="2" t="str">
        <f>IFERROR(__xludf.DUMMYFUNCTION("GOOGLETRANSLATE(C2822, ""en"", ""ru"")"),"Loading...")</f>
        <v>Loading...</v>
      </c>
    </row>
    <row r="2823" ht="15.75" customHeight="1">
      <c r="A2823" s="2" t="s">
        <v>1125</v>
      </c>
      <c r="B2823" s="2" t="s">
        <v>91</v>
      </c>
      <c r="C2823" s="2" t="s">
        <v>1126</v>
      </c>
      <c r="E2823" s="2" t="str">
        <f>IFERROR(__xludf.DUMMYFUNCTION("GOOGLETRANSLATE(A2823, ""en"", ""ru"")"),"Снерт (голландский гороховый суп)")</f>
        <v>Снерт (голландский гороховый суп)</v>
      </c>
      <c r="F2823" s="2" t="str">
        <f>IFERROR(__xludf.DUMMYFUNCTION("GOOGLETRANSLATE(B2823, ""en"", ""ru"")"),"Морковь")</f>
        <v>Морковь</v>
      </c>
      <c r="G2823" s="2" t="str">
        <f>IFERROR(__xludf.DUMMYFUNCTION("GOOGLETRANSLATE(C2823, ""en"", ""ru"")"),"Loading...")</f>
        <v>Loading...</v>
      </c>
    </row>
    <row r="2824" ht="15.75" customHeight="1">
      <c r="A2824" s="2" t="s">
        <v>1125</v>
      </c>
      <c r="B2824" s="2" t="s">
        <v>93</v>
      </c>
      <c r="C2824" s="2" t="s">
        <v>1126</v>
      </c>
      <c r="E2824" s="2" t="str">
        <f>IFERROR(__xludf.DUMMYFUNCTION("GOOGLETRANSLATE(A2824, ""en"", ""ru"")"),"Снерт (голландский гороховый суп)")</f>
        <v>Снерт (голландский гороховый суп)</v>
      </c>
      <c r="F2824" s="2" t="str">
        <f>IFERROR(__xludf.DUMMYFUNCTION("GOOGLETRANSLATE(B2824, ""en"", ""ru"")"),"Картофель")</f>
        <v>Картофель</v>
      </c>
      <c r="G2824" s="2" t="str">
        <f>IFERROR(__xludf.DUMMYFUNCTION("GOOGLETRANSLATE(C2824, ""en"", ""ru"")"),"Loading...")</f>
        <v>Loading...</v>
      </c>
    </row>
    <row r="2825" ht="15.75" customHeight="1">
      <c r="A2825" s="2" t="s">
        <v>1125</v>
      </c>
      <c r="B2825" s="2" t="s">
        <v>77</v>
      </c>
      <c r="C2825" s="2" t="s">
        <v>1126</v>
      </c>
      <c r="E2825" s="2" t="str">
        <f>IFERROR(__xludf.DUMMYFUNCTION("GOOGLETRANSLATE(A2825, ""en"", ""ru"")"),"Снерт (голландский гороховый суп)")</f>
        <v>Снерт (голландский гороховый суп)</v>
      </c>
      <c r="F2825" s="2" t="str">
        <f>IFERROR(__xludf.DUMMYFUNCTION("GOOGLETRANSLATE(B2825, ""en"", ""ru"")"),"Лук")</f>
        <v>Лук</v>
      </c>
      <c r="G2825" s="2" t="str">
        <f>IFERROR(__xludf.DUMMYFUNCTION("GOOGLETRANSLATE(C2825, ""en"", ""ru"")"),"Loading...")</f>
        <v>Loading...</v>
      </c>
    </row>
    <row r="2826" ht="15.75" customHeight="1">
      <c r="A2826" s="2" t="s">
        <v>1125</v>
      </c>
      <c r="B2826" s="2" t="s">
        <v>123</v>
      </c>
      <c r="C2826" s="2" t="s">
        <v>1126</v>
      </c>
      <c r="E2826" s="2" t="str">
        <f>IFERROR(__xludf.DUMMYFUNCTION("GOOGLETRANSLATE(A2826, ""en"", ""ru"")"),"Снерт (голландский гороховый суп)")</f>
        <v>Снерт (голландский гороховый суп)</v>
      </c>
      <c r="F2826" s="2" t="str">
        <f>IFERROR(__xludf.DUMMYFUNCTION("GOOGLETRANSLATE(B2826, ""en"", ""ru"")"),"Loading...")</f>
        <v>Loading...</v>
      </c>
      <c r="G2826" s="2" t="str">
        <f>IFERROR(__xludf.DUMMYFUNCTION("GOOGLETRANSLATE(C2826, ""en"", ""ru"")"),"Loading...")</f>
        <v>Loading...</v>
      </c>
    </row>
    <row r="2827" ht="15.75" customHeight="1">
      <c r="A2827" s="2" t="s">
        <v>1125</v>
      </c>
      <c r="B2827" s="2" t="s">
        <v>122</v>
      </c>
      <c r="C2827" s="2" t="s">
        <v>1126</v>
      </c>
      <c r="E2827" s="2" t="str">
        <f>IFERROR(__xludf.DUMMYFUNCTION("GOOGLETRANSLATE(A2827, ""en"", ""ru"")"),"Снерт (голландский гороховый суп)")</f>
        <v>Снерт (голландский гороховый суп)</v>
      </c>
      <c r="F2827" s="2" t="str">
        <f>IFERROR(__xludf.DUMMYFUNCTION("GOOGLETRANSLATE(B2827, ""en"", ""ru"")"),"Loading...")</f>
        <v>Loading...</v>
      </c>
      <c r="G2827" s="2" t="str">
        <f>IFERROR(__xludf.DUMMYFUNCTION("GOOGLETRANSLATE(C2827, ""en"", ""ru"")"),"Loading...")</f>
        <v>Loading...</v>
      </c>
    </row>
    <row r="2828" ht="15.75" customHeight="1">
      <c r="A2828" s="2" t="s">
        <v>1125</v>
      </c>
      <c r="B2828" s="2" t="s">
        <v>127</v>
      </c>
      <c r="C2828" s="2" t="s">
        <v>1126</v>
      </c>
      <c r="E2828" s="2" t="str">
        <f>IFERROR(__xludf.DUMMYFUNCTION("GOOGLETRANSLATE(A2828, ""en"", ""ru"")"),"Снерт (голландский гороховый суп)")</f>
        <v>Снерт (голландский гороховый суп)</v>
      </c>
      <c r="F2828" s="2" t="str">
        <f>IFERROR(__xludf.DUMMYFUNCTION("GOOGLETRANSLATE(B2828, ""en"", ""ru"")"),"Колбасные изделия")</f>
        <v>Колбасные изделия</v>
      </c>
      <c r="G2828" s="2" t="str">
        <f>IFERROR(__xludf.DUMMYFUNCTION("GOOGLETRANSLATE(C2828, ""en"", ""ru"")"),"Loading...")</f>
        <v>Loading...</v>
      </c>
    </row>
    <row r="2829" ht="15.75" customHeight="1">
      <c r="A2829" s="2" t="s">
        <v>1127</v>
      </c>
      <c r="B2829" s="2" t="s">
        <v>922</v>
      </c>
      <c r="C2829" s="2" t="s">
        <v>1128</v>
      </c>
      <c r="E2829" s="2" t="str">
        <f>IFERROR(__xludf.DUMMYFUNCTION("GOOGLETRANSLATE(A2829, ""en"", ""ru"")"),"Loading...")</f>
        <v>Loading...</v>
      </c>
      <c r="F2829" s="2" t="str">
        <f>IFERROR(__xludf.DUMMYFUNCTION("GOOGLETRANSLATE(B2829, ""en"", ""ru"")"),"Спагетти")</f>
        <v>Спагетти</v>
      </c>
      <c r="G2829" s="2" t="str">
        <f>IFERROR(__xludf.DUMMYFUNCTION("GOOGLETRANSLATE(C2829, ""en"", ""ru"")"),"Loading...")</f>
        <v>Loading...</v>
      </c>
    </row>
    <row r="2830" ht="15.75" customHeight="1">
      <c r="A2830" s="2" t="s">
        <v>1127</v>
      </c>
      <c r="B2830" s="2" t="s">
        <v>73</v>
      </c>
      <c r="C2830" s="2" t="s">
        <v>1128</v>
      </c>
      <c r="E2830" s="2" t="str">
        <f>IFERROR(__xludf.DUMMYFUNCTION("GOOGLETRANSLATE(A2830, ""en"", ""ru"")"),"Loading...")</f>
        <v>Loading...</v>
      </c>
      <c r="F2830" s="2" t="str">
        <f>IFERROR(__xludf.DUMMYFUNCTION("GOOGLETRANSLATE(B2830, ""en"", ""ru"")"),"Яичные желтки")</f>
        <v>Яичные желтки</v>
      </c>
      <c r="G2830" s="2" t="str">
        <f>IFERROR(__xludf.DUMMYFUNCTION("GOOGLETRANSLATE(C2830, ""en"", ""ru"")"),"Loading...")</f>
        <v>Loading...</v>
      </c>
    </row>
    <row r="2831" ht="15.75" customHeight="1">
      <c r="A2831" s="2" t="s">
        <v>1127</v>
      </c>
      <c r="B2831" s="2" t="s">
        <v>30</v>
      </c>
      <c r="C2831" s="2" t="s">
        <v>1128</v>
      </c>
      <c r="E2831" s="2" t="str">
        <f>IFERROR(__xludf.DUMMYFUNCTION("GOOGLETRANSLATE(A2831, ""en"", ""ru"")"),"Loading...")</f>
        <v>Loading...</v>
      </c>
      <c r="F2831" s="2" t="str">
        <f>IFERROR(__xludf.DUMMYFUNCTION("GOOGLETRANSLATE(B2831, ""en"", ""ru"")"),"Соль")</f>
        <v>Соль</v>
      </c>
      <c r="G2831" s="2" t="str">
        <f>IFERROR(__xludf.DUMMYFUNCTION("GOOGLETRANSLATE(C2831, ""en"", ""ru"")"),"Loading...")</f>
        <v>Loading...</v>
      </c>
    </row>
    <row r="2832" ht="15.75" customHeight="1">
      <c r="A2832" s="2" t="s">
        <v>1127</v>
      </c>
      <c r="B2832" s="2" t="s">
        <v>150</v>
      </c>
      <c r="C2832" s="2" t="s">
        <v>1128</v>
      </c>
      <c r="E2832" s="2" t="str">
        <f>IFERROR(__xludf.DUMMYFUNCTION("GOOGLETRANSLATE(A2832, ""en"", ""ru"")"),"Loading...")</f>
        <v>Loading...</v>
      </c>
      <c r="F2832" s="2" t="str">
        <f>IFERROR(__xludf.DUMMYFUNCTION("GOOGLETRANSLATE(B2832, ""en"", ""ru"")"),"Бекон")</f>
        <v>Бекон</v>
      </c>
      <c r="G2832" s="2" t="str">
        <f>IFERROR(__xludf.DUMMYFUNCTION("GOOGLETRANSLATE(C2832, ""en"", ""ru"")"),"Loading...")</f>
        <v>Loading...</v>
      </c>
    </row>
    <row r="2833" ht="15.75" customHeight="1">
      <c r="A2833" s="2" t="s">
        <v>1127</v>
      </c>
      <c r="B2833" s="2" t="s">
        <v>1129</v>
      </c>
      <c r="C2833" s="2" t="s">
        <v>1128</v>
      </c>
      <c r="E2833" s="2" t="str">
        <f>IFERROR(__xludf.DUMMYFUNCTION("GOOGLETRANSLATE(A2833, ""en"", ""ru"")"),"Loading...")</f>
        <v>Loading...</v>
      </c>
      <c r="F2833" s="2" t="str">
        <f>IFERROR(__xludf.DUMMYFUNCTION("GOOGLETRANSLATE(B2833, ""en"", ""ru"")"),"Loading...")</f>
        <v>Loading...</v>
      </c>
      <c r="G2833" s="2" t="str">
        <f>IFERROR(__xludf.DUMMYFUNCTION("GOOGLETRANSLATE(C2833, ""en"", ""ru"")"),"Loading...")</f>
        <v>Loading...</v>
      </c>
    </row>
    <row r="2834" ht="15.75" customHeight="1">
      <c r="A2834" s="2" t="s">
        <v>1127</v>
      </c>
      <c r="B2834" s="2" t="s">
        <v>271</v>
      </c>
      <c r="C2834" s="2" t="s">
        <v>1128</v>
      </c>
      <c r="E2834" s="2" t="str">
        <f>IFERROR(__xludf.DUMMYFUNCTION("GOOGLETRANSLATE(A2834, ""en"", ""ru"")"),"Loading...")</f>
        <v>Loading...</v>
      </c>
      <c r="F2834" s="2" t="str">
        <f>IFERROR(__xludf.DUMMYFUNCTION("GOOGLETRANSLATE(B2834, ""en"", ""ru"")"),"Loading...")</f>
        <v>Loading...</v>
      </c>
      <c r="G2834" s="2" t="str">
        <f>IFERROR(__xludf.DUMMYFUNCTION("GOOGLETRANSLATE(C2834, ""en"", ""ru"")"),"Loading...")</f>
        <v>Loading...</v>
      </c>
    </row>
    <row r="2835" ht="15.75" customHeight="1">
      <c r="A2835" s="2" t="s">
        <v>1130</v>
      </c>
      <c r="B2835" s="2" t="s">
        <v>93</v>
      </c>
      <c r="C2835" s="2" t="s">
        <v>1131</v>
      </c>
      <c r="E2835" s="2" t="str">
        <f>IFERROR(__xludf.DUMMYFUNCTION("GOOGLETRANSLATE(A2835, ""en"", ""ru"")"),"Loading...")</f>
        <v>Loading...</v>
      </c>
      <c r="F2835" s="2" t="str">
        <f>IFERROR(__xludf.DUMMYFUNCTION("GOOGLETRANSLATE(B2835, ""en"", ""ru"")"),"Картофель")</f>
        <v>Картофель</v>
      </c>
      <c r="G2835" s="2" t="str">
        <f>IFERROR(__xludf.DUMMYFUNCTION("GOOGLETRANSLATE(C2835, ""en"", ""ru"")"),"Loading...")</f>
        <v>Loading...</v>
      </c>
    </row>
    <row r="2836" ht="15.75" customHeight="1">
      <c r="A2836" s="2" t="s">
        <v>1130</v>
      </c>
      <c r="B2836" s="2" t="s">
        <v>91</v>
      </c>
      <c r="C2836" s="2" t="s">
        <v>1131</v>
      </c>
      <c r="E2836" s="2" t="str">
        <f>IFERROR(__xludf.DUMMYFUNCTION("GOOGLETRANSLATE(A2836, ""en"", ""ru"")"),"Loading...")</f>
        <v>Loading...</v>
      </c>
      <c r="F2836" s="2" t="str">
        <f>IFERROR(__xludf.DUMMYFUNCTION("GOOGLETRANSLATE(B2836, ""en"", ""ru"")"),"Морковь")</f>
        <v>Морковь</v>
      </c>
      <c r="G2836" s="2" t="str">
        <f>IFERROR(__xludf.DUMMYFUNCTION("GOOGLETRANSLATE(C2836, ""en"", ""ru"")"),"Loading...")</f>
        <v>Loading...</v>
      </c>
    </row>
    <row r="2837" ht="15.75" customHeight="1">
      <c r="A2837" s="2" t="s">
        <v>1130</v>
      </c>
      <c r="B2837" s="2" t="s">
        <v>350</v>
      </c>
      <c r="C2837" s="2" t="s">
        <v>1131</v>
      </c>
      <c r="E2837" s="2" t="str">
        <f>IFERROR(__xludf.DUMMYFUNCTION("GOOGLETRANSLATE(A2837, ""en"", ""ru"")"),"Loading...")</f>
        <v>Loading...</v>
      </c>
      <c r="F2837" s="2" t="str">
        <f>IFERROR(__xludf.DUMMYFUNCTION("GOOGLETRANSLATE(B2837, ""en"", ""ru"")"),"Loading...")</f>
        <v>Loading...</v>
      </c>
      <c r="G2837" s="2" t="str">
        <f>IFERROR(__xludf.DUMMYFUNCTION("GOOGLETRANSLATE(C2837, ""en"", ""ru"")"),"Loading...")</f>
        <v>Loading...</v>
      </c>
    </row>
    <row r="2838" ht="15.75" customHeight="1">
      <c r="A2838" s="2" t="s">
        <v>1130</v>
      </c>
      <c r="B2838" s="2" t="s">
        <v>79</v>
      </c>
      <c r="C2838" s="2" t="s">
        <v>1131</v>
      </c>
      <c r="E2838" s="2" t="str">
        <f>IFERROR(__xludf.DUMMYFUNCTION("GOOGLETRANSLATE(A2838, ""en"", ""ru"")"),"Loading...")</f>
        <v>Loading...</v>
      </c>
      <c r="F2838" s="2" t="str">
        <f>IFERROR(__xludf.DUMMYFUNCTION("GOOGLETRANSLATE(B2838, ""en"", ""ru"")"),"Чеснок")</f>
        <v>Чеснок</v>
      </c>
      <c r="G2838" s="2" t="str">
        <f>IFERROR(__xludf.DUMMYFUNCTION("GOOGLETRANSLATE(C2838, ""en"", ""ru"")"),"Loading...")</f>
        <v>Loading...</v>
      </c>
    </row>
    <row r="2839" ht="15.75" customHeight="1">
      <c r="A2839" s="2" t="s">
        <v>1130</v>
      </c>
      <c r="B2839" s="2" t="s">
        <v>227</v>
      </c>
      <c r="C2839" s="2" t="s">
        <v>1131</v>
      </c>
      <c r="E2839" s="2" t="str">
        <f>IFERROR(__xludf.DUMMYFUNCTION("GOOGLETRANSLATE(A2839, ""en"", ""ru"")"),"Loading...")</f>
        <v>Loading...</v>
      </c>
      <c r="F2839" s="2" t="str">
        <f>IFERROR(__xludf.DUMMYFUNCTION("GOOGLETRANSLATE(B2839, ""en"", ""ru"")"),"Loading...")</f>
        <v>Loading...</v>
      </c>
      <c r="G2839" s="2" t="str">
        <f>IFERROR(__xludf.DUMMYFUNCTION("GOOGLETRANSLATE(C2839, ""en"", ""ru"")"),"Loading...")</f>
        <v>Loading...</v>
      </c>
    </row>
    <row r="2840" ht="15.75" customHeight="1">
      <c r="A2840" s="2" t="s">
        <v>1130</v>
      </c>
      <c r="B2840" s="2" t="s">
        <v>246</v>
      </c>
      <c r="C2840" s="2" t="s">
        <v>1131</v>
      </c>
      <c r="E2840" s="2" t="str">
        <f>IFERROR(__xludf.DUMMYFUNCTION("GOOGLETRANSLATE(A2840, ""en"", ""ru"")"),"Loading...")</f>
        <v>Loading...</v>
      </c>
      <c r="F2840" s="2" t="str">
        <f>IFERROR(__xludf.DUMMYFUNCTION("GOOGLETRANSLATE(B2840, ""en"", ""ru"")"),"Loading...")</f>
        <v>Loading...</v>
      </c>
      <c r="G2840" s="2" t="str">
        <f>IFERROR(__xludf.DUMMYFUNCTION("GOOGLETRANSLATE(C2840, ""en"", ""ru"")"),"Loading...")</f>
        <v>Loading...</v>
      </c>
    </row>
    <row r="2841" ht="15.75" customHeight="1">
      <c r="A2841" s="2" t="s">
        <v>1130</v>
      </c>
      <c r="B2841" s="2" t="s">
        <v>195</v>
      </c>
      <c r="C2841" s="2" t="s">
        <v>1131</v>
      </c>
      <c r="E2841" s="2" t="str">
        <f>IFERROR(__xludf.DUMMYFUNCTION("GOOGLETRANSLATE(A2841, ""en"", ""ru"")"),"Loading...")</f>
        <v>Loading...</v>
      </c>
      <c r="F2841" s="2" t="str">
        <f>IFERROR(__xludf.DUMMYFUNCTION("GOOGLETRANSLATE(B2841, ""en"", ""ru"")"),"Loading...")</f>
        <v>Loading...</v>
      </c>
      <c r="G2841" s="2" t="str">
        <f>IFERROR(__xludf.DUMMYFUNCTION("GOOGLETRANSLATE(C2841, ""en"", ""ru"")"),"Loading...")</f>
        <v>Loading...</v>
      </c>
    </row>
    <row r="2842" ht="15.75" customHeight="1">
      <c r="A2842" s="2" t="s">
        <v>1130</v>
      </c>
      <c r="B2842" s="2" t="s">
        <v>235</v>
      </c>
      <c r="C2842" s="2" t="s">
        <v>1131</v>
      </c>
      <c r="E2842" s="2" t="str">
        <f>IFERROR(__xludf.DUMMYFUNCTION("GOOGLETRANSLATE(A2842, ""en"", ""ru"")"),"Loading...")</f>
        <v>Loading...</v>
      </c>
      <c r="F2842" s="2" t="str">
        <f>IFERROR(__xludf.DUMMYFUNCTION("GOOGLETRANSLATE(B2842, ""en"", ""ru"")"),"Говяжий фарш")</f>
        <v>Говяжий фарш</v>
      </c>
      <c r="G2842" s="2" t="str">
        <f>IFERROR(__xludf.DUMMYFUNCTION("GOOGLETRANSLATE(C2842, ""en"", ""ru"")"),"Loading...")</f>
        <v>Loading...</v>
      </c>
    </row>
    <row r="2843" ht="15.75" customHeight="1">
      <c r="A2843" s="2" t="s">
        <v>1130</v>
      </c>
      <c r="B2843" s="2" t="s">
        <v>197</v>
      </c>
      <c r="C2843" s="2" t="s">
        <v>1131</v>
      </c>
      <c r="E2843" s="2" t="str">
        <f>IFERROR(__xludf.DUMMYFUNCTION("GOOGLETRANSLATE(A2843, ""en"", ""ru"")"),"Loading...")</f>
        <v>Loading...</v>
      </c>
      <c r="F2843" s="2" t="str">
        <f>IFERROR(__xludf.DUMMYFUNCTION("GOOGLETRANSLATE(B2843, ""en"", ""ru"")"),"Loading...")</f>
        <v>Loading...</v>
      </c>
      <c r="G2843" s="2" t="str">
        <f>IFERROR(__xludf.DUMMYFUNCTION("GOOGLETRANSLATE(C2843, ""en"", ""ru"")"),"Loading...")</f>
        <v>Loading...</v>
      </c>
    </row>
    <row r="2844" ht="15.75" customHeight="1">
      <c r="A2844" s="2" t="s">
        <v>1130</v>
      </c>
      <c r="B2844" s="2" t="s">
        <v>32</v>
      </c>
      <c r="C2844" s="2" t="s">
        <v>1131</v>
      </c>
      <c r="E2844" s="2" t="str">
        <f>IFERROR(__xludf.DUMMYFUNCTION("GOOGLETRANSLATE(A2844, ""en"", ""ru"")"),"Loading...")</f>
        <v>Loading...</v>
      </c>
      <c r="F2844" s="2" t="str">
        <f>IFERROR(__xludf.DUMMYFUNCTION("GOOGLETRANSLATE(B2844, ""en"", ""ru"")"),"Сахар")</f>
        <v>Сахар</v>
      </c>
      <c r="G2844" s="2" t="str">
        <f>IFERROR(__xludf.DUMMYFUNCTION("GOOGLETRANSLATE(C2844, ""en"", ""ru"")"),"Loading...")</f>
        <v>Loading...</v>
      </c>
    </row>
    <row r="2845" ht="15.75" customHeight="1">
      <c r="A2845" s="2" t="s">
        <v>1130</v>
      </c>
      <c r="B2845" s="2" t="s">
        <v>18</v>
      </c>
      <c r="C2845" s="2" t="s">
        <v>1131</v>
      </c>
      <c r="E2845" s="2" t="str">
        <f>IFERROR(__xludf.DUMMYFUNCTION("GOOGLETRANSLATE(A2845, ""en"", ""ru"")"),"Loading...")</f>
        <v>Loading...</v>
      </c>
      <c r="F2845" s="2" t="str">
        <f>IFERROR(__xludf.DUMMYFUNCTION("GOOGLETRANSLATE(B2845, ""en"", ""ru"")"),"Масло")</f>
        <v>Масло</v>
      </c>
      <c r="G2845" s="2" t="str">
        <f>IFERROR(__xludf.DUMMYFUNCTION("GOOGLETRANSLATE(C2845, ""en"", ""ru"")"),"Loading...")</f>
        <v>Loading...</v>
      </c>
    </row>
    <row r="2846" ht="15.75" customHeight="1">
      <c r="A2846" s="2" t="s">
        <v>1132</v>
      </c>
      <c r="B2846" s="2" t="s">
        <v>93</v>
      </c>
      <c r="C2846" s="2" t="s">
        <v>1133</v>
      </c>
      <c r="E2846" s="2" t="str">
        <f>IFERROR(__xludf.DUMMYFUNCTION("GOOGLETRANSLATE(A2846, ""en"", ""ru"")"),"Свиные отбивные на сковороде с яблоками, жареным сладким картофелем и цуккини")</f>
        <v>Свиные отбивные на сковороде с яблоками, жареным сладким картофелем и цуккини</v>
      </c>
      <c r="F2846" s="2" t="str">
        <f>IFERROR(__xludf.DUMMYFUNCTION("GOOGLETRANSLATE(B2846, ""en"", ""ru"")"),"Картофель")</f>
        <v>Картофель</v>
      </c>
      <c r="G2846" s="2" t="str">
        <f>IFERROR(__xludf.DUMMYFUNCTION("GOOGLETRANSLATE(C2846, ""en"", ""ru"")"),"
Обслуживает 2
1. 
Установите решетку в верхнее и среднее положение и разогрейте духовку до 450 градусов. Вымойте и высушите все продукты. На кусочки сладкого картофеля размером 1/2 дюйма. Выложите на противень, сбрызнув маслом, солью и перцем. Запекай"&amp;"те на верхней решетке 12 минут (затем мы зажарим кабачки). 
2. 
Тем временем разрежьте яблоко пополам и сердцевину; Тонко нарезать полумесяцами. Очистите и мелко нарежьте чеснок. Четверть лимона. Разрезать кабачки вдоль пополам; Разрезать поперек на по"&amp;"лмесяца толщиной 1/2 дюйма. Выложите на вторую противень, сбрызнув маслом, щепоткой соли и перца. Отложите в сторону. 
3. 
Обсушите свинину бумажными полотенцами и приправьте солью и перцем. Нагрейте немного масла в большой кастрюле на средне-сильном о"&amp;"гне. Добавьте свинину и готовьте, пока она не подрумянится и не будет полностью готова, по 4–5 минут с каждой стороны. Выключите отопление; переложить на тарелку. 
4. 
После того, как сладкий картофель прожарится в течение 12 минут, перенесите противен"&amp;"ь с цуккини на среднюю решетку и продолжайте запекать, пока оба овоща не подрумянятся и не станут мягкими, еще 12–15 минут. 
5. 
Тем временем растопите 1 столовую ложку сливочного масла (2 столовые ложки на 4 порции) в сковороде, используемой для приго"&amp;"товления свинин, на среднесильном огне. Добавьте яблоко, приправьте солью и перцем. Готовьте, соскабливая подрумяненные кусочки со дна сковороды, пока яблоки не станут слегка мягкими, 2–3 минуты. добавьте чеснок; варить до показа аромата, 30 секунд. Добав"&amp;"ьте 1/2 стакана воды (3/4 стакана на 4), бульонную концентрацию и 11/2 чайной ложки сахара (3 чайные ложки на 4). Готовьте, помешивая, пока соус не загустеет, яблоко не станет очень мягким, 3–5 минут. Приправить солью и перцем. 
6. 
снимите кастрюлю с "&amp;"яблоком с огня; 1 столовая ложка сливочного масла (2 столовые ложки на 4 порции) и немного лимонного сока. Разложите свинину, кабачки и сладкий картофель по тарелкам. Сверху полить свинину глазированным яблочным соусом. Сверху кабачки сбрызнуть лимонным с"&amp;"оком. ")</f>
        <v>
Обслуживает 2
1. 
Установите решетку в верхнее и среднее положение и разогрейте духовку до 450 градусов. Вымойте и высушите все продукты. На кусочки сладкого картофеля размером 1/2 дюйма. Выложите на противень, сбрызнув маслом, солью и перцем. Запекайте на верхней решетке 12 минут (затем мы зажарим кабачки). 
2. 
Тем временем разрежьте яблоко пополам и сердцевину; Тонко нарезать полумесяцами. Очистите и мелко нарежьте чеснок. Четверть лимона. Разрезать кабачки вдоль пополам; Разрезать поперек на полмесяца толщиной 1/2 дюйма. Выложите на вторую противень, сбрызнув маслом, щепоткой соли и перца. Отложите в сторону. 
3. 
Обсушите свинину бумажными полотенцами и приправьте солью и перцем. Нагрейте немного масла в большой кастрюле на средне-сильном огне. Добавьте свинину и готовьте, пока она не подрумянится и не будет полностью готова, по 4–5 минут с каждой стороны. Выключите отопление; переложить на тарелку. 
4. 
После того, как сладкий картофель прожарится в течение 12 минут, перенесите противень с цуккини на среднюю решетку и продолжайте запекать, пока оба овоща не подрумянятся и не станут мягкими, еще 12–15 минут. 
5. 
Тем временем растопите 1 столовую ложку сливочного масла (2 столовые ложки на 4 порции) в сковороде, используемой для приготовления свинин, на среднесильном огне. Добавьте яблоко, приправьте солью и перцем. Готовьте, соскабливая подрумяненные кусочки со дна сковороды, пока яблоки не станут слегка мягкими, 2–3 минуты. добавьте чеснок; варить до показа аромата, 30 секунд. Добавьте 1/2 стакана воды (3/4 стакана на 4), бульонную концентрацию и 11/2 чайной ложки сахара (3 чайные ложки на 4). Готовьте, помешивая, пока соус не загустеет, яблоко не станет очень мягким, 3–5 минут. Приправить солью и перцем. 
6. 
снимите кастрюлю с яблоком с огня; 1 столовая ложка сливочного масла (2 столовые ложки на 4 порции) и немного лимонного сока. Разложите свинину, кабачки и сладкий картофель по тарелкам. Сверху полить свинину глазированным яблочным соусом. Сверху кабачки сбрызнуть лимонным соком. </v>
      </c>
    </row>
    <row r="2847" ht="15.75" customHeight="1">
      <c r="A2847" s="2" t="s">
        <v>1132</v>
      </c>
      <c r="B2847" s="2" t="s">
        <v>1134</v>
      </c>
      <c r="C2847" s="2" t="s">
        <v>1133</v>
      </c>
      <c r="E2847" s="2" t="str">
        <f>IFERROR(__xludf.DUMMYFUNCTION("GOOGLETRANSLATE(A2847, ""en"", ""ru"")"),"Свиные отбивные на сковороде с яблоками, жареным сладким картофелем и цуккини")</f>
        <v>Свиные отбивные на сковороде с яблоками, жареным сладким картофелем и цуккини</v>
      </c>
      <c r="F2847" s="2" t="str">
        <f>IFERROR(__xludf.DUMMYFUNCTION("GOOGLETRANSLATE(B2847, ""en"", ""ru"")"),"Loading...")</f>
        <v>Loading...</v>
      </c>
      <c r="G2847" s="2" t="str">
        <f>IFERROR(__xludf.DUMMYFUNCTION("GOOGLETRANSLATE(C2847, ""en"", ""ru"")"),"
Обслуживает 2
1. 
Установите решетку в верхнее и среднее положение и разогрейте духовку до 450 градусов. Вымойте и высушите все продукты. На кусочки сладкого картофеля размером 1/2 дюйма. Выложите на противень, сбрызнув маслом, солью и перцем. Запекай"&amp;"те на верхней решетке 12 минут (затем мы зажарим кабачки). 
2. 
Тем временем разрежьте яблоко пополам и сердцевину; Тонко нарезать полумесяцами. Очистите и мелко нарежьте чеснок. Четверть лимона. Разрезать кабачки вдоль пополам; Разрезать поперек на по"&amp;"лмесяца толщиной 1/2 дюйма. Выложите на вторую противень, сбрызнув маслом, щепоткой соли и перца. Отложите в сторону. 
3. 
Обсушите свинину бумажными полотенцами и приправьте солью и перцем. Нагрейте немного масла в большой кастрюле на средне-сильном о"&amp;"гне. Добавьте свинину и готовьте, пока она не подрумянится и не будет полностью готова, по 4–5 минут с каждой стороны. Выключите отопление; переложить на тарелку. 
4. 
После того, как сладкий картофель прожарится в течение 12 минут, перенесите противен"&amp;"ь с цуккини на среднюю решетку и продолжайте запекать, пока оба овоща не подрумянятся и не станут мягкими, еще 12–15 минут. 
5. 
Тем временем растопите 1 столовую ложку сливочного масла (2 столовые ложки на 4 порции) в сковороде, используемой для приго"&amp;"товления свинин, на среднесильном огне. Добавьте яблоко, приправьте солью и перцем. Готовьте, соскабливая подрумяненные кусочки со дна сковороды, пока яблоки не станут слегка мягкими, 2–3 минуты. добавьте чеснок; варить до показа аромата, 30 секунд. Добав"&amp;"ьте 1/2 стакана воды (3/4 стакана на 4), бульонную концентрацию и 11/2 чайной ложки сахара (3 чайные ложки на 4). Готовьте, помешивая, пока соус не загустеет, яблоко не станет очень мягким, 3–5 минут. Приправить солью и перцем. 
6. 
снимите кастрюлю с "&amp;"яблоком с огня; 1 столовая ложка сливочного масла (2 столовые ложки на 4 порции) и немного лимонного сока. Разложите свинину, кабачки и сладкий картофель по тарелкам. Сверху полить свинину глазированным яблочным соусом. Сверху кабачки сбрызнуть лимонным с"&amp;"оком. ")</f>
        <v>
Обслуживает 2
1. 
Установите решетку в верхнее и среднее положение и разогрейте духовку до 450 градусов. Вымойте и высушите все продукты. На кусочки сладкого картофеля размером 1/2 дюйма. Выложите на противень, сбрызнув маслом, солью и перцем. Запекайте на верхней решетке 12 минут (затем мы зажарим кабачки). 
2. 
Тем временем разрежьте яблоко пополам и сердцевину; Тонко нарезать полумесяцами. Очистите и мелко нарежьте чеснок. Четверть лимона. Разрезать кабачки вдоль пополам; Разрезать поперек на полмесяца толщиной 1/2 дюйма. Выложите на вторую противень, сбрызнув маслом, щепоткой соли и перца. Отложите в сторону. 
3. 
Обсушите свинину бумажными полотенцами и приправьте солью и перцем. Нагрейте немного масла в большой кастрюле на средне-сильном огне. Добавьте свинину и готовьте, пока она не подрумянится и не будет полностью готова, по 4–5 минут с каждой стороны. Выключите отопление; переложить на тарелку. 
4. 
После того, как сладкий картофель прожарится в течение 12 минут, перенесите противень с цуккини на среднюю решетку и продолжайте запекать, пока оба овоща не подрумянятся и не станут мягкими, еще 12–15 минут. 
5. 
Тем временем растопите 1 столовую ложку сливочного масла (2 столовые ложки на 4 порции) в сковороде, используемой для приготовления свинин, на среднесильном огне. Добавьте яблоко, приправьте солью и перцем. Готовьте, соскабливая подрумяненные кусочки со дна сковороды, пока яблоки не станут слегка мягкими, 2–3 минуты. добавьте чеснок; варить до показа аромата, 30 секунд. Добавьте 1/2 стакана воды (3/4 стакана на 4), бульонную концентрацию и 11/2 чайной ложки сахара (3 чайные ложки на 4). Готовьте, помешивая, пока соус не загустеет, яблоко не станет очень мягким, 3–5 минут. Приправить солью и перцем. 
6. 
снимите кастрюлю с яблоком с огня; 1 столовая ложка сливочного масла (2 столовые ложки на 4 порции) и немного лимонного сока. Разложите свинину, кабачки и сладкий картофель по тарелкам. Сверху полить свинину глазированным яблочным соусом. Сверху кабачки сбрызнуть лимонным соком. </v>
      </c>
    </row>
    <row r="2848" ht="15.75" customHeight="1">
      <c r="A2848" s="2" t="s">
        <v>1132</v>
      </c>
      <c r="B2848" s="2" t="s">
        <v>79</v>
      </c>
      <c r="C2848" s="2" t="s">
        <v>1133</v>
      </c>
      <c r="E2848" s="2" t="str">
        <f>IFERROR(__xludf.DUMMYFUNCTION("GOOGLETRANSLATE(A2848, ""en"", ""ru"")"),"Свиные отбивные на сковороде с яблоками, жареным сладким картофелем и цуккини")</f>
        <v>Свиные отбивные на сковороде с яблоками, жареным сладким картофелем и цуккини</v>
      </c>
      <c r="F2848" s="2" t="str">
        <f>IFERROR(__xludf.DUMMYFUNCTION("GOOGLETRANSLATE(B2848, ""en"", ""ru"")"),"Чеснок")</f>
        <v>Чеснок</v>
      </c>
      <c r="G2848" s="2" t="str">
        <f>IFERROR(__xludf.DUMMYFUNCTION("GOOGLETRANSLATE(C2848, ""en"", ""ru"")"),"
Обслуживает 2
1. 
Установите решетку в верхнее и среднее положение и разогрейте духовку до 450 градусов. Вымойте и высушите все продукты. На кусочки сладкого картофеля размером 1/2 дюйма. Выложите на противень, сбрызнув маслом, солью и перцем. Запекай"&amp;"те на верхней решетке 12 минут (затем мы зажарим кабачки). 
2. 
Тем временем разрежьте яблоко пополам и сердцевину; Тонко нарезать полумесяцами. Очистите и мелко нарежьте чеснок. Четверть лимона. Разрезать кабачки вдоль пополам; Разрезать поперек на по"&amp;"лмесяца толщиной 1/2 дюйма. Выложите на вторую противень, сбрызнув маслом, щепоткой соли и перца. Отложите в сторону. 
3. 
Обсушите свинину бумажными полотенцами и приправьте солью и перцем. Нагрейте немного масла в большой кастрюле на средне-сильном о"&amp;"гне. Добавьте свинину и готовьте, пока она не подрумянится и не будет полностью готова, по 4–5 минут с каждой стороны. Выключите отопление; переложить на тарелку. 
4. 
После того, как сладкий картофель прожарится в течение 12 минут, перенесите противен"&amp;"ь с цуккини на среднюю решетку и продолжайте запекать, пока оба овоща не подрумянятся и не станут мягкими, еще 12–15 минут. 
5. 
Тем временем растопите 1 столовую ложку сливочного масла (2 столовые ложки на 4 порции) в сковороде, используемой для приго"&amp;"товления свинин, на среднесильном огне. Добавьте яблоко, приправьте солью и перцем. Готовьте, соскабливая подрумяненные кусочки со дна сковороды, пока яблоки не станут слегка мягкими, 2–3 минуты. добавьте чеснок; варить до показа аромата, 30 секунд. Добав"&amp;"ьте 1/2 стакана воды (3/4 стакана на 4), бульонную концентрацию и 11/2 чайной ложки сахара (3 чайные ложки на 4). Готовьте, помешивая, пока соус не загустеет, яблоко не станет очень мягким, 3–5 минут. Приправить солью и перцем. 
6. 
снимите кастрюлю с "&amp;"яблоком с огня; 1 столовая ложка сливочного масла (2 столовые ложки на 4 порции) и немного лимонного сока. Разложите свинину, кабачки и сладкий картофель по тарелкам. Сверху полить свинину глазированным яблочным соусом. Сверху кабачки сбрызнуть лимонным с"&amp;"оком. ")</f>
        <v>
Обслуживает 2
1. 
Установите решетку в верхнее и среднее положение и разогрейте духовку до 450 градусов. Вымойте и высушите все продукты. На кусочки сладкого картофеля размером 1/2 дюйма. Выложите на противень, сбрызнув маслом, солью и перцем. Запекайте на верхней решетке 12 минут (затем мы зажарим кабачки). 
2. 
Тем временем разрежьте яблоко пополам и сердцевину; Тонко нарезать полумесяцами. Очистите и мелко нарежьте чеснок. Четверть лимона. Разрезать кабачки вдоль пополам; Разрезать поперек на полмесяца толщиной 1/2 дюйма. Выложите на вторую противень, сбрызнув маслом, щепоткой соли и перца. Отложите в сторону. 
3. 
Обсушите свинину бумажными полотенцами и приправьте солью и перцем. Нагрейте немного масла в большой кастрюле на средне-сильном огне. Добавьте свинину и готовьте, пока она не подрумянится и не будет полностью готова, по 4–5 минут с каждой стороны. Выключите отопление; переложить на тарелку. 
4. 
После того, как сладкий картофель прожарится в течение 12 минут, перенесите противень с цуккини на среднюю решетку и продолжайте запекать, пока оба овоща не подрумянятся и не станут мягкими, еще 12–15 минут. 
5. 
Тем временем растопите 1 столовую ложку сливочного масла (2 столовые ложки на 4 порции) в сковороде, используемой для приготовления свинин, на среднесильном огне. Добавьте яблоко, приправьте солью и перцем. Готовьте, соскабливая подрумяненные кусочки со дна сковороды, пока яблоки не станут слегка мягкими, 2–3 минуты. добавьте чеснок; варить до показа аромата, 30 секунд. Добавьте 1/2 стакана воды (3/4 стакана на 4), бульонную концентрацию и 11/2 чайной ложки сахара (3 чайные ложки на 4). Готовьте, помешивая, пока соус не загустеет, яблоко не станет очень мягким, 3–5 минут. Приправить солью и перцем. 
6. 
снимите кастрюлю с яблоком с огня; 1 столовая ложка сливочного масла (2 столовые ложки на 4 порции) и немного лимонного сока. Разложите свинину, кабачки и сладкий картофель по тарелкам. Сверху полить свинину глазированным яблочным соусом. Сверху кабачки сбрызнуть лимонным соком. </v>
      </c>
    </row>
    <row r="2849" ht="15.75" customHeight="1">
      <c r="A2849" s="2" t="s">
        <v>1132</v>
      </c>
      <c r="B2849" s="2" t="s">
        <v>157</v>
      </c>
      <c r="C2849" s="2" t="s">
        <v>1133</v>
      </c>
      <c r="E2849" s="2" t="str">
        <f>IFERROR(__xludf.DUMMYFUNCTION("GOOGLETRANSLATE(A2849, ""en"", ""ru"")"),"Свиные отбивные на сковороде с яблоками, жареным сладким картофелем и цуккини")</f>
        <v>Свиные отбивные на сковороде с яблоками, жареным сладким картофелем и цуккини</v>
      </c>
      <c r="F2849" s="2" t="str">
        <f>IFERROR(__xludf.DUMMYFUNCTION("GOOGLETRANSLATE(B2849, ""en"", ""ru"")"),"Loading...")</f>
        <v>Loading...</v>
      </c>
      <c r="G2849" s="2" t="str">
        <f>IFERROR(__xludf.DUMMYFUNCTION("GOOGLETRANSLATE(C2849, ""en"", ""ru"")"),"
Обслуживает 2
1. 
Установите решетку в верхнее и среднее положение и разогрейте духовку до 450 градусов. Вымойте и высушите все продукты. На кусочки сладкого картофеля размером 1/2 дюйма. Выложите на противень, сбрызнув маслом, солью и перцем. Запекай"&amp;"те на верхней решетке 12 минут (затем мы зажарим кабачки). 
2. 
Тем временем разрежьте яблоко пополам и сердцевину; Тонко нарезать полумесяцами. Очистите и мелко нарежьте чеснок. Четверть лимона. Разрезать кабачки вдоль пополам; Разрезать поперек на по"&amp;"лмесяца толщиной 1/2 дюйма. Выложите на вторую противень, сбрызнув маслом, щепоткой соли и перца. Отложите в сторону. 
3. 
Обсушите свинину бумажными полотенцами и приправьте солью и перцем. Нагрейте немного масла в большой кастрюле на средне-сильном о"&amp;"гне. Добавьте свинину и готовьте, пока она не подрумянится и не будет полностью готова, по 4–5 минут с каждой стороны. Выключите отопление; переложить на тарелку. 
4. 
После того, как сладкий картофель прожарится в течение 12 минут, перенесите противен"&amp;"ь с цуккини на среднюю решетку и продолжайте запекать, пока оба овоща не подрумянятся и не станут мягкими, еще 12–15 минут. 
5. 
Тем временем растопите 1 столовую ложку сливочного масла (2 столовые ложки на 4 порции) в сковороде, используемой для приго"&amp;"товления свинин, на среднесильном огне. Добавьте яблоко, приправьте солью и перцем. Готовьте, соскабливая подрумяненные кусочки со дна сковороды, пока яблоки не станут слегка мягкими, 2–3 минуты. добавьте чеснок; варить до показа аромата, 30 секунд. Добав"&amp;"ьте 1/2 стакана воды (3/4 стакана на 4), бульонную концентрацию и 11/2 чайной ложки сахара (3 чайные ложки на 4). Готовьте, помешивая, пока соус не загустеет, яблоко не станет очень мягким, 3–5 минут. Приправить солью и перцем. 
6. 
снимите кастрюлю с "&amp;"яблоком с огня; 1 столовая ложка сливочного масла (2 столовые ложки на 4 порции) и немного лимонного сока. Разложите свинину, кабачки и сладкий картофель по тарелкам. Сверху полить свинину глазированным яблочным соусом. Сверху кабачки сбрызнуть лимонным с"&amp;"оком. ")</f>
        <v>
Обслуживает 2
1. 
Установите решетку в верхнее и среднее положение и разогрейте духовку до 450 градусов. Вымойте и высушите все продукты. На кусочки сладкого картофеля размером 1/2 дюйма. Выложите на противень, сбрызнув маслом, солью и перцем. Запекайте на верхней решетке 12 минут (затем мы зажарим кабачки). 
2. 
Тем временем разрежьте яблоко пополам и сердцевину; Тонко нарезать полумесяцами. Очистите и мелко нарежьте чеснок. Четверть лимона. Разрезать кабачки вдоль пополам; Разрезать поперек на полмесяца толщиной 1/2 дюйма. Выложите на вторую противень, сбрызнув маслом, щепоткой соли и перца. Отложите в сторону. 
3. 
Обсушите свинину бумажными полотенцами и приправьте солью и перцем. Нагрейте немного масла в большой кастрюле на средне-сильном огне. Добавьте свинину и готовьте, пока она не подрумянится и не будет полностью готова, по 4–5 минут с каждой стороны. Выключите отопление; переложить на тарелку. 
4. 
После того, как сладкий картофель прожарится в течение 12 минут, перенесите противень с цуккини на среднюю решетку и продолжайте запекать, пока оба овоща не подрумянятся и не станут мягкими, еще 12–15 минут. 
5. 
Тем временем растопите 1 столовую ложку сливочного масла (2 столовые ложки на 4 порции) в сковороде, используемой для приготовления свинин, на среднесильном огне. Добавьте яблоко, приправьте солью и перцем. Готовьте, соскабливая подрумяненные кусочки со дна сковороды, пока яблоки не станут слегка мягкими, 2–3 минуты. добавьте чеснок; варить до показа аромата, 30 секунд. Добавьте 1/2 стакана воды (3/4 стакана на 4), бульонную концентрацию и 11/2 чайной ложки сахара (3 чайные ложки на 4). Готовьте, помешивая, пока соус не загустеет, яблоко не станет очень мягким, 3–5 минут. Приправить солью и перцем. 
6. 
снимите кастрюлю с яблоком с огня; 1 столовая ложка сливочного масла (2 столовые ложки на 4 порции) и немного лимонного сока. Разложите свинину, кабачки и сладкий картофель по тарелкам. Сверху полить свинину глазированным яблочным соусом. Сверху кабачки сбрызнуть лимонным соком. </v>
      </c>
    </row>
    <row r="2850" ht="15.75" customHeight="1">
      <c r="A2850" s="2" t="s">
        <v>1132</v>
      </c>
      <c r="B2850" s="2" t="s">
        <v>228</v>
      </c>
      <c r="C2850" s="2" t="s">
        <v>1133</v>
      </c>
      <c r="E2850" s="2" t="str">
        <f>IFERROR(__xludf.DUMMYFUNCTION("GOOGLETRANSLATE(A2850, ""en"", ""ru"")"),"Свиные отбивные на сковороде с яблоками, жареным сладким картофелем и цуккини")</f>
        <v>Свиные отбивные на сковороде с яблоками, жареным сладким картофелем и цуккини</v>
      </c>
      <c r="F2850" s="2" t="str">
        <f>IFERROR(__xludf.DUMMYFUNCTION("GOOGLETRANSLATE(B2850, ""en"", ""ru"")"),"Loading...")</f>
        <v>Loading...</v>
      </c>
      <c r="G2850" s="2" t="str">
        <f>IFERROR(__xludf.DUMMYFUNCTION("GOOGLETRANSLATE(C2850, ""en"", ""ru"")"),"
Обслуживает 2
1. 
Установите решетку в верхнее и среднее положение и разогрейте духовку до 450 градусов. Вымойте и высушите все продукты. На кусочки сладкого картофеля размером 1/2 дюйма. Выложите на противень, сбрызнув маслом, солью и перцем. Запекай"&amp;"те на верхней решетке 12 минут (затем мы зажарим кабачки). 
2. 
Тем временем разрежьте яблоко пополам и сердцевину; Тонко нарезать полумесяцами. Очистите и мелко нарежьте чеснок. Четверть лимона. Разрезать кабачки вдоль пополам; Разрезать поперек на по"&amp;"лмесяца толщиной 1/2 дюйма. Выложите на вторую противень, сбрызнув маслом, щепоткой соли и перца. Отложите в сторону. 
3. 
Обсушите свинину бумажными полотенцами и приправьте солью и перцем. Нагрейте немного масла в большой кастрюле на средне-сильном о"&amp;"гне. Добавьте свинину и готовьте, пока она не подрумянится и не будет полностью готова, по 4–5 минут с каждой стороны. Выключите отопление; переложить на тарелку. 
4. 
После того, как сладкий картофель прожарится в течение 12 минут, перенесите противен"&amp;"ь с цуккини на среднюю решетку и продолжайте запекать, пока оба овоща не подрумянятся и не станут мягкими, еще 12–15 минут. 
5. 
Тем временем растопите 1 столовую ложку сливочного масла (2 столовые ложки на 4 порции) в сковороде, используемой для приго"&amp;"товления свинин, на среднесильном огне. Добавьте яблоко, приправьте солью и перцем. Готовьте, соскабливая подрумяненные кусочки со дна сковороды, пока яблоки не станут слегка мягкими, 2–3 минуты. добавьте чеснок; варить до показа аромата, 30 секунд. Добав"&amp;"ьте 1/2 стакана воды (3/4 стакана на 4), бульонную концентрацию и 11/2 чайной ложки сахара (3 чайные ложки на 4). Готовьте, помешивая, пока соус не загустеет, яблоко не станет очень мягким, 3–5 минут. Приправить солью и перцем. 
6. 
снимите кастрюлю с "&amp;"яблоком с огня; 1 столовая ложка сливочного масла (2 столовые ложки на 4 порции) и немного лимонного сока. Разложите свинину, кабачки и сладкий картофель по тарелкам. Сверху полить свинину глазированным яблочным соусом. Сверху кабачки сбрызнуть лимонным с"&amp;"оком. ")</f>
        <v>
Обслуживает 2
1. 
Установите решетку в верхнее и среднее положение и разогрейте духовку до 450 градусов. Вымойте и высушите все продукты. На кусочки сладкого картофеля размером 1/2 дюйма. Выложите на противень, сбрызнув маслом, солью и перцем. Запекайте на верхней решетке 12 минут (затем мы зажарим кабачки). 
2. 
Тем временем разрежьте яблоко пополам и сердцевину; Тонко нарезать полумесяцами. Очистите и мелко нарежьте чеснок. Четверть лимона. Разрезать кабачки вдоль пополам; Разрезать поперек на полмесяца толщиной 1/2 дюйма. Выложите на вторую противень, сбрызнув маслом, щепоткой соли и перца. Отложите в сторону. 
3. 
Обсушите свинину бумажными полотенцами и приправьте солью и перцем. Нагрейте немного масла в большой кастрюле на средне-сильном огне. Добавьте свинину и готовьте, пока она не подрумянится и не будет полностью готова, по 4–5 минут с каждой стороны. Выключите отопление; переложить на тарелку. 
4. 
После того, как сладкий картофель прожарится в течение 12 минут, перенесите противень с цуккини на среднюю решетку и продолжайте запекать, пока оба овоща не подрумянятся и не станут мягкими, еще 12–15 минут. 
5. 
Тем временем растопите 1 столовую ложку сливочного масла (2 столовые ложки на 4 порции) в сковороде, используемой для приготовления свинин, на среднесильном огне. Добавьте яблоко, приправьте солью и перцем. Готовьте, соскабливая подрумяненные кусочки со дна сковороды, пока яблоки не станут слегка мягкими, 2–3 минуты. добавьте чеснок; варить до показа аромата, 30 секунд. Добавьте 1/2 стакана воды (3/4 стакана на 4), бульонную концентрацию и 11/2 чайной ложки сахара (3 чайные ложки на 4). Готовьте, помешивая, пока соус не загустеет, яблоко не станет очень мягким, 3–5 минут. Приправить солью и перцем. 
6. 
снимите кастрюлю с яблоком с огня; 1 столовая ложка сливочного масла (2 столовые ложки на 4 порции) и немного лимонного сока. Разложите свинину, кабачки и сладкий картофель по тарелкам. Сверху полить свинину глазированным яблочным соусом. Сверху кабачки сбрызнуть лимонным соком. </v>
      </c>
    </row>
    <row r="2851" ht="15.75" customHeight="1">
      <c r="A2851" s="2" t="s">
        <v>1132</v>
      </c>
      <c r="B2851" s="2" t="s">
        <v>1135</v>
      </c>
      <c r="C2851" s="2" t="s">
        <v>1133</v>
      </c>
      <c r="E2851" s="2" t="str">
        <f>IFERROR(__xludf.DUMMYFUNCTION("GOOGLETRANSLATE(A2851, ""en"", ""ru"")"),"Свиные отбивные на сковороде с яблоками, жареным сладким картофелем и цуккини")</f>
        <v>Свиные отбивные на сковороде с яблоками, жареным сладким картофелем и цуккини</v>
      </c>
      <c r="F2851" s="2" t="str">
        <f>IFERROR(__xludf.DUMMYFUNCTION("GOOGLETRANSLATE(B2851, ""en"", ""ru"")"),"Loading...")</f>
        <v>Loading...</v>
      </c>
      <c r="G2851" s="2" t="str">
        <f>IFERROR(__xludf.DUMMYFUNCTION("GOOGLETRANSLATE(C2851, ""en"", ""ru"")"),"
Обслуживает 2
1. 
Установите решетку в верхнее и среднее положение и разогрейте духовку до 450 градусов. Вымойте и высушите все продукты. На кусочки сладкого картофеля размером 1/2 дюйма. Выложите на противень, сбрызнув маслом, солью и перцем. Запекай"&amp;"те на верхней решетке 12 минут (затем мы зажарим кабачки). 
2. 
Тем временем разрежьте яблоко пополам и сердцевину; Тонко нарезать полумесяцами. Очистите и мелко нарежьте чеснок. Четверть лимона. Разрезать кабачки вдоль пополам; Разрезать поперек на по"&amp;"лмесяца толщиной 1/2 дюйма. Выложите на вторую противень, сбрызнув маслом, щепоткой соли и перца. Отложите в сторону. 
3. 
Обсушите свинину бумажными полотенцами и приправьте солью и перцем. Нагрейте немного масла в большой кастрюле на средне-сильном о"&amp;"гне. Добавьте свинину и готовьте, пока она не подрумянится и не будет полностью готова, по 4–5 минут с каждой стороны. Выключите отопление; переложить на тарелку. 
4. 
После того, как сладкий картофель прожарится в течение 12 минут, перенесите противен"&amp;"ь с цуккини на среднюю решетку и продолжайте запекать, пока оба овоща не подрумянятся и не станут мягкими, еще 12–15 минут. 
5. 
Тем временем растопите 1 столовую ложку сливочного масла (2 столовые ложки на 4 порции) в сковороде, используемой для приго"&amp;"товления свинин, на среднесильном огне. Добавьте яблоко, приправьте солью и перцем. Готовьте, соскабливая подрумяненные кусочки со дна сковороды, пока яблоки не станут слегка мягкими, 2–3 минуты. добавьте чеснок; варить до показа аромата, 30 секунд. Добав"&amp;"ьте 1/2 стакана воды (3/4 стакана на 4), бульонную концентрацию и 11/2 чайной ложки сахара (3 чайные ложки на 4). Готовьте, помешивая, пока соус не загустеет, яблоко не станет очень мягким, 3–5 минут. Приправить солью и перцем. 
6. 
снимите кастрюлю с "&amp;"яблоком с огня; 1 столовая ложка сливочного масла (2 столовые ложки на 4 порции) и немного лимонного сока. Разложите свинину, кабачки и сладкий картофель по тарелкам. Сверху полить свинину глазированным яблочным соусом. Сверху кабачки сбрызнуть лимонным с"&amp;"оком. ")</f>
        <v>
Обслуживает 2
1. 
Установите решетку в верхнее и среднее положение и разогрейте духовку до 450 градусов. Вымойте и высушите все продукты. На кусочки сладкого картофеля размером 1/2 дюйма. Выложите на противень, сбрызнув маслом, солью и перцем. Запекайте на верхней решетке 12 минут (затем мы зажарим кабачки). 
2. 
Тем временем разрежьте яблоко пополам и сердцевину; Тонко нарезать полумесяцами. Очистите и мелко нарежьте чеснок. Четверть лимона. Разрезать кабачки вдоль пополам; Разрезать поперек на полмесяца толщиной 1/2 дюйма. Выложите на вторую противень, сбрызнув маслом, щепоткой соли и перца. Отложите в сторону. 
3. 
Обсушите свинину бумажными полотенцами и приправьте солью и перцем. Нагрейте немного масла в большой кастрюле на средне-сильном огне. Добавьте свинину и готовьте, пока она не подрумянится и не будет полностью готова, по 4–5 минут с каждой стороны. Выключите отопление; переложить на тарелку. 
4. 
После того, как сладкий картофель прожарится в течение 12 минут, перенесите противень с цуккини на среднюю решетку и продолжайте запекать, пока оба овоща не подрумянятся и не станут мягкими, еще 12–15 минут. 
5. 
Тем временем растопите 1 столовую ложку сливочного масла (2 столовые ложки на 4 порции) в сковороде, используемой для приготовления свинин, на среднесильном огне. Добавьте яблоко, приправьте солью и перцем. Готовьте, соскабливая подрумяненные кусочки со дна сковороды, пока яблоки не станут слегка мягкими, 2–3 минуты. добавьте чеснок; варить до показа аромата, 30 секунд. Добавьте 1/2 стакана воды (3/4 стакана на 4), бульонную концентрацию и 11/2 чайной ложки сахара (3 чайные ложки на 4). Готовьте, помешивая, пока соус не загустеет, яблоко не станет очень мягким, 3–5 минут. Приправить солью и перцем. 
6. 
снимите кастрюлю с яблоком с огня; 1 столовая ложка сливочного масла (2 столовые ложки на 4 порции) и немного лимонного сока. Разложите свинину, кабачки и сладкий картофель по тарелкам. Сверху полить свинину глазированным яблочным соусом. Сверху кабачки сбрызнуть лимонным соком. </v>
      </c>
    </row>
    <row r="2852" ht="15.75" customHeight="1">
      <c r="A2852" s="2" t="s">
        <v>1132</v>
      </c>
      <c r="B2852" s="2" t="s">
        <v>375</v>
      </c>
      <c r="C2852" s="2" t="s">
        <v>1133</v>
      </c>
      <c r="E2852" s="2" t="str">
        <f>IFERROR(__xludf.DUMMYFUNCTION("GOOGLETRANSLATE(A2852, ""en"", ""ru"")"),"Свиные отбивные на сковороде с яблоками, жареным сладким картофелем и цуккини")</f>
        <v>Свиные отбивные на сковороде с яблоками, жареным сладким картофелем и цуккини</v>
      </c>
      <c r="F2852" s="2" t="str">
        <f>IFERROR(__xludf.DUMMYFUNCTION("GOOGLETRANSLATE(B2852, ""en"", ""ru"")"),"Loading...")</f>
        <v>Loading...</v>
      </c>
      <c r="G2852" s="2" t="str">
        <f>IFERROR(__xludf.DUMMYFUNCTION("GOOGLETRANSLATE(C2852, ""en"", ""ru"")"),"
Обслуживает 2
1. 
Установите решетку в верхнее и среднее положение и разогрейте духовку до 450 градусов. Вымойте и высушите все продукты. На кусочки сладкого картофеля размером 1/2 дюйма. Выложите на противень, сбрызнув маслом, солью и перцем. Запекай"&amp;"те на верхней решетке 12 минут (затем мы зажарим кабачки). 
2. 
Тем временем разрежьте яблоко пополам и сердцевину; Тонко нарезать полумесяцами. Очистите и мелко нарежьте чеснок. Четверть лимона. Разрезать кабачки вдоль пополам; Разрезать поперек на по"&amp;"лмесяца толщиной 1/2 дюйма. Выложите на вторую противень, сбрызнув маслом, щепоткой соли и перца. Отложите в сторону. 
3. 
Обсушите свинину бумажными полотенцами и приправьте солью и перцем. Нагрейте немного масла в большой кастрюле на средне-сильном о"&amp;"гне. Добавьте свинину и готовьте, пока она не подрумянится и не будет полностью готова, по 4–5 минут с каждой стороны. Выключите отопление; переложить на тарелку. 
4. 
После того, как сладкий картофель прожарится в течение 12 минут, перенесите противен"&amp;"ь с цуккини на среднюю решетку и продолжайте запекать, пока оба овоща не подрумянятся и не станут мягкими, еще 12–15 минут. 
5. 
Тем временем растопите 1 столовую ложку сливочного масла (2 столовые ложки на 4 порции) в сковороде, используемой для приго"&amp;"товления свинин, на среднесильном огне. Добавьте яблоко, приправьте солью и перцем. Готовьте, соскабливая подрумяненные кусочки со дна сковороды, пока яблоки не станут слегка мягкими, 2–3 минуты. добавьте чеснок; варить до показа аромата, 30 секунд. Добав"&amp;"ьте 1/2 стакана воды (3/4 стакана на 4), бульонную концентрацию и 11/2 чайной ложки сахара (3 чайные ложки на 4). Готовьте, помешивая, пока соус не загустеет, яблоко не станет очень мягким, 3–5 минут. Приправить солью и перцем. 
6. 
снимите кастрюлю с "&amp;"яблоком с огня; 1 столовая ложка сливочного масла (2 столовые ложки на 4 порции) и немного лимонного сока. Разложите свинину, кабачки и сладкий картофель по тарелкам. Сверху полить свинину глазированным яблочным соусом. Сверху кабачки сбрызнуть лимонным с"&amp;"оком. ")</f>
        <v>
Обслуживает 2
1. 
Установите решетку в верхнее и среднее положение и разогрейте духовку до 450 градусов. Вымойте и высушите все продукты. На кусочки сладкого картофеля размером 1/2 дюйма. Выложите на противень, сбрызнув маслом, солью и перцем. Запекайте на верхней решетке 12 минут (затем мы зажарим кабачки). 
2. 
Тем временем разрежьте яблоко пополам и сердцевину; Тонко нарезать полумесяцами. Очистите и мелко нарежьте чеснок. Четверть лимона. Разрезать кабачки вдоль пополам; Разрезать поперек на полмесяца толщиной 1/2 дюйма. Выложите на вторую противень, сбрызнув маслом, щепоткой соли и перца. Отложите в сторону. 
3. 
Обсушите свинину бумажными полотенцами и приправьте солью и перцем. Нагрейте немного масла в большой кастрюле на средне-сильном огне. Добавьте свинину и готовьте, пока она не подрумянится и не будет полностью готова, по 4–5 минут с каждой стороны. Выключите отопление; переложить на тарелку. 
4. 
После того, как сладкий картофель прожарится в течение 12 минут, перенесите противень с цуккини на среднюю решетку и продолжайте запекать, пока оба овоща не подрумянятся и не станут мягкими, еще 12–15 минут. 
5. 
Тем временем растопите 1 столовую ложку сливочного масла (2 столовые ложки на 4 порции) в сковороде, используемой для приготовления свинин, на среднесильном огне. Добавьте яблоко, приправьте солью и перцем. Готовьте, соскабливая подрумяненные кусочки со дна сковороды, пока яблоки не станут слегка мягкими, 2–3 минуты. добавьте чеснок; варить до показа аромата, 30 секунд. Добавьте 1/2 стакана воды (3/4 стакана на 4), бульонную концентрацию и 11/2 чайной ложки сахара (3 чайные ложки на 4). Готовьте, помешивая, пока соус не загустеет, яблоко не станет очень мягким, 3–5 минут. Приправить солью и перцем. 
6. 
снимите кастрюлю с яблоком с огня; 1 столовая ложка сливочного масла (2 столовые ложки на 4 порции) и немного лимонного сока. Разложите свинину, кабачки и сладкий картофель по тарелкам. Сверху полить свинину глазированным яблочным соусом. Сверху кабачки сбрызнуть лимонным соком. </v>
      </c>
    </row>
    <row r="2853" ht="15.75" customHeight="1">
      <c r="A2853" s="2" t="s">
        <v>1132</v>
      </c>
      <c r="B2853" s="2" t="s">
        <v>197</v>
      </c>
      <c r="C2853" s="2" t="s">
        <v>1133</v>
      </c>
      <c r="E2853" s="2" t="str">
        <f>IFERROR(__xludf.DUMMYFUNCTION("GOOGLETRANSLATE(A2853, ""en"", ""ru"")"),"Свиные отбивные на сковороде с яблоками, жареным сладким картофелем и цуккини")</f>
        <v>Свиные отбивные на сковороде с яблоками, жареным сладким картофелем и цуккини</v>
      </c>
      <c r="F2853" s="2" t="str">
        <f>IFERROR(__xludf.DUMMYFUNCTION("GOOGLETRANSLATE(B2853, ""en"", ""ru"")"),"Loading...")</f>
        <v>Loading...</v>
      </c>
      <c r="G2853" s="2" t="str">
        <f>IFERROR(__xludf.DUMMYFUNCTION("GOOGLETRANSLATE(C2853, ""en"", ""ru"")"),"
Обслуживает 2
1. 
Установите решетку в верхнее и среднее положение и разогрейте духовку до 450 градусов. Вымойте и высушите все продукты. На кусочки сладкого картофеля размером 1/2 дюйма. Выложите на противень, сбрызнув маслом, солью и перцем. Запекай"&amp;"те на верхней решетке 12 минут (затем мы зажарим кабачки). 
2. 
Тем временем разрежьте яблоко пополам и сердцевину; Тонко нарезать полумесяцами. Очистите и мелко нарежьте чеснок. Четверть лимона. Разрезать кабачки вдоль пополам; Разрезать поперек на по"&amp;"лмесяца толщиной 1/2 дюйма. Выложите на вторую противень, сбрызнув маслом, щепоткой соли и перца. Отложите в сторону. 
3. 
Обсушите свинину бумажными полотенцами и приправьте солью и перцем. Нагрейте немного масла в большой кастрюле на средне-сильном о"&amp;"гне. Добавьте свинину и готовьте, пока она не подрумянится и не будет полностью готова, по 4–5 минут с каждой стороны. Выключите отопление; переложить на тарелку. 
4. 
После того, как сладкий картофель прожарится в течение 12 минут, перенесите противен"&amp;"ь с цуккини на среднюю решетку и продолжайте запекать, пока оба овоща не подрумянятся и не станут мягкими, еще 12–15 минут. 
5. 
Тем временем растопите 1 столовую ложку сливочного масла (2 столовые ложки на 4 порции) в сковороде, используемой для приго"&amp;"товления свинин, на среднесильном огне. Добавьте яблоко, приправьте солью и перцем. Готовьте, соскабливая подрумяненные кусочки со дна сковороды, пока яблоки не станут слегка мягкими, 2–3 минуты. добавьте чеснок; варить до показа аромата, 30 секунд. Добав"&amp;"ьте 1/2 стакана воды (3/4 стакана на 4), бульонную концентрацию и 11/2 чайной ложки сахара (3 чайные ложки на 4). Готовьте, помешивая, пока соус не загустеет, яблоко не станет очень мягким, 3–5 минут. Приправить солью и перцем. 
6. 
снимите кастрюлю с "&amp;"яблоком с огня; 1 столовая ложка сливочного масла (2 столовые ложки на 4 порции) и немного лимонного сока. Разложите свинину, кабачки и сладкий картофель по тарелкам. Сверху полить свинину глазированным яблочным соусом. Сверху кабачки сбрызнуть лимонным с"&amp;"оком. ")</f>
        <v>
Обслуживает 2
1. 
Установите решетку в верхнее и среднее положение и разогрейте духовку до 450 градусов. Вымойте и высушите все продукты. На кусочки сладкого картофеля размером 1/2 дюйма. Выложите на противень, сбрызнув маслом, солью и перцем. Запекайте на верхней решетке 12 минут (затем мы зажарим кабачки). 
2. 
Тем временем разрежьте яблоко пополам и сердцевину; Тонко нарезать полумесяцами. Очистите и мелко нарежьте чеснок. Четверть лимона. Разрезать кабачки вдоль пополам; Разрезать поперек на полмесяца толщиной 1/2 дюйма. Выложите на вторую противень, сбрызнув маслом, щепоткой соли и перца. Отложите в сторону. 
3. 
Обсушите свинину бумажными полотенцами и приправьте солью и перцем. Нагрейте немного масла в большой кастрюле на средне-сильном огне. Добавьте свинину и готовьте, пока она не подрумянится и не будет полностью готова, по 4–5 минут с каждой стороны. Выключите отопление; переложить на тарелку. 
4. 
После того, как сладкий картофель прожарится в течение 12 минут, перенесите противень с цуккини на среднюю решетку и продолжайте запекать, пока оба овоща не подрумянятся и не станут мягкими, еще 12–15 минут. 
5. 
Тем временем растопите 1 столовую ложку сливочного масла (2 столовые ложки на 4 порции) в сковороде, используемой для приготовления свинин, на среднесильном огне. Добавьте яблоко, приправьте солью и перцем. Готовьте, соскабливая подрумяненные кусочки со дна сковороды, пока яблоки не станут слегка мягкими, 2–3 минуты. добавьте чеснок; варить до показа аромата, 30 секунд. Добавьте 1/2 стакана воды (3/4 стакана на 4), бульонную концентрацию и 11/2 чайной ложки сахара (3 чайные ложки на 4). Готовьте, помешивая, пока соус не загустеет, яблоко не станет очень мягким, 3–5 минут. Приправить солью и перцем. 
6. 
снимите кастрюлю с яблоком с огня; 1 столовая ложка сливочного масла (2 столовые ложки на 4 порции) и немного лимонного сока. Разложите свинину, кабачки и сладкий картофель по тарелкам. Сверху полить свинину глазированным яблочным соусом. Сверху кабачки сбрызнуть лимонным соком. </v>
      </c>
    </row>
    <row r="2854" ht="15.75" customHeight="1">
      <c r="A2854" s="2" t="s">
        <v>1132</v>
      </c>
      <c r="B2854" s="2" t="s">
        <v>32</v>
      </c>
      <c r="C2854" s="2" t="s">
        <v>1133</v>
      </c>
      <c r="E2854" s="2" t="str">
        <f>IFERROR(__xludf.DUMMYFUNCTION("GOOGLETRANSLATE(A2854, ""en"", ""ru"")"),"Свиные отбивные на сковороде с яблоками, жареным сладким картофелем и цуккини")</f>
        <v>Свиные отбивные на сковороде с яблоками, жареным сладким картофелем и цуккини</v>
      </c>
      <c r="F2854" s="2" t="str">
        <f>IFERROR(__xludf.DUMMYFUNCTION("GOOGLETRANSLATE(B2854, ""en"", ""ru"")"),"Сахар")</f>
        <v>Сахар</v>
      </c>
      <c r="G2854" s="2" t="str">
        <f>IFERROR(__xludf.DUMMYFUNCTION("GOOGLETRANSLATE(C2854, ""en"", ""ru"")"),"
Обслуживает 2
1. 
Установите решетку в верхнее и среднее положение и разогрейте духовку до 450 градусов. Вымойте и высушите все продукты. На кусочки сладкого картофеля размером 1/2 дюйма. Выложите на противень, сбрызнув маслом, солью и перцем. Запекай"&amp;"те на верхней решетке 12 минут (затем мы зажарим кабачки). 
2. 
Тем временем разрежьте яблоко пополам и сердцевину; Тонко нарезать полумесяцами. Очистите и мелко нарежьте чеснок. Четверть лимона. Разрезать кабачки вдоль пополам; Разрезать поперек на по"&amp;"лмесяца толщиной 1/2 дюйма. Выложите на вторую противень, сбрызнув маслом, щепоткой соли и перца. Отложите в сторону. 
3. 
Обсушите свинину бумажными полотенцами и приправьте солью и перцем. Нагрейте немного масла в большой кастрюле на средне-сильном о"&amp;"гне. Добавьте свинину и готовьте, пока она не подрумянится и не будет полностью готова, по 4–5 минут с каждой стороны. Выключите отопление; переложить на тарелку. 
4. 
После того, как сладкий картофель прожарится в течение 12 минут, перенесите противен"&amp;"ь с цуккини на среднюю решетку и продолжайте запекать, пока оба овоща не подрумянятся и не станут мягкими, еще 12–15 минут. 
5. 
Тем временем растопите 1 столовую ложку сливочного масла (2 столовые ложки на 4 порции) в сковороде, используемой для приго"&amp;"товления свинин, на среднесильном огне. Добавьте яблоко, приправьте солью и перцем. Готовьте, соскабливая подрумяненные кусочки со дна сковороды, пока яблоки не станут слегка мягкими, 2–3 минуты. добавьте чеснок; варить до показа аромата, 30 секунд. Добав"&amp;"ьте 1/2 стакана воды (3/4 стакана на 4), бульонную концентрацию и 11/2 чайной ложки сахара (3 чайные ложки на 4). Готовьте, помешивая, пока соус не загустеет, яблоко не станет очень мягким, 3–5 минут. Приправить солью и перцем. 
6. 
снимите кастрюлю с "&amp;"яблоком с огня; 1 столовая ложка сливочного масла (2 столовые ложки на 4 порции) и немного лимонного сока. Разложите свинину, кабачки и сладкий картофель по тарелкам. Сверху полить свинину глазированным яблочным соусом. Сверху кабачки сбрызнуть лимонным с"&amp;"оком. ")</f>
        <v>
Обслуживает 2
1. 
Установите решетку в верхнее и среднее положение и разогрейте духовку до 450 градусов. Вымойте и высушите все продукты. На кусочки сладкого картофеля размером 1/2 дюйма. Выложите на противень, сбрызнув маслом, солью и перцем. Запекайте на верхней решетке 12 минут (затем мы зажарим кабачки). 
2. 
Тем временем разрежьте яблоко пополам и сердцевину; Тонко нарезать полумесяцами. Очистите и мелко нарежьте чеснок. Четверть лимона. Разрезать кабачки вдоль пополам; Разрезать поперек на полмесяца толщиной 1/2 дюйма. Выложите на вторую противень, сбрызнув маслом, щепоткой соли и перца. Отложите в сторону. 
3. 
Обсушите свинину бумажными полотенцами и приправьте солью и перцем. Нагрейте немного масла в большой кастрюле на средне-сильном огне. Добавьте свинину и готовьте, пока она не подрумянится и не будет полностью готова, по 4–5 минут с каждой стороны. Выключите отопление; переложить на тарелку. 
4. 
После того, как сладкий картофель прожарится в течение 12 минут, перенесите противень с цуккини на среднюю решетку и продолжайте запекать, пока оба овоща не подрумянятся и не станут мягкими, еще 12–15 минут. 
5. 
Тем временем растопите 1 столовую ложку сливочного масла (2 столовые ложки на 4 порции) в сковороде, используемой для приготовления свинин, на среднесильном огне. Добавьте яблоко, приправьте солью и перцем. Готовьте, соскабливая подрумяненные кусочки со дна сковороды, пока яблоки не станут слегка мягкими, 2–3 минуты. добавьте чеснок; варить до показа аромата, 30 секунд. Добавьте 1/2 стакана воды (3/4 стакана на 4), бульонную концентрацию и 11/2 чайной ложки сахара (3 чайные ложки на 4). Готовьте, помешивая, пока соус не загустеет, яблоко не станет очень мягким, 3–5 минут. Приправить солью и перцем. 
6. 
снимите кастрюлю с яблоком с огня; 1 столовая ложка сливочного масла (2 столовые ложки на 4 порции) и немного лимонного сока. Разложите свинину, кабачки и сладкий картофель по тарелкам. Сверху полить свинину глазированным яблочным соусом. Сверху кабачки сбрызнуть лимонным соком. </v>
      </c>
    </row>
    <row r="2855" ht="15.75" customHeight="1">
      <c r="A2855" s="2" t="s">
        <v>1132</v>
      </c>
      <c r="B2855" s="2" t="s">
        <v>18</v>
      </c>
      <c r="C2855" s="2" t="s">
        <v>1133</v>
      </c>
      <c r="E2855" s="2" t="str">
        <f>IFERROR(__xludf.DUMMYFUNCTION("GOOGLETRANSLATE(A2855, ""en"", ""ru"")"),"Свиные отбивные на сковороде с яблоками, жареным сладким картофелем и цуккини")</f>
        <v>Свиные отбивные на сковороде с яблоками, жареным сладким картофелем и цуккини</v>
      </c>
      <c r="F2855" s="2" t="str">
        <f>IFERROR(__xludf.DUMMYFUNCTION("GOOGLETRANSLATE(B2855, ""en"", ""ru"")"),"Масло")</f>
        <v>Масло</v>
      </c>
      <c r="G2855" s="2" t="str">
        <f>IFERROR(__xludf.DUMMYFUNCTION("GOOGLETRANSLATE(C2855, ""en"", ""ru"")"),"
Обслуживает 2
1. 
Установите решетку в верхнее и среднее положение и разогрейте духовку до 450 градусов. Вымойте и высушите все продукты. На кусочки сладкого картофеля размером 1/2 дюйма. Выложите на противень, сбрызнув маслом, солью и перцем. Запекай"&amp;"те на верхней решетке 12 минут (затем мы зажарим кабачки). 
2. 
Тем временем разрежьте яблоко пополам и сердцевину; Тонко нарезать полумесяцами. Очистите и мелко нарежьте чеснок. Четверть лимона. Разрезать кабачки вдоль пополам; Разрезать поперек на по"&amp;"лмесяца толщиной 1/2 дюйма. Выложите на вторую противень, сбрызнув маслом, щепоткой соли и перца. Отложите в сторону. 
3. 
Обсушите свинину бумажными полотенцами и приправьте солью и перцем. Нагрейте немного масла в большой кастрюле на средне-сильном о"&amp;"гне. Добавьте свинину и готовьте, пока она не подрумянится и не будет полностью готова, по 4–5 минут с каждой стороны. Выключите отопление; переложить на тарелку. 
4. 
После того, как сладкий картофель прожарится в течение 12 минут, перенесите противен"&amp;"ь с цуккини на среднюю решетку и продолжайте запекать, пока оба овоща не подрумянятся и не станут мягкими, еще 12–15 минут. 
5. 
Тем временем растопите 1 столовую ложку сливочного масла (2 столовые ложки на 4 порции) в сковороде, используемой для приго"&amp;"товления свинин, на среднесильном огне. Добавьте яблоко, приправьте солью и перцем. Готовьте, соскабливая подрумяненные кусочки со дна сковороды, пока яблоки не станут слегка мягкими, 2–3 минуты. добавьте чеснок; варить до показа аромата, 30 секунд. Добав"&amp;"ьте 1/2 стакана воды (3/4 стакана на 4), бульонную концентрацию и 11/2 чайной ложки сахара (3 чайные ложки на 4). Готовьте, помешивая, пока соус не загустеет, яблоко не станет очень мягким, 3–5 минут. Приправить солью и перцем. 
6. 
снимите кастрюлю с "&amp;"яблоком с огня; 1 столовая ложка сливочного масла (2 столовые ложки на 4 порции) и немного лимонного сока. Разложите свинину, кабачки и сладкий картофель по тарелкам. Сверху полить свинину глазированным яблочным соусом. Сверху кабачки сбрызнуть лимонным с"&amp;"оком. ")</f>
        <v>
Обслуживает 2
1. 
Установите решетку в верхнее и среднее положение и разогрейте духовку до 450 градусов. Вымойте и высушите все продукты. На кусочки сладкого картофеля размером 1/2 дюйма. Выложите на противень, сбрызнув маслом, солью и перцем. Запекайте на верхней решетке 12 минут (затем мы зажарим кабачки). 
2. 
Тем временем разрежьте яблоко пополам и сердцевину; Тонко нарезать полумесяцами. Очистите и мелко нарежьте чеснок. Четверть лимона. Разрезать кабачки вдоль пополам; Разрезать поперек на полмесяца толщиной 1/2 дюйма. Выложите на вторую противень, сбрызнув маслом, щепоткой соли и перца. Отложите в сторону. 
3. 
Обсушите свинину бумажными полотенцами и приправьте солью и перцем. Нагрейте немного масла в большой кастрюле на средне-сильном огне. Добавьте свинину и готовьте, пока она не подрумянится и не будет полностью готова, по 4–5 минут с каждой стороны. Выключите отопление; переложить на тарелку. 
4. 
После того, как сладкий картофель прожарится в течение 12 минут, перенесите противень с цуккини на среднюю решетку и продолжайте запекать, пока оба овоща не подрумянятся и не станут мягкими, еще 12–15 минут. 
5. 
Тем временем растопите 1 столовую ложку сливочного масла (2 столовые ложки на 4 порции) в сковороде, используемой для приготовления свинин, на среднесильном огне. Добавьте яблоко, приправьте солью и перцем. Готовьте, соскабливая подрумяненные кусочки со дна сковороды, пока яблоки не станут слегка мягкими, 2–3 минуты. добавьте чеснок; варить до показа аромата, 30 секунд. Добавьте 1/2 стакана воды (3/4 стакана на 4), бульонную концентрацию и 11/2 чайной ложки сахара (3 чайные ложки на 4). Готовьте, помешивая, пока соус не загустеет, яблоко не станет очень мягким, 3–5 минут. Приправить солью и перцем. 
6. 
снимите кастрюлю с яблоком с огня; 1 столовая ложка сливочного масла (2 столовые ложки на 4 порции) и немного лимонного сока. Разложите свинину, кабачки и сладкий картофель по тарелкам. Сверху полить свинину глазированным яблочным соусом. Сверху кабачки сбрызнуть лимонным соком. </v>
      </c>
    </row>
    <row r="2856" ht="15.75" customHeight="1">
      <c r="A2856" s="2" t="s">
        <v>1136</v>
      </c>
      <c r="B2856" s="2" t="s">
        <v>28</v>
      </c>
      <c r="C2856" s="2" t="s">
        <v>1137</v>
      </c>
      <c r="E2856" s="2" t="str">
        <f>IFERROR(__xludf.DUMMYFUNCTION("GOOGLETRANSLATE(A2856, ""en"", ""ru"")"),"Клубничный пирог с ревенем")</f>
        <v>Клубничный пирог с ревенем</v>
      </c>
      <c r="F2856" s="2" t="str">
        <f>IFERROR(__xludf.DUMMYFUNCTION("GOOGLETRANSLATE(B2856, ""en"", ""ru"")"),"Мука")</f>
        <v>Мука</v>
      </c>
      <c r="G2856" s="2" t="str">
        <f>IFERROR(__xludf.DUMMYFUNCTION("GOOGLETRANSLATE(C2856, ""en"", ""ru"")"),"Loading...")</f>
        <v>Loading...</v>
      </c>
    </row>
    <row r="2857" ht="15.75" customHeight="1">
      <c r="A2857" s="2" t="s">
        <v>1136</v>
      </c>
      <c r="B2857" s="2" t="s">
        <v>30</v>
      </c>
      <c r="C2857" s="2" t="s">
        <v>1137</v>
      </c>
      <c r="E2857" s="2" t="str">
        <f>IFERROR(__xludf.DUMMYFUNCTION("GOOGLETRANSLATE(A2857, ""en"", ""ru"")"),"Клубничный пирог с ревенем")</f>
        <v>Клубничный пирог с ревенем</v>
      </c>
      <c r="F2857" s="2" t="str">
        <f>IFERROR(__xludf.DUMMYFUNCTION("GOOGLETRANSLATE(B2857, ""en"", ""ru"")"),"Соль")</f>
        <v>Соль</v>
      </c>
      <c r="G2857" s="2" t="str">
        <f>IFERROR(__xludf.DUMMYFUNCTION("GOOGLETRANSLATE(C2857, ""en"", ""ru"")"),"Loading...")</f>
        <v>Loading...</v>
      </c>
    </row>
    <row r="2858" ht="15.75" customHeight="1">
      <c r="A2858" s="2" t="s">
        <v>1136</v>
      </c>
      <c r="B2858" s="2" t="s">
        <v>32</v>
      </c>
      <c r="C2858" s="2" t="s">
        <v>1137</v>
      </c>
      <c r="E2858" s="2" t="str">
        <f>IFERROR(__xludf.DUMMYFUNCTION("GOOGLETRANSLATE(A2858, ""en"", ""ru"")"),"Клубничный пирог с ревенем")</f>
        <v>Клубничный пирог с ревенем</v>
      </c>
      <c r="F2858" s="2" t="str">
        <f>IFERROR(__xludf.DUMMYFUNCTION("GOOGLETRANSLATE(B2858, ""en"", ""ru"")"),"Сахар")</f>
        <v>Сахар</v>
      </c>
      <c r="G2858" s="2" t="str">
        <f>IFERROR(__xludf.DUMMYFUNCTION("GOOGLETRANSLATE(C2858, ""en"", ""ru"")"),"Loading...")</f>
        <v>Loading...</v>
      </c>
    </row>
    <row r="2859" ht="15.75" customHeight="1">
      <c r="A2859" s="2" t="s">
        <v>1136</v>
      </c>
      <c r="B2859" s="2" t="s">
        <v>18</v>
      </c>
      <c r="C2859" s="2" t="s">
        <v>1137</v>
      </c>
      <c r="E2859" s="2" t="str">
        <f>IFERROR(__xludf.DUMMYFUNCTION("GOOGLETRANSLATE(A2859, ""en"", ""ru"")"),"Клубничный пирог с ревенем")</f>
        <v>Клубничный пирог с ревенем</v>
      </c>
      <c r="F2859" s="2" t="str">
        <f>IFERROR(__xludf.DUMMYFUNCTION("GOOGLETRANSLATE(B2859, ""en"", ""ru"")"),"Масло")</f>
        <v>Масло</v>
      </c>
      <c r="G2859" s="2" t="str">
        <f>IFERROR(__xludf.DUMMYFUNCTION("GOOGLETRANSLATE(C2859, ""en"", ""ru"")"),"Loading...")</f>
        <v>Loading...</v>
      </c>
    </row>
    <row r="2860" ht="15.75" customHeight="1">
      <c r="A2860" s="2" t="s">
        <v>1136</v>
      </c>
      <c r="B2860" s="2" t="s">
        <v>47</v>
      </c>
      <c r="C2860" s="2" t="s">
        <v>1137</v>
      </c>
      <c r="E2860" s="2" t="str">
        <f>IFERROR(__xludf.DUMMYFUNCTION("GOOGLETRANSLATE(A2860, ""en"", ""ru"")"),"Клубничный пирог с ревенем")</f>
        <v>Клубничный пирог с ревенем</v>
      </c>
      <c r="F2860" s="2" t="str">
        <f>IFERROR(__xludf.DUMMYFUNCTION("GOOGLETRANSLATE(B2860, ""en"", ""ru"")"),"Вода")</f>
        <v>Вода</v>
      </c>
      <c r="G2860" s="2" t="str">
        <f>IFERROR(__xludf.DUMMYFUNCTION("GOOGLETRANSLATE(C2860, ""en"", ""ru"")"),"Loading...")</f>
        <v>Loading...</v>
      </c>
    </row>
    <row r="2861" ht="15.75" customHeight="1">
      <c r="A2861" s="2" t="s">
        <v>1136</v>
      </c>
      <c r="B2861" s="2" t="s">
        <v>1138</v>
      </c>
      <c r="C2861" s="2" t="s">
        <v>1137</v>
      </c>
      <c r="E2861" s="2" t="str">
        <f>IFERROR(__xludf.DUMMYFUNCTION("GOOGLETRANSLATE(A2861, ""en"", ""ru"")"),"Клубничный пирог с ревенем")</f>
        <v>Клубничный пирог с ревенем</v>
      </c>
      <c r="F2861" s="2" t="str">
        <f>IFERROR(__xludf.DUMMYFUNCTION("GOOGLETRANSLATE(B2861, ""en"", ""ru"")"),"Loading...")</f>
        <v>Loading...</v>
      </c>
      <c r="G2861" s="2" t="str">
        <f>IFERROR(__xludf.DUMMYFUNCTION("GOOGLETRANSLATE(C2861, ""en"", ""ru"")"),"Loading...")</f>
        <v>Loading...</v>
      </c>
    </row>
    <row r="2862" ht="15.75" customHeight="1">
      <c r="A2862" s="2" t="s">
        <v>1136</v>
      </c>
      <c r="B2862" s="2" t="s">
        <v>618</v>
      </c>
      <c r="C2862" s="2" t="s">
        <v>1137</v>
      </c>
      <c r="E2862" s="2" t="str">
        <f>IFERROR(__xludf.DUMMYFUNCTION("GOOGLETRANSLATE(A2862, ""en"", ""ru"")"),"Клубничный пирог с ревенем")</f>
        <v>Клубничный пирог с ревенем</v>
      </c>
      <c r="F2862" s="2" t="str">
        <f>IFERROR(__xludf.DUMMYFUNCTION("GOOGLETRANSLATE(B2862, ""en"", ""ru"")"),"Loading...")</f>
        <v>Loading...</v>
      </c>
      <c r="G2862" s="2" t="str">
        <f>IFERROR(__xludf.DUMMYFUNCTION("GOOGLETRANSLATE(C2862, ""en"", ""ru"")"),"Loading...")</f>
        <v>Loading...</v>
      </c>
    </row>
    <row r="2863" ht="15.75" customHeight="1">
      <c r="A2863" s="2" t="s">
        <v>1136</v>
      </c>
      <c r="B2863" s="2" t="s">
        <v>196</v>
      </c>
      <c r="C2863" s="2" t="s">
        <v>1137</v>
      </c>
      <c r="E2863" s="2" t="str">
        <f>IFERROR(__xludf.DUMMYFUNCTION("GOOGLETRANSLATE(A2863, ""en"", ""ru"")"),"Клубничный пирог с ревенем")</f>
        <v>Клубничный пирог с ревенем</v>
      </c>
      <c r="F2863" s="2" t="str">
        <f>IFERROR(__xludf.DUMMYFUNCTION("GOOGLETRANSLATE(B2863, ""en"", ""ru"")"),"Loading...")</f>
        <v>Loading...</v>
      </c>
      <c r="G2863" s="2" t="str">
        <f>IFERROR(__xludf.DUMMYFUNCTION("GOOGLETRANSLATE(C2863, ""en"", ""ru"")"),"Loading...")</f>
        <v>Loading...</v>
      </c>
    </row>
    <row r="2864" ht="15.75" customHeight="1">
      <c r="A2864" s="2" t="s">
        <v>1136</v>
      </c>
      <c r="B2864" s="2" t="s">
        <v>32</v>
      </c>
      <c r="C2864" s="2" t="s">
        <v>1137</v>
      </c>
      <c r="E2864" s="2" t="str">
        <f>IFERROR(__xludf.DUMMYFUNCTION("GOOGLETRANSLATE(A2864, ""en"", ""ru"")"),"Клубничный пирог с ревенем")</f>
        <v>Клубничный пирог с ревенем</v>
      </c>
      <c r="F2864" s="2" t="str">
        <f>IFERROR(__xludf.DUMMYFUNCTION("GOOGLETRANSLATE(B2864, ""en"", ""ru"")"),"Сахар")</f>
        <v>Сахар</v>
      </c>
      <c r="G2864" s="2" t="str">
        <f>IFERROR(__xludf.DUMMYFUNCTION("GOOGLETRANSLATE(C2864, ""en"", ""ru"")"),"Loading...")</f>
        <v>Loading...</v>
      </c>
    </row>
    <row r="2865" ht="15.75" customHeight="1">
      <c r="A2865" s="2" t="s">
        <v>1136</v>
      </c>
      <c r="B2865" s="2" t="s">
        <v>22</v>
      </c>
      <c r="C2865" s="2" t="s">
        <v>1137</v>
      </c>
      <c r="E2865" s="2" t="str">
        <f>IFERROR(__xludf.DUMMYFUNCTION("GOOGLETRANSLATE(A2865, ""en"", ""ru"")"),"Клубничный пирог с ревенем")</f>
        <v>Клубничный пирог с ревенем</v>
      </c>
      <c r="F2865" s="2" t="str">
        <f>IFERROR(__xludf.DUMMYFUNCTION("GOOGLETRANSLATE(B2865, ""en"", ""ru"")"),"Корица")</f>
        <v>Корица</v>
      </c>
      <c r="G2865" s="2" t="str">
        <f>IFERROR(__xludf.DUMMYFUNCTION("GOOGLETRANSLATE(C2865, ""en"", ""ru"")"),"Loading...")</f>
        <v>Loading...</v>
      </c>
    </row>
    <row r="2866" ht="15.75" customHeight="1">
      <c r="A2866" s="2" t="s">
        <v>1136</v>
      </c>
      <c r="B2866" s="2" t="s">
        <v>158</v>
      </c>
      <c r="C2866" s="2" t="s">
        <v>1137</v>
      </c>
      <c r="E2866" s="2" t="str">
        <f>IFERROR(__xludf.DUMMYFUNCTION("GOOGLETRANSLATE(A2866, ""en"", ""ru"")"),"Клубничный пирог с ревенем")</f>
        <v>Клубничный пирог с ревенем</v>
      </c>
      <c r="F2866" s="2" t="str">
        <f>IFERROR(__xludf.DUMMYFUNCTION("GOOGLETRANSLATE(B2866, ""en"", ""ru"")"),"Лимонный сок")</f>
        <v>Лимонный сок</v>
      </c>
      <c r="G2866" s="2" t="str">
        <f>IFERROR(__xludf.DUMMYFUNCTION("GOOGLETRANSLATE(C2866, ""en"", ""ru"")"),"Loading...")</f>
        <v>Loading...</v>
      </c>
    </row>
    <row r="2867" ht="15.75" customHeight="1">
      <c r="A2867" s="2" t="s">
        <v>1136</v>
      </c>
      <c r="B2867" s="2" t="s">
        <v>31</v>
      </c>
      <c r="C2867" s="2" t="s">
        <v>1137</v>
      </c>
      <c r="E2867" s="2" t="str">
        <f>IFERROR(__xludf.DUMMYFUNCTION("GOOGLETRANSLATE(A2867, ""en"", ""ru"")"),"Клубничный пирог с ревенем")</f>
        <v>Клубничный пирог с ревенем</v>
      </c>
      <c r="F2867" s="2" t="str">
        <f>IFERROR(__xludf.DUMMYFUNCTION("GOOGLETRANSLATE(B2867, ""en"", ""ru"")"),"Несоленое масло")</f>
        <v>Несоленое масло</v>
      </c>
      <c r="G2867" s="2" t="str">
        <f>IFERROR(__xludf.DUMMYFUNCTION("GOOGLETRANSLATE(C2867, ""en"", ""ru"")"),"Loading...")</f>
        <v>Loading...</v>
      </c>
    </row>
    <row r="2868" ht="15.75" customHeight="1">
      <c r="A2868" s="2" t="s">
        <v>1136</v>
      </c>
      <c r="B2868" s="2" t="s">
        <v>25</v>
      </c>
      <c r="C2868" s="2" t="s">
        <v>1137</v>
      </c>
      <c r="E2868" s="2" t="str">
        <f>IFERROR(__xludf.DUMMYFUNCTION("GOOGLETRANSLATE(A2868, ""en"", ""ru"")"),"Клубничный пирог с ревенем")</f>
        <v>Клубничный пирог с ревенем</v>
      </c>
      <c r="F2868" s="2" t="str">
        <f>IFERROR(__xludf.DUMMYFUNCTION("GOOGLETRANSLATE(B2868, ""en"", ""ru"")"),"Молоко")</f>
        <v>Молоко</v>
      </c>
      <c r="G2868" s="2" t="str">
        <f>IFERROR(__xludf.DUMMYFUNCTION("GOOGLETRANSLATE(C2868, ""en"", ""ru"")"),"Loading...")</f>
        <v>Loading...</v>
      </c>
    </row>
    <row r="2869" ht="15.75" customHeight="1">
      <c r="A2869" s="2" t="s">
        <v>1136</v>
      </c>
      <c r="B2869" s="2" t="s">
        <v>32</v>
      </c>
      <c r="C2869" s="2" t="s">
        <v>1137</v>
      </c>
      <c r="E2869" s="2" t="str">
        <f>IFERROR(__xludf.DUMMYFUNCTION("GOOGLETRANSLATE(A2869, ""en"", ""ru"")"),"Клубничный пирог с ревенем")</f>
        <v>Клубничный пирог с ревенем</v>
      </c>
      <c r="F2869" s="2" t="str">
        <f>IFERROR(__xludf.DUMMYFUNCTION("GOOGLETRANSLATE(B2869, ""en"", ""ru"")"),"Сахар")</f>
        <v>Сахар</v>
      </c>
      <c r="G2869" s="2" t="str">
        <f>IFERROR(__xludf.DUMMYFUNCTION("GOOGLETRANSLATE(C2869, ""en"", ""ru"")"),"Loading...")</f>
        <v>Loading...</v>
      </c>
    </row>
    <row r="2870" ht="15.75" customHeight="1">
      <c r="A2870" s="2" t="s">
        <v>1139</v>
      </c>
      <c r="B2870" s="2" t="s">
        <v>78</v>
      </c>
      <c r="C2870" s="2" t="s">
        <v>1140</v>
      </c>
      <c r="E2870" s="2" t="str">
        <f>IFERROR(__xludf.DUMMYFUNCTION("GOOGLETRANSLATE(A2870, ""en"", ""ru"")"),"Loading...")</f>
        <v>Loading...</v>
      </c>
      <c r="F2870" s="2" t="str">
        <f>IFERROR(__xludf.DUMMYFUNCTION("GOOGLETRANSLATE(B2870, ""en"", ""ru"")"),"Помидоры")</f>
        <v>Помидоры</v>
      </c>
      <c r="G2870" s="2" t="str">
        <f>IFERROR(__xludf.DUMMYFUNCTION("GOOGLETRANSLATE(C2870, ""en"", ""ru"")"),"Loading...")</f>
        <v>Loading...</v>
      </c>
    </row>
    <row r="2871" ht="15.75" customHeight="1">
      <c r="A2871" s="2" t="s">
        <v>1139</v>
      </c>
      <c r="B2871" s="2" t="s">
        <v>32</v>
      </c>
      <c r="C2871" s="2" t="s">
        <v>1140</v>
      </c>
      <c r="E2871" s="2" t="str">
        <f>IFERROR(__xludf.DUMMYFUNCTION("GOOGLETRANSLATE(A2871, ""en"", ""ru"")"),"Loading...")</f>
        <v>Loading...</v>
      </c>
      <c r="F2871" s="2" t="str">
        <f>IFERROR(__xludf.DUMMYFUNCTION("GOOGLETRANSLATE(B2871, ""en"", ""ru"")"),"Сахар")</f>
        <v>Сахар</v>
      </c>
      <c r="G2871" s="2" t="str">
        <f>IFERROR(__xludf.DUMMYFUNCTION("GOOGLETRANSLATE(C2871, ""en"", ""ru"")"),"Loading...")</f>
        <v>Loading...</v>
      </c>
    </row>
    <row r="2872" ht="15.75" customHeight="1">
      <c r="A2872" s="2" t="s">
        <v>1139</v>
      </c>
      <c r="B2872" s="2" t="s">
        <v>69</v>
      </c>
      <c r="C2872" s="2" t="s">
        <v>1140</v>
      </c>
      <c r="E2872" s="2" t="str">
        <f>IFERROR(__xludf.DUMMYFUNCTION("GOOGLETRANSLATE(A2872, ""en"", ""ru"")"),"Loading...")</f>
        <v>Loading...</v>
      </c>
      <c r="F2872" s="2" t="str">
        <f>IFERROR(__xludf.DUMMYFUNCTION("GOOGLETRANSLATE(B2872, ""en"", ""ru"")"),"Оливковое масло")</f>
        <v>Оливковое масло</v>
      </c>
      <c r="G2872" s="2" t="str">
        <f>IFERROR(__xludf.DUMMYFUNCTION("GOOGLETRANSLATE(C2872, ""en"", ""ru"")"),"Loading...")</f>
        <v>Loading...</v>
      </c>
    </row>
    <row r="2873" ht="15.75" customHeight="1">
      <c r="A2873" s="2" t="s">
        <v>1139</v>
      </c>
      <c r="B2873" s="2" t="s">
        <v>77</v>
      </c>
      <c r="C2873" s="2" t="s">
        <v>1140</v>
      </c>
      <c r="E2873" s="2" t="str">
        <f>IFERROR(__xludf.DUMMYFUNCTION("GOOGLETRANSLATE(A2873, ""en"", ""ru"")"),"Loading...")</f>
        <v>Loading...</v>
      </c>
      <c r="F2873" s="2" t="str">
        <f>IFERROR(__xludf.DUMMYFUNCTION("GOOGLETRANSLATE(B2873, ""en"", ""ru"")"),"Лук")</f>
        <v>Лук</v>
      </c>
      <c r="G2873" s="2" t="str">
        <f>IFERROR(__xludf.DUMMYFUNCTION("GOOGLETRANSLATE(C2873, ""en"", ""ru"")"),"Loading...")</f>
        <v>Loading...</v>
      </c>
    </row>
    <row r="2874" ht="15.75" customHeight="1">
      <c r="A2874" s="2" t="s">
        <v>1139</v>
      </c>
      <c r="B2874" s="2" t="s">
        <v>39</v>
      </c>
      <c r="C2874" s="2" t="s">
        <v>1140</v>
      </c>
      <c r="E2874" s="2" t="str">
        <f>IFERROR(__xludf.DUMMYFUNCTION("GOOGLETRANSLATE(A2874, ""en"", ""ru"")"),"Loading...")</f>
        <v>Loading...</v>
      </c>
      <c r="F2874" s="2" t="str">
        <f>IFERROR(__xludf.DUMMYFUNCTION("GOOGLETRANSLATE(B2874, ""en"", ""ru"")"),"Зубчик чеснока")</f>
        <v>Зубчик чеснока</v>
      </c>
      <c r="G2874" s="2" t="str">
        <f>IFERROR(__xludf.DUMMYFUNCTION("GOOGLETRANSLATE(C2874, ""en"", ""ru"")"),"Loading...")</f>
        <v>Loading...</v>
      </c>
    </row>
    <row r="2875" ht="15.75" customHeight="1">
      <c r="A2875" s="2" t="s">
        <v>1139</v>
      </c>
      <c r="B2875" s="2" t="s">
        <v>756</v>
      </c>
      <c r="C2875" s="2" t="s">
        <v>1140</v>
      </c>
      <c r="E2875" s="2" t="str">
        <f>IFERROR(__xludf.DUMMYFUNCTION("GOOGLETRANSLATE(A2875, ""en"", ""ru"")"),"Loading...")</f>
        <v>Loading...</v>
      </c>
      <c r="F2875" s="2" t="str">
        <f>IFERROR(__xludf.DUMMYFUNCTION("GOOGLETRANSLATE(B2875, ""en"", ""ru"")"),"Loading...")</f>
        <v>Loading...</v>
      </c>
      <c r="G2875" s="2" t="str">
        <f>IFERROR(__xludf.DUMMYFUNCTION("GOOGLETRANSLATE(C2875, ""en"", ""ru"")"),"Loading...")</f>
        <v>Loading...</v>
      </c>
    </row>
    <row r="2876" ht="15.75" customHeight="1">
      <c r="A2876" s="2" t="s">
        <v>1139</v>
      </c>
      <c r="B2876" s="2" t="s">
        <v>22</v>
      </c>
      <c r="C2876" s="2" t="s">
        <v>1140</v>
      </c>
      <c r="E2876" s="2" t="str">
        <f>IFERROR(__xludf.DUMMYFUNCTION("GOOGLETRANSLATE(A2876, ""en"", ""ru"")"),"Loading...")</f>
        <v>Loading...</v>
      </c>
      <c r="F2876" s="2" t="str">
        <f>IFERROR(__xludf.DUMMYFUNCTION("GOOGLETRANSLATE(B2876, ""en"", ""ru"")"),"Корица")</f>
        <v>Корица</v>
      </c>
      <c r="G2876" s="2" t="str">
        <f>IFERROR(__xludf.DUMMYFUNCTION("GOOGLETRANSLATE(C2876, ""en"", ""ru"")"),"Loading...")</f>
        <v>Loading...</v>
      </c>
    </row>
    <row r="2877" ht="15.75" customHeight="1">
      <c r="A2877" s="2" t="s">
        <v>1139</v>
      </c>
      <c r="B2877" s="2" t="s">
        <v>177</v>
      </c>
      <c r="C2877" s="2" t="s">
        <v>1140</v>
      </c>
      <c r="E2877" s="2" t="str">
        <f>IFERROR(__xludf.DUMMYFUNCTION("GOOGLETRANSLATE(A2877, ""en"", ""ru"")"),"Loading...")</f>
        <v>Loading...</v>
      </c>
      <c r="F2877" s="2" t="str">
        <f>IFERROR(__xludf.DUMMYFUNCTION("GOOGLETRANSLATE(B2877, ""en"", ""ru"")"),"Loading...")</f>
        <v>Loading...</v>
      </c>
      <c r="G2877" s="2" t="str">
        <f>IFERROR(__xludf.DUMMYFUNCTION("GOOGLETRANSLATE(C2877, ""en"", ""ru"")"),"Loading...")</f>
        <v>Loading...</v>
      </c>
    </row>
    <row r="2878" ht="15.75" customHeight="1">
      <c r="A2878" s="2" t="s">
        <v>1139</v>
      </c>
      <c r="B2878" s="2" t="s">
        <v>232</v>
      </c>
      <c r="C2878" s="2" t="s">
        <v>1140</v>
      </c>
      <c r="E2878" s="2" t="str">
        <f>IFERROR(__xludf.DUMMYFUNCTION("GOOGLETRANSLATE(A2878, ""en"", ""ru"")"),"Loading...")</f>
        <v>Loading...</v>
      </c>
      <c r="F2878" s="2" t="str">
        <f>IFERROR(__xludf.DUMMYFUNCTION("GOOGLETRANSLATE(B2878, ""en"", ""ru"")"),"Loading...")</f>
        <v>Loading...</v>
      </c>
      <c r="G2878" s="2" t="str">
        <f>IFERROR(__xludf.DUMMYFUNCTION("GOOGLETRANSLATE(C2878, ""en"", ""ru"")"),"Loading...")</f>
        <v>Loading...</v>
      </c>
    </row>
    <row r="2879" ht="15.75" customHeight="1">
      <c r="A2879" s="2" t="s">
        <v>1139</v>
      </c>
      <c r="B2879" s="2" t="s">
        <v>375</v>
      </c>
      <c r="C2879" s="2" t="s">
        <v>1140</v>
      </c>
      <c r="E2879" s="2" t="str">
        <f>IFERROR(__xludf.DUMMYFUNCTION("GOOGLETRANSLATE(A2879, ""en"", ""ru"")"),"Loading...")</f>
        <v>Loading...</v>
      </c>
      <c r="F2879" s="2" t="str">
        <f>IFERROR(__xludf.DUMMYFUNCTION("GOOGLETRANSLATE(B2879, ""en"", ""ru"")"),"Loading...")</f>
        <v>Loading...</v>
      </c>
      <c r="G2879" s="2" t="str">
        <f>IFERROR(__xludf.DUMMYFUNCTION("GOOGLETRANSLATE(C2879, ""en"", ""ru"")"),"Loading...")</f>
        <v>Loading...</v>
      </c>
    </row>
    <row r="2880" ht="15.75" customHeight="1">
      <c r="A2880" s="2" t="s">
        <v>1139</v>
      </c>
      <c r="B2880" s="2" t="s">
        <v>288</v>
      </c>
      <c r="C2880" s="2" t="s">
        <v>1140</v>
      </c>
      <c r="E2880" s="2" t="str">
        <f>IFERROR(__xludf.DUMMYFUNCTION("GOOGLETRANSLATE(A2880, ""en"", ""ru"")"),"Loading...")</f>
        <v>Loading...</v>
      </c>
      <c r="F2880" s="2" t="str">
        <f>IFERROR(__xludf.DUMMYFUNCTION("GOOGLETRANSLATE(B2880, ""en"", ""ru"")"),"Loading...")</f>
        <v>Loading...</v>
      </c>
      <c r="G2880" s="2" t="str">
        <f>IFERROR(__xludf.DUMMYFUNCTION("GOOGLETRANSLATE(C2880, ""en"", ""ru"")"),"Loading...")</f>
        <v>Loading...</v>
      </c>
    </row>
    <row r="2881" ht="15.75" customHeight="1">
      <c r="A2881" s="2" t="s">
        <v>1139</v>
      </c>
      <c r="B2881" s="2" t="s">
        <v>657</v>
      </c>
      <c r="C2881" s="2" t="s">
        <v>1140</v>
      </c>
      <c r="E2881" s="2" t="str">
        <f>IFERROR(__xludf.DUMMYFUNCTION("GOOGLETRANSLATE(A2881, ""en"", ""ru"")"),"Loading...")</f>
        <v>Loading...</v>
      </c>
      <c r="F2881" s="2" t="str">
        <f>IFERROR(__xludf.DUMMYFUNCTION("GOOGLETRANSLATE(B2881, ""en"", ""ru"")"),"Нарезанной Петрушки")</f>
        <v>Нарезанной Петрушки</v>
      </c>
      <c r="G2881" s="2" t="str">
        <f>IFERROR(__xludf.DUMMYFUNCTION("GOOGLETRANSLATE(C2881, ""en"", ""ru"")"),"Loading...")</f>
        <v>Loading...</v>
      </c>
    </row>
    <row r="2882" ht="15.75" customHeight="1">
      <c r="A2882" s="2" t="s">
        <v>1139</v>
      </c>
      <c r="B2882" s="2" t="s">
        <v>161</v>
      </c>
      <c r="C2882" s="2" t="s">
        <v>1140</v>
      </c>
      <c r="E2882" s="2" t="str">
        <f>IFERROR(__xludf.DUMMYFUNCTION("GOOGLETRANSLATE(A2882, ""en"", ""ru"")"),"Loading...")</f>
        <v>Loading...</v>
      </c>
      <c r="F2882" s="2" t="str">
        <f>IFERROR(__xludf.DUMMYFUNCTION("GOOGLETRANSLATE(B2882, ""en"", ""ru"")"),"Loading...")</f>
        <v>Loading...</v>
      </c>
      <c r="G2882" s="2" t="str">
        <f>IFERROR(__xludf.DUMMYFUNCTION("GOOGLETRANSLATE(C2882, ""en"", ""ru"")"),"Loading...")</f>
        <v>Loading...</v>
      </c>
    </row>
    <row r="2883" ht="15.75" customHeight="1">
      <c r="A2883" s="2" t="s">
        <v>1141</v>
      </c>
      <c r="B2883" s="2" t="s">
        <v>1142</v>
      </c>
      <c r="C2883" s="2" t="s">
        <v>1143</v>
      </c>
      <c r="E2883" s="2" t="str">
        <f>IFERROR(__xludf.DUMMYFUNCTION("GOOGLETRANSLATE(A2883, ""en"", ""ru"")"),"Loading...")</f>
        <v>Loading...</v>
      </c>
      <c r="F2883" s="2" t="str">
        <f>IFERROR(__xludf.DUMMYFUNCTION("GOOGLETRANSLATE(B2883, ""en"", ""ru"")"),"Loading...")</f>
        <v>Loading...</v>
      </c>
      <c r="G2883" s="2" t="str">
        <f>IFERROR(__xludf.DUMMYFUNCTION("GOOGLETRANSLATE(C2883, ""en"", ""ru"")"),"Loading...")</f>
        <v>Loading...</v>
      </c>
    </row>
    <row r="2884" ht="15.75" customHeight="1">
      <c r="A2884" s="2" t="s">
        <v>1141</v>
      </c>
      <c r="B2884" s="2" t="s">
        <v>77</v>
      </c>
      <c r="C2884" s="2" t="s">
        <v>1143</v>
      </c>
      <c r="E2884" s="2" t="str">
        <f>IFERROR(__xludf.DUMMYFUNCTION("GOOGLETRANSLATE(A2884, ""en"", ""ru"")"),"Loading...")</f>
        <v>Loading...</v>
      </c>
      <c r="F2884" s="2" t="str">
        <f>IFERROR(__xludf.DUMMYFUNCTION("GOOGLETRANSLATE(B2884, ""en"", ""ru"")"),"Лук")</f>
        <v>Лук</v>
      </c>
      <c r="G2884" s="2" t="str">
        <f>IFERROR(__xludf.DUMMYFUNCTION("GOOGLETRANSLATE(C2884, ""en"", ""ru"")"),"Loading...")</f>
        <v>Loading...</v>
      </c>
    </row>
    <row r="2885" ht="15.75" customHeight="1">
      <c r="A2885" s="2" t="s">
        <v>1141</v>
      </c>
      <c r="B2885" s="2" t="s">
        <v>69</v>
      </c>
      <c r="C2885" s="2" t="s">
        <v>1143</v>
      </c>
      <c r="E2885" s="2" t="str">
        <f>IFERROR(__xludf.DUMMYFUNCTION("GOOGLETRANSLATE(A2885, ""en"", ""ru"")"),"Loading...")</f>
        <v>Loading...</v>
      </c>
      <c r="F2885" s="2" t="str">
        <f>IFERROR(__xludf.DUMMYFUNCTION("GOOGLETRANSLATE(B2885, ""en"", ""ru"")"),"Оливковое масло")</f>
        <v>Оливковое масло</v>
      </c>
      <c r="G2885" s="2" t="str">
        <f>IFERROR(__xludf.DUMMYFUNCTION("GOOGLETRANSLATE(C2885, ""en"", ""ru"")"),"Loading...")</f>
        <v>Loading...</v>
      </c>
    </row>
    <row r="2886" ht="15.75" customHeight="1">
      <c r="A2886" s="2" t="s">
        <v>1141</v>
      </c>
      <c r="B2886" s="2" t="s">
        <v>194</v>
      </c>
      <c r="C2886" s="2" t="s">
        <v>1143</v>
      </c>
      <c r="E2886" s="2" t="str">
        <f>IFERROR(__xludf.DUMMYFUNCTION("GOOGLETRANSLATE(A2886, ""en"", ""ru"")"),"Loading...")</f>
        <v>Loading...</v>
      </c>
      <c r="F2886" s="2" t="str">
        <f>IFERROR(__xludf.DUMMYFUNCTION("GOOGLETRANSLATE(B2886, ""en"", ""ru"")"),"Loading...")</f>
        <v>Loading...</v>
      </c>
      <c r="G2886" s="2" t="str">
        <f>IFERROR(__xludf.DUMMYFUNCTION("GOOGLETRANSLATE(C2886, ""en"", ""ru"")"),"Loading...")</f>
        <v>Loading...</v>
      </c>
    </row>
    <row r="2887" ht="15.75" customHeight="1">
      <c r="A2887" s="2" t="s">
        <v>1141</v>
      </c>
      <c r="B2887" s="2" t="s">
        <v>146</v>
      </c>
      <c r="C2887" s="2" t="s">
        <v>1143</v>
      </c>
      <c r="E2887" s="2" t="str">
        <f>IFERROR(__xludf.DUMMYFUNCTION("GOOGLETRANSLATE(A2887, ""en"", ""ru"")"),"Loading...")</f>
        <v>Loading...</v>
      </c>
      <c r="F2887" s="2" t="str">
        <f>IFERROR(__xludf.DUMMYFUNCTION("GOOGLETRANSLATE(B2887, ""en"", ""ru"")"),"Loading...")</f>
        <v>Loading...</v>
      </c>
      <c r="G2887" s="2" t="str">
        <f>IFERROR(__xludf.DUMMYFUNCTION("GOOGLETRANSLATE(C2887, ""en"", ""ru"")"),"Loading...")</f>
        <v>Loading...</v>
      </c>
    </row>
    <row r="2888" ht="15.75" customHeight="1">
      <c r="A2888" s="2" t="s">
        <v>1141</v>
      </c>
      <c r="B2888" s="2" t="s">
        <v>89</v>
      </c>
      <c r="C2888" s="2" t="s">
        <v>1143</v>
      </c>
      <c r="E2888" s="2" t="str">
        <f>IFERROR(__xludf.DUMMYFUNCTION("GOOGLETRANSLATE(A2888, ""en"", ""ru"")"),"Loading...")</f>
        <v>Loading...</v>
      </c>
      <c r="F2888" s="2" t="str">
        <f>IFERROR(__xludf.DUMMYFUNCTION("GOOGLETRANSLATE(B2888, ""en"", ""ru"")"),"Лавровый лист")</f>
        <v>Лавровый лист</v>
      </c>
      <c r="G2888" s="2" t="str">
        <f>IFERROR(__xludf.DUMMYFUNCTION("GOOGLETRANSLATE(C2888, ""en"", ""ru"")"),"Loading...")</f>
        <v>Loading...</v>
      </c>
    </row>
    <row r="2889" ht="15.75" customHeight="1">
      <c r="A2889" s="2" t="s">
        <v>1144</v>
      </c>
      <c r="B2889" s="2" t="s">
        <v>35</v>
      </c>
      <c r="C2889" s="2" t="s">
        <v>1145</v>
      </c>
      <c r="E2889" s="2" t="str">
        <f>IFERROR(__xludf.DUMMYFUNCTION("GOOGLETRANSLATE(A2889, ""en"", ""ru"")"),"Loading...")</f>
        <v>Loading...</v>
      </c>
      <c r="F2889" s="2" t="str">
        <f>IFERROR(__xludf.DUMMYFUNCTION("GOOGLETRANSLATE(B2889, ""en"", ""ru"")"),"Куриные бедрышки")</f>
        <v>Куриные бедрышки</v>
      </c>
      <c r="G2889" s="2" t="str">
        <f>IFERROR(__xludf.DUMMYFUNCTION("GOOGLETRANSLATE(C2889, ""en"", ""ru"")"),"Loading...")</f>
        <v>Loading...</v>
      </c>
    </row>
    <row r="2890" ht="15.75" customHeight="1">
      <c r="A2890" s="2" t="s">
        <v>1144</v>
      </c>
      <c r="B2890" s="2" t="s">
        <v>43</v>
      </c>
      <c r="C2890" s="2" t="s">
        <v>1145</v>
      </c>
      <c r="E2890" s="2" t="str">
        <f>IFERROR(__xludf.DUMMYFUNCTION("GOOGLETRANSLATE(A2890, ""en"", ""ru"")"),"Loading...")</f>
        <v>Loading...</v>
      </c>
      <c r="F2890" s="2" t="str">
        <f>IFERROR(__xludf.DUMMYFUNCTION("GOOGLETRANSLATE(B2890, ""en"", ""ru"")"),"Кориандр")</f>
        <v>Кориандр</v>
      </c>
      <c r="G2890" s="2" t="str">
        <f>IFERROR(__xludf.DUMMYFUNCTION("GOOGLETRANSLATE(C2890, ""en"", ""ru"")"),"Loading...")</f>
        <v>Loading...</v>
      </c>
    </row>
    <row r="2891" ht="15.75" customHeight="1">
      <c r="A2891" s="2" t="s">
        <v>1144</v>
      </c>
      <c r="B2891" s="2" t="s">
        <v>42</v>
      </c>
      <c r="C2891" s="2" t="s">
        <v>1145</v>
      </c>
      <c r="E2891" s="2" t="str">
        <f>IFERROR(__xludf.DUMMYFUNCTION("GOOGLETRANSLATE(A2891, ""en"", ""ru"")"),"Loading...")</f>
        <v>Loading...</v>
      </c>
      <c r="F2891" s="2" t="str">
        <f>IFERROR(__xludf.DUMMYFUNCTION("GOOGLETRANSLATE(B2891, ""en"", ""ru"")"),"Тмин")</f>
        <v>Тмин</v>
      </c>
      <c r="G2891" s="2" t="str">
        <f>IFERROR(__xludf.DUMMYFUNCTION("GOOGLETRANSLATE(C2891, ""en"", ""ru"")"),"Loading...")</f>
        <v>Loading...</v>
      </c>
    </row>
    <row r="2892" ht="15.75" customHeight="1">
      <c r="A2892" s="2" t="s">
        <v>1144</v>
      </c>
      <c r="B2892" s="2" t="s">
        <v>178</v>
      </c>
      <c r="C2892" s="2" t="s">
        <v>1145</v>
      </c>
      <c r="E2892" s="2" t="str">
        <f>IFERROR(__xludf.DUMMYFUNCTION("GOOGLETRANSLATE(A2892, ""en"", ""ru"")"),"Loading...")</f>
        <v>Loading...</v>
      </c>
      <c r="F2892" s="2" t="str">
        <f>IFERROR(__xludf.DUMMYFUNCTION("GOOGLETRANSLATE(B2892, ""en"", ""ru"")"),"Loading...")</f>
        <v>Loading...</v>
      </c>
      <c r="G2892" s="2" t="str">
        <f>IFERROR(__xludf.DUMMYFUNCTION("GOOGLETRANSLATE(C2892, ""en"", ""ru"")"),"Loading...")</f>
        <v>Loading...</v>
      </c>
    </row>
    <row r="2893" ht="15.75" customHeight="1">
      <c r="A2893" s="2" t="s">
        <v>1144</v>
      </c>
      <c r="B2893" s="2" t="s">
        <v>40</v>
      </c>
      <c r="C2893" s="2" t="s">
        <v>1145</v>
      </c>
      <c r="E2893" s="2" t="str">
        <f>IFERROR(__xludf.DUMMYFUNCTION("GOOGLETRANSLATE(A2893, ""en"", ""ru"")"),"Loading...")</f>
        <v>Loading...</v>
      </c>
      <c r="F2893" s="2" t="str">
        <f>IFERROR(__xludf.DUMMYFUNCTION("GOOGLETRANSLATE(B2893, ""en"", ""ru"")"),"Кайенский перец")</f>
        <v>Кайенский перец</v>
      </c>
      <c r="G2893" s="2" t="str">
        <f>IFERROR(__xludf.DUMMYFUNCTION("GOOGLETRANSLATE(C2893, ""en"", ""ru"")"),"Loading...")</f>
        <v>Loading...</v>
      </c>
    </row>
    <row r="2894" ht="15.75" customHeight="1">
      <c r="A2894" s="2" t="s">
        <v>1144</v>
      </c>
      <c r="B2894" s="2" t="s">
        <v>247</v>
      </c>
      <c r="C2894" s="2" t="s">
        <v>1145</v>
      </c>
      <c r="E2894" s="2" t="str">
        <f>IFERROR(__xludf.DUMMYFUNCTION("GOOGLETRANSLATE(A2894, ""en"", ""ru"")"),"Loading...")</f>
        <v>Loading...</v>
      </c>
      <c r="F2894" s="2" t="str">
        <f>IFERROR(__xludf.DUMMYFUNCTION("GOOGLETRANSLATE(B2894, ""en"", ""ru"")"),"Loading...")</f>
        <v>Loading...</v>
      </c>
      <c r="G2894" s="2" t="str">
        <f>IFERROR(__xludf.DUMMYFUNCTION("GOOGLETRANSLATE(C2894, ""en"", ""ru"")"),"Loading...")</f>
        <v>Loading...</v>
      </c>
    </row>
    <row r="2895" ht="15.75" customHeight="1">
      <c r="A2895" s="2" t="s">
        <v>1144</v>
      </c>
      <c r="B2895" s="2" t="s">
        <v>158</v>
      </c>
      <c r="C2895" s="2" t="s">
        <v>1145</v>
      </c>
      <c r="E2895" s="2" t="str">
        <f>IFERROR(__xludf.DUMMYFUNCTION("GOOGLETRANSLATE(A2895, ""en"", ""ru"")"),"Loading...")</f>
        <v>Loading...</v>
      </c>
      <c r="F2895" s="2" t="str">
        <f>IFERROR(__xludf.DUMMYFUNCTION("GOOGLETRANSLATE(B2895, ""en"", ""ru"")"),"Лимонный сок")</f>
        <v>Лимонный сок</v>
      </c>
      <c r="G2895" s="2" t="str">
        <f>IFERROR(__xludf.DUMMYFUNCTION("GOOGLETRANSLATE(C2895, ""en"", ""ru"")"),"Loading...")</f>
        <v>Loading...</v>
      </c>
    </row>
    <row r="2896" ht="15.75" customHeight="1">
      <c r="A2896" s="2" t="s">
        <v>1144</v>
      </c>
      <c r="B2896" s="2" t="s">
        <v>69</v>
      </c>
      <c r="C2896" s="2" t="s">
        <v>1145</v>
      </c>
      <c r="E2896" s="2" t="str">
        <f>IFERROR(__xludf.DUMMYFUNCTION("GOOGLETRANSLATE(A2896, ""en"", ""ru"")"),"Loading...")</f>
        <v>Loading...</v>
      </c>
      <c r="F2896" s="2" t="str">
        <f>IFERROR(__xludf.DUMMYFUNCTION("GOOGLETRANSLATE(B2896, ""en"", ""ru"")"),"Оливковое масло")</f>
        <v>Оливковое масло</v>
      </c>
      <c r="G2896" s="2" t="str">
        <f>IFERROR(__xludf.DUMMYFUNCTION("GOOGLETRANSLATE(C2896, ""en"", ""ru"")"),"Loading...")</f>
        <v>Loading...</v>
      </c>
    </row>
    <row r="2897" ht="15.75" customHeight="1">
      <c r="A2897" s="2" t="s">
        <v>1144</v>
      </c>
      <c r="B2897" s="2" t="s">
        <v>684</v>
      </c>
      <c r="C2897" s="2" t="s">
        <v>1145</v>
      </c>
      <c r="E2897" s="2" t="str">
        <f>IFERROR(__xludf.DUMMYFUNCTION("GOOGLETRANSLATE(A2897, ""en"", ""ru"")"),"Loading...")</f>
        <v>Loading...</v>
      </c>
      <c r="F2897" s="2" t="str">
        <f>IFERROR(__xludf.DUMMYFUNCTION("GOOGLETRANSLATE(B2897, ""en"", ""ru"")"),"Loading...")</f>
        <v>Loading...</v>
      </c>
      <c r="G2897" s="2" t="str">
        <f>IFERROR(__xludf.DUMMYFUNCTION("GOOGLETRANSLATE(C2897, ""en"", ""ru"")"),"Loading...")</f>
        <v>Loading...</v>
      </c>
    </row>
    <row r="2898" ht="15.75" customHeight="1">
      <c r="A2898" s="2" t="s">
        <v>1144</v>
      </c>
      <c r="B2898" s="2" t="s">
        <v>39</v>
      </c>
      <c r="C2898" s="2" t="s">
        <v>1145</v>
      </c>
      <c r="E2898" s="2" t="str">
        <f>IFERROR(__xludf.DUMMYFUNCTION("GOOGLETRANSLATE(A2898, ""en"", ""ru"")"),"Loading...")</f>
        <v>Loading...</v>
      </c>
      <c r="F2898" s="2" t="str">
        <f>IFERROR(__xludf.DUMMYFUNCTION("GOOGLETRANSLATE(B2898, ""en"", ""ru"")"),"Зубчик чеснока")</f>
        <v>Зубчик чеснока</v>
      </c>
      <c r="G2898" s="2" t="str">
        <f>IFERROR(__xludf.DUMMYFUNCTION("GOOGLETRANSLATE(C2898, ""en"", ""ru"")"),"Loading...")</f>
        <v>Loading...</v>
      </c>
    </row>
    <row r="2899" ht="15.75" customHeight="1">
      <c r="A2899" s="2" t="s">
        <v>1144</v>
      </c>
      <c r="B2899" s="2" t="s">
        <v>42</v>
      </c>
      <c r="C2899" s="2" t="s">
        <v>1145</v>
      </c>
      <c r="E2899" s="2" t="str">
        <f>IFERROR(__xludf.DUMMYFUNCTION("GOOGLETRANSLATE(A2899, ""en"", ""ru"")"),"Loading...")</f>
        <v>Loading...</v>
      </c>
      <c r="F2899" s="2" t="str">
        <f>IFERROR(__xludf.DUMMYFUNCTION("GOOGLETRANSLATE(B2899, ""en"", ""ru"")"),"Тмин")</f>
        <v>Тмин</v>
      </c>
      <c r="G2899" s="2" t="str">
        <f>IFERROR(__xludf.DUMMYFUNCTION("GOOGLETRANSLATE(C2899, ""en"", ""ru"")"),"Loading...")</f>
        <v>Loading...</v>
      </c>
    </row>
    <row r="2900" ht="15.75" customHeight="1">
      <c r="A2900" s="2" t="s">
        <v>1144</v>
      </c>
      <c r="B2900" s="2" t="s">
        <v>158</v>
      </c>
      <c r="C2900" s="2" t="s">
        <v>1145</v>
      </c>
      <c r="E2900" s="2" t="str">
        <f>IFERROR(__xludf.DUMMYFUNCTION("GOOGLETRANSLATE(A2900, ""en"", ""ru"")"),"Loading...")</f>
        <v>Loading...</v>
      </c>
      <c r="F2900" s="2" t="str">
        <f>IFERROR(__xludf.DUMMYFUNCTION("GOOGLETRANSLATE(B2900, ""en"", ""ru"")"),"Лимонный сок")</f>
        <v>Лимонный сок</v>
      </c>
      <c r="G2900" s="2" t="str">
        <f>IFERROR(__xludf.DUMMYFUNCTION("GOOGLETRANSLATE(C2900, ""en"", ""ru"")"),"Loading...")</f>
        <v>Loading...</v>
      </c>
    </row>
    <row r="2901" ht="15.75" customHeight="1">
      <c r="A2901" s="2" t="s">
        <v>1144</v>
      </c>
      <c r="B2901" s="2" t="s">
        <v>387</v>
      </c>
      <c r="C2901" s="2" t="s">
        <v>1145</v>
      </c>
      <c r="E2901" s="2" t="str">
        <f>IFERROR(__xludf.DUMMYFUNCTION("GOOGLETRANSLATE(A2901, ""en"", ""ru"")"),"Loading...")</f>
        <v>Loading...</v>
      </c>
      <c r="F2901" s="2" t="str">
        <f>IFERROR(__xludf.DUMMYFUNCTION("GOOGLETRANSLATE(B2901, ""en"", ""ru"")"),"Loading...")</f>
        <v>Loading...</v>
      </c>
      <c r="G2901" s="2" t="str">
        <f>IFERROR(__xludf.DUMMYFUNCTION("GOOGLETRANSLATE(C2901, ""en"", ""ru"")"),"Loading...")</f>
        <v>Loading...</v>
      </c>
    </row>
    <row r="2902" ht="15.75" customHeight="1">
      <c r="A2902" s="2" t="s">
        <v>1144</v>
      </c>
      <c r="B2902" s="2" t="s">
        <v>191</v>
      </c>
      <c r="C2902" s="2" t="s">
        <v>1145</v>
      </c>
      <c r="E2902" s="2" t="str">
        <f>IFERROR(__xludf.DUMMYFUNCTION("GOOGLETRANSLATE(A2902, ""en"", ""ru"")"),"Loading...")</f>
        <v>Loading...</v>
      </c>
      <c r="F2902" s="2" t="str">
        <f>IFERROR(__xludf.DUMMYFUNCTION("GOOGLETRANSLATE(B2902, ""en"", ""ru"")"),"Loading...")</f>
        <v>Loading...</v>
      </c>
      <c r="G2902" s="2" t="str">
        <f>IFERROR(__xludf.DUMMYFUNCTION("GOOGLETRANSLATE(C2902, ""en"", ""ru"")"),"Loading...")</f>
        <v>Loading...</v>
      </c>
    </row>
    <row r="2903" ht="15.75" customHeight="1">
      <c r="A2903" s="2" t="s">
        <v>1144</v>
      </c>
      <c r="B2903" s="2" t="s">
        <v>578</v>
      </c>
      <c r="C2903" s="2" t="s">
        <v>1145</v>
      </c>
      <c r="E2903" s="2" t="str">
        <f>IFERROR(__xludf.DUMMYFUNCTION("GOOGLETRANSLATE(A2903, ""en"", ""ru"")"),"Loading...")</f>
        <v>Loading...</v>
      </c>
      <c r="F2903" s="2" t="str">
        <f>IFERROR(__xludf.DUMMYFUNCTION("GOOGLETRANSLATE(B2903, ""en"", ""ru"")"),"Loading...")</f>
        <v>Loading...</v>
      </c>
      <c r="G2903" s="2" t="str">
        <f>IFERROR(__xludf.DUMMYFUNCTION("GOOGLETRANSLATE(C2903, ""en"", ""ru"")"),"Loading...")</f>
        <v>Loading...</v>
      </c>
    </row>
    <row r="2904" ht="15.75" customHeight="1">
      <c r="A2904" s="2" t="s">
        <v>1146</v>
      </c>
      <c r="B2904" s="2" t="s">
        <v>77</v>
      </c>
      <c r="C2904" s="2" t="s">
        <v>1147</v>
      </c>
      <c r="E2904" s="2" t="str">
        <f>IFERROR(__xludf.DUMMYFUNCTION("GOOGLETRANSLATE(A2904, ""en"", ""ru"")"),"Loading...")</f>
        <v>Loading...</v>
      </c>
      <c r="F2904" s="2" t="str">
        <f>IFERROR(__xludf.DUMMYFUNCTION("GOOGLETRANSLATE(B2904, ""en"", ""ru"")"),"Лук")</f>
        <v>Лук</v>
      </c>
      <c r="G2904" s="2" t="str">
        <f>IFERROR(__xludf.DUMMYFUNCTION("GOOGLETRANSLATE(C2904, ""en"", ""ru"")"),"Loading...")</f>
        <v>Loading...</v>
      </c>
    </row>
    <row r="2905" ht="15.75" customHeight="1">
      <c r="A2905" s="2" t="s">
        <v>1146</v>
      </c>
      <c r="B2905" s="2" t="s">
        <v>69</v>
      </c>
      <c r="C2905" s="2" t="s">
        <v>1147</v>
      </c>
      <c r="E2905" s="2" t="str">
        <f>IFERROR(__xludf.DUMMYFUNCTION("GOOGLETRANSLATE(A2905, ""en"", ""ru"")"),"Loading...")</f>
        <v>Loading...</v>
      </c>
      <c r="F2905" s="2" t="str">
        <f>IFERROR(__xludf.DUMMYFUNCTION("GOOGLETRANSLATE(B2905, ""en"", ""ru"")"),"Оливковое масло")</f>
        <v>Оливковое масло</v>
      </c>
      <c r="G2905" s="2" t="str">
        <f>IFERROR(__xludf.DUMMYFUNCTION("GOOGLETRANSLATE(C2905, ""en"", ""ru"")"),"Loading...")</f>
        <v>Loading...</v>
      </c>
    </row>
    <row r="2906" ht="15.75" customHeight="1">
      <c r="A2906" s="2" t="s">
        <v>1146</v>
      </c>
      <c r="B2906" s="2" t="s">
        <v>384</v>
      </c>
      <c r="C2906" s="2" t="s">
        <v>1147</v>
      </c>
      <c r="E2906" s="2" t="str">
        <f>IFERROR(__xludf.DUMMYFUNCTION("GOOGLETRANSLATE(A2906, ""en"", ""ru"")"),"Loading...")</f>
        <v>Loading...</v>
      </c>
      <c r="F2906" s="2" t="str">
        <f>IFERROR(__xludf.DUMMYFUNCTION("GOOGLETRANSLATE(B2906, ""en"", ""ru"")"),"Loading...")</f>
        <v>Loading...</v>
      </c>
      <c r="G2906" s="2" t="str">
        <f>IFERROR(__xludf.DUMMYFUNCTION("GOOGLETRANSLATE(C2906, ""en"", ""ru"")"),"Loading...")</f>
        <v>Loading...</v>
      </c>
    </row>
    <row r="2907" ht="15.75" customHeight="1">
      <c r="A2907" s="2" t="s">
        <v>1146</v>
      </c>
      <c r="B2907" s="2" t="s">
        <v>79</v>
      </c>
      <c r="C2907" s="2" t="s">
        <v>1147</v>
      </c>
      <c r="E2907" s="2" t="str">
        <f>IFERROR(__xludf.DUMMYFUNCTION("GOOGLETRANSLATE(A2907, ""en"", ""ru"")"),"Loading...")</f>
        <v>Loading...</v>
      </c>
      <c r="F2907" s="2" t="str">
        <f>IFERROR(__xludf.DUMMYFUNCTION("GOOGLETRANSLATE(B2907, ""en"", ""ru"")"),"Чеснок")</f>
        <v>Чеснок</v>
      </c>
      <c r="G2907" s="2" t="str">
        <f>IFERROR(__xludf.DUMMYFUNCTION("GOOGLETRANSLATE(C2907, ""en"", ""ru"")"),"Loading...")</f>
        <v>Loading...</v>
      </c>
    </row>
    <row r="2908" ht="15.75" customHeight="1">
      <c r="A2908" s="2" t="s">
        <v>1146</v>
      </c>
      <c r="B2908" s="2" t="s">
        <v>588</v>
      </c>
      <c r="C2908" s="2" t="s">
        <v>1147</v>
      </c>
      <c r="E2908" s="2" t="str">
        <f>IFERROR(__xludf.DUMMYFUNCTION("GOOGLETRANSLATE(A2908, ""en"", ""ru"")"),"Loading...")</f>
        <v>Loading...</v>
      </c>
      <c r="F2908" s="2" t="str">
        <f>IFERROR(__xludf.DUMMYFUNCTION("GOOGLETRANSLATE(B2908, ""en"", ""ru"")"),"Креветки")</f>
        <v>Креветки</v>
      </c>
      <c r="G2908" s="2" t="str">
        <f>IFERROR(__xludf.DUMMYFUNCTION("GOOGLETRANSLATE(C2908, ""en"", ""ru"")"),"Loading...")</f>
        <v>Loading...</v>
      </c>
    </row>
    <row r="2909" ht="15.75" customHeight="1">
      <c r="A2909" s="2" t="s">
        <v>1146</v>
      </c>
      <c r="B2909" s="2" t="s">
        <v>513</v>
      </c>
      <c r="C2909" s="2" t="s">
        <v>1147</v>
      </c>
      <c r="E2909" s="2" t="str">
        <f>IFERROR(__xludf.DUMMYFUNCTION("GOOGLETRANSLATE(A2909, ""en"", ""ru"")"),"Loading...")</f>
        <v>Loading...</v>
      </c>
      <c r="F2909" s="2" t="str">
        <f>IFERROR(__xludf.DUMMYFUNCTION("GOOGLETRANSLATE(B2909, ""en"", ""ru"")"),"Loading...")</f>
        <v>Loading...</v>
      </c>
      <c r="G2909" s="2" t="str">
        <f>IFERROR(__xludf.DUMMYFUNCTION("GOOGLETRANSLATE(C2909, ""en"", ""ru"")"),"Loading...")</f>
        <v>Loading...</v>
      </c>
    </row>
    <row r="2910" ht="15.75" customHeight="1">
      <c r="A2910" s="2" t="s">
        <v>1146</v>
      </c>
      <c r="B2910" s="2" t="s">
        <v>18</v>
      </c>
      <c r="C2910" s="2" t="s">
        <v>1147</v>
      </c>
      <c r="E2910" s="2" t="str">
        <f>IFERROR(__xludf.DUMMYFUNCTION("GOOGLETRANSLATE(A2910, ""en"", ""ru"")"),"Loading...")</f>
        <v>Loading...</v>
      </c>
      <c r="F2910" s="2" t="str">
        <f>IFERROR(__xludf.DUMMYFUNCTION("GOOGLETRANSLATE(B2910, ""en"", ""ru"")"),"Масло")</f>
        <v>Масло</v>
      </c>
      <c r="G2910" s="2" t="str">
        <f>IFERROR(__xludf.DUMMYFUNCTION("GOOGLETRANSLATE(C2910, ""en"", ""ru"")"),"Loading...")</f>
        <v>Loading...</v>
      </c>
    </row>
    <row r="2911" ht="15.75" customHeight="1">
      <c r="A2911" s="2" t="s">
        <v>1146</v>
      </c>
      <c r="B2911" s="2" t="s">
        <v>15</v>
      </c>
      <c r="C2911" s="2" t="s">
        <v>1147</v>
      </c>
      <c r="E2911" s="2" t="str">
        <f>IFERROR(__xludf.DUMMYFUNCTION("GOOGLETRANSLATE(A2911, ""en"", ""ru"")"),"Loading...")</f>
        <v>Loading...</v>
      </c>
      <c r="F2911" s="2" t="str">
        <f>IFERROR(__xludf.DUMMYFUNCTION("GOOGLETRANSLATE(B2911, ""en"", ""ru"")"),"Пшеничной муки")</f>
        <v>Пшеничной муки</v>
      </c>
      <c r="G2911" s="2" t="str">
        <f>IFERROR(__xludf.DUMMYFUNCTION("GOOGLETRANSLATE(C2911, ""en"", ""ru"")"),"Loading...")</f>
        <v>Loading...</v>
      </c>
    </row>
    <row r="2912" ht="15.75" customHeight="1">
      <c r="A2912" s="2" t="s">
        <v>1146</v>
      </c>
      <c r="B2912" s="2" t="s">
        <v>201</v>
      </c>
      <c r="C2912" s="2" t="s">
        <v>1147</v>
      </c>
      <c r="E2912" s="2" t="str">
        <f>IFERROR(__xludf.DUMMYFUNCTION("GOOGLETRANSLATE(A2912, ""en"", ""ru"")"),"Loading...")</f>
        <v>Loading...</v>
      </c>
      <c r="F2912" s="2" t="str">
        <f>IFERROR(__xludf.DUMMYFUNCTION("GOOGLETRANSLATE(B2912, ""en"", ""ru"")"),"Яйцо")</f>
        <v>Яйцо</v>
      </c>
      <c r="G2912" s="2" t="str">
        <f>IFERROR(__xludf.DUMMYFUNCTION("GOOGLETRANSLATE(C2912, ""en"", ""ru"")"),"Loading...")</f>
        <v>Loading...</v>
      </c>
    </row>
    <row r="2913" ht="15.75" customHeight="1">
      <c r="A2913" s="2" t="s">
        <v>1146</v>
      </c>
      <c r="B2913" s="2" t="s">
        <v>244</v>
      </c>
      <c r="C2913" s="2" t="s">
        <v>1147</v>
      </c>
      <c r="E2913" s="2" t="str">
        <f>IFERROR(__xludf.DUMMYFUNCTION("GOOGLETRANSLATE(A2913, ""en"", ""ru"")"),"Loading...")</f>
        <v>Loading...</v>
      </c>
      <c r="F2913" s="2" t="str">
        <f>IFERROR(__xludf.DUMMYFUNCTION("GOOGLETRANSLATE(B2913, ""en"", ""ru"")"),"Loading...")</f>
        <v>Loading...</v>
      </c>
      <c r="G2913" s="2" t="str">
        <f>IFERROR(__xludf.DUMMYFUNCTION("GOOGLETRANSLATE(C2913, ""en"", ""ru"")"),"Loading...")</f>
        <v>Loading...</v>
      </c>
    </row>
    <row r="2914" ht="15.75" customHeight="1">
      <c r="A2914" s="2" t="s">
        <v>1148</v>
      </c>
      <c r="B2914" s="2" t="s">
        <v>232</v>
      </c>
      <c r="C2914" s="2" t="s">
        <v>1149</v>
      </c>
      <c r="E2914" s="2" t="str">
        <f>IFERROR(__xludf.DUMMYFUNCTION("GOOGLETRANSLATE(A2914, ""en"", ""ru"")"),"Loading...")</f>
        <v>Loading...</v>
      </c>
      <c r="F2914" s="2" t="str">
        <f>IFERROR(__xludf.DUMMYFUNCTION("GOOGLETRANSLATE(B2914, ""en"", ""ru"")"),"Loading...")</f>
        <v>Loading...</v>
      </c>
      <c r="G2914" s="2" t="str">
        <f>IFERROR(__xludf.DUMMYFUNCTION("GOOGLETRANSLATE(C2914, ""en"", ""ru"")"),"Loading...")</f>
        <v>Loading...</v>
      </c>
    </row>
    <row r="2915" ht="15.75" customHeight="1">
      <c r="A2915" s="2" t="s">
        <v>1148</v>
      </c>
      <c r="B2915" s="2" t="s">
        <v>46</v>
      </c>
      <c r="C2915" s="2" t="s">
        <v>1149</v>
      </c>
      <c r="E2915" s="2" t="str">
        <f>IFERROR(__xludf.DUMMYFUNCTION("GOOGLETRANSLATE(A2915, ""en"", ""ru"")"),"Loading...")</f>
        <v>Loading...</v>
      </c>
      <c r="F2915" s="2" t="str">
        <f>IFERROR(__xludf.DUMMYFUNCTION("GOOGLETRANSLATE(B2915, ""en"", ""ru"")"),"Кокосовое молоко")</f>
        <v>Кокосовое молоко</v>
      </c>
      <c r="G2915" s="2" t="str">
        <f>IFERROR(__xludf.DUMMYFUNCTION("GOOGLETRANSLATE(C2915, ""en"", ""ru"")"),"Loading...")</f>
        <v>Loading...</v>
      </c>
    </row>
    <row r="2916" ht="15.75" customHeight="1">
      <c r="A2916" s="2" t="s">
        <v>1148</v>
      </c>
      <c r="B2916" s="2" t="s">
        <v>47</v>
      </c>
      <c r="C2916" s="2" t="s">
        <v>1149</v>
      </c>
      <c r="E2916" s="2" t="str">
        <f>IFERROR(__xludf.DUMMYFUNCTION("GOOGLETRANSLATE(A2916, ""en"", ""ru"")"),"Loading...")</f>
        <v>Loading...</v>
      </c>
      <c r="F2916" s="2" t="str">
        <f>IFERROR(__xludf.DUMMYFUNCTION("GOOGLETRANSLATE(B2916, ""en"", ""ru"")"),"Вода")</f>
        <v>Вода</v>
      </c>
      <c r="G2916" s="2" t="str">
        <f>IFERROR(__xludf.DUMMYFUNCTION("GOOGLETRANSLATE(C2916, ""en"", ""ru"")"),"Loading...")</f>
        <v>Loading...</v>
      </c>
    </row>
    <row r="2917" ht="15.75" customHeight="1">
      <c r="A2917" s="2" t="s">
        <v>1148</v>
      </c>
      <c r="B2917" s="2" t="s">
        <v>30</v>
      </c>
      <c r="C2917" s="2" t="s">
        <v>1149</v>
      </c>
      <c r="E2917" s="2" t="str">
        <f>IFERROR(__xludf.DUMMYFUNCTION("GOOGLETRANSLATE(A2917, ""en"", ""ru"")"),"Loading...")</f>
        <v>Loading...</v>
      </c>
      <c r="F2917" s="2" t="str">
        <f>IFERROR(__xludf.DUMMYFUNCTION("GOOGLETRANSLATE(B2917, ""en"", ""ru"")"),"Соль")</f>
        <v>Соль</v>
      </c>
      <c r="G2917" s="2" t="str">
        <f>IFERROR(__xludf.DUMMYFUNCTION("GOOGLETRANSLATE(C2917, ""en"", ""ru"")"),"Loading...")</f>
        <v>Loading...</v>
      </c>
    </row>
    <row r="2918" ht="15.75" customHeight="1">
      <c r="A2918" s="2" t="s">
        <v>1148</v>
      </c>
      <c r="B2918" s="2" t="s">
        <v>152</v>
      </c>
      <c r="C2918" s="2" t="s">
        <v>1149</v>
      </c>
      <c r="E2918" s="2" t="str">
        <f>IFERROR(__xludf.DUMMYFUNCTION("GOOGLETRANSLATE(A2918, ""en"", ""ru"")"),"Loading...")</f>
        <v>Loading...</v>
      </c>
      <c r="F2918" s="2" t="str">
        <f>IFERROR(__xludf.DUMMYFUNCTION("GOOGLETRANSLATE(B2918, ""en"", ""ru"")"),"Loading...")</f>
        <v>Loading...</v>
      </c>
      <c r="G2918" s="2" t="str">
        <f>IFERROR(__xludf.DUMMYFUNCTION("GOOGLETRANSLATE(C2918, ""en"", ""ru"")"),"Loading...")</f>
        <v>Loading...</v>
      </c>
    </row>
    <row r="2919" ht="15.75" customHeight="1">
      <c r="A2919" s="2" t="s">
        <v>1148</v>
      </c>
      <c r="B2919" s="2" t="s">
        <v>28</v>
      </c>
      <c r="C2919" s="2" t="s">
        <v>1149</v>
      </c>
      <c r="E2919" s="2" t="str">
        <f>IFERROR(__xludf.DUMMYFUNCTION("GOOGLETRANSLATE(A2919, ""en"", ""ru"")"),"Loading...")</f>
        <v>Loading...</v>
      </c>
      <c r="F2919" s="2" t="str">
        <f>IFERROR(__xludf.DUMMYFUNCTION("GOOGLETRANSLATE(B2919, ""en"", ""ru"")"),"Мука")</f>
        <v>Мука</v>
      </c>
      <c r="G2919" s="2" t="str">
        <f>IFERROR(__xludf.DUMMYFUNCTION("GOOGLETRANSLATE(C2919, ""en"", ""ru"")"),"Loading...")</f>
        <v>Loading...</v>
      </c>
    </row>
    <row r="2920" ht="15.75" customHeight="1">
      <c r="A2920" s="2" t="s">
        <v>1148</v>
      </c>
      <c r="B2920" s="2" t="s">
        <v>27</v>
      </c>
      <c r="C2920" s="2" t="s">
        <v>1149</v>
      </c>
      <c r="E2920" s="2" t="str">
        <f>IFERROR(__xludf.DUMMYFUNCTION("GOOGLETRANSLATE(A2920, ""en"", ""ru"")"),"Loading...")</f>
        <v>Loading...</v>
      </c>
      <c r="F2920" s="2" t="str">
        <f>IFERROR(__xludf.DUMMYFUNCTION("GOOGLETRANSLATE(B2920, ""en"", ""ru"")"),"Яйца")</f>
        <v>Яйца</v>
      </c>
      <c r="G2920" s="2" t="str">
        <f>IFERROR(__xludf.DUMMYFUNCTION("GOOGLETRANSLATE(C2920, ""en"", ""ru"")"),"Loading...")</f>
        <v>Loading...</v>
      </c>
    </row>
    <row r="2921" ht="15.75" customHeight="1">
      <c r="A2921" s="2" t="s">
        <v>1148</v>
      </c>
      <c r="B2921" s="2" t="s">
        <v>265</v>
      </c>
      <c r="C2921" s="2" t="s">
        <v>1149</v>
      </c>
      <c r="E2921" s="2" t="str">
        <f>IFERROR(__xludf.DUMMYFUNCTION("GOOGLETRANSLATE(A2921, ""en"", ""ru"")"),"Loading...")</f>
        <v>Loading...</v>
      </c>
      <c r="F2921" s="2" t="str">
        <f>IFERROR(__xludf.DUMMYFUNCTION("GOOGLETRANSLATE(B2921, ""en"", ""ru"")"),"Loading...")</f>
        <v>Loading...</v>
      </c>
      <c r="G2921" s="2" t="str">
        <f>IFERROR(__xludf.DUMMYFUNCTION("GOOGLETRANSLATE(C2921, ""en"", ""ru"")"),"Loading...")</f>
        <v>Loading...</v>
      </c>
    </row>
    <row r="2922" ht="15.75" customHeight="1">
      <c r="A2922" s="2" t="s">
        <v>1148</v>
      </c>
      <c r="B2922" s="2" t="s">
        <v>32</v>
      </c>
      <c r="C2922" s="2" t="s">
        <v>1149</v>
      </c>
      <c r="E2922" s="2" t="str">
        <f>IFERROR(__xludf.DUMMYFUNCTION("GOOGLETRANSLATE(A2922, ""en"", ""ru"")"),"Loading...")</f>
        <v>Loading...</v>
      </c>
      <c r="F2922" s="2" t="str">
        <f>IFERROR(__xludf.DUMMYFUNCTION("GOOGLETRANSLATE(B2922, ""en"", ""ru"")"),"Сахар")</f>
        <v>Сахар</v>
      </c>
      <c r="G2922" s="2" t="str">
        <f>IFERROR(__xludf.DUMMYFUNCTION("GOOGLETRANSLATE(C2922, ""en"", ""ru"")"),"Loading...")</f>
        <v>Loading...</v>
      </c>
    </row>
    <row r="2923" ht="15.75" customHeight="1">
      <c r="A2923" s="2" t="s">
        <v>1150</v>
      </c>
      <c r="B2923" s="2" t="s">
        <v>709</v>
      </c>
      <c r="C2923" s="2" t="s">
        <v>1151</v>
      </c>
      <c r="E2923" s="2" t="str">
        <f>IFERROR(__xludf.DUMMYFUNCTION("GOOGLETRANSLATE(A2923, ""en"", ""ru"")"),"Loading...")</f>
        <v>Loading...</v>
      </c>
      <c r="F2923" s="2" t="str">
        <f>IFERROR(__xludf.DUMMYFUNCTION("GOOGLETRANSLATE(B2923, ""en"", ""ru"")"),"Loading...")</f>
        <v>Loading...</v>
      </c>
      <c r="G2923" s="2" t="str">
        <f>IFERROR(__xludf.DUMMYFUNCTION("GOOGLETRANSLATE(C2923, ""en"", ""ru"")"),"Loading...")</f>
        <v>Loading...</v>
      </c>
    </row>
    <row r="2924" ht="15.75" customHeight="1">
      <c r="A2924" s="2" t="s">
        <v>1150</v>
      </c>
      <c r="B2924" s="2" t="s">
        <v>1152</v>
      </c>
      <c r="C2924" s="2" t="s">
        <v>1151</v>
      </c>
      <c r="E2924" s="2" t="str">
        <f>IFERROR(__xludf.DUMMYFUNCTION("GOOGLETRANSLATE(A2924, ""en"", ""ru"")"),"Loading...")</f>
        <v>Loading...</v>
      </c>
      <c r="F2924" s="2" t="str">
        <f>IFERROR(__xludf.DUMMYFUNCTION("GOOGLETRANSLATE(B2924, ""en"", ""ru"")"),"Рисовое вино")</f>
        <v>Рисовое вино</v>
      </c>
      <c r="G2924" s="2" t="str">
        <f>IFERROR(__xludf.DUMMYFUNCTION("GOOGLETRANSLATE(C2924, ""en"", ""ru"")"),"Loading...")</f>
        <v>Loading...</v>
      </c>
    </row>
    <row r="2925" ht="15.75" customHeight="1">
      <c r="A2925" s="2" t="s">
        <v>1150</v>
      </c>
      <c r="B2925" s="2" t="s">
        <v>17</v>
      </c>
      <c r="C2925" s="2" t="s">
        <v>1151</v>
      </c>
      <c r="E2925" s="2" t="str">
        <f>IFERROR(__xludf.DUMMYFUNCTION("GOOGLETRANSLATE(A2925, ""en"", ""ru"")"),"Loading...")</f>
        <v>Loading...</v>
      </c>
      <c r="F2925" s="2" t="str">
        <f>IFERROR(__xludf.DUMMYFUNCTION("GOOGLETRANSLATE(B2925, ""en"", ""ru"")"),"Кастеровый сахар")</f>
        <v>Кастеровый сахар</v>
      </c>
      <c r="G2925" s="2" t="str">
        <f>IFERROR(__xludf.DUMMYFUNCTION("GOOGLETRANSLATE(C2925, ""en"", ""ru"")"),"Loading...")</f>
        <v>Loading...</v>
      </c>
    </row>
    <row r="2926" ht="15.75" customHeight="1">
      <c r="A2926" s="2" t="s">
        <v>1150</v>
      </c>
      <c r="B2926" s="2" t="s">
        <v>243</v>
      </c>
      <c r="C2926" s="2" t="s">
        <v>1151</v>
      </c>
      <c r="E2926" s="2" t="str">
        <f>IFERROR(__xludf.DUMMYFUNCTION("GOOGLETRANSLATE(A2926, ""en"", ""ru"")"),"Loading...")</f>
        <v>Loading...</v>
      </c>
      <c r="F2926" s="2" t="str">
        <f>IFERROR(__xludf.DUMMYFUNCTION("GOOGLETRANSLATE(B2926, ""en"", ""ru"")"),"Майонез")</f>
        <v>Майонез</v>
      </c>
      <c r="G2926" s="2" t="str">
        <f>IFERROR(__xludf.DUMMYFUNCTION("GOOGLETRANSLATE(C2926, ""en"", ""ru"")"),"Loading...")</f>
        <v>Loading...</v>
      </c>
    </row>
    <row r="2927" ht="15.75" customHeight="1">
      <c r="A2927" s="2" t="s">
        <v>1150</v>
      </c>
      <c r="B2927" s="2" t="s">
        <v>1152</v>
      </c>
      <c r="C2927" s="2" t="s">
        <v>1151</v>
      </c>
      <c r="E2927" s="2" t="str">
        <f>IFERROR(__xludf.DUMMYFUNCTION("GOOGLETRANSLATE(A2927, ""en"", ""ru"")"),"Loading...")</f>
        <v>Loading...</v>
      </c>
      <c r="F2927" s="2" t="str">
        <f>IFERROR(__xludf.DUMMYFUNCTION("GOOGLETRANSLATE(B2927, ""en"", ""ru"")"),"Рисовое вино")</f>
        <v>Рисовое вино</v>
      </c>
      <c r="G2927" s="2" t="str">
        <f>IFERROR(__xludf.DUMMYFUNCTION("GOOGLETRANSLATE(C2927, ""en"", ""ru"")"),"Loading...")</f>
        <v>Loading...</v>
      </c>
    </row>
    <row r="2928" ht="15.75" customHeight="1">
      <c r="A2928" s="2" t="s">
        <v>1150</v>
      </c>
      <c r="B2928" s="2" t="s">
        <v>195</v>
      </c>
      <c r="C2928" s="2" t="s">
        <v>1151</v>
      </c>
      <c r="E2928" s="2" t="str">
        <f>IFERROR(__xludf.DUMMYFUNCTION("GOOGLETRANSLATE(A2928, ""en"", ""ru"")"),"Loading...")</f>
        <v>Loading...</v>
      </c>
      <c r="F2928" s="2" t="str">
        <f>IFERROR(__xludf.DUMMYFUNCTION("GOOGLETRANSLATE(B2928, ""en"", ""ru"")"),"Loading...")</f>
        <v>Loading...</v>
      </c>
      <c r="G2928" s="2" t="str">
        <f>IFERROR(__xludf.DUMMYFUNCTION("GOOGLETRANSLATE(C2928, ""en"", ""ru"")"),"Loading...")</f>
        <v>Loading...</v>
      </c>
    </row>
    <row r="2929" ht="15.75" customHeight="1">
      <c r="A2929" s="2" t="s">
        <v>1150</v>
      </c>
      <c r="B2929" s="2" t="s">
        <v>234</v>
      </c>
      <c r="C2929" s="2" t="s">
        <v>1151</v>
      </c>
      <c r="E2929" s="2" t="str">
        <f>IFERROR(__xludf.DUMMYFUNCTION("GOOGLETRANSLATE(A2929, ""en"", ""ru"")"),"Loading...")</f>
        <v>Loading...</v>
      </c>
      <c r="F2929" s="2" t="str">
        <f>IFERROR(__xludf.DUMMYFUNCTION("GOOGLETRANSLATE(B2929, ""en"", ""ru"")"),"Loading...")</f>
        <v>Loading...</v>
      </c>
      <c r="G2929" s="2" t="str">
        <f>IFERROR(__xludf.DUMMYFUNCTION("GOOGLETRANSLATE(C2929, ""en"", ""ru"")"),"Loading...")</f>
        <v>Loading...</v>
      </c>
    </row>
    <row r="2930" ht="15.75" customHeight="1">
      <c r="A2930" s="2" t="s">
        <v>1153</v>
      </c>
      <c r="B2930" s="2" t="s">
        <v>276</v>
      </c>
      <c r="C2930" s="2" t="s">
        <v>1154</v>
      </c>
      <c r="E2930" s="2" t="str">
        <f>IFERROR(__xludf.DUMMYFUNCTION("GOOGLETRANSLATE(A2930, ""en"", ""ru"")"),"Loading...")</f>
        <v>Loading...</v>
      </c>
      <c r="F2930" s="2" t="str">
        <f>IFERROR(__xludf.DUMMYFUNCTION("GOOGLETRANSLATE(B2930, ""en"", ""ru"")"),"Loading...")</f>
        <v>Loading...</v>
      </c>
      <c r="G2930" s="2" t="str">
        <f>IFERROR(__xludf.DUMMYFUNCTION("GOOGLETRANSLATE(C2930, ""en"", ""ru"")"),"Loading...")</f>
        <v>Loading...</v>
      </c>
    </row>
    <row r="2931" ht="15.75" customHeight="1">
      <c r="A2931" s="2" t="s">
        <v>1153</v>
      </c>
      <c r="B2931" s="2" t="s">
        <v>69</v>
      </c>
      <c r="C2931" s="2" t="s">
        <v>1154</v>
      </c>
      <c r="E2931" s="2" t="str">
        <f>IFERROR(__xludf.DUMMYFUNCTION("GOOGLETRANSLATE(A2931, ""en"", ""ru"")"),"Loading...")</f>
        <v>Loading...</v>
      </c>
      <c r="F2931" s="2" t="str">
        <f>IFERROR(__xludf.DUMMYFUNCTION("GOOGLETRANSLATE(B2931, ""en"", ""ru"")"),"Оливковое масло")</f>
        <v>Оливковое масло</v>
      </c>
      <c r="G2931" s="2" t="str">
        <f>IFERROR(__xludf.DUMMYFUNCTION("GOOGLETRANSLATE(C2931, ""en"", ""ru"")"),"Loading...")</f>
        <v>Loading...</v>
      </c>
    </row>
    <row r="2932" ht="15.75" customHeight="1">
      <c r="A2932" s="2" t="s">
        <v>1153</v>
      </c>
      <c r="B2932" s="2" t="s">
        <v>77</v>
      </c>
      <c r="C2932" s="2" t="s">
        <v>1154</v>
      </c>
      <c r="E2932" s="2" t="str">
        <f>IFERROR(__xludf.DUMMYFUNCTION("GOOGLETRANSLATE(A2932, ""en"", ""ru"")"),"Loading...")</f>
        <v>Loading...</v>
      </c>
      <c r="F2932" s="2" t="str">
        <f>IFERROR(__xludf.DUMMYFUNCTION("GOOGLETRANSLATE(B2932, ""en"", ""ru"")"),"Лук")</f>
        <v>Лук</v>
      </c>
      <c r="G2932" s="2" t="str">
        <f>IFERROR(__xludf.DUMMYFUNCTION("GOOGLETRANSLATE(C2932, ""en"", ""ru"")"),"Loading...")</f>
        <v>Loading...</v>
      </c>
    </row>
    <row r="2933" ht="15.75" customHeight="1">
      <c r="A2933" s="2" t="s">
        <v>1153</v>
      </c>
      <c r="B2933" s="2" t="s">
        <v>79</v>
      </c>
      <c r="C2933" s="2" t="s">
        <v>1154</v>
      </c>
      <c r="E2933" s="2" t="str">
        <f>IFERROR(__xludf.DUMMYFUNCTION("GOOGLETRANSLATE(A2933, ""en"", ""ru"")"),"Loading...")</f>
        <v>Loading...</v>
      </c>
      <c r="F2933" s="2" t="str">
        <f>IFERROR(__xludf.DUMMYFUNCTION("GOOGLETRANSLATE(B2933, ""en"", ""ru"")"),"Чеснок")</f>
        <v>Чеснок</v>
      </c>
      <c r="G2933" s="2" t="str">
        <f>IFERROR(__xludf.DUMMYFUNCTION("GOOGLETRANSLATE(C2933, ""en"", ""ru"")"),"Loading...")</f>
        <v>Loading...</v>
      </c>
    </row>
    <row r="2934" ht="15.75" customHeight="1">
      <c r="A2934" s="2" t="s">
        <v>1153</v>
      </c>
      <c r="B2934" s="2" t="s">
        <v>511</v>
      </c>
      <c r="C2934" s="2" t="s">
        <v>1154</v>
      </c>
      <c r="E2934" s="2" t="str">
        <f>IFERROR(__xludf.DUMMYFUNCTION("GOOGLETRANSLATE(A2934, ""en"", ""ru"")"),"Loading...")</f>
        <v>Loading...</v>
      </c>
      <c r="F2934" s="2" t="str">
        <f>IFERROR(__xludf.DUMMYFUNCTION("GOOGLETRANSLATE(B2934, ""en"", ""ru"")"),"Лебеда")</f>
        <v>Лебеда</v>
      </c>
      <c r="G2934" s="2" t="str">
        <f>IFERROR(__xludf.DUMMYFUNCTION("GOOGLETRANSLATE(C2934, ""en"", ""ru"")"),"Loading...")</f>
        <v>Loading...</v>
      </c>
    </row>
    <row r="2935" ht="15.75" customHeight="1">
      <c r="A2935" s="2" t="s">
        <v>1153</v>
      </c>
      <c r="B2935" s="2" t="s">
        <v>1155</v>
      </c>
      <c r="C2935" s="2" t="s">
        <v>1154</v>
      </c>
      <c r="E2935" s="2" t="str">
        <f>IFERROR(__xludf.DUMMYFUNCTION("GOOGLETRANSLATE(A2935, ""en"", ""ru"")"),"Loading...")</f>
        <v>Loading...</v>
      </c>
      <c r="F2935" s="2" t="str">
        <f>IFERROR(__xludf.DUMMYFUNCTION("GOOGLETRANSLATE(B2935, ""en"", ""ru"")"),"Loading...")</f>
        <v>Loading...</v>
      </c>
      <c r="G2935" s="2" t="str">
        <f>IFERROR(__xludf.DUMMYFUNCTION("GOOGLETRANSLATE(C2935, ""en"", ""ru"")"),"Loading...")</f>
        <v>Loading...</v>
      </c>
    </row>
    <row r="2936" ht="15.75" customHeight="1">
      <c r="A2936" s="2" t="s">
        <v>1153</v>
      </c>
      <c r="B2936" s="2" t="s">
        <v>401</v>
      </c>
      <c r="C2936" s="2" t="s">
        <v>1154</v>
      </c>
      <c r="E2936" s="2" t="str">
        <f>IFERROR(__xludf.DUMMYFUNCTION("GOOGLETRANSLATE(A2936, ""en"", ""ru"")"),"Loading...")</f>
        <v>Loading...</v>
      </c>
      <c r="F2936" s="2" t="str">
        <f>IFERROR(__xludf.DUMMYFUNCTION("GOOGLETRANSLATE(B2936, ""en"", ""ru"")"),"Loading...")</f>
        <v>Loading...</v>
      </c>
      <c r="G2936" s="2" t="str">
        <f>IFERROR(__xludf.DUMMYFUNCTION("GOOGLETRANSLATE(C2936, ""en"", ""ru"")"),"Loading...")</f>
        <v>Loading...</v>
      </c>
    </row>
    <row r="2937" ht="15.75" customHeight="1">
      <c r="A2937" s="2" t="s">
        <v>1153</v>
      </c>
      <c r="B2937" s="2" t="s">
        <v>256</v>
      </c>
      <c r="C2937" s="2" t="s">
        <v>1154</v>
      </c>
      <c r="E2937" s="2" t="str">
        <f>IFERROR(__xludf.DUMMYFUNCTION("GOOGLETRANSLATE(A2937, ""en"", ""ru"")"),"Loading...")</f>
        <v>Loading...</v>
      </c>
      <c r="F2937" s="2" t="str">
        <f>IFERROR(__xludf.DUMMYFUNCTION("GOOGLETRANSLATE(B2937, ""en"", ""ru"")"),"Нарезанные кубиками помидоры")</f>
        <v>Нарезанные кубиками помидоры</v>
      </c>
      <c r="G2937" s="2" t="str">
        <f>IFERROR(__xludf.DUMMYFUNCTION("GOOGLETRANSLATE(C2937, ""en"", ""ru"")"),"Loading...")</f>
        <v>Loading...</v>
      </c>
    </row>
    <row r="2938" ht="15.75" customHeight="1">
      <c r="A2938" s="2" t="s">
        <v>1153</v>
      </c>
      <c r="B2938" s="2" t="s">
        <v>42</v>
      </c>
      <c r="C2938" s="2" t="s">
        <v>1154</v>
      </c>
      <c r="E2938" s="2" t="str">
        <f>IFERROR(__xludf.DUMMYFUNCTION("GOOGLETRANSLATE(A2938, ""en"", ""ru"")"),"Loading...")</f>
        <v>Loading...</v>
      </c>
      <c r="F2938" s="2" t="str">
        <f>IFERROR(__xludf.DUMMYFUNCTION("GOOGLETRANSLATE(B2938, ""en"", ""ru"")"),"Тмин")</f>
        <v>Тмин</v>
      </c>
      <c r="G2938" s="2" t="str">
        <f>IFERROR(__xludf.DUMMYFUNCTION("GOOGLETRANSLATE(C2938, ""en"", ""ru"")"),"Loading...")</f>
        <v>Loading...</v>
      </c>
    </row>
    <row r="2939" ht="15.75" customHeight="1">
      <c r="A2939" s="2" t="s">
        <v>1153</v>
      </c>
      <c r="B2939" s="2" t="s">
        <v>476</v>
      </c>
      <c r="C2939" s="2" t="s">
        <v>1154</v>
      </c>
      <c r="E2939" s="2" t="str">
        <f>IFERROR(__xludf.DUMMYFUNCTION("GOOGLETRANSLATE(A2939, ""en"", ""ru"")"),"Loading...")</f>
        <v>Loading...</v>
      </c>
      <c r="F2939" s="2" t="str">
        <f>IFERROR(__xludf.DUMMYFUNCTION("GOOGLETRANSLATE(B2939, ""en"", ""ru"")"),"Loading...")</f>
        <v>Loading...</v>
      </c>
      <c r="G2939" s="2" t="str">
        <f>IFERROR(__xludf.DUMMYFUNCTION("GOOGLETRANSLATE(C2939, ""en"", ""ru"")"),"Loading...")</f>
        <v>Loading...</v>
      </c>
    </row>
    <row r="2940" ht="15.75" customHeight="1">
      <c r="A2940" s="2" t="s">
        <v>1153</v>
      </c>
      <c r="B2940" s="2" t="s">
        <v>358</v>
      </c>
      <c r="C2940" s="2" t="s">
        <v>1154</v>
      </c>
      <c r="E2940" s="2" t="str">
        <f>IFERROR(__xludf.DUMMYFUNCTION("GOOGLETRANSLATE(A2940, ""en"", ""ru"")"),"Loading...")</f>
        <v>Loading...</v>
      </c>
      <c r="F2940" s="2" t="str">
        <f>IFERROR(__xludf.DUMMYFUNCTION("GOOGLETRANSLATE(B2940, ""en"", ""ru"")"),"Loading...")</f>
        <v>Loading...</v>
      </c>
      <c r="G2940" s="2" t="str">
        <f>IFERROR(__xludf.DUMMYFUNCTION("GOOGLETRANSLATE(C2940, ""en"", ""ru"")"),"Loading...")</f>
        <v>Loading...</v>
      </c>
    </row>
    <row r="2941" ht="15.75" customHeight="1">
      <c r="A2941" s="2" t="s">
        <v>1153</v>
      </c>
      <c r="B2941" s="2" t="s">
        <v>30</v>
      </c>
      <c r="C2941" s="2" t="s">
        <v>1154</v>
      </c>
      <c r="E2941" s="2" t="str">
        <f>IFERROR(__xludf.DUMMYFUNCTION("GOOGLETRANSLATE(A2941, ""en"", ""ru"")"),"Loading...")</f>
        <v>Loading...</v>
      </c>
      <c r="F2941" s="2" t="str">
        <f>IFERROR(__xludf.DUMMYFUNCTION("GOOGLETRANSLATE(B2941, ""en"", ""ru"")"),"Соль")</f>
        <v>Соль</v>
      </c>
      <c r="G2941" s="2" t="str">
        <f>IFERROR(__xludf.DUMMYFUNCTION("GOOGLETRANSLATE(C2941, ""en"", ""ru"")"),"Loading...")</f>
        <v>Loading...</v>
      </c>
    </row>
    <row r="2942" ht="15.75" customHeight="1">
      <c r="A2942" s="2" t="s">
        <v>1153</v>
      </c>
      <c r="B2942" s="2" t="s">
        <v>146</v>
      </c>
      <c r="C2942" s="2" t="s">
        <v>1154</v>
      </c>
      <c r="E2942" s="2" t="str">
        <f>IFERROR(__xludf.DUMMYFUNCTION("GOOGLETRANSLATE(A2942, ""en"", ""ru"")"),"Loading...")</f>
        <v>Loading...</v>
      </c>
      <c r="F2942" s="2" t="str">
        <f>IFERROR(__xludf.DUMMYFUNCTION("GOOGLETRANSLATE(B2942, ""en"", ""ru"")"),"Loading...")</f>
        <v>Loading...</v>
      </c>
      <c r="G2942" s="2" t="str">
        <f>IFERROR(__xludf.DUMMYFUNCTION("GOOGLETRANSLATE(C2942, ""en"", ""ru"")"),"Loading...")</f>
        <v>Loading...</v>
      </c>
    </row>
    <row r="2943" ht="15.75" customHeight="1">
      <c r="A2943" s="2" t="s">
        <v>1153</v>
      </c>
      <c r="B2943" s="2" t="s">
        <v>361</v>
      </c>
      <c r="C2943" s="2" t="s">
        <v>1154</v>
      </c>
      <c r="E2943" s="2" t="str">
        <f>IFERROR(__xludf.DUMMYFUNCTION("GOOGLETRANSLATE(A2943, ""en"", ""ru"")"),"Loading...")</f>
        <v>Loading...</v>
      </c>
      <c r="F2943" s="2" t="str">
        <f>IFERROR(__xludf.DUMMYFUNCTION("GOOGLETRANSLATE(B2943, ""en"", ""ru"")"),"Loading...")</f>
        <v>Loading...</v>
      </c>
      <c r="G2943" s="2" t="str">
        <f>IFERROR(__xludf.DUMMYFUNCTION("GOOGLETRANSLATE(C2943, ""en"", ""ru"")"),"Loading...")</f>
        <v>Loading...</v>
      </c>
    </row>
    <row r="2944" ht="15.75" customHeight="1">
      <c r="A2944" s="2" t="s">
        <v>1153</v>
      </c>
      <c r="B2944" s="2" t="s">
        <v>547</v>
      </c>
      <c r="C2944" s="2" t="s">
        <v>1154</v>
      </c>
      <c r="E2944" s="2" t="str">
        <f>IFERROR(__xludf.DUMMYFUNCTION("GOOGLETRANSLATE(A2944, ""en"", ""ru"")"),"Loading...")</f>
        <v>Loading...</v>
      </c>
      <c r="F2944" s="2" t="str">
        <f>IFERROR(__xludf.DUMMYFUNCTION("GOOGLETRANSLATE(B2944, ""en"", ""ru"")"),"Loading...")</f>
        <v>Loading...</v>
      </c>
      <c r="G2944" s="2" t="str">
        <f>IFERROR(__xludf.DUMMYFUNCTION("GOOGLETRANSLATE(C2944, ""en"", ""ru"")"),"Loading...")</f>
        <v>Loading...</v>
      </c>
    </row>
    <row r="2945" ht="15.75" customHeight="1">
      <c r="A2945" s="2" t="s">
        <v>1156</v>
      </c>
      <c r="B2945" s="2" t="s">
        <v>618</v>
      </c>
      <c r="C2945" s="2" t="s">
        <v>1157</v>
      </c>
      <c r="E2945" s="2" t="str">
        <f>IFERROR(__xludf.DUMMYFUNCTION("GOOGLETRANSLATE(A2945, ""en"", ""ru"")"),"Loading...")</f>
        <v>Loading...</v>
      </c>
      <c r="F2945" s="2" t="str">
        <f>IFERROR(__xludf.DUMMYFUNCTION("GOOGLETRANSLATE(B2945, ""en"", ""ru"")"),"Loading...")</f>
        <v>Loading...</v>
      </c>
      <c r="G2945" s="2" t="str">
        <f>IFERROR(__xludf.DUMMYFUNCTION("GOOGLETRANSLATE(C2945, ""en"", ""ru"")"),"В средней миске с очистительной и разрезанной на четвертинки клубника 4 столовые ложки сахара и 4 столовые ложки ликера перемешайте, затем накройте крышку и поставьте в холодильник минимум на 1–2 часа, перемешивая один или два раза.
Две фотографии нареза"&amp;"нной клубники в миске, на одну из которых добавлен сахар. Две фотографии нарезанной клубники для «Клубники Романофф» 
Непосредственно перед тем, как отдать в большую миску, добавьте 1 стакан холодных густых сливок и 1/4 стакана сахарной пудры и взбейте э"&amp;"лектрическим миксером до образования жестких пиков. Возьмите лопаточку, добавьте 1/4 стакана сметаны, пока она хорошо не перемешается.
Перед подачей передайте клубнику, а затем разложите ее по 6 сервировочным стаканам или мискам. При желании можно полить"&amp;" ягоды, приготовленные таким образом. Вы также можете использовать это, чтобы пропитать торт. Выложите сливки на клубник, распределив их. Вы также можете использовать ложку для мороженого со спусковым крючком, чтобы получить красивую округлую порцию сливо"&amp;"к. Подайте сразу или охладите и наслаждайтесь в течение 2 часов после сборки.
")</f>
        <v>В средней миске с очистительной и разрезанной на четвертинки клубника 4 столовые ложки сахара и 4 столовые ложки ликера перемешайте, затем накройте крышку и поставьте в холодильник минимум на 1–2 часа, перемешивая один или два раза.
Две фотографии нарезанной клубники в миске, на одну из которых добавлен сахар. Две фотографии нарезанной клубники для «Клубники Романофф» 
Непосредственно перед тем, как отдать в большую миску, добавьте 1 стакан холодных густых сливок и 1/4 стакана сахарной пудры и взбейте электрическим миксером до образования жестких пиков. Возьмите лопаточку, добавьте 1/4 стакана сметаны, пока она хорошо не перемешается.
Перед подачей передайте клубнику, а затем разложите ее по 6 сервировочным стаканам или мискам. При желании можно полить ягоды, приготовленные таким образом. Вы также можете использовать это, чтобы пропитать торт. Выложите сливки на клубник, распределив их. Вы также можете использовать ложку для мороженого со спусковым крючком, чтобы получить красивую округлую порцию сливок. Подайте сразу или охладите и наслаждайтесь в течение 2 часов после сборки.
</v>
      </c>
    </row>
    <row r="2946" ht="15.75" customHeight="1">
      <c r="A2946" s="2" t="s">
        <v>1156</v>
      </c>
      <c r="B2946" s="2" t="s">
        <v>32</v>
      </c>
      <c r="C2946" s="2" t="s">
        <v>1157</v>
      </c>
      <c r="E2946" s="2" t="str">
        <f>IFERROR(__xludf.DUMMYFUNCTION("GOOGLETRANSLATE(A2946, ""en"", ""ru"")"),"Loading...")</f>
        <v>Loading...</v>
      </c>
      <c r="F2946" s="2" t="str">
        <f>IFERROR(__xludf.DUMMYFUNCTION("GOOGLETRANSLATE(B2946, ""en"", ""ru"")"),"Сахар")</f>
        <v>Сахар</v>
      </c>
      <c r="G2946" s="2" t="str">
        <f>IFERROR(__xludf.DUMMYFUNCTION("GOOGLETRANSLATE(C2946, ""en"", ""ru"")"),"В средней миске с очистительной и разрезанной на четвертинки клубника 4 столовые ложки сахара и 4 столовые ложки ликера перемешайте, затем накройте крышку и поставьте в холодильник минимум на 1–2 часа, перемешивая один или два раза.
Две фотографии нареза"&amp;"нной клубники в миске, на одну из которых добавлен сахар. Две фотографии нарезанной клубники для «Клубники Романофф» 
Непосредственно перед тем, как отдать в большую миску, добавьте 1 стакан холодных густых сливок и 1/4 стакана сахарной пудры и взбейте э"&amp;"лектрическим миксером до образования жестких пиков. Возьмите лопаточку, добавьте 1/4 стакана сметаны, пока она хорошо не перемешается.
Перед подачей передайте клубнику, а затем разложите ее по 6 сервировочным стаканам или мискам. При желании можно полить"&amp;" ягоды, приготовленные таким образом. Вы также можете использовать это, чтобы пропитать торт. Выложите сливки на клубник, распределив их. Вы также можете использовать ложку для мороженого со спусковым крючком, чтобы получить красивую округлую порцию сливо"&amp;"к. Подайте сразу или охладите и наслаждайтесь в течение 2 часов после сборки.
")</f>
        <v>В средней миске с очистительной и разрезанной на четвертинки клубника 4 столовые ложки сахара и 4 столовые ложки ликера перемешайте, затем накройте крышку и поставьте в холодильник минимум на 1–2 часа, перемешивая один или два раза.
Две фотографии нарезанной клубники в миске, на одну из которых добавлен сахар. Две фотографии нарезанной клубники для «Клубники Романофф» 
Непосредственно перед тем, как отдать в большую миску, добавьте 1 стакан холодных густых сливок и 1/4 стакана сахарной пудры и взбейте электрическим миксером до образования жестких пиков. Возьмите лопаточку, добавьте 1/4 стакана сметаны, пока она хорошо не перемешается.
Перед подачей передайте клубнику, а затем разложите ее по 6 сервировочным стаканам или мискам. При желании можно полить ягоды, приготовленные таким образом. Вы также можете использовать это, чтобы пропитать торт. Выложите сливки на клубник, распределив их. Вы также можете использовать ложку для мороженого со спусковым крючком, чтобы получить красивую округлую порцию сливок. Подайте сразу или охладите и наслаждайтесь в течение 2 часов после сборки.
</v>
      </c>
    </row>
    <row r="2947" ht="15.75" customHeight="1">
      <c r="A2947" s="2" t="s">
        <v>1156</v>
      </c>
      <c r="B2947" s="2" t="s">
        <v>487</v>
      </c>
      <c r="C2947" s="2" t="s">
        <v>1157</v>
      </c>
      <c r="E2947" s="2" t="str">
        <f>IFERROR(__xludf.DUMMYFUNCTION("GOOGLETRANSLATE(A2947, ""en"", ""ru"")"),"Loading...")</f>
        <v>Loading...</v>
      </c>
      <c r="F2947" s="2" t="str">
        <f>IFERROR(__xludf.DUMMYFUNCTION("GOOGLETRANSLATE(B2947, ""en"", ""ru"")"),"Loading...")</f>
        <v>Loading...</v>
      </c>
      <c r="G2947" s="2" t="str">
        <f>IFERROR(__xludf.DUMMYFUNCTION("GOOGLETRANSLATE(C2947, ""en"", ""ru"")"),"В средней миске с очистительной и разрезанной на четвертинки клубника 4 столовые ложки сахара и 4 столовые ложки ликера перемешайте, затем накройте крышку и поставьте в холодильник минимум на 1–2 часа, перемешивая один или два раза.
Две фотографии нареза"&amp;"нной клубники в миске, на одну из которых добавлен сахар. Две фотографии нарезанной клубники для «Клубники Романофф» 
Непосредственно перед тем, как отдать в большую миску, добавьте 1 стакан холодных густых сливок и 1/4 стакана сахарной пудры и взбейте э"&amp;"лектрическим миксером до образования жестких пиков. Возьмите лопаточку, добавьте 1/4 стакана сметаны, пока она хорошо не перемешается.
Перед подачей передайте клубнику, а затем разложите ее по 6 сервировочным стаканам или мискам. При желании можно полить"&amp;" ягоды, приготовленные таким образом. Вы также можете использовать это, чтобы пропитать торт. Выложите сливки на клубник, распределив их. Вы также можете использовать ложку для мороженого со спусковым крючком, чтобы получить красивую округлую порцию сливо"&amp;"к. Подайте сразу или охладите и наслаждайтесь в течение 2 часов после сборки.
")</f>
        <v>В средней миске с очистительной и разрезанной на четвертинки клубника 4 столовые ложки сахара и 4 столовые ложки ликера перемешайте, затем накройте крышку и поставьте в холодильник минимум на 1–2 часа, перемешивая один или два раза.
Две фотографии нарезанной клубники в миске, на одну из которых добавлен сахар. Две фотографии нарезанной клубники для «Клубники Романофф» 
Непосредственно перед тем, как отдать в большую миску, добавьте 1 стакан холодных густых сливок и 1/4 стакана сахарной пудры и взбейте электрическим миксером до образования жестких пиков. Возьмите лопаточку, добавьте 1/4 стакана сметаны, пока она хорошо не перемешается.
Перед подачей передайте клубнику, а затем разложите ее по 6 сервировочным стаканам или мискам. При желании можно полить ягоды, приготовленные таким образом. Вы также можете использовать это, чтобы пропитать торт. Выложите сливки на клубник, распределив их. Вы также можете использовать ложку для мороженого со спусковым крючком, чтобы получить красивую округлую порцию сливок. Подайте сразу или охладите и наслаждайтесь в течение 2 часов после сборки.
</v>
      </c>
    </row>
    <row r="2948" ht="15.75" customHeight="1">
      <c r="A2948" s="2" t="s">
        <v>1156</v>
      </c>
      <c r="B2948" s="2" t="s">
        <v>319</v>
      </c>
      <c r="C2948" s="2" t="s">
        <v>1157</v>
      </c>
      <c r="E2948" s="2" t="str">
        <f>IFERROR(__xludf.DUMMYFUNCTION("GOOGLETRANSLATE(A2948, ""en"", ""ru"")"),"Loading...")</f>
        <v>Loading...</v>
      </c>
      <c r="F2948" s="2" t="str">
        <f>IFERROR(__xludf.DUMMYFUNCTION("GOOGLETRANSLATE(B2948, ""en"", ""ru"")"),"Loading...")</f>
        <v>Loading...</v>
      </c>
      <c r="G2948" s="2" t="str">
        <f>IFERROR(__xludf.DUMMYFUNCTION("GOOGLETRANSLATE(C2948, ""en"", ""ru"")"),"В средней миске с очистительной и разрезанной на четвертинки клубника 4 столовые ложки сахара и 4 столовые ложки ликера перемешайте, затем накройте крышку и поставьте в холодильник минимум на 1–2 часа, перемешивая один или два раза.
Две фотографии нареза"&amp;"нной клубники в миске, на одну из которых добавлен сахар. Две фотографии нарезанной клубники для «Клубники Романофф» 
Непосредственно перед тем, как отдать в большую миску, добавьте 1 стакан холодных густых сливок и 1/4 стакана сахарной пудры и взбейте э"&amp;"лектрическим миксером до образования жестких пиков. Возьмите лопаточку, добавьте 1/4 стакана сметаны, пока она хорошо не перемешается.
Перед подачей передайте клубнику, а затем разложите ее по 6 сервировочным стаканам или мискам. При желании можно полить"&amp;" ягоды, приготовленные таким образом. Вы также можете использовать это, чтобы пропитать торт. Выложите сливки на клубник, распределив их. Вы также можете использовать ложку для мороженого со спусковым крючком, чтобы получить красивую округлую порцию сливо"&amp;"к. Подайте сразу или охладите и наслаждайтесь в течение 2 часов после сборки.
")</f>
        <v>В средней миске с очистительной и разрезанной на четвертинки клубника 4 столовые ложки сахара и 4 столовые ложки ликера перемешайте, затем накройте крышку и поставьте в холодильник минимум на 1–2 часа, перемешивая один или два раза.
Две фотографии нарезанной клубники в миске, на одну из которых добавлен сахар. Две фотографии нарезанной клубники для «Клубники Романофф» 
Непосредственно перед тем, как отдать в большую миску, добавьте 1 стакан холодных густых сливок и 1/4 стакана сахарной пудры и взбейте электрическим миксером до образования жестких пиков. Возьмите лопаточку, добавьте 1/4 стакана сметаны, пока она хорошо не перемешается.
Перед подачей передайте клубнику, а затем разложите ее по 6 сервировочным стаканам или мискам. При желании можно полить ягоды, приготовленные таким образом. Вы также можете использовать это, чтобы пропитать торт. Выложите сливки на клубник, распределив их. Вы также можете использовать ложку для мороженого со спусковым крючком, чтобы получить красивую округлую порцию сливок. Подайте сразу или охладите и наслаждайтесь в течение 2 часов после сборки.
</v>
      </c>
    </row>
    <row r="2949" ht="15.75" customHeight="1">
      <c r="A2949" s="2" t="s">
        <v>1156</v>
      </c>
      <c r="B2949" s="2" t="s">
        <v>116</v>
      </c>
      <c r="C2949" s="2" t="s">
        <v>1157</v>
      </c>
      <c r="E2949" s="2" t="str">
        <f>IFERROR(__xludf.DUMMYFUNCTION("GOOGLETRANSLATE(A2949, ""en"", ""ru"")"),"Loading...")</f>
        <v>Loading...</v>
      </c>
      <c r="F2949" s="2" t="str">
        <f>IFERROR(__xludf.DUMMYFUNCTION("GOOGLETRANSLATE(B2949, ""en"", ""ru"")"),"Loading...")</f>
        <v>Loading...</v>
      </c>
      <c r="G2949" s="2" t="str">
        <f>IFERROR(__xludf.DUMMYFUNCTION("GOOGLETRANSLATE(C2949, ""en"", ""ru"")"),"В средней миске с очистительной и разрезанной на четвертинки клубника 4 столовые ложки сахара и 4 столовые ложки ликера перемешайте, затем накройте крышку и поставьте в холодильник минимум на 1–2 часа, перемешивая один или два раза.
Две фотографии нареза"&amp;"нной клубники в миске, на одну из которых добавлен сахар. Две фотографии нарезанной клубники для «Клубники Романофф» 
Непосредственно перед тем, как отдать в большую миску, добавьте 1 стакан холодных густых сливок и 1/4 стакана сахарной пудры и взбейте э"&amp;"лектрическим миксером до образования жестких пиков. Возьмите лопаточку, добавьте 1/4 стакана сметаны, пока она хорошо не перемешается.
Перед подачей передайте клубнику, а затем разложите ее по 6 сервировочным стаканам или мискам. При желании можно полить"&amp;" ягоды, приготовленные таким образом. Вы также можете использовать это, чтобы пропитать торт. Выложите сливки на клубник, распределив их. Вы также можете использовать ложку для мороженого со спусковым крючком, чтобы получить красивую округлую порцию сливо"&amp;"к. Подайте сразу или охладите и наслаждайтесь в течение 2 часов после сборки.
")</f>
        <v>В средней миске с очистительной и разрезанной на четвертинки клубника 4 столовые ложки сахара и 4 столовые ложки ликера перемешайте, затем накройте крышку и поставьте в холодильник минимум на 1–2 часа, перемешивая один или два раза.
Две фотографии нарезанной клубники в миске, на одну из которых добавлен сахар. Две фотографии нарезанной клубники для «Клубники Романофф» 
Непосредственно перед тем, как отдать в большую миску, добавьте 1 стакан холодных густых сливок и 1/4 стакана сахарной пудры и взбейте электрическим миксером до образования жестких пиков. Возьмите лопаточку, добавьте 1/4 стакана сметаны, пока она хорошо не перемешается.
Перед подачей передайте клубнику, а затем разложите ее по 6 сервировочным стаканам или мискам. При желании можно полить ягоды, приготовленные таким образом. Вы также можете использовать это, чтобы пропитать торт. Выложите сливки на клубник, распределив их. Вы также можете использовать ложку для мороженого со спусковым крючком, чтобы получить красивую округлую порцию сливок. Подайте сразу или охладите и наслаждайтесь в течение 2 часов после сборки.
</v>
      </c>
    </row>
    <row r="2950" ht="15.75" customHeight="1">
      <c r="A2950" s="2" t="s">
        <v>1158</v>
      </c>
      <c r="B2950" s="2" t="s">
        <v>734</v>
      </c>
      <c r="C2950" s="2" t="s">
        <v>1159</v>
      </c>
      <c r="E2950" s="2" t="str">
        <f>IFERROR(__xludf.DUMMYFUNCTION("GOOGLETRANSLATE(A2950, ""en"", ""ru"")"),"Loading...")</f>
        <v>Loading...</v>
      </c>
      <c r="F2950" s="2" t="str">
        <f>IFERROR(__xludf.DUMMYFUNCTION("GOOGLETRANSLATE(B2950, ""en"", ""ru"")"),"Loading...")</f>
        <v>Loading...</v>
      </c>
      <c r="G2950" s="2" t="str">
        <f>IFERROR(__xludf.DUMMYFUNCTION("GOOGLETRANSLATE(C2950, ""en"", ""ru"")"),"Разогрейте духовку до 350 ° F. Распылите антипригарный спрей в форму для выпечки размером 9x13 дюймов.
Поместите соевый соус, ½ стакана воды, коричневый сахар, имбирь и чеснок в небольшую кастрюлю и накройте крышку. Сделайте золото на среднем огне. Снимит"&amp;"е крышку и варите одну после минуты закипания.
Тем временем добавьте кукурузный крахмал и 2 столовые ложки воды в отдельный посуде до получения массы. Как только соус закипит, добавьте смесь в кастрюлю и перемешайте. Варите, пока соус не начнет густеть, з"&amp;"атем выключите огонь.
Поместите куриные грудки в подготовленную форму. Вылейте одну чашку соуса на поверхность курицы. Поместите курицу в духовку и запекайте 35 минут или с помощью. Достаньте из духовки и измельчите курицу с помощью двух вилок.
* Тем врем"&amp;"енем приготовьте овощи по паре или приготовьте их согласно инструкции на упаковке.
Добавьте приготовленные овощи и рис в запеканку с курицей. Добавьте большую часть оставшегося соуса, оставив немного, чтобы полить его сверху при подаче. Аккуратно перемеша"&amp;"йте все в форме для запекания до выступлений. Вернитесь в духовку и готовьте 15 минут. Достаньте из духовки и дайте постоять 5 минут перед выдачей. Полить каждую порцию оставшимся соусом. Наслаждаться!")</f>
        <v>Разогрейте духовку до 350 ° F. Распылите антипригарный спрей в форму для выпечки размером 9x13 дюймов.
Поместите соевый соус, ½ стакана воды, коричневый сахар, имбирь и чеснок в небольшую кастрюлю и накройте крышку. Сделайте золото на среднем огне. Снимите крышку и варите одну после минуты закипания.
Тем временем добавьте кукурузный крахмал и 2 столовые ложки воды в отдельный посуде до получения массы. Как только соус закипит, добавьте смесь в кастрюлю и перемешайте. Варите, пока соус не начнет густеть, затем выключите огонь.
Поместите куриные грудки в подготовленную форму. Вылейте одну чашку соуса на поверхность курицы. Поместите курицу в духовку и запекайте 35 минут или с помощью. Достаньте из духовки и измельчите курицу с помощью двух вилок.
* Тем временем приготовьте овощи по паре или приготовьте их согласно инструкции на упаковке.
Добавьте приготовленные овощи и рис в запеканку с курицей. Добавьте большую часть оставшегося соуса, оставив немного, чтобы полить его сверху при подаче. Аккуратно перемешайте все в форме для запекания до выступлений. Вернитесь в духовку и готовьте 15 минут. Достаньте из духовки и дайте постоять 5 минут перед выдачей. Полить каждую порцию оставшимся соусом. Наслаждаться!</v>
      </c>
    </row>
    <row r="2951" ht="15.75" customHeight="1">
      <c r="A2951" s="2" t="s">
        <v>1158</v>
      </c>
      <c r="B2951" s="2" t="s">
        <v>912</v>
      </c>
      <c r="C2951" s="2" t="s">
        <v>1159</v>
      </c>
      <c r="E2951" s="2" t="str">
        <f>IFERROR(__xludf.DUMMYFUNCTION("GOOGLETRANSLATE(A2951, ""en"", ""ru"")"),"Loading...")</f>
        <v>Loading...</v>
      </c>
      <c r="F2951" s="2" t="str">
        <f>IFERROR(__xludf.DUMMYFUNCTION("GOOGLETRANSLATE(B2951, ""en"", ""ru"")"),"Loading...")</f>
        <v>Loading...</v>
      </c>
      <c r="G2951" s="2" t="str">
        <f>IFERROR(__xludf.DUMMYFUNCTION("GOOGLETRANSLATE(C2951, ""en"", ""ru"")"),"Разогрейте духовку до 350 ° F. Распылите антипригарный спрей в форму для выпечки размером 9x13 дюймов.
Поместите соевый соус, ½ стакана воды, коричневый сахар, имбирь и чеснок в небольшую кастрюлю и накройте крышку. Сделайте золото на среднем огне. Снимит"&amp;"е крышку и варите одну после минуты закипания.
Тем временем добавьте кукурузный крахмал и 2 столовые ложки воды в отдельный посуде до получения массы. Как только соус закипит, добавьте смесь в кастрюлю и перемешайте. Варите, пока соус не начнет густеть, з"&amp;"атем выключите огонь.
Поместите куриные грудки в подготовленную форму. Вылейте одну чашку соуса на поверхность курицы. Поместите курицу в духовку и запекайте 35 минут или с помощью. Достаньте из духовки и измельчите курицу с помощью двух вилок.
* Тем врем"&amp;"енем приготовьте овощи по паре или приготовьте их согласно инструкции на упаковке.
Добавьте приготовленные овощи и рис в запеканку с курицей. Добавьте большую часть оставшегося соуса, оставив немного, чтобы полить его сверху при подаче. Аккуратно перемеша"&amp;"йте все в форме для запекания до выступлений. Вернитесь в духовку и готовьте 15 минут. Достаньте из духовки и дайте постоять 5 минут перед выдачей. Полить каждую порцию оставшимся соусом. Наслаждаться!")</f>
        <v>Разогрейте духовку до 350 ° F. Распылите антипригарный спрей в форму для выпечки размером 9x13 дюймов.
Поместите соевый соус, ½ стакана воды, коричневый сахар, имбирь и чеснок в небольшую кастрюлю и накройте крышку. Сделайте золото на среднем огне. Снимите крышку и варите одну после минуты закипания.
Тем временем добавьте кукурузный крахмал и 2 столовые ложки воды в отдельный посуде до получения массы. Как только соус закипит, добавьте смесь в кастрюлю и перемешайте. Варите, пока соус не начнет густеть, затем выключите огонь.
Поместите куриные грудки в подготовленную форму. Вылейте одну чашку соуса на поверхность курицы. Поместите курицу в духовку и запекайте 35 минут или с помощью. Достаньте из духовки и измельчите курицу с помощью двух вилок.
* Тем временем приготовьте овощи по паре или приготовьте их согласно инструкции на упаковке.
Добавьте приготовленные овощи и рис в запеканку с курицей. Добавьте большую часть оставшегося соуса, оставив немного, чтобы полить его сверху при подаче. Аккуратно перемешайте все в форме для запекания до выступлений. Вернитесь в духовку и готовьте 15 минут. Достаньте из духовки и дайте постоять 5 минут перед выдачей. Полить каждую порцию оставшимся соусом. Наслаждаться!</v>
      </c>
    </row>
    <row r="2952" ht="15.75" customHeight="1">
      <c r="A2952" s="2" t="s">
        <v>1158</v>
      </c>
      <c r="B2952" s="2" t="s">
        <v>841</v>
      </c>
      <c r="C2952" s="2" t="s">
        <v>1159</v>
      </c>
      <c r="E2952" s="2" t="str">
        <f>IFERROR(__xludf.DUMMYFUNCTION("GOOGLETRANSLATE(A2952, ""en"", ""ru"")"),"Loading...")</f>
        <v>Loading...</v>
      </c>
      <c r="F2952" s="2" t="str">
        <f>IFERROR(__xludf.DUMMYFUNCTION("GOOGLETRANSLATE(B2952, ""en"", ""ru"")"),"Loading...")</f>
        <v>Loading...</v>
      </c>
      <c r="G2952" s="2" t="str">
        <f>IFERROR(__xludf.DUMMYFUNCTION("GOOGLETRANSLATE(C2952, ""en"", ""ru"")"),"Разогрейте духовку до 350 ° F. Распылите антипригарный спрей в форму для выпечки размером 9x13 дюймов.
Поместите соевый соус, ½ стакана воды, коричневый сахар, имбирь и чеснок в небольшую кастрюлю и накройте крышку. Сделайте золото на среднем огне. Снимит"&amp;"е крышку и варите одну после минуты закипания.
Тем временем добавьте кукурузный крахмал и 2 столовые ложки воды в отдельный посуде до получения массы. Как только соус закипит, добавьте смесь в кастрюлю и перемешайте. Варите, пока соус не начнет густеть, з"&amp;"атем выключите огонь.
Поместите куриные грудки в подготовленную форму. Вылейте одну чашку соуса на поверхность курицы. Поместите курицу в духовку и запекайте 35 минут или с помощью. Достаньте из духовки и измельчите курицу с помощью двух вилок.
* Тем врем"&amp;"енем приготовьте овощи по паре или приготовьте их согласно инструкции на упаковке.
Добавьте приготовленные овощи и рис в запеканку с курицей. Добавьте большую часть оставшегося соуса, оставив немного, чтобы полить его сверху при подаче. Аккуратно перемеша"&amp;"йте все в форме для запекания до выступлений. Вернитесь в духовку и готовьте 15 минут. Достаньте из духовки и дайте постоять 5 минут перед выдачей. Полить каждую порцию оставшимся соусом. Наслаждаться!")</f>
        <v>Разогрейте духовку до 350 ° F. Распылите антипригарный спрей в форму для выпечки размером 9x13 дюймов.
Поместите соевый соус, ½ стакана воды, коричневый сахар, имбирь и чеснок в небольшую кастрюлю и накройте крышку. Сделайте золото на среднем огне. Снимите крышку и варите одну после минуты закипания.
Тем временем добавьте кукурузный крахмал и 2 столовые ложки воды в отдельный посуде до получения массы. Как только соус закипит, добавьте смесь в кастрюлю и перемешайте. Варите, пока соус не начнет густеть, затем выключите огонь.
Поместите куриные грудки в подготовленную форму. Вылейте одну чашку соуса на поверхность курицы. Поместите курицу в духовку и запекайте 35 минут или с помощью. Достаньте из духовки и измельчите курицу с помощью двух вилок.
* Тем временем приготовьте овощи по паре или приготовьте их согласно инструкции на упаковке.
Добавьте приготовленные овощи и рис в запеканку с курицей. Добавьте большую часть оставшегося соуса, оставив немного, чтобы полить его сверху при подаче. Аккуратно перемешайте все в форме для запекания до выступлений. Вернитесь в духовку и готовьте 15 минут. Достаньте из духовки и дайте постоять 5 минут перед выдачей. Полить каждую порцию оставшимся соусом. Наслаждаться!</v>
      </c>
    </row>
    <row r="2953" ht="15.75" customHeight="1">
      <c r="A2953" s="2" t="s">
        <v>1158</v>
      </c>
      <c r="B2953" s="2" t="s">
        <v>1160</v>
      </c>
      <c r="C2953" s="2" t="s">
        <v>1159</v>
      </c>
      <c r="E2953" s="2" t="str">
        <f>IFERROR(__xludf.DUMMYFUNCTION("GOOGLETRANSLATE(A2953, ""en"", ""ru"")"),"Loading...")</f>
        <v>Loading...</v>
      </c>
      <c r="F2953" s="2" t="str">
        <f>IFERROR(__xludf.DUMMYFUNCTION("GOOGLETRANSLATE(B2953, ""en"", ""ru"")"),"Loading...")</f>
        <v>Loading...</v>
      </c>
      <c r="G2953" s="2" t="str">
        <f>IFERROR(__xludf.DUMMYFUNCTION("GOOGLETRANSLATE(C2953, ""en"", ""ru"")"),"Разогрейте духовку до 350 ° F. Распылите антипригарный спрей в форму для выпечки размером 9x13 дюймов.
Поместите соевый соус, ½ стакана воды, коричневый сахар, имбирь и чеснок в небольшую кастрюлю и накройте крышку. Сделайте золото на среднем огне. Снимит"&amp;"е крышку и варите одну после минуты закипания.
Тем временем добавьте кукурузный крахмал и 2 столовые ложки воды в отдельный посуде до получения массы. Как только соус закипит, добавьте смесь в кастрюлю и перемешайте. Варите, пока соус не начнет густеть, з"&amp;"атем выключите огонь.
Поместите куриные грудки в подготовленную форму. Вылейте одну чашку соуса на поверхность курицы. Поместите курицу в духовку и запекайте 35 минут или с помощью. Достаньте из духовки и измельчите курицу с помощью двух вилок.
* Тем врем"&amp;"енем приготовьте овощи по паре или приготовьте их согласно инструкции на упаковке.
Добавьте приготовленные овощи и рис в запеканку с курицей. Добавьте большую часть оставшегося соуса, оставив немного, чтобы полить его сверху при подаче. Аккуратно перемеша"&amp;"йте все в форме для запекания до выступлений. Вернитесь в духовку и готовьте 15 минут. Достаньте из духовки и дайте постоять 5 минут перед выдачей. Полить каждую порцию оставшимся соусом. Наслаждаться!")</f>
        <v>Разогрейте духовку до 350 ° F. Распылите антипригарный спрей в форму для выпечки размером 9x13 дюймов.
Поместите соевый соус, ½ стакана воды, коричневый сахар, имбирь и чеснок в небольшую кастрюлю и накройте крышку. Сделайте золото на среднем огне. Снимите крышку и варите одну после минуты закипания.
Тем временем добавьте кукурузный крахмал и 2 столовые ложки воды в отдельный посуде до получения массы. Как только соус закипит, добавьте смесь в кастрюлю и перемешайте. Варите, пока соус не начнет густеть, затем выключите огонь.
Поместите куриные грудки в подготовленную форму. Вылейте одну чашку соуса на поверхность курицы. Поместите курицу в духовку и запекайте 35 минут или с помощью. Достаньте из духовки и измельчите курицу с помощью двух вилок.
* Тем временем приготовьте овощи по паре или приготовьте их согласно инструкции на упаковке.
Добавьте приготовленные овощи и рис в запеканку с курицей. Добавьте большую часть оставшегося соуса, оставив немного, чтобы полить его сверху при подаче. Аккуратно перемешайте все в форме для запекания до выступлений. Вернитесь в духовку и готовьте 15 минут. Достаньте из духовки и дайте постоять 5 минут перед выдачей. Полить каждую порцию оставшимся соусом. Наслаждаться!</v>
      </c>
    </row>
    <row r="2954" ht="15.75" customHeight="1">
      <c r="A2954" s="2" t="s">
        <v>1158</v>
      </c>
      <c r="B2954" s="2" t="s">
        <v>1161</v>
      </c>
      <c r="C2954" s="2" t="s">
        <v>1159</v>
      </c>
      <c r="E2954" s="2" t="str">
        <f>IFERROR(__xludf.DUMMYFUNCTION("GOOGLETRANSLATE(A2954, ""en"", ""ru"")"),"Loading...")</f>
        <v>Loading...</v>
      </c>
      <c r="F2954" s="2" t="str">
        <f>IFERROR(__xludf.DUMMYFUNCTION("GOOGLETRANSLATE(B2954, ""en"", ""ru"")"),"Loading...")</f>
        <v>Loading...</v>
      </c>
      <c r="G2954" s="2" t="str">
        <f>IFERROR(__xludf.DUMMYFUNCTION("GOOGLETRANSLATE(C2954, ""en"", ""ru"")"),"Разогрейте духовку до 350 ° F. Распылите антипригарный спрей в форму для выпечки размером 9x13 дюймов.
Поместите соевый соус, ½ стакана воды, коричневый сахар, имбирь и чеснок в небольшую кастрюлю и накройте крышку. Сделайте золото на среднем огне. Снимит"&amp;"е крышку и варите одну после минуты закипания.
Тем временем добавьте кукурузный крахмал и 2 столовые ложки воды в отдельный посуде до получения массы. Как только соус закипит, добавьте смесь в кастрюлю и перемешайте. Варите, пока соус не начнет густеть, з"&amp;"атем выключите огонь.
Поместите куриные грудки в подготовленную форму. Вылейте одну чашку соуса на поверхность курицы. Поместите курицу в духовку и запекайте 35 минут или с помощью. Достаньте из духовки и измельчите курицу с помощью двух вилок.
* Тем врем"&amp;"енем приготовьте овощи по паре или приготовьте их согласно инструкции на упаковке.
Добавьте приготовленные овощи и рис в запеканку с курицей. Добавьте большую часть оставшегося соуса, оставив немного, чтобы полить его сверху при подаче. Аккуратно перемеша"&amp;"йте все в форме для запекания до выступлений. Вернитесь в духовку и готовьте 15 минут. Достаньте из духовки и дайте постоять 5 минут перед выдачей. Полить каждую порцию оставшимся соусом. Наслаждаться!")</f>
        <v>Разогрейте духовку до 350 ° F. Распылите антипригарный спрей в форму для выпечки размером 9x13 дюймов.
Поместите соевый соус, ½ стакана воды, коричневый сахар, имбирь и чеснок в небольшую кастрюлю и накройте крышку. Сделайте золото на среднем огне. Снимите крышку и варите одну после минуты закипания.
Тем временем добавьте кукурузный крахмал и 2 столовые ложки воды в отдельный посуде до получения массы. Как только соус закипит, добавьте смесь в кастрюлю и перемешайте. Варите, пока соус не начнет густеть, затем выключите огонь.
Поместите куриные грудки в подготовленную форму. Вылейте одну чашку соуса на поверхность курицы. Поместите курицу в духовку и запекайте 35 минут или с помощью. Достаньте из духовки и измельчите курицу с помощью двух вилок.
* Тем временем приготовьте овощи по паре или приготовьте их согласно инструкции на упаковке.
Добавьте приготовленные овощи и рис в запеканку с курицей. Добавьте большую часть оставшегося соуса, оставив немного, чтобы полить его сверху при подаче. Аккуратно перемешайте все в форме для запекания до выступлений. Вернитесь в духовку и готовьте 15 минут. Достаньте из духовки и дайте постоять 5 минут перед выдачей. Полить каждую порцию оставшимся соусом. Наслаждаться!</v>
      </c>
    </row>
    <row r="2955" ht="15.75" customHeight="1">
      <c r="A2955" s="2" t="s">
        <v>1158</v>
      </c>
      <c r="B2955" s="2" t="s">
        <v>1162</v>
      </c>
      <c r="C2955" s="2" t="s">
        <v>1159</v>
      </c>
      <c r="E2955" s="2" t="str">
        <f>IFERROR(__xludf.DUMMYFUNCTION("GOOGLETRANSLATE(A2955, ""en"", ""ru"")"),"Loading...")</f>
        <v>Loading...</v>
      </c>
      <c r="F2955" s="2" t="str">
        <f>IFERROR(__xludf.DUMMYFUNCTION("GOOGLETRANSLATE(B2955, ""en"", ""ru"")"),"Loading...")</f>
        <v>Loading...</v>
      </c>
      <c r="G2955" s="2" t="str">
        <f>IFERROR(__xludf.DUMMYFUNCTION("GOOGLETRANSLATE(C2955, ""en"", ""ru"")"),"Разогрейте духовку до 350 ° F. Распылите антипригарный спрей в форму для выпечки размером 9x13 дюймов.
Поместите соевый соус, ½ стакана воды, коричневый сахар, имбирь и чеснок в небольшую кастрюлю и накройте крышку. Сделайте золото на среднем огне. Снимит"&amp;"е крышку и варите одну после минуты закипания.
Тем временем добавьте кукурузный крахмал и 2 столовые ложки воды в отдельный посуде до получения массы. Как только соус закипит, добавьте смесь в кастрюлю и перемешайте. Варите, пока соус не начнет густеть, з"&amp;"атем выключите огонь.
Поместите куриные грудки в подготовленную форму. Вылейте одну чашку соуса на поверхность курицы. Поместите курицу в духовку и запекайте 35 минут или с помощью. Достаньте из духовки и измельчите курицу с помощью двух вилок.
* Тем врем"&amp;"енем приготовьте овощи по паре или приготовьте их согласно инструкции на упаковке.
Добавьте приготовленные овощи и рис в запеканку с курицей. Добавьте большую часть оставшегося соуса, оставив немного, чтобы полить его сверху при подаче. Аккуратно перемеша"&amp;"йте все в форме для запекания до выступлений. Вернитесь в духовку и готовьте 15 минут. Достаньте из духовки и дайте постоять 5 минут перед выдачей. Полить каждую порцию оставшимся соусом. Наслаждаться!")</f>
        <v>Разогрейте духовку до 350 ° F. Распылите антипригарный спрей в форму для выпечки размером 9x13 дюймов.
Поместите соевый соус, ½ стакана воды, коричневый сахар, имбирь и чеснок в небольшую кастрюлю и накройте крышку. Сделайте золото на среднем огне. Снимите крышку и варите одну после минуты закипания.
Тем временем добавьте кукурузный крахмал и 2 столовые ложки воды в отдельный посуде до получения массы. Как только соус закипит, добавьте смесь в кастрюлю и перемешайте. Варите, пока соус не начнет густеть, затем выключите огонь.
Поместите куриные грудки в подготовленную форму. Вылейте одну чашку соуса на поверхность курицы. Поместите курицу в духовку и запекайте 35 минут или с помощью. Достаньте из духовки и измельчите курицу с помощью двух вилок.
* Тем временем приготовьте овощи по паре или приготовьте их согласно инструкции на упаковке.
Добавьте приготовленные овощи и рис в запеканку с курицей. Добавьте большую часть оставшегося соуса, оставив немного, чтобы полить его сверху при подаче. Аккуратно перемешайте все в форме для запекания до выступлений. Вернитесь в духовку и готовьте 15 минут. Достаньте из духовки и дайте постоять 5 минут перед выдачей. Полить каждую порцию оставшимся соусом. Наслаждаться!</v>
      </c>
    </row>
    <row r="2956" ht="15.75" customHeight="1">
      <c r="A2956" s="2" t="s">
        <v>1158</v>
      </c>
      <c r="B2956" s="2" t="s">
        <v>301</v>
      </c>
      <c r="C2956" s="2" t="s">
        <v>1159</v>
      </c>
      <c r="E2956" s="2" t="str">
        <f>IFERROR(__xludf.DUMMYFUNCTION("GOOGLETRANSLATE(A2956, ""en"", ""ru"")"),"Loading...")</f>
        <v>Loading...</v>
      </c>
      <c r="F2956" s="2" t="str">
        <f>IFERROR(__xludf.DUMMYFUNCTION("GOOGLETRANSLATE(B2956, ""en"", ""ru"")"),"Loading...")</f>
        <v>Loading...</v>
      </c>
      <c r="G2956" s="2" t="str">
        <f>IFERROR(__xludf.DUMMYFUNCTION("GOOGLETRANSLATE(C2956, ""en"", ""ru"")"),"Разогрейте духовку до 350 ° F. Распылите антипригарный спрей в форму для выпечки размером 9x13 дюймов.
Поместите соевый соус, ½ стакана воды, коричневый сахар, имбирь и чеснок в небольшую кастрюлю и накройте крышку. Сделайте золото на среднем огне. Снимит"&amp;"е крышку и варите одну после минуты закипания.
Тем временем добавьте кукурузный крахмал и 2 столовые ложки воды в отдельный посуде до получения массы. Как только соус закипит, добавьте смесь в кастрюлю и перемешайте. Варите, пока соус не начнет густеть, з"&amp;"атем выключите огонь.
Поместите куриные грудки в подготовленную форму. Вылейте одну чашку соуса на поверхность курицы. Поместите курицу в духовку и запекайте 35 минут или с помощью. Достаньте из духовки и измельчите курицу с помощью двух вилок.
* Тем врем"&amp;"енем приготовьте овощи по паре или приготовьте их согласно инструкции на упаковке.
Добавьте приготовленные овощи и рис в запеканку с курицей. Добавьте большую часть оставшегося соуса, оставив немного, чтобы полить его сверху при подаче. Аккуратно перемеша"&amp;"йте все в форме для запекания до выступлений. Вернитесь в духовку и готовьте 15 минут. Достаньте из духовки и дайте постоять 5 минут перед выдачей. Полить каждую порцию оставшимся соусом. Наслаждаться!")</f>
        <v>Разогрейте духовку до 350 ° F. Распылите антипригарный спрей в форму для выпечки размером 9x13 дюймов.
Поместите соевый соус, ½ стакана воды, коричневый сахар, имбирь и чеснок в небольшую кастрюлю и накройте крышку. Сделайте золото на среднем огне. Снимите крышку и варите одну после минуты закипания.
Тем временем добавьте кукурузный крахмал и 2 столовые ложки воды в отдельный посуде до получения массы. Как только соус закипит, добавьте смесь в кастрюлю и перемешайте. Варите, пока соус не начнет густеть, затем выключите огонь.
Поместите куриные грудки в подготовленную форму. Вылейте одну чашку соуса на поверхность курицы. Поместите курицу в духовку и запекайте 35 минут или с помощью. Достаньте из духовки и измельчите курицу с помощью двух вилок.
* Тем временем приготовьте овощи по паре или приготовьте их согласно инструкции на упаковке.
Добавьте приготовленные овощи и рис в запеканку с курицей. Добавьте большую часть оставшегося соуса, оставив немного, чтобы полить его сверху при подаче. Аккуратно перемешайте все в форме для запекания до выступлений. Вернитесь в духовку и готовьте 15 минут. Достаньте из духовки и дайте постоять 5 минут перед выдачей. Полить каждую порцию оставшимся соусом. Наслаждаться!</v>
      </c>
    </row>
    <row r="2957" ht="15.75" customHeight="1">
      <c r="A2957" s="2" t="s">
        <v>1158</v>
      </c>
      <c r="B2957" s="2" t="s">
        <v>1163</v>
      </c>
      <c r="C2957" s="2" t="s">
        <v>1159</v>
      </c>
      <c r="E2957" s="2" t="str">
        <f>IFERROR(__xludf.DUMMYFUNCTION("GOOGLETRANSLATE(A2957, ""en"", ""ru"")"),"Loading...")</f>
        <v>Loading...</v>
      </c>
      <c r="F2957" s="2" t="str">
        <f>IFERROR(__xludf.DUMMYFUNCTION("GOOGLETRANSLATE(B2957, ""en"", ""ru"")"),"Loading...")</f>
        <v>Loading...</v>
      </c>
      <c r="G2957" s="2" t="str">
        <f>IFERROR(__xludf.DUMMYFUNCTION("GOOGLETRANSLATE(C2957, ""en"", ""ru"")"),"Разогрейте духовку до 350 ° F. Распылите антипригарный спрей в форму для выпечки размером 9x13 дюймов.
Поместите соевый соус, ½ стакана воды, коричневый сахар, имбирь и чеснок в небольшую кастрюлю и накройте крышку. Сделайте золото на среднем огне. Снимит"&amp;"е крышку и варите одну после минуты закипания.
Тем временем добавьте кукурузный крахмал и 2 столовые ложки воды в отдельный посуде до получения массы. Как только соус закипит, добавьте смесь в кастрюлю и перемешайте. Варите, пока соус не начнет густеть, з"&amp;"атем выключите огонь.
Поместите куриные грудки в подготовленную форму. Вылейте одну чашку соуса на поверхность курицы. Поместите курицу в духовку и запекайте 35 минут или с помощью. Достаньте из духовки и измельчите курицу с помощью двух вилок.
* Тем врем"&amp;"енем приготовьте овощи по паре или приготовьте их согласно инструкции на упаковке.
Добавьте приготовленные овощи и рис в запеканку с курицей. Добавьте большую часть оставшегося соуса, оставив немного, чтобы полить его сверху при подаче. Аккуратно перемеша"&amp;"йте все в форме для запекания до выступлений. Вернитесь в духовку и готовьте 15 минут. Достаньте из духовки и дайте постоять 5 минут перед выдачей. Полить каждую порцию оставшимся соусом. Наслаждаться!")</f>
        <v>Разогрейте духовку до 350 ° F. Распылите антипригарный спрей в форму для выпечки размером 9x13 дюймов.
Поместите соевый соус, ½ стакана воды, коричневый сахар, имбирь и чеснок в небольшую кастрюлю и накройте крышку. Сделайте золото на среднем огне. Снимите крышку и варите одну после минуты закипания.
Тем временем добавьте кукурузный крахмал и 2 столовые ложки воды в отдельный посуде до получения массы. Как только соус закипит, добавьте смесь в кастрюлю и перемешайте. Варите, пока соус не начнет густеть, затем выключите огонь.
Поместите куриные грудки в подготовленную форму. Вылейте одну чашку соуса на поверхность курицы. Поместите курицу в духовку и запекайте 35 минут или с помощью. Достаньте из духовки и измельчите курицу с помощью двух вилок.
* Тем временем приготовьте овощи по паре или приготовьте их согласно инструкции на упаковке.
Добавьте приготовленные овощи и рис в запеканку с курицей. Добавьте большую часть оставшегося соуса, оставив немного, чтобы полить его сверху при подаче. Аккуратно перемешайте все в форме для запекания до выступлений. Вернитесь в духовку и готовьте 15 минут. Достаньте из духовки и дайте постоять 5 минут перед выдачей. Полить каждую порцию оставшимся соусом. Наслаждаться!</v>
      </c>
    </row>
    <row r="2958" ht="15.75" customHeight="1">
      <c r="A2958" s="2" t="s">
        <v>1158</v>
      </c>
      <c r="B2958" s="2" t="s">
        <v>1164</v>
      </c>
      <c r="C2958" s="2" t="s">
        <v>1159</v>
      </c>
      <c r="E2958" s="2" t="str">
        <f>IFERROR(__xludf.DUMMYFUNCTION("GOOGLETRANSLATE(A2958, ""en"", ""ru"")"),"Loading...")</f>
        <v>Loading...</v>
      </c>
      <c r="F2958" s="2" t="str">
        <f>IFERROR(__xludf.DUMMYFUNCTION("GOOGLETRANSLATE(B2958, ""en"", ""ru"")"),"Loading...")</f>
        <v>Loading...</v>
      </c>
      <c r="G2958" s="2" t="str">
        <f>IFERROR(__xludf.DUMMYFUNCTION("GOOGLETRANSLATE(C2958, ""en"", ""ru"")"),"Разогрейте духовку до 350 ° F. Распылите антипригарный спрей в форму для выпечки размером 9x13 дюймов.
Поместите соевый соус, ½ стакана воды, коричневый сахар, имбирь и чеснок в небольшую кастрюлю и накройте крышку. Сделайте золото на среднем огне. Снимит"&amp;"е крышку и варите одну после минуты закипания.
Тем временем добавьте кукурузный крахмал и 2 столовые ложки воды в отдельный посуде до получения массы. Как только соус закипит, добавьте смесь в кастрюлю и перемешайте. Варите, пока соус не начнет густеть, з"&amp;"атем выключите огонь.
Поместите куриные грудки в подготовленную форму. Вылейте одну чашку соуса на поверхность курицы. Поместите курицу в духовку и запекайте 35 минут или с помощью. Достаньте из духовки и измельчите курицу с помощью двух вилок.
* Тем врем"&amp;"енем приготовьте овощи по паре или приготовьте их согласно инструкции на упаковке.
Добавьте приготовленные овощи и рис в запеканку с курицей. Добавьте большую часть оставшегося соуса, оставив немного, чтобы полить его сверху при подаче. Аккуратно перемеша"&amp;"йте все в форме для запекания до выступлений. Вернитесь в духовку и готовьте 15 минут. Достаньте из духовки и дайте постоять 5 минут перед выдачей. Полить каждую порцию оставшимся соусом. Наслаждаться!")</f>
        <v>Разогрейте духовку до 350 ° F. Распылите антипригарный спрей в форму для выпечки размером 9x13 дюймов.
Поместите соевый соус, ½ стакана воды, коричневый сахар, имбирь и чеснок в небольшую кастрюлю и накройте крышку. Сделайте золото на среднем огне. Снимите крышку и варите одну после минуты закипания.
Тем временем добавьте кукурузный крахмал и 2 столовые ложки воды в отдельный посуде до получения массы. Как только соус закипит, добавьте смесь в кастрюлю и перемешайте. Варите, пока соус не начнет густеть, затем выключите огонь.
Поместите куриные грудки в подготовленную форму. Вылейте одну чашку соуса на поверхность курицы. Поместите курицу в духовку и запекайте 35 минут или с помощью. Достаньте из духовки и измельчите курицу с помощью двух вилок.
* Тем временем приготовьте овощи по паре или приготовьте их согласно инструкции на упаковке.
Добавьте приготовленные овощи и рис в запеканку с курицей. Добавьте большую часть оставшегося соуса, оставив немного, чтобы полить его сверху при подаче. Аккуратно перемешайте все в форме для запекания до выступлений. Вернитесь в духовку и готовьте 15 минут. Достаньте из духовки и дайте постоять 5 минут перед выдачей. Полить каждую порцию оставшимся соусом. Наслаждаться!</v>
      </c>
    </row>
    <row r="2959" ht="15.75" customHeight="1">
      <c r="A2959" s="2" t="s">
        <v>1165</v>
      </c>
      <c r="B2959" s="2" t="s">
        <v>1166</v>
      </c>
      <c r="C2959" s="2" t="s">
        <v>1167</v>
      </c>
      <c r="E2959" s="2" t="str">
        <f>IFERROR(__xludf.DUMMYFUNCTION("GOOGLETRANSLATE(A2959, ""en"", ""ru"")"),"Loading...")</f>
        <v>Loading...</v>
      </c>
      <c r="F2959" s="2" t="str">
        <f>IFERROR(__xludf.DUMMYFUNCTION("GOOGLETRANSLATE(B2959, ""en"", ""ru"")"),"Loading...")</f>
        <v>Loading...</v>
      </c>
      <c r="G2959" s="2" t="str">
        <f>IFERROR(__xludf.DUMMYFUNCTION("GOOGLETRANSLATE(C2959, ""en"", ""ru"")"),"Loading...")</f>
        <v>Loading...</v>
      </c>
    </row>
    <row r="2960" ht="15.75" customHeight="1">
      <c r="A2960" s="2" t="s">
        <v>1165</v>
      </c>
      <c r="B2960" s="2" t="s">
        <v>721</v>
      </c>
      <c r="C2960" s="2" t="s">
        <v>1167</v>
      </c>
      <c r="E2960" s="2" t="str">
        <f>IFERROR(__xludf.DUMMYFUNCTION("GOOGLETRANSLATE(A2960, ""en"", ""ru"")"),"Loading...")</f>
        <v>Loading...</v>
      </c>
      <c r="F2960" s="2" t="str">
        <f>IFERROR(__xludf.DUMMYFUNCTION("GOOGLETRANSLATE(B2960, ""en"", ""ru"")"),"Loading...")</f>
        <v>Loading...</v>
      </c>
      <c r="G2960" s="2" t="str">
        <f>IFERROR(__xludf.DUMMYFUNCTION("GOOGLETRANSLATE(C2960, ""en"", ""ru"")"),"Loading...")</f>
        <v>Loading...</v>
      </c>
    </row>
    <row r="2961" ht="15.75" customHeight="1">
      <c r="A2961" s="2" t="s">
        <v>1165</v>
      </c>
      <c r="B2961" s="2" t="s">
        <v>1168</v>
      </c>
      <c r="C2961" s="2" t="s">
        <v>1167</v>
      </c>
      <c r="E2961" s="2" t="str">
        <f>IFERROR(__xludf.DUMMYFUNCTION("GOOGLETRANSLATE(A2961, ""en"", ""ru"")"),"Loading...")</f>
        <v>Loading...</v>
      </c>
      <c r="F2961" s="2" t="str">
        <f>IFERROR(__xludf.DUMMYFUNCTION("GOOGLETRANSLATE(B2961, ""en"", ""ru"")"),"красный лук")</f>
        <v>красный лук</v>
      </c>
      <c r="G2961" s="2" t="str">
        <f>IFERROR(__xludf.DUMMYFUNCTION("GOOGLETRANSLATE(C2961, ""en"", ""ru"")"),"Loading...")</f>
        <v>Loading...</v>
      </c>
    </row>
    <row r="2962" ht="15.75" customHeight="1">
      <c r="A2962" s="2" t="s">
        <v>1165</v>
      </c>
      <c r="B2962" s="2" t="s">
        <v>1169</v>
      </c>
      <c r="C2962" s="2" t="s">
        <v>1167</v>
      </c>
      <c r="E2962" s="2" t="str">
        <f>IFERROR(__xludf.DUMMYFUNCTION("GOOGLETRANSLATE(A2962, ""en"", ""ru"")"),"Loading...")</f>
        <v>Loading...</v>
      </c>
      <c r="F2962" s="2" t="str">
        <f>IFERROR(__xludf.DUMMYFUNCTION("GOOGLETRANSLATE(B2962, ""en"", ""ru"")"),"Loading...")</f>
        <v>Loading...</v>
      </c>
      <c r="G2962" s="2" t="str">
        <f>IFERROR(__xludf.DUMMYFUNCTION("GOOGLETRANSLATE(C2962, ""en"", ""ru"")"),"Loading...")</f>
        <v>Loading...</v>
      </c>
    </row>
    <row r="2963" ht="15.75" customHeight="1">
      <c r="A2963" s="2" t="s">
        <v>1165</v>
      </c>
      <c r="B2963" s="2" t="s">
        <v>346</v>
      </c>
      <c r="C2963" s="2" t="s">
        <v>1167</v>
      </c>
      <c r="E2963" s="2" t="str">
        <f>IFERROR(__xludf.DUMMYFUNCTION("GOOGLETRANSLATE(A2963, ""en"", ""ru"")"),"Loading...")</f>
        <v>Loading...</v>
      </c>
      <c r="F2963" s="2" t="str">
        <f>IFERROR(__xludf.DUMMYFUNCTION("GOOGLETRANSLATE(B2963, ""en"", ""ru"")"),"Loading...")</f>
        <v>Loading...</v>
      </c>
      <c r="G2963" s="2" t="str">
        <f>IFERROR(__xludf.DUMMYFUNCTION("GOOGLETRANSLATE(C2963, ""en"", ""ru"")"),"Loading...")</f>
        <v>Loading...</v>
      </c>
    </row>
    <row r="2964" ht="15.75" customHeight="1">
      <c r="A2964" s="2" t="s">
        <v>1165</v>
      </c>
      <c r="B2964" s="2" t="s">
        <v>791</v>
      </c>
      <c r="C2964" s="2" t="s">
        <v>1167</v>
      </c>
      <c r="E2964" s="2" t="str">
        <f>IFERROR(__xludf.DUMMYFUNCTION("GOOGLETRANSLATE(A2964, ""en"", ""ru"")"),"Loading...")</f>
        <v>Loading...</v>
      </c>
      <c r="F2964" s="2" t="str">
        <f>IFERROR(__xludf.DUMMYFUNCTION("GOOGLETRANSLATE(B2964, ""en"", ""ru"")"),"Loading...")</f>
        <v>Loading...</v>
      </c>
      <c r="G2964" s="2" t="str">
        <f>IFERROR(__xludf.DUMMYFUNCTION("GOOGLETRANSLATE(C2964, ""en"", ""ru"")"),"Loading...")</f>
        <v>Loading...</v>
      </c>
    </row>
    <row r="2965" ht="15.75" customHeight="1">
      <c r="A2965" s="2" t="s">
        <v>1165</v>
      </c>
      <c r="B2965" s="2" t="s">
        <v>770</v>
      </c>
      <c r="C2965" s="2" t="s">
        <v>1167</v>
      </c>
      <c r="E2965" s="2" t="str">
        <f>IFERROR(__xludf.DUMMYFUNCTION("GOOGLETRANSLATE(A2965, ""en"", ""ru"")"),"Loading...")</f>
        <v>Loading...</v>
      </c>
      <c r="F2965" s="2" t="str">
        <f>IFERROR(__xludf.DUMMYFUNCTION("GOOGLETRANSLATE(B2965, ""en"", ""ru"")"),"имбирь")</f>
        <v>имбирь</v>
      </c>
      <c r="G2965" s="2" t="str">
        <f>IFERROR(__xludf.DUMMYFUNCTION("GOOGLETRANSLATE(C2965, ""en"", ""ru"")"),"Loading...")</f>
        <v>Loading...</v>
      </c>
    </row>
    <row r="2966" ht="15.75" customHeight="1">
      <c r="A2966" s="2" t="s">
        <v>1165</v>
      </c>
      <c r="B2966" s="2" t="s">
        <v>1170</v>
      </c>
      <c r="C2966" s="2" t="s">
        <v>1167</v>
      </c>
      <c r="E2966" s="2" t="str">
        <f>IFERROR(__xludf.DUMMYFUNCTION("GOOGLETRANSLATE(A2966, ""en"", ""ru"")"),"Loading...")</f>
        <v>Loading...</v>
      </c>
      <c r="F2966" s="2" t="str">
        <f>IFERROR(__xludf.DUMMYFUNCTION("GOOGLETRANSLATE(B2966, ""en"", ""ru"")"),"Loading...")</f>
        <v>Loading...</v>
      </c>
      <c r="G2966" s="2" t="str">
        <f>IFERROR(__xludf.DUMMYFUNCTION("GOOGLETRANSLATE(C2966, ""en"", ""ru"")"),"Loading...")</f>
        <v>Loading...</v>
      </c>
    </row>
    <row r="2967" ht="15.75" customHeight="1">
      <c r="A2967" s="2" t="s">
        <v>1165</v>
      </c>
      <c r="B2967" s="2" t="s">
        <v>321</v>
      </c>
      <c r="C2967" s="2" t="s">
        <v>1167</v>
      </c>
      <c r="E2967" s="2" t="str">
        <f>IFERROR(__xludf.DUMMYFUNCTION("GOOGLETRANSLATE(A2967, ""en"", ""ru"")"),"Loading...")</f>
        <v>Loading...</v>
      </c>
      <c r="F2967" s="2" t="str">
        <f>IFERROR(__xludf.DUMMYFUNCTION("GOOGLETRANSLATE(B2967, ""en"", ""ru"")"),"Loading...")</f>
        <v>Loading...</v>
      </c>
      <c r="G2967" s="2" t="str">
        <f>IFERROR(__xludf.DUMMYFUNCTION("GOOGLETRANSLATE(C2967, ""en"", ""ru"")"),"Loading...")</f>
        <v>Loading...</v>
      </c>
    </row>
    <row r="2968" ht="15.75" customHeight="1">
      <c r="A2968" s="2" t="s">
        <v>1165</v>
      </c>
      <c r="B2968" s="2" t="s">
        <v>1171</v>
      </c>
      <c r="C2968" s="2" t="s">
        <v>1167</v>
      </c>
      <c r="E2968" s="2" t="str">
        <f>IFERROR(__xludf.DUMMYFUNCTION("GOOGLETRANSLATE(A2968, ""en"", ""ru"")"),"Loading...")</f>
        <v>Loading...</v>
      </c>
      <c r="F2968" s="2" t="str">
        <f>IFERROR(__xludf.DUMMYFUNCTION("GOOGLETRANSLATE(B2968, ""en"", ""ru"")"),"Loading...")</f>
        <v>Loading...</v>
      </c>
      <c r="G2968" s="2" t="str">
        <f>IFERROR(__xludf.DUMMYFUNCTION("GOOGLETRANSLATE(C2968, ""en"", ""ru"")"),"Loading...")</f>
        <v>Loading...</v>
      </c>
    </row>
    <row r="2969" ht="15.75" customHeight="1">
      <c r="A2969" s="2" t="s">
        <v>1165</v>
      </c>
      <c r="B2969" s="2" t="s">
        <v>277</v>
      </c>
      <c r="C2969" s="2" t="s">
        <v>1167</v>
      </c>
      <c r="E2969" s="2" t="str">
        <f>IFERROR(__xludf.DUMMYFUNCTION("GOOGLETRANSLATE(A2969, ""en"", ""ru"")"),"Loading...")</f>
        <v>Loading...</v>
      </c>
      <c r="F2969" s="2" t="str">
        <f>IFERROR(__xludf.DUMMYFUNCTION("GOOGLETRANSLATE(B2969, ""en"", ""ru"")"),"Loading...")</f>
        <v>Loading...</v>
      </c>
      <c r="G2969" s="2" t="str">
        <f>IFERROR(__xludf.DUMMYFUNCTION("GOOGLETRANSLATE(C2969, ""en"", ""ru"")"),"Loading...")</f>
        <v>Loading...</v>
      </c>
    </row>
    <row r="2970" ht="15.75" customHeight="1">
      <c r="A2970" s="2" t="s">
        <v>1165</v>
      </c>
      <c r="B2970" s="2" t="s">
        <v>1172</v>
      </c>
      <c r="C2970" s="2" t="s">
        <v>1167</v>
      </c>
      <c r="E2970" s="2" t="str">
        <f>IFERROR(__xludf.DUMMYFUNCTION("GOOGLETRANSLATE(A2970, ""en"", ""ru"")"),"Loading...")</f>
        <v>Loading...</v>
      </c>
      <c r="F2970" s="2" t="str">
        <f>IFERROR(__xludf.DUMMYFUNCTION("GOOGLETRANSLATE(B2970, ""en"", ""ru"")"),"куркума")</f>
        <v>куркума</v>
      </c>
      <c r="G2970" s="2" t="str">
        <f>IFERROR(__xludf.DUMMYFUNCTION("GOOGLETRANSLATE(C2970, ""en"", ""ru"")"),"Loading...")</f>
        <v>Loading...</v>
      </c>
    </row>
    <row r="2971" ht="15.75" customHeight="1">
      <c r="A2971" s="2" t="s">
        <v>1173</v>
      </c>
      <c r="B2971" s="2" t="s">
        <v>776</v>
      </c>
      <c r="C2971" s="2" t="s">
        <v>1174</v>
      </c>
      <c r="E2971" s="2" t="str">
        <f>IFERROR(__xludf.DUMMYFUNCTION("GOOGLETRANSLATE(A2971, ""en"", ""ru"")"),"Loading...")</f>
        <v>Loading...</v>
      </c>
      <c r="F2971" s="2" t="str">
        <f>IFERROR(__xludf.DUMMYFUNCTION("GOOGLETRANSLATE(B2971, ""en"", ""ru"")"),"Loading...")</f>
        <v>Loading...</v>
      </c>
      <c r="G2971" s="2" t="str">
        <f>IFERROR(__xludf.DUMMYFUNCTION("GOOGLETRANSLATE(C2971, ""en"", ""ru"")"),"Loading...")</f>
        <v>Loading...</v>
      </c>
    </row>
    <row r="2972" ht="15.75" customHeight="1">
      <c r="A2972" s="2" t="s">
        <v>1173</v>
      </c>
      <c r="B2972" s="2" t="s">
        <v>1175</v>
      </c>
      <c r="C2972" s="2" t="s">
        <v>1174</v>
      </c>
      <c r="E2972" s="2" t="str">
        <f>IFERROR(__xludf.DUMMYFUNCTION("GOOGLETRANSLATE(A2972, ""en"", ""ru"")"),"Loading...")</f>
        <v>Loading...</v>
      </c>
      <c r="F2972" s="2" t="str">
        <f>IFERROR(__xludf.DUMMYFUNCTION("GOOGLETRANSLATE(B2972, ""en"", ""ru"")"),"Loading...")</f>
        <v>Loading...</v>
      </c>
      <c r="G2972" s="2" t="str">
        <f>IFERROR(__xludf.DUMMYFUNCTION("GOOGLETRANSLATE(C2972, ""en"", ""ru"")"),"Loading...")</f>
        <v>Loading...</v>
      </c>
    </row>
    <row r="2973" ht="15.75" customHeight="1">
      <c r="A2973" s="2" t="s">
        <v>1173</v>
      </c>
      <c r="B2973" s="2" t="s">
        <v>98</v>
      </c>
      <c r="C2973" s="2" t="s">
        <v>1174</v>
      </c>
      <c r="E2973" s="2" t="str">
        <f>IFERROR(__xludf.DUMMYFUNCTION("GOOGLETRANSLATE(A2973, ""en"", ""ru"")"),"Loading...")</f>
        <v>Loading...</v>
      </c>
      <c r="F2973" s="2" t="str">
        <f>IFERROR(__xludf.DUMMYFUNCTION("GOOGLETRANSLATE(B2973, ""en"", ""ru"")"),"подсолнечное масло")</f>
        <v>подсолнечное масло</v>
      </c>
      <c r="G2973" s="2" t="str">
        <f>IFERROR(__xludf.DUMMYFUNCTION("GOOGLETRANSLATE(C2973, ""en"", ""ru"")"),"Loading...")</f>
        <v>Loading...</v>
      </c>
    </row>
    <row r="2974" ht="15.75" customHeight="1">
      <c r="A2974" s="2" t="s">
        <v>1173</v>
      </c>
      <c r="B2974" s="2" t="s">
        <v>326</v>
      </c>
      <c r="C2974" s="2" t="s">
        <v>1174</v>
      </c>
      <c r="E2974" s="2" t="str">
        <f>IFERROR(__xludf.DUMMYFUNCTION("GOOGLETRANSLATE(A2974, ""en"", ""ru"")"),"Loading...")</f>
        <v>Loading...</v>
      </c>
      <c r="F2974" s="2" t="str">
        <f>IFERROR(__xludf.DUMMYFUNCTION("GOOGLETRANSLATE(B2974, ""en"", ""ru"")"),"Loading...")</f>
        <v>Loading...</v>
      </c>
      <c r="G2974" s="2" t="str">
        <f>IFERROR(__xludf.DUMMYFUNCTION("GOOGLETRANSLATE(C2974, ""en"", ""ru"")"),"Loading...")</f>
        <v>Loading...</v>
      </c>
    </row>
    <row r="2975" ht="15.75" customHeight="1">
      <c r="A2975" s="2" t="s">
        <v>1173</v>
      </c>
      <c r="B2975" s="2" t="s">
        <v>1176</v>
      </c>
      <c r="C2975" s="2" t="s">
        <v>1174</v>
      </c>
      <c r="E2975" s="2" t="str">
        <f>IFERROR(__xludf.DUMMYFUNCTION("GOOGLETRANSLATE(A2975, ""en"", ""ru"")"),"Loading...")</f>
        <v>Loading...</v>
      </c>
      <c r="F2975" s="2" t="str">
        <f>IFERROR(__xludf.DUMMYFUNCTION("GOOGLETRANSLATE(B2975, ""en"", ""ru"")"),"Loading...")</f>
        <v>Loading...</v>
      </c>
      <c r="G2975" s="2" t="str">
        <f>IFERROR(__xludf.DUMMYFUNCTION("GOOGLETRANSLATE(C2975, ""en"", ""ru"")"),"Loading...")</f>
        <v>Loading...</v>
      </c>
    </row>
    <row r="2976" ht="15.75" customHeight="1">
      <c r="A2976" s="2" t="s">
        <v>1173</v>
      </c>
      <c r="B2976" s="2" t="s">
        <v>797</v>
      </c>
      <c r="C2976" s="2" t="s">
        <v>1174</v>
      </c>
      <c r="E2976" s="2" t="str">
        <f>IFERROR(__xludf.DUMMYFUNCTION("GOOGLETRANSLATE(A2976, ""en"", ""ru"")"),"Loading...")</f>
        <v>Loading...</v>
      </c>
      <c r="F2976" s="2" t="str">
        <f>IFERROR(__xludf.DUMMYFUNCTION("GOOGLETRANSLATE(B2976, ""en"", ""ru"")"),"Loading...")</f>
        <v>Loading...</v>
      </c>
      <c r="G2976" s="2" t="str">
        <f>IFERROR(__xludf.DUMMYFUNCTION("GOOGLETRANSLATE(C2976, ""en"", ""ru"")"),"Loading...")</f>
        <v>Loading...</v>
      </c>
    </row>
    <row r="2977" ht="15.75" customHeight="1">
      <c r="A2977" s="2" t="s">
        <v>1173</v>
      </c>
      <c r="B2977" s="2" t="s">
        <v>1177</v>
      </c>
      <c r="C2977" s="2" t="s">
        <v>1174</v>
      </c>
      <c r="E2977" s="2" t="str">
        <f>IFERROR(__xludf.DUMMYFUNCTION("GOOGLETRANSLATE(A2977, ""en"", ""ru"")"),"Loading...")</f>
        <v>Loading...</v>
      </c>
      <c r="F2977" s="2" t="str">
        <f>IFERROR(__xludf.DUMMYFUNCTION("GOOGLETRANSLATE(B2977, ""en"", ""ru"")"),"Loading...")</f>
        <v>Loading...</v>
      </c>
      <c r="G2977" s="2" t="str">
        <f>IFERROR(__xludf.DUMMYFUNCTION("GOOGLETRANSLATE(C2977, ""en"", ""ru"")"),"Loading...")</f>
        <v>Loading...</v>
      </c>
    </row>
    <row r="2978" ht="15.75" customHeight="1">
      <c r="A2978" s="2" t="s">
        <v>1173</v>
      </c>
      <c r="B2978" s="2" t="s">
        <v>32</v>
      </c>
      <c r="C2978" s="2" t="s">
        <v>1174</v>
      </c>
      <c r="E2978" s="2" t="str">
        <f>IFERROR(__xludf.DUMMYFUNCTION("GOOGLETRANSLATE(A2978, ""en"", ""ru"")"),"Loading...")</f>
        <v>Loading...</v>
      </c>
      <c r="F2978" s="2" t="str">
        <f>IFERROR(__xludf.DUMMYFUNCTION("GOOGLETRANSLATE(B2978, ""en"", ""ru"")"),"Сахар")</f>
        <v>Сахар</v>
      </c>
      <c r="G2978" s="2" t="str">
        <f>IFERROR(__xludf.DUMMYFUNCTION("GOOGLETRANSLATE(C2978, ""en"", ""ru"")"),"Loading...")</f>
        <v>Loading...</v>
      </c>
    </row>
    <row r="2979" ht="15.75" customHeight="1">
      <c r="A2979" s="2" t="s">
        <v>1173</v>
      </c>
      <c r="B2979" s="2" t="s">
        <v>189</v>
      </c>
      <c r="C2979" s="2" t="s">
        <v>1174</v>
      </c>
      <c r="E2979" s="2" t="str">
        <f>IFERROR(__xludf.DUMMYFUNCTION("GOOGLETRANSLATE(A2979, ""en"", ""ru"")"),"Loading...")</f>
        <v>Loading...</v>
      </c>
      <c r="F2979" s="2" t="str">
        <f>IFERROR(__xludf.DUMMYFUNCTION("GOOGLETRANSLATE(B2979, ""en"", ""ru"")"),"Loading...")</f>
        <v>Loading...</v>
      </c>
      <c r="G2979" s="2" t="str">
        <f>IFERROR(__xludf.DUMMYFUNCTION("GOOGLETRANSLATE(C2979, ""en"", ""ru"")"),"Loading...")</f>
        <v>Loading...</v>
      </c>
    </row>
    <row r="2980" ht="15.75" customHeight="1">
      <c r="A2980" s="2" t="s">
        <v>1173</v>
      </c>
      <c r="B2980" s="2" t="s">
        <v>800</v>
      </c>
      <c r="C2980" s="2" t="s">
        <v>1174</v>
      </c>
      <c r="E2980" s="2" t="str">
        <f>IFERROR(__xludf.DUMMYFUNCTION("GOOGLETRANSLATE(A2980, ""en"", ""ru"")"),"Loading...")</f>
        <v>Loading...</v>
      </c>
      <c r="F2980" s="2" t="str">
        <f>IFERROR(__xludf.DUMMYFUNCTION("GOOGLETRANSLATE(B2980, ""en"", ""ru"")"),"Loading...")</f>
        <v>Loading...</v>
      </c>
      <c r="G2980" s="2" t="str">
        <f>IFERROR(__xludf.DUMMYFUNCTION("GOOGLETRANSLATE(C2980, ""en"", ""ru"")"),"Loading...")</f>
        <v>Loading...</v>
      </c>
    </row>
    <row r="2981" ht="15.75" customHeight="1">
      <c r="A2981" s="2" t="s">
        <v>1173</v>
      </c>
      <c r="B2981" s="2" t="s">
        <v>253</v>
      </c>
      <c r="C2981" s="2" t="s">
        <v>1174</v>
      </c>
      <c r="E2981" s="2" t="str">
        <f>IFERROR(__xludf.DUMMYFUNCTION("GOOGLETRANSLATE(A2981, ""en"", ""ru"")"),"Loading...")</f>
        <v>Loading...</v>
      </c>
      <c r="F2981" s="2" t="str">
        <f>IFERROR(__xludf.DUMMYFUNCTION("GOOGLETRANSLATE(B2981, ""en"", ""ru"")"),"Безил")</f>
        <v>Безил</v>
      </c>
      <c r="G2981" s="2" t="str">
        <f>IFERROR(__xludf.DUMMYFUNCTION("GOOGLETRANSLATE(C2981, ""en"", ""ru"")"),"Loading...")</f>
        <v>Loading...</v>
      </c>
    </row>
    <row r="2982" ht="15.75" customHeight="1">
      <c r="A2982" s="2" t="s">
        <v>1173</v>
      </c>
      <c r="B2982" s="2" t="s">
        <v>232</v>
      </c>
      <c r="C2982" s="2" t="s">
        <v>1174</v>
      </c>
      <c r="E2982" s="2" t="str">
        <f>IFERROR(__xludf.DUMMYFUNCTION("GOOGLETRANSLATE(A2982, ""en"", ""ru"")"),"Loading...")</f>
        <v>Loading...</v>
      </c>
      <c r="F2982" s="2" t="str">
        <f>IFERROR(__xludf.DUMMYFUNCTION("GOOGLETRANSLATE(B2982, ""en"", ""ru"")"),"Loading...")</f>
        <v>Loading...</v>
      </c>
      <c r="G2982" s="2" t="str">
        <f>IFERROR(__xludf.DUMMYFUNCTION("GOOGLETRANSLATE(C2982, ""en"", ""ru"")"),"Loading...")</f>
        <v>Loading...</v>
      </c>
    </row>
    <row r="2983" ht="15.75" customHeight="1">
      <c r="A2983" s="2" t="s">
        <v>1178</v>
      </c>
      <c r="B2983" s="2" t="s">
        <v>1179</v>
      </c>
      <c r="C2983" s="2" t="s">
        <v>1180</v>
      </c>
      <c r="E2983" s="2" t="str">
        <f>IFERROR(__xludf.DUMMYFUNCTION("GOOGLETRANSLATE(A2983, ""en"", ""ru"")"),"жаба в норе")</f>
        <v>жаба в норе</v>
      </c>
      <c r="F2983" s="2" t="str">
        <f>IFERROR(__xludf.DUMMYFUNCTION("GOOGLETRANSLATE(B2983, ""en"", ""ru"")"),"Loading...")</f>
        <v>Loading...</v>
      </c>
      <c r="G2983" s="2" t="str">
        <f>IFERROR(__xludf.DUMMYFUNCTION("GOOGLETRANSLATE(C2983, ""en"", ""ru"")"),"Loading...")</f>
        <v>Loading...</v>
      </c>
    </row>
    <row r="2984" ht="15.75" customHeight="1">
      <c r="A2984" s="2" t="s">
        <v>1178</v>
      </c>
      <c r="B2984" s="2" t="s">
        <v>346</v>
      </c>
      <c r="C2984" s="2" t="s">
        <v>1180</v>
      </c>
      <c r="E2984" s="2" t="str">
        <f>IFERROR(__xludf.DUMMYFUNCTION("GOOGLETRANSLATE(A2984, ""en"", ""ru"")"),"жаба в норе")</f>
        <v>жаба в норе</v>
      </c>
      <c r="F2984" s="2" t="str">
        <f>IFERROR(__xludf.DUMMYFUNCTION("GOOGLETRANSLATE(B2984, ""en"", ""ru"")"),"Loading...")</f>
        <v>Loading...</v>
      </c>
      <c r="G2984" s="2" t="str">
        <f>IFERROR(__xludf.DUMMYFUNCTION("GOOGLETRANSLATE(C2984, ""en"", ""ru"")"),"Loading...")</f>
        <v>Loading...</v>
      </c>
    </row>
    <row r="2985" ht="15.75" customHeight="1">
      <c r="A2985" s="2" t="s">
        <v>1178</v>
      </c>
      <c r="B2985" s="2" t="s">
        <v>49</v>
      </c>
      <c r="C2985" s="2" t="s">
        <v>1180</v>
      </c>
      <c r="E2985" s="2" t="str">
        <f>IFERROR(__xludf.DUMMYFUNCTION("GOOGLETRANSLATE(A2985, ""en"", ""ru"")"),"жаба в норе")</f>
        <v>жаба в норе</v>
      </c>
      <c r="F2985" s="2" t="str">
        <f>IFERROR(__xludf.DUMMYFUNCTION("GOOGLETRANSLATE(B2985, ""en"", ""ru"")"),"пшеничной муки")</f>
        <v>пшеничной муки</v>
      </c>
      <c r="G2985" s="2" t="str">
        <f>IFERROR(__xludf.DUMMYFUNCTION("GOOGLETRANSLATE(C2985, ""en"", ""ru"")"),"Loading...")</f>
        <v>Loading...</v>
      </c>
    </row>
    <row r="2986" ht="15.75" customHeight="1">
      <c r="A2986" s="2" t="s">
        <v>1178</v>
      </c>
      <c r="B2986" s="2" t="s">
        <v>62</v>
      </c>
      <c r="C2986" s="2" t="s">
        <v>1180</v>
      </c>
      <c r="E2986" s="2" t="str">
        <f>IFERROR(__xludf.DUMMYFUNCTION("GOOGLETRANSLATE(A2986, ""en"", ""ru"")"),"жаба в норе")</f>
        <v>жаба в норе</v>
      </c>
      <c r="F2986" s="2" t="str">
        <f>IFERROR(__xludf.DUMMYFUNCTION("GOOGLETRANSLATE(B2986, ""en"", ""ru"")"),"яйца")</f>
        <v>яйца</v>
      </c>
      <c r="G2986" s="2" t="str">
        <f>IFERROR(__xludf.DUMMYFUNCTION("GOOGLETRANSLATE(C2986, ""en"", ""ru"")"),"Loading...")</f>
        <v>Loading...</v>
      </c>
    </row>
    <row r="2987" ht="15.75" customHeight="1">
      <c r="A2987" s="2" t="s">
        <v>1178</v>
      </c>
      <c r="B2987" s="2" t="s">
        <v>1181</v>
      </c>
      <c r="C2987" s="2" t="s">
        <v>1180</v>
      </c>
      <c r="E2987" s="2" t="str">
        <f>IFERROR(__xludf.DUMMYFUNCTION("GOOGLETRANSLATE(A2987, ""en"", ""ru"")"),"жаба в норе")</f>
        <v>жаба в норе</v>
      </c>
      <c r="F2987" s="2" t="str">
        <f>IFERROR(__xludf.DUMMYFUNCTION("GOOGLETRANSLATE(B2987, ""en"", ""ru"")"),"Loading...")</f>
        <v>Loading...</v>
      </c>
      <c r="G2987" s="2" t="str">
        <f>IFERROR(__xludf.DUMMYFUNCTION("GOOGLETRANSLATE(C2987, ""en"", ""ru"")"),"Loading...")</f>
        <v>Loading...</v>
      </c>
    </row>
    <row r="2988" ht="15.75" customHeight="1">
      <c r="A2988" s="2" t="s">
        <v>1178</v>
      </c>
      <c r="B2988" s="2" t="s">
        <v>60</v>
      </c>
      <c r="C2988" s="2" t="s">
        <v>1180</v>
      </c>
      <c r="E2988" s="2" t="str">
        <f>IFERROR(__xludf.DUMMYFUNCTION("GOOGLETRANSLATE(A2988, ""en"", ""ru"")"),"жаба в норе")</f>
        <v>жаба в норе</v>
      </c>
      <c r="F2988" s="2" t="str">
        <f>IFERROR(__xludf.DUMMYFUNCTION("GOOGLETRANSLATE(B2988, ""en"", ""ru"")"),"молоко")</f>
        <v>молоко</v>
      </c>
      <c r="G2988" s="2" t="str">
        <f>IFERROR(__xludf.DUMMYFUNCTION("GOOGLETRANSLATE(C2988, ""en"", ""ru"")"),"Loading...")</f>
        <v>Loading...</v>
      </c>
    </row>
    <row r="2989" ht="15.75" customHeight="1">
      <c r="A2989" s="2" t="s">
        <v>1178</v>
      </c>
      <c r="B2989" s="2" t="s">
        <v>1182</v>
      </c>
      <c r="C2989" s="2" t="s">
        <v>1180</v>
      </c>
      <c r="E2989" s="2" t="str">
        <f>IFERROR(__xludf.DUMMYFUNCTION("GOOGLETRANSLATE(A2989, ""en"", ""ru"")"),"жаба в норе")</f>
        <v>жаба в норе</v>
      </c>
      <c r="F2989" s="2" t="str">
        <f>IFERROR(__xludf.DUMMYFUNCTION("GOOGLETRANSLATE(B2989, ""en"", ""ru"")"),"Loading...")</f>
        <v>Loading...</v>
      </c>
      <c r="G2989" s="2" t="str">
        <f>IFERROR(__xludf.DUMMYFUNCTION("GOOGLETRANSLATE(C2989, ""en"", ""ru"")"),"Loading...")</f>
        <v>Loading...</v>
      </c>
    </row>
    <row r="2990" ht="15.75" customHeight="1">
      <c r="A2990" s="2" t="s">
        <v>1183</v>
      </c>
      <c r="B2990" s="2" t="s">
        <v>69</v>
      </c>
      <c r="C2990" s="2" t="s">
        <v>1184</v>
      </c>
      <c r="E2990" s="2" t="str">
        <f>IFERROR(__xludf.DUMMYFUNCTION("GOOGLETRANSLATE(A2990, ""en"", ""ru"")"),"Loading...")</f>
        <v>Loading...</v>
      </c>
      <c r="F2990" s="2" t="str">
        <f>IFERROR(__xludf.DUMMYFUNCTION("GOOGLETRANSLATE(B2990, ""en"", ""ru"")"),"Оливковое масло")</f>
        <v>Оливковое масло</v>
      </c>
      <c r="G2990" s="2" t="str">
        <f>IFERROR(__xludf.DUMMYFUNCTION("GOOGLETRANSLATE(C2990, ""en"", ""ru"")"),"Разогрейте духовку до 180°C/160°C конвекция/газ. 4. Нагрейте масло в большой сковороде и обжаривайте лук 8–10 минут, пока он не станет мягким. Добавьте чеснок, вустерширский соус и 2 чайные ложки томатного пюре и перемешайте с массой. Отложить, чтобы осты"&amp;"вать.
Положите фарш индейки, яйцо, панировочные сухари и остывшую луковую смесь в большую миску и хорошо приправьте. Все перемешайте, затем сформируйте прямоугольную буханку и поместите в большую форму для запекания. Выложите на мясной рулет 2 столовые л"&amp;"ожки соуса для барбекю и запекайте 30 минут.
Тем временем слейте воду только из 1 банки фасоли, а затем вылейте обе банки в большую миску. Добавьте оставшийся соус для барбекю и томатное пюре. Приправьте и отложите.
Когда мясной рулет уже готов, разброс"&amp;"айте фасоль по внешней стороне и запекайте еще 15 минут, пока мясной рулет не будет полностью готов, фасоль не станет очень горячей. Посыпьте петрушку и подайте мясной рулет ломтиками.")</f>
        <v>Разогрейте духовку до 180°C/160°C конвекция/газ. 4. Нагрейте масло в большой сковороде и обжаривайте лук 8–10 минут, пока он не станет мягким. Добавьте чеснок, вустерширский соус и 2 чайные ложки томатного пюре и перемешайте с массой. Отложить, чтобы остывать.
Положите фарш индейки, яйцо, панировочные сухари и остывшую луковую смесь в большую миску и хорошо приправьте. Все перемешайте, затем сформируйте прямоугольную буханку и поместите в большую форму для запекания. Выложите на мясной рулет 2 столовые ложки соуса для барбекю и запекайте 30 минут.
Тем временем слейте воду только из 1 банки фасоли, а затем вылейте обе банки в большую миску. Добавьте оставшийся соус для барбекю и томатное пюре. Приправьте и отложите.
Когда мясной рулет уже готов, разбросайте фасоль по внешней стороне и запекайте еще 15 минут, пока мясной рулет не будет полностью готов, фасоль не станет очень горячей. Посыпьте петрушку и подайте мясной рулет ломтиками.</v>
      </c>
    </row>
    <row r="2991" ht="15.75" customHeight="1">
      <c r="A2991" s="2" t="s">
        <v>1183</v>
      </c>
      <c r="B2991" s="2" t="s">
        <v>77</v>
      </c>
      <c r="C2991" s="2" t="s">
        <v>1184</v>
      </c>
      <c r="E2991" s="2" t="str">
        <f>IFERROR(__xludf.DUMMYFUNCTION("GOOGLETRANSLATE(A2991, ""en"", ""ru"")"),"Loading...")</f>
        <v>Loading...</v>
      </c>
      <c r="F2991" s="2" t="str">
        <f>IFERROR(__xludf.DUMMYFUNCTION("GOOGLETRANSLATE(B2991, ""en"", ""ru"")"),"Лук")</f>
        <v>Лук</v>
      </c>
      <c r="G2991" s="2" t="str">
        <f>IFERROR(__xludf.DUMMYFUNCTION("GOOGLETRANSLATE(C2991, ""en"", ""ru"")"),"Разогрейте духовку до 180°C/160°C конвекция/газ. 4. Нагрейте масло в большой сковороде и обжаривайте лук 8–10 минут, пока он не станет мягким. Добавьте чеснок, вустерширский соус и 2 чайные ложки томатного пюре и перемешайте с массой. Отложить, чтобы осты"&amp;"вать.
Положите фарш индейки, яйцо, панировочные сухари и остывшую луковую смесь в большую миску и хорошо приправьте. Все перемешайте, затем сформируйте прямоугольную буханку и поместите в большую форму для запекания. Выложите на мясной рулет 2 столовые л"&amp;"ожки соуса для барбекю и запекайте 30 минут.
Тем временем слейте воду только из 1 банки фасоли, а затем вылейте обе банки в большую миску. Добавьте оставшийся соус для барбекю и томатное пюре. Приправьте и отложите.
Когда мясной рулет уже готов, разброс"&amp;"айте фасоль по внешней стороне и запекайте еще 15 минут, пока мясной рулет не будет полностью готов, фасоль не станет очень горячей. Посыпьте петрушку и подайте мясной рулет ломтиками.")</f>
        <v>Разогрейте духовку до 180°C/160°C конвекция/газ. 4. Нагрейте масло в большой сковороде и обжаривайте лук 8–10 минут, пока он не станет мягким. Добавьте чеснок, вустерширский соус и 2 чайные ложки томатного пюре и перемешайте с массой. Отложить, чтобы остывать.
Положите фарш индейки, яйцо, панировочные сухари и остывшую луковую смесь в большую миску и хорошо приправьте. Все перемешайте, затем сформируйте прямоугольную буханку и поместите в большую форму для запекания. Выложите на мясной рулет 2 столовые ложки соуса для барбекю и запекайте 30 минут.
Тем временем слейте воду только из 1 банки фасоли, а затем вылейте обе банки в большую миску. Добавьте оставшийся соус для барбекю и томатное пюре. Приправьте и отложите.
Когда мясной рулет уже готов, разбросайте фасоль по внешней стороне и запекайте еще 15 минут, пока мясной рулет не будет полностью готов, фасоль не станет очень горячей. Посыпьте петрушку и подайте мясной рулет ломтиками.</v>
      </c>
    </row>
    <row r="2992" ht="15.75" customHeight="1">
      <c r="A2992" s="2" t="s">
        <v>1183</v>
      </c>
      <c r="B2992" s="2" t="s">
        <v>79</v>
      </c>
      <c r="C2992" s="2" t="s">
        <v>1184</v>
      </c>
      <c r="E2992" s="2" t="str">
        <f>IFERROR(__xludf.DUMMYFUNCTION("GOOGLETRANSLATE(A2992, ""en"", ""ru"")"),"Loading...")</f>
        <v>Loading...</v>
      </c>
      <c r="F2992" s="2" t="str">
        <f>IFERROR(__xludf.DUMMYFUNCTION("GOOGLETRANSLATE(B2992, ""en"", ""ru"")"),"Чеснок")</f>
        <v>Чеснок</v>
      </c>
      <c r="G2992" s="2" t="str">
        <f>IFERROR(__xludf.DUMMYFUNCTION("GOOGLETRANSLATE(C2992, ""en"", ""ru"")"),"Разогрейте духовку до 180°C/160°C конвекция/газ. 4. Нагрейте масло в большой сковороде и обжаривайте лук 8–10 минут, пока он не станет мягким. Добавьте чеснок, вустерширский соус и 2 чайные ложки томатного пюре и перемешайте с массой. Отложить, чтобы осты"&amp;"вать.
Положите фарш индейки, яйцо, панировочные сухари и остывшую луковую смесь в большую миску и хорошо приправьте. Все перемешайте, затем сформируйте прямоугольную буханку и поместите в большую форму для запекания. Выложите на мясной рулет 2 столовые л"&amp;"ожки соуса для барбекю и запекайте 30 минут.
Тем временем слейте воду только из 1 банки фасоли, а затем вылейте обе банки в большую миску. Добавьте оставшийся соус для барбекю и томатное пюре. Приправьте и отложите.
Когда мясной рулет уже готов, разброс"&amp;"айте фасоль по внешней стороне и запекайте еще 15 минут, пока мясной рулет не будет полностью готов, фасоль не станет очень горячей. Посыпьте петрушку и подайте мясной рулет ломтиками.")</f>
        <v>Разогрейте духовку до 180°C/160°C конвекция/газ. 4. Нагрейте масло в большой сковороде и обжаривайте лук 8–10 минут, пока он не станет мягким. Добавьте чеснок, вустерширский соус и 2 чайные ложки томатного пюре и перемешайте с массой. Отложить, чтобы остывать.
Положите фарш индейки, яйцо, панировочные сухари и остывшую луковую смесь в большую миску и хорошо приправьте. Все перемешайте, затем сформируйте прямоугольную буханку и поместите в большую форму для запекания. Выложите на мясной рулет 2 столовые ложки соуса для барбекю и запекайте 30 минут.
Тем временем слейте воду только из 1 банки фасоли, а затем вылейте обе банки в большую миску. Добавьте оставшийся соус для барбекю и томатное пюре. Приправьте и отложите.
Когда мясной рулет уже готов, разбросайте фасоль по внешней стороне и запекайте еще 15 минут, пока мясной рулет не будет полностью готов, фасоль не станет очень горячей. Посыпьте петрушку и подайте мясной рулет ломтиками.</v>
      </c>
    </row>
    <row r="2993" ht="15.75" customHeight="1">
      <c r="A2993" s="2" t="s">
        <v>1183</v>
      </c>
      <c r="B2993" s="2" t="s">
        <v>257</v>
      </c>
      <c r="C2993" s="2" t="s">
        <v>1184</v>
      </c>
      <c r="E2993" s="2" t="str">
        <f>IFERROR(__xludf.DUMMYFUNCTION("GOOGLETRANSLATE(A2993, ""en"", ""ru"")"),"Loading...")</f>
        <v>Loading...</v>
      </c>
      <c r="F2993" s="2" t="str">
        <f>IFERROR(__xludf.DUMMYFUNCTION("GOOGLETRANSLATE(B2993, ""en"", ""ru"")"),"Вустерширский соус")</f>
        <v>Вустерширский соус</v>
      </c>
      <c r="G2993" s="2" t="str">
        <f>IFERROR(__xludf.DUMMYFUNCTION("GOOGLETRANSLATE(C2993, ""en"", ""ru"")"),"Разогрейте духовку до 180°C/160°C конвекция/газ. 4. Нагрейте масло в большой сковороде и обжаривайте лук 8–10 минут, пока он не станет мягким. Добавьте чеснок, вустерширский соус и 2 чайные ложки томатного пюре и перемешайте с массой. Отложить, чтобы осты"&amp;"вать.
Положите фарш индейки, яйцо, панировочные сухари и остывшую луковую смесь в большую миску и хорошо приправьте. Все перемешайте, затем сформируйте прямоугольную буханку и поместите в большую форму для запекания. Выложите на мясной рулет 2 столовые л"&amp;"ожки соуса для барбекю и запекайте 30 минут.
Тем временем слейте воду только из 1 банки фасоли, а затем вылейте обе банки в большую миску. Добавьте оставшийся соус для барбекю и томатное пюре. Приправьте и отложите.
Когда мясной рулет уже готов, разброс"&amp;"айте фасоль по внешней стороне и запекайте еще 15 минут, пока мясной рулет не будет полностью готов, фасоль не станет очень горячей. Посыпьте петрушку и подайте мясной рулет ломтиками.")</f>
        <v>Разогрейте духовку до 180°C/160°C конвекция/газ. 4. Нагрейте масло в большой сковороде и обжаривайте лук 8–10 минут, пока он не станет мягким. Добавьте чеснок, вустерширский соус и 2 чайные ложки томатного пюре и перемешайте с массой. Отложить, чтобы остывать.
Положите фарш индейки, яйцо, панировочные сухари и остывшую луковую смесь в большую миску и хорошо приправьте. Все перемешайте, затем сформируйте прямоугольную буханку и поместите в большую форму для запекания. Выложите на мясной рулет 2 столовые ложки соуса для барбекю и запекайте 30 минут.
Тем временем слейте воду только из 1 банки фасоли, а затем вылейте обе банки в большую миску. Добавьте оставшийся соус для барбекю и томатное пюре. Приправьте и отложите.
Когда мясной рулет уже готов, разбросайте фасоль по внешней стороне и запекайте еще 15 минут, пока мясной рулет не будет полностью готов, фасоль не станет очень горячей. Посыпьте петрушку и подайте мясной рулет ломтиками.</v>
      </c>
    </row>
    <row r="2994" ht="15.75" customHeight="1">
      <c r="A2994" s="2" t="s">
        <v>1183</v>
      </c>
      <c r="B2994" s="2" t="s">
        <v>177</v>
      </c>
      <c r="C2994" s="2" t="s">
        <v>1184</v>
      </c>
      <c r="E2994" s="2" t="str">
        <f>IFERROR(__xludf.DUMMYFUNCTION("GOOGLETRANSLATE(A2994, ""en"", ""ru"")"),"Loading...")</f>
        <v>Loading...</v>
      </c>
      <c r="F2994" s="2" t="str">
        <f>IFERROR(__xludf.DUMMYFUNCTION("GOOGLETRANSLATE(B2994, ""en"", ""ru"")"),"Loading...")</f>
        <v>Loading...</v>
      </c>
      <c r="G2994" s="2" t="str">
        <f>IFERROR(__xludf.DUMMYFUNCTION("GOOGLETRANSLATE(C2994, ""en"", ""ru"")"),"Разогрейте духовку до 180°C/160°C конвекция/газ. 4. Нагрейте масло в большой сковороде и обжаривайте лук 8–10 минут, пока он не станет мягким. Добавьте чеснок, вустерширский соус и 2 чайные ложки томатного пюре и перемешайте с массой. Отложить, чтобы осты"&amp;"вать.
Положите фарш индейки, яйцо, панировочные сухари и остывшую луковую смесь в большую миску и хорошо приправьте. Все перемешайте, затем сформируйте прямоугольную буханку и поместите в большую форму для запекания. Выложите на мясной рулет 2 столовые л"&amp;"ожки соуса для барбекю и запекайте 30 минут.
Тем временем слейте воду только из 1 банки фасоли, а затем вылейте обе банки в большую миску. Добавьте оставшийся соус для барбекю и томатное пюре. Приправьте и отложите.
Когда мясной рулет уже готов, разброс"&amp;"айте фасоль по внешней стороне и запекайте еще 15 минут, пока мясной рулет не будет полностью готов, фасоль не станет очень горячей. Посыпьте петрушку и подайте мясной рулет ломтиками.")</f>
        <v>Разогрейте духовку до 180°C/160°C конвекция/газ. 4. Нагрейте масло в большой сковороде и обжаривайте лук 8–10 минут, пока он не станет мягким. Добавьте чеснок, вустерширский соус и 2 чайные ложки томатного пюре и перемешайте с массой. Отложить, чтобы остывать.
Положите фарш индейки, яйцо, панировочные сухари и остывшую луковую смесь в большую миску и хорошо приправьте. Все перемешайте, затем сформируйте прямоугольную буханку и поместите в большую форму для запекания. Выложите на мясной рулет 2 столовые ложки соуса для барбекю и запекайте 30 минут.
Тем временем слейте воду только из 1 банки фасоли, а затем вылейте обе банки в большую миску. Добавьте оставшийся соус для барбекю и томатное пюре. Приправьте и отложите.
Когда мясной рулет уже готов, разбросайте фасоль по внешней стороне и запекайте еще 15 минут, пока мясной рулет не будет полностью готов, фасоль не станет очень горячей. Посыпьте петрушку и подайте мясной рулет ломтиками.</v>
      </c>
    </row>
    <row r="2995" ht="15.75" customHeight="1">
      <c r="A2995" s="2" t="s">
        <v>1183</v>
      </c>
      <c r="B2995" s="2" t="s">
        <v>1185</v>
      </c>
      <c r="C2995" s="2" t="s">
        <v>1184</v>
      </c>
      <c r="E2995" s="2" t="str">
        <f>IFERROR(__xludf.DUMMYFUNCTION("GOOGLETRANSLATE(A2995, ""en"", ""ru"")"),"Loading...")</f>
        <v>Loading...</v>
      </c>
      <c r="F2995" s="2" t="str">
        <f>IFERROR(__xludf.DUMMYFUNCTION("GOOGLETRANSLATE(B2995, ""en"", ""ru"")"),"Loading...")</f>
        <v>Loading...</v>
      </c>
      <c r="G2995" s="2" t="str">
        <f>IFERROR(__xludf.DUMMYFUNCTION("GOOGLETRANSLATE(C2995, ""en"", ""ru"")"),"Разогрейте духовку до 180°C/160°C конвекция/газ. 4. Нагрейте масло в большой сковороде и обжаривайте лук 8–10 минут, пока он не станет мягким. Добавьте чеснок, вустерширский соус и 2 чайные ложки томатного пюре и перемешайте с массой. Отложить, чтобы осты"&amp;"вать.
Положите фарш индейки, яйцо, панировочные сухари и остывшую луковую смесь в большую миску и хорошо приправьте. Все перемешайте, затем сформируйте прямоугольную буханку и поместите в большую форму для запекания. Выложите на мясной рулет 2 столовые л"&amp;"ожки соуса для барбекю и запекайте 30 минут.
Тем временем слейте воду только из 1 банки фасоли, а затем вылейте обе банки в большую миску. Добавьте оставшийся соус для барбекю и томатное пюре. Приправьте и отложите.
Когда мясной рулет уже готов, разброс"&amp;"айте фасоль по внешней стороне и запекайте еще 15 минут, пока мясной рулет не будет полностью готов, фасоль не станет очень горячей. Посыпьте петрушку и подайте мясной рулет ломтиками.")</f>
        <v>Разогрейте духовку до 180°C/160°C конвекция/газ. 4. Нагрейте масло в большой сковороде и обжаривайте лук 8–10 минут, пока он не станет мягким. Добавьте чеснок, вустерширский соус и 2 чайные ложки томатного пюре и перемешайте с массой. Отложить, чтобы остывать.
Положите фарш индейки, яйцо, панировочные сухари и остывшую луковую смесь в большую миску и хорошо приправьте. Все перемешайте, затем сформируйте прямоугольную буханку и поместите в большую форму для запекания. Выложите на мясной рулет 2 столовые ложки соуса для барбекю и запекайте 30 минут.
Тем временем слейте воду только из 1 банки фасоли, а затем вылейте обе банки в большую миску. Добавьте оставшийся соус для барбекю и томатное пюре. Приправьте и отложите.
Когда мясной рулет уже готов, разбросайте фасоль по внешней стороне и запекайте еще 15 минут, пока мясной рулет не будет полностью готов, фасоль не станет очень горячей. Посыпьте петрушку и подайте мясной рулет ломтиками.</v>
      </c>
    </row>
    <row r="2996" ht="15.75" customHeight="1">
      <c r="A2996" s="2" t="s">
        <v>1183</v>
      </c>
      <c r="B2996" s="2" t="s">
        <v>27</v>
      </c>
      <c r="C2996" s="2" t="s">
        <v>1184</v>
      </c>
      <c r="E2996" s="2" t="str">
        <f>IFERROR(__xludf.DUMMYFUNCTION("GOOGLETRANSLATE(A2996, ""en"", ""ru"")"),"Loading...")</f>
        <v>Loading...</v>
      </c>
      <c r="F2996" s="2" t="str">
        <f>IFERROR(__xludf.DUMMYFUNCTION("GOOGLETRANSLATE(B2996, ""en"", ""ru"")"),"Яйца")</f>
        <v>Яйца</v>
      </c>
      <c r="G2996" s="2" t="str">
        <f>IFERROR(__xludf.DUMMYFUNCTION("GOOGLETRANSLATE(C2996, ""en"", ""ru"")"),"Разогрейте духовку до 180°C/160°C конвекция/газ. 4. Нагрейте масло в большой сковороде и обжаривайте лук 8–10 минут, пока он не станет мягким. Добавьте чеснок, вустерширский соус и 2 чайные ложки томатного пюре и перемешайте с массой. Отложить, чтобы осты"&amp;"вать.
Положите фарш индейки, яйцо, панировочные сухари и остывшую луковую смесь в большую миску и хорошо приправьте. Все перемешайте, затем сформируйте прямоугольную буханку и поместите в большую форму для запекания. Выложите на мясной рулет 2 столовые л"&amp;"ожки соуса для барбекю и запекайте 30 минут.
Тем временем слейте воду только из 1 банки фасоли, а затем вылейте обе банки в большую миску. Добавьте оставшийся соус для барбекю и томатное пюре. Приправьте и отложите.
Когда мясной рулет уже готов, разброс"&amp;"айте фасоль по внешней стороне и запекайте еще 15 минут, пока мясной рулет не будет полностью готов, фасоль не станет очень горячей. Посыпьте петрушку и подайте мясной рулет ломтиками.")</f>
        <v>Разогрейте духовку до 180°C/160°C конвекция/газ. 4. Нагрейте масло в большой сковороде и обжаривайте лук 8–10 минут, пока он не станет мягким. Добавьте чеснок, вустерширский соус и 2 чайные ложки томатного пюре и перемешайте с массой. Отложить, чтобы остывать.
Положите фарш индейки, яйцо, панировочные сухари и остывшую луковую смесь в большую миску и хорошо приправьте. Все перемешайте, затем сформируйте прямоугольную буханку и поместите в большую форму для запекания. Выложите на мясной рулет 2 столовые ложки соуса для барбекю и запекайте 30 минут.
Тем временем слейте воду только из 1 банки фасоли, а затем вылейте обе банки в большую миску. Добавьте оставшийся соус для барбекю и томатное пюре. Приправьте и отложите.
Когда мясной рулет уже готов, разбросайте фасоль по внешней стороне и запекайте еще 15 минут, пока мясной рулет не будет полностью готов, фасоль не станет очень горячей. Посыпьте петрушку и подайте мясной рулет ломтиками.</v>
      </c>
    </row>
    <row r="2997" ht="15.75" customHeight="1">
      <c r="A2997" s="2" t="s">
        <v>1183</v>
      </c>
      <c r="B2997" s="2" t="s">
        <v>223</v>
      </c>
      <c r="C2997" s="2" t="s">
        <v>1184</v>
      </c>
      <c r="E2997" s="2" t="str">
        <f>IFERROR(__xludf.DUMMYFUNCTION("GOOGLETRANSLATE(A2997, ""en"", ""ru"")"),"Loading...")</f>
        <v>Loading...</v>
      </c>
      <c r="F2997" s="2" t="str">
        <f>IFERROR(__xludf.DUMMYFUNCTION("GOOGLETRANSLATE(B2997, ""en"", ""ru"")"),"Loading...")</f>
        <v>Loading...</v>
      </c>
      <c r="G2997" s="2" t="str">
        <f>IFERROR(__xludf.DUMMYFUNCTION("GOOGLETRANSLATE(C2997, ""en"", ""ru"")"),"Разогрейте духовку до 180°C/160°C конвекция/газ. 4. Нагрейте масло в большой сковороде и обжаривайте лук 8–10 минут, пока он не станет мягким. Добавьте чеснок, вустерширский соус и 2 чайные ложки томатного пюре и перемешайте с массой. Отложить, чтобы осты"&amp;"вать.
Положите фарш индейки, яйцо, панировочные сухари и остывшую луковую смесь в большую миску и хорошо приправьте. Все перемешайте, затем сформируйте прямоугольную буханку и поместите в большую форму для запекания. Выложите на мясной рулет 2 столовые л"&amp;"ожки соуса для барбекю и запекайте 30 минут.
Тем временем слейте воду только из 1 банки фасоли, а затем вылейте обе банки в большую миску. Добавьте оставшийся соус для барбекю и томатное пюре. Приправьте и отложите.
Когда мясной рулет уже готов, разброс"&amp;"айте фасоль по внешней стороне и запекайте еще 15 минут, пока мясной рулет не будет полностью готов, фасоль не станет очень горячей. Посыпьте петрушку и подайте мясной рулет ломтиками.")</f>
        <v>Разогрейте духовку до 180°C/160°C конвекция/газ. 4. Нагрейте масло в большой сковороде и обжаривайте лук 8–10 минут, пока он не станет мягким. Добавьте чеснок, вустерширский соус и 2 чайные ложки томатного пюре и перемешайте с массой. Отложить, чтобы остывать.
Положите фарш индейки, яйцо, панировочные сухари и остывшую луковую смесь в большую миску и хорошо приправьте. Все перемешайте, затем сформируйте прямоугольную буханку и поместите в большую форму для запекания. Выложите на мясной рулет 2 столовые ложки соуса для барбекю и запекайте 30 минут.
Тем временем слейте воду только из 1 банки фасоли, а затем вылейте обе банки в большую миску. Добавьте оставшийся соус для барбекю и томатное пюре. Приправьте и отложите.
Когда мясной рулет уже готов, разбросайте фасоль по внешней стороне и запекайте еще 15 минут, пока мясной рулет не будет полностью готов, фасоль не станет очень горячей. Посыпьте петрушку и подайте мясной рулет ломтиками.</v>
      </c>
    </row>
    <row r="2998" ht="15.75" customHeight="1">
      <c r="A2998" s="2" t="s">
        <v>1183</v>
      </c>
      <c r="B2998" s="2" t="s">
        <v>229</v>
      </c>
      <c r="C2998" s="2" t="s">
        <v>1184</v>
      </c>
      <c r="E2998" s="2" t="str">
        <f>IFERROR(__xludf.DUMMYFUNCTION("GOOGLETRANSLATE(A2998, ""en"", ""ru"")"),"Loading...")</f>
        <v>Loading...</v>
      </c>
      <c r="F2998" s="2" t="str">
        <f>IFERROR(__xludf.DUMMYFUNCTION("GOOGLETRANSLATE(B2998, ""en"", ""ru"")"),"Loading...")</f>
        <v>Loading...</v>
      </c>
      <c r="G2998" s="2" t="str">
        <f>IFERROR(__xludf.DUMMYFUNCTION("GOOGLETRANSLATE(C2998, ""en"", ""ru"")"),"Разогрейте духовку до 180°C/160°C конвекция/газ. 4. Нагрейте масло в большой сковороде и обжаривайте лук 8–10 минут, пока он не станет мягким. Добавьте чеснок, вустерширский соус и 2 чайные ложки томатного пюре и перемешайте с массой. Отложить, чтобы осты"&amp;"вать.
Положите фарш индейки, яйцо, панировочные сухари и остывшую луковую смесь в большую миску и хорошо приправьте. Все перемешайте, затем сформируйте прямоугольную буханку и поместите в большую форму для запекания. Выложите на мясной рулет 2 столовые л"&amp;"ожки соуса для барбекю и запекайте 30 минут.
Тем временем слейте воду только из 1 банки фасоли, а затем вылейте обе банки в большую миску. Добавьте оставшийся соус для барбекю и томатное пюре. Приправьте и отложите.
Когда мясной рулет уже готов, разброс"&amp;"айте фасоль по внешней стороне и запекайте еще 15 минут, пока мясной рулет не будет полностью готов, фасоль не станет очень горячей. Посыпьте петрушку и подайте мясной рулет ломтиками.")</f>
        <v>Разогрейте духовку до 180°C/160°C конвекция/газ. 4. Нагрейте масло в большой сковороде и обжаривайте лук 8–10 минут, пока он не станет мягким. Добавьте чеснок, вустерширский соус и 2 чайные ложки томатного пюре и перемешайте с массой. Отложить, чтобы остывать.
Положите фарш индейки, яйцо, панировочные сухари и остывшую луковую смесь в большую миску и хорошо приправьте. Все перемешайте, затем сформируйте прямоугольную буханку и поместите в большую форму для запекания. Выложите на мясной рулет 2 столовые ложки соуса для барбекю и запекайте 30 минут.
Тем временем слейте воду только из 1 банки фасоли, а затем вылейте обе банки в большую миску. Добавьте оставшийся соус для барбекю и томатное пюре. Приправьте и отложите.
Когда мясной рулет уже готов, разбросайте фасоль по внешней стороне и запекайте еще 15 минут, пока мясной рулет не будет полностью готов, фасоль не станет очень горячей. Посыпьте петрушку и подайте мясной рулет ломтиками.</v>
      </c>
    </row>
    <row r="2999" ht="15.75" customHeight="1">
      <c r="A2999" s="2" t="s">
        <v>1183</v>
      </c>
      <c r="B2999" s="2" t="s">
        <v>287</v>
      </c>
      <c r="C2999" s="2" t="s">
        <v>1184</v>
      </c>
      <c r="E2999" s="2" t="str">
        <f>IFERROR(__xludf.DUMMYFUNCTION("GOOGLETRANSLATE(A2999, ""en"", ""ru"")"),"Loading...")</f>
        <v>Loading...</v>
      </c>
      <c r="F2999" s="2" t="str">
        <f>IFERROR(__xludf.DUMMYFUNCTION("GOOGLETRANSLATE(B2999, ""en"", ""ru"")"),"Loading...")</f>
        <v>Loading...</v>
      </c>
      <c r="G2999" s="2" t="str">
        <f>IFERROR(__xludf.DUMMYFUNCTION("GOOGLETRANSLATE(C2999, ""en"", ""ru"")"),"Разогрейте духовку до 180°C/160°C конвекция/газ. 4. Нагрейте масло в большой сковороде и обжаривайте лук 8–10 минут, пока он не станет мягким. Добавьте чеснок, вустерширский соус и 2 чайные ложки томатного пюре и перемешайте с массой. Отложить, чтобы осты"&amp;"вать.
Положите фарш индейки, яйцо, панировочные сухари и остывшую луковую смесь в большую миску и хорошо приправьте. Все перемешайте, затем сформируйте прямоугольную буханку и поместите в большую форму для запекания. Выложите на мясной рулет 2 столовые л"&amp;"ожки соуса для барбекю и запекайте 30 минут.
Тем временем слейте воду только из 1 банки фасоли, а затем вылейте обе банки в большую миску. Добавьте оставшийся соус для барбекю и томатное пюре. Приправьте и отложите.
Когда мясной рулет уже готов, разброс"&amp;"айте фасоль по внешней стороне и запекайте еще 15 минут, пока мясной рулет не будет полностью готов, фасоль не станет очень горячей. Посыпьте петрушку и подайте мясной рулет ломтиками.")</f>
        <v>Разогрейте духовку до 180°C/160°C конвекция/газ. 4. Нагрейте масло в большой сковороде и обжаривайте лук 8–10 минут, пока он не станет мягким. Добавьте чеснок, вустерширский соус и 2 чайные ложки томатного пюре и перемешайте с массой. Отложить, чтобы остывать.
Положите фарш индейки, яйцо, панировочные сухари и остывшую луковую смесь в большую миску и хорошо приправьте. Все перемешайте, затем сформируйте прямоугольную буханку и поместите в большую форму для запекания. Выложите на мясной рулет 2 столовые ложки соуса для барбекю и запекайте 30 минут.
Тем временем слейте воду только из 1 банки фасоли, а затем вылейте обе банки в большую миску. Добавьте оставшийся соус для барбекю и томатное пюре. Приправьте и отложите.
Когда мясной рулет уже готов, разбросайте фасоль по внешней стороне и запекайте еще 15 минут, пока мясной рулет не будет полностью готов, фасоль не станет очень горячей. Посыпьте петрушку и подайте мясной рулет ломтиками.</v>
      </c>
    </row>
    <row r="3000" ht="15.75" customHeight="1">
      <c r="A3000" s="2" t="s">
        <v>1183</v>
      </c>
      <c r="B3000" s="2" t="s">
        <v>118</v>
      </c>
      <c r="C3000" s="2" t="s">
        <v>1184</v>
      </c>
      <c r="E3000" s="2" t="str">
        <f>IFERROR(__xludf.DUMMYFUNCTION("GOOGLETRANSLATE(A3000, ""en"", ""ru"")"),"Loading...")</f>
        <v>Loading...</v>
      </c>
      <c r="F3000" s="2" t="str">
        <f>IFERROR(__xludf.DUMMYFUNCTION("GOOGLETRANSLATE(B3000, ""en"", ""ru"")"),"Петрушка")</f>
        <v>Петрушка</v>
      </c>
      <c r="G3000" s="2" t="str">
        <f>IFERROR(__xludf.DUMMYFUNCTION("GOOGLETRANSLATE(C3000, ""en"", ""ru"")"),"Разогрейте духовку до 180°C/160°C конвекция/газ. 4. Нагрейте масло в большой сковороде и обжаривайте лук 8–10 минут, пока он не станет мягким. Добавьте чеснок, вустерширский соус и 2 чайные ложки томатного пюре и перемешайте с массой. Отложить, чтобы осты"&amp;"вать.
Положите фарш индейки, яйцо, панировочные сухари и остывшую луковую смесь в большую миску и хорошо приправьте. Все перемешайте, затем сформируйте прямоугольную буханку и поместите в большую форму для запекания. Выложите на мясной рулет 2 столовые л"&amp;"ожки соуса для барбекю и запекайте 30 минут.
Тем временем слейте воду только из 1 банки фасоли, а затем вылейте обе банки в большую миску. Добавьте оставшийся соус для барбекю и томатное пюре. Приправьте и отложите.
Когда мясной рулет уже готов, разброс"&amp;"айте фасоль по внешней стороне и запекайте еще 15 минут, пока мясной рулет не будет полностью готов, фасоль не станет очень горячей. Посыпьте петрушку и подайте мясной рулет ломтиками.")</f>
        <v>Разогрейте духовку до 180°C/160°C конвекция/газ. 4. Нагрейте масло в большой сковороде и обжаривайте лук 8–10 минут, пока он не станет мягким. Добавьте чеснок, вустерширский соус и 2 чайные ложки томатного пюре и перемешайте с массой. Отложить, чтобы остывать.
Положите фарш индейки, яйцо, панировочные сухари и остывшую луковую смесь в большую миску и хорошо приправьте. Все перемешайте, затем сформируйте прямоугольную буханку и поместите в большую форму для запекания. Выложите на мясной рулет 2 столовые ложки соуса для барбекю и запекайте 30 минут.
Тем временем слейте воду только из 1 банки фасоли, а затем вылейте обе банки в большую миску. Добавьте оставшийся соус для барбекю и томатное пюре. Приправьте и отложите.
Когда мясной рулет уже готов, разбросайте фасоль по внешней стороне и запекайте еще 15 минут, пока мясной рулет не будет полностью готов, фасоль не станет очень горячей. Посыпьте петрушку и подайте мясной рулет ломтиками.</v>
      </c>
    </row>
    <row r="3001" ht="15.75" customHeight="1">
      <c r="A3001" s="2" t="s">
        <v>1186</v>
      </c>
      <c r="B3001" s="2" t="s">
        <v>93</v>
      </c>
      <c r="C3001" s="2" t="s">
        <v>1187</v>
      </c>
      <c r="E3001" s="2" t="str">
        <f>IFERROR(__xludf.DUMMYFUNCTION("GOOGLETRANSLATE(A3001, ""en"", ""ru"")"),"Loading...")</f>
        <v>Loading...</v>
      </c>
      <c r="F3001" s="2" t="str">
        <f>IFERROR(__xludf.DUMMYFUNCTION("GOOGLETRANSLATE(B3001, ""en"", ""ru"")"),"Картофель")</f>
        <v>Картофель</v>
      </c>
      <c r="G3001" s="2" t="str">
        <f>IFERROR(__xludf.DUMMYFUNCTION("GOOGLETRANSLATE(C3001, ""en"", ""ru"")"),"Loading...")</f>
        <v>Loading...</v>
      </c>
    </row>
    <row r="3002" ht="15.75" customHeight="1">
      <c r="A3002" s="2" t="s">
        <v>1186</v>
      </c>
      <c r="B3002" s="2" t="s">
        <v>69</v>
      </c>
      <c r="C3002" s="2" t="s">
        <v>1187</v>
      </c>
      <c r="E3002" s="2" t="str">
        <f>IFERROR(__xludf.DUMMYFUNCTION("GOOGLETRANSLATE(A3002, ""en"", ""ru"")"),"Loading...")</f>
        <v>Loading...</v>
      </c>
      <c r="F3002" s="2" t="str">
        <f>IFERROR(__xludf.DUMMYFUNCTION("GOOGLETRANSLATE(B3002, ""en"", ""ru"")"),"Оливковое масло")</f>
        <v>Оливковое масло</v>
      </c>
      <c r="G3002" s="2" t="str">
        <f>IFERROR(__xludf.DUMMYFUNCTION("GOOGLETRANSLATE(C3002, ""en"", ""ru"")"),"Loading...")</f>
        <v>Loading...</v>
      </c>
    </row>
    <row r="3003" ht="15.75" customHeight="1">
      <c r="A3003" s="2" t="s">
        <v>1186</v>
      </c>
      <c r="B3003" s="2" t="s">
        <v>27</v>
      </c>
      <c r="C3003" s="2" t="s">
        <v>1187</v>
      </c>
      <c r="E3003" s="2" t="str">
        <f>IFERROR(__xludf.DUMMYFUNCTION("GOOGLETRANSLATE(A3003, ""en"", ""ru"")"),"Loading...")</f>
        <v>Loading...</v>
      </c>
      <c r="F3003" s="2" t="str">
        <f>IFERROR(__xludf.DUMMYFUNCTION("GOOGLETRANSLATE(B3003, ""en"", ""ru"")"),"Яйца")</f>
        <v>Яйца</v>
      </c>
      <c r="G3003" s="2" t="str">
        <f>IFERROR(__xludf.DUMMYFUNCTION("GOOGLETRANSLATE(C3003, ""en"", ""ru"")"),"Loading...")</f>
        <v>Loading...</v>
      </c>
    </row>
    <row r="3004" ht="15.75" customHeight="1">
      <c r="A3004" s="2" t="s">
        <v>1186</v>
      </c>
      <c r="B3004" s="2" t="s">
        <v>426</v>
      </c>
      <c r="C3004" s="2" t="s">
        <v>1187</v>
      </c>
      <c r="E3004" s="2" t="str">
        <f>IFERROR(__xludf.DUMMYFUNCTION("GOOGLETRANSLATE(A3004, ""en"", ""ru"")"),"Loading...")</f>
        <v>Loading...</v>
      </c>
      <c r="F3004" s="2" t="str">
        <f>IFERROR(__xludf.DUMMYFUNCTION("GOOGLETRANSLATE(B3004, ""en"", ""ru"")"),"Красный винный уксус")</f>
        <v>Красный винный уксус</v>
      </c>
      <c r="G3004" s="2" t="str">
        <f>IFERROR(__xludf.DUMMYFUNCTION("GOOGLETRANSLATE(C3004, ""en"", ""ru"")"),"Loading...")</f>
        <v>Loading...</v>
      </c>
    </row>
    <row r="3005" ht="15.75" customHeight="1">
      <c r="A3005" s="2" t="s">
        <v>1186</v>
      </c>
      <c r="B3005" s="2" t="s">
        <v>1188</v>
      </c>
      <c r="C3005" s="2" t="s">
        <v>1187</v>
      </c>
      <c r="E3005" s="2" t="str">
        <f>IFERROR(__xludf.DUMMYFUNCTION("GOOGLETRANSLATE(A3005, ""en"", ""ru"")"),"Loading...")</f>
        <v>Loading...</v>
      </c>
      <c r="F3005" s="2" t="str">
        <f>IFERROR(__xludf.DUMMYFUNCTION("GOOGLETRANSLATE(B3005, ""en"", ""ru"")"),"Loading...")</f>
        <v>Loading...</v>
      </c>
      <c r="G3005" s="2" t="str">
        <f>IFERROR(__xludf.DUMMYFUNCTION("GOOGLETRANSLATE(C3005, ""en"", ""ru"")"),"Loading...")</f>
        <v>Loading...</v>
      </c>
    </row>
    <row r="3006" ht="15.75" customHeight="1">
      <c r="A3006" s="2" t="s">
        <v>1186</v>
      </c>
      <c r="B3006" s="2" t="s">
        <v>748</v>
      </c>
      <c r="C3006" s="2" t="s">
        <v>1187</v>
      </c>
      <c r="E3006" s="2" t="str">
        <f>IFERROR(__xludf.DUMMYFUNCTION("GOOGLETRANSLATE(A3006, ""en"", ""ru"")"),"Loading...")</f>
        <v>Loading...</v>
      </c>
      <c r="F3006" s="2" t="str">
        <f>IFERROR(__xludf.DUMMYFUNCTION("GOOGLETRANSLATE(B3006, ""en"", ""ru"")"),"Loading...")</f>
        <v>Loading...</v>
      </c>
      <c r="G3006" s="2" t="str">
        <f>IFERROR(__xludf.DUMMYFUNCTION("GOOGLETRANSLATE(C3006, ""en"", ""ru"")"),"Loading...")</f>
        <v>Loading...</v>
      </c>
    </row>
    <row r="3007" ht="15.75" customHeight="1">
      <c r="A3007" s="2" t="s">
        <v>1186</v>
      </c>
      <c r="B3007" s="2" t="s">
        <v>226</v>
      </c>
      <c r="C3007" s="2" t="s">
        <v>1187</v>
      </c>
      <c r="E3007" s="2" t="str">
        <f>IFERROR(__xludf.DUMMYFUNCTION("GOOGLETRANSLATE(A3007, ""en"", ""ru"")"),"Loading...")</f>
        <v>Loading...</v>
      </c>
      <c r="F3007" s="2" t="str">
        <f>IFERROR(__xludf.DUMMYFUNCTION("GOOGLETRANSLATE(B3007, ""en"", ""ru"")"),"Loading...")</f>
        <v>Loading...</v>
      </c>
      <c r="G3007" s="2" t="str">
        <f>IFERROR(__xludf.DUMMYFUNCTION("GOOGLETRANSLATE(C3007, ""en"", ""ru"")"),"Loading...")</f>
        <v>Loading...</v>
      </c>
    </row>
    <row r="3008" ht="15.75" customHeight="1">
      <c r="A3008" s="2" t="s">
        <v>1186</v>
      </c>
      <c r="B3008" s="2" t="s">
        <v>916</v>
      </c>
      <c r="C3008" s="2" t="s">
        <v>1187</v>
      </c>
      <c r="E3008" s="2" t="str">
        <f>IFERROR(__xludf.DUMMYFUNCTION("GOOGLETRANSLATE(A3008, ""en"", ""ru"")"),"Loading...")</f>
        <v>Loading...</v>
      </c>
      <c r="F3008" s="2" t="str">
        <f>IFERROR(__xludf.DUMMYFUNCTION("GOOGLETRANSLATE(B3008, ""en"", ""ru"")"),"Loading...")</f>
        <v>Loading...</v>
      </c>
      <c r="G3008" s="2" t="str">
        <f>IFERROR(__xludf.DUMMYFUNCTION("GOOGLETRANSLATE(C3008, ""en"", ""ru"")"),"Loading...")</f>
        <v>Loading...</v>
      </c>
    </row>
    <row r="3009" ht="15.75" customHeight="1">
      <c r="A3009" s="2" t="s">
        <v>1186</v>
      </c>
      <c r="B3009" s="2" t="s">
        <v>1189</v>
      </c>
      <c r="C3009" s="2" t="s">
        <v>1187</v>
      </c>
      <c r="E3009" s="2" t="str">
        <f>IFERROR(__xludf.DUMMYFUNCTION("GOOGLETRANSLATE(A3009, ""en"", ""ru"")"),"Loading...")</f>
        <v>Loading...</v>
      </c>
      <c r="F3009" s="2" t="str">
        <f>IFERROR(__xludf.DUMMYFUNCTION("GOOGLETRANSLATE(B3009, ""en"", ""ru"")"),"Loading...")</f>
        <v>Loading...</v>
      </c>
      <c r="G3009" s="2" t="str">
        <f>IFERROR(__xludf.DUMMYFUNCTION("GOOGLETRANSLATE(C3009, ""en"", ""ru"")"),"Loading...")</f>
        <v>Loading...</v>
      </c>
    </row>
    <row r="3010" ht="15.75" customHeight="1">
      <c r="A3010" s="2" t="s">
        <v>1190</v>
      </c>
      <c r="B3010" s="2" t="s">
        <v>1191</v>
      </c>
      <c r="C3010" s="2" t="s">
        <v>1192</v>
      </c>
      <c r="E3010" s="2" t="str">
        <f>IFERROR(__xludf.DUMMYFUNCTION("GOOGLETRANSLATE(A3010, ""en"", ""ru"")"),"Тахини Чечевица")</f>
        <v>Тахини Чечевица</v>
      </c>
      <c r="F3010" s="2" t="str">
        <f>IFERROR(__xludf.DUMMYFUNCTION("GOOGLETRANSLATE(B3010, ""en"", ""ru"")"),"Тахини")</f>
        <v>Тахини</v>
      </c>
      <c r="G3010" s="2" t="str">
        <f>IFERROR(__xludf.DUMMYFUNCTION("GOOGLETRANSLATE(C3010, ""en"", ""ru"")"),"Loading...")</f>
        <v>Loading...</v>
      </c>
    </row>
    <row r="3011" ht="15.75" customHeight="1">
      <c r="A3011" s="2" t="s">
        <v>1190</v>
      </c>
      <c r="B3011" s="2" t="s">
        <v>157</v>
      </c>
      <c r="C3011" s="2" t="s">
        <v>1192</v>
      </c>
      <c r="E3011" s="2" t="str">
        <f>IFERROR(__xludf.DUMMYFUNCTION("GOOGLETRANSLATE(A3011, ""en"", ""ru"")"),"Тахини Чечевица")</f>
        <v>Тахини Чечевица</v>
      </c>
      <c r="F3011" s="2" t="str">
        <f>IFERROR(__xludf.DUMMYFUNCTION("GOOGLETRANSLATE(B3011, ""en"", ""ru"")"),"Loading...")</f>
        <v>Loading...</v>
      </c>
      <c r="G3011" s="2" t="str">
        <f>IFERROR(__xludf.DUMMYFUNCTION("GOOGLETRANSLATE(C3011, ""en"", ""ru"")"),"Loading...")</f>
        <v>Loading...</v>
      </c>
    </row>
    <row r="3012" ht="15.75" customHeight="1">
      <c r="A3012" s="2" t="s">
        <v>1190</v>
      </c>
      <c r="B3012" s="2" t="s">
        <v>69</v>
      </c>
      <c r="C3012" s="2" t="s">
        <v>1192</v>
      </c>
      <c r="E3012" s="2" t="str">
        <f>IFERROR(__xludf.DUMMYFUNCTION("GOOGLETRANSLATE(A3012, ""en"", ""ru"")"),"Тахини Чечевица")</f>
        <v>Тахини Чечевица</v>
      </c>
      <c r="F3012" s="2" t="str">
        <f>IFERROR(__xludf.DUMMYFUNCTION("GOOGLETRANSLATE(B3012, ""en"", ""ru"")"),"Оливковое масло")</f>
        <v>Оливковое масло</v>
      </c>
      <c r="G3012" s="2" t="str">
        <f>IFERROR(__xludf.DUMMYFUNCTION("GOOGLETRANSLATE(C3012, ""en"", ""ru"")"),"Loading...")</f>
        <v>Loading...</v>
      </c>
    </row>
    <row r="3013" ht="15.75" customHeight="1">
      <c r="A3013" s="2" t="s">
        <v>1190</v>
      </c>
      <c r="B3013" s="2" t="s">
        <v>226</v>
      </c>
      <c r="C3013" s="2" t="s">
        <v>1192</v>
      </c>
      <c r="E3013" s="2" t="str">
        <f>IFERROR(__xludf.DUMMYFUNCTION("GOOGLETRANSLATE(A3013, ""en"", ""ru"")"),"Тахини Чечевица")</f>
        <v>Тахини Чечевица</v>
      </c>
      <c r="F3013" s="2" t="str">
        <f>IFERROR(__xludf.DUMMYFUNCTION("GOOGLETRANSLATE(B3013, ""en"", ""ru"")"),"Loading...")</f>
        <v>Loading...</v>
      </c>
      <c r="G3013" s="2" t="str">
        <f>IFERROR(__xludf.DUMMYFUNCTION("GOOGLETRANSLATE(C3013, ""en"", ""ru"")"),"Loading...")</f>
        <v>Loading...</v>
      </c>
    </row>
    <row r="3014" ht="15.75" customHeight="1">
      <c r="A3014" s="2" t="s">
        <v>1190</v>
      </c>
      <c r="B3014" s="2" t="s">
        <v>79</v>
      </c>
      <c r="C3014" s="2" t="s">
        <v>1192</v>
      </c>
      <c r="E3014" s="2" t="str">
        <f>IFERROR(__xludf.DUMMYFUNCTION("GOOGLETRANSLATE(A3014, ""en"", ""ru"")"),"Тахини Чечевица")</f>
        <v>Тахини Чечевица</v>
      </c>
      <c r="F3014" s="2" t="str">
        <f>IFERROR(__xludf.DUMMYFUNCTION("GOOGLETRANSLATE(B3014, ""en"", ""ru"")"),"Чеснок")</f>
        <v>Чеснок</v>
      </c>
      <c r="G3014" s="2" t="str">
        <f>IFERROR(__xludf.DUMMYFUNCTION("GOOGLETRANSLATE(C3014, ""en"", ""ru"")"),"Loading...")</f>
        <v>Loading...</v>
      </c>
    </row>
    <row r="3015" ht="15.75" customHeight="1">
      <c r="A3015" s="2" t="s">
        <v>1190</v>
      </c>
      <c r="B3015" s="2" t="s">
        <v>570</v>
      </c>
      <c r="C3015" s="2" t="s">
        <v>1192</v>
      </c>
      <c r="E3015" s="2" t="str">
        <f>IFERROR(__xludf.DUMMYFUNCTION("GOOGLETRANSLATE(A3015, ""en"", ""ru"")"),"Тахини Чечевица")</f>
        <v>Тахини Чечевица</v>
      </c>
      <c r="F3015" s="2" t="str">
        <f>IFERROR(__xludf.DUMMYFUNCTION("GOOGLETRANSLATE(B3015, ""en"", ""ru"")"),"Loading...")</f>
        <v>Loading...</v>
      </c>
      <c r="G3015" s="2" t="str">
        <f>IFERROR(__xludf.DUMMYFUNCTION("GOOGLETRANSLATE(C3015, ""en"", ""ru"")"),"Loading...")</f>
        <v>Loading...</v>
      </c>
    </row>
    <row r="3016" ht="15.75" customHeight="1">
      <c r="A3016" s="2" t="s">
        <v>1190</v>
      </c>
      <c r="B3016" s="2" t="s">
        <v>145</v>
      </c>
      <c r="C3016" s="2" t="s">
        <v>1192</v>
      </c>
      <c r="E3016" s="2" t="str">
        <f>IFERROR(__xludf.DUMMYFUNCTION("GOOGLETRANSLATE(A3016, ""en"", ""ru"")"),"Тахини Чечевица")</f>
        <v>Тахини Чечевица</v>
      </c>
      <c r="F3016" s="2" t="str">
        <f>IFERROR(__xludf.DUMMYFUNCTION("GOOGLETRANSLATE(B3016, ""en"", ""ru"")"),"Зеленая фасоль")</f>
        <v>Зеленая фасоль</v>
      </c>
      <c r="G3016" s="2" t="str">
        <f>IFERROR(__xludf.DUMMYFUNCTION("GOOGLETRANSLATE(C3016, ""en"", ""ru"")"),"Loading...")</f>
        <v>Loading...</v>
      </c>
    </row>
    <row r="3017" ht="15.75" customHeight="1">
      <c r="A3017" s="2" t="s">
        <v>1190</v>
      </c>
      <c r="B3017" s="2" t="s">
        <v>527</v>
      </c>
      <c r="C3017" s="2" t="s">
        <v>1192</v>
      </c>
      <c r="E3017" s="2" t="str">
        <f>IFERROR(__xludf.DUMMYFUNCTION("GOOGLETRANSLATE(A3017, ""en"", ""ru"")"),"Тахини Чечевица")</f>
        <v>Тахини Чечевица</v>
      </c>
      <c r="F3017" s="2" t="str">
        <f>IFERROR(__xludf.DUMMYFUNCTION("GOOGLETRANSLATE(B3017, ""en"", ""ru"")"),"Loading...")</f>
        <v>Loading...</v>
      </c>
      <c r="G3017" s="2" t="str">
        <f>IFERROR(__xludf.DUMMYFUNCTION("GOOGLETRANSLATE(C3017, ""en"", ""ru"")"),"Loading...")</f>
        <v>Loading...</v>
      </c>
    </row>
    <row r="3018" ht="15.75" customHeight="1">
      <c r="A3018" s="2" t="s">
        <v>1190</v>
      </c>
      <c r="B3018" s="2" t="s">
        <v>465</v>
      </c>
      <c r="C3018" s="2" t="s">
        <v>1192</v>
      </c>
      <c r="E3018" s="2" t="str">
        <f>IFERROR(__xludf.DUMMYFUNCTION("GOOGLETRANSLATE(A3018, ""en"", ""ru"")"),"Тахини Чечевица")</f>
        <v>Тахини Чечевица</v>
      </c>
      <c r="F3018" s="2" t="str">
        <f>IFERROR(__xludf.DUMMYFUNCTION("GOOGLETRANSLATE(B3018, ""en"", ""ru"")"),"Loading...")</f>
        <v>Loading...</v>
      </c>
      <c r="G3018" s="2" t="str">
        <f>IFERROR(__xludf.DUMMYFUNCTION("GOOGLETRANSLATE(C3018, ""en"", ""ru"")"),"Loading...")</f>
        <v>Loading...</v>
      </c>
    </row>
    <row r="3019" ht="15.75" customHeight="1">
      <c r="A3019" s="2" t="s">
        <v>1190</v>
      </c>
      <c r="B3019" s="2" t="s">
        <v>482</v>
      </c>
      <c r="C3019" s="2" t="s">
        <v>1192</v>
      </c>
      <c r="E3019" s="2" t="str">
        <f>IFERROR(__xludf.DUMMYFUNCTION("GOOGLETRANSLATE(A3019, ""en"", ""ru"")"),"Тахини Чечевица")</f>
        <v>Тахини Чечевица</v>
      </c>
      <c r="F3019" s="2" t="str">
        <f>IFERROR(__xludf.DUMMYFUNCTION("GOOGLETRANSLATE(B3019, ""en"", ""ru"")"),"Чечевица")</f>
        <v>Чечевица</v>
      </c>
      <c r="G3019" s="2" t="str">
        <f>IFERROR(__xludf.DUMMYFUNCTION("GOOGLETRANSLATE(C3019, ""en"", ""ru"")"),"Loading...")</f>
        <v>Loading...</v>
      </c>
    </row>
    <row r="3020" ht="15.75" customHeight="1">
      <c r="A3020" s="2" t="s">
        <v>1193</v>
      </c>
      <c r="B3020" s="2" t="s">
        <v>93</v>
      </c>
      <c r="C3020" s="2" t="s">
        <v>1194</v>
      </c>
      <c r="E3020" s="2" t="str">
        <f>IFERROR(__xludf.DUMMYFUNCTION("GOOGLETRANSLATE(A3020, ""en"", ""ru"")"),"Loading...")</f>
        <v>Loading...</v>
      </c>
      <c r="F3020" s="2" t="str">
        <f>IFERROR(__xludf.DUMMYFUNCTION("GOOGLETRANSLATE(B3020, ""en"", ""ru"")"),"Картофель")</f>
        <v>Картофель</v>
      </c>
      <c r="G3020" s="2" t="str">
        <f>IFERROR(__xludf.DUMMYFUNCTION("GOOGLETRANSLATE(C3020, ""en"", ""ru"")"),"Разогрейте духовку до 200C/400F/Газ 6 (вентилятор 180C).
Положите картофель в кастрюлю с холодной подсоленной водой. Добавьте золото и варите полную помощь. Хорошо процедить, а затем размять с маслом и молоком. Добавьте перец и приправьте по вкусу, чтобы "&amp;"проверить приправу. При необходимости добавьте соль и еще перец.
Для рыбной начинки растопите в кастрюле сливочное масло, добавьте лук-порей и поставьте на огонь. Закройте крышку и варите на медленном огне 10 минут или до мягкости. Отмерьте муку в маленьк"&amp;"ой миске. Добавьте вино и взбейте перед остальными массами.
Добавьте молоко в луку-порею, добавьте белок, а затем добавьте винную смесь. Быстро перемешайте до загустения. Отправьте и добавьте петрушку и рыбу. Помешивайте на огне две минуты, затем выложите"&amp;" ложку в жаропрочную запеканку. Разложите по яйцам. Дайте остыть до твердого состояния.
Выложите картофельное пюре на рыбную смесь и вилкой. Посыпать сыром.
Выпекайте 30–40 минут или до тех пор, пока сверху не появится легкий золотисто-коричневый цвет и н"&amp;"е начнут пузыриться по краям.")</f>
        <v>Разогрейте духовку до 200C/400F/Газ 6 (вентилятор 180C).
Положите картофель в кастрюлю с холодной подсоленной водой. Добавьте золото и варите полную помощь. Хорошо процедить, а затем размять с маслом и молоком. Добавьте перец и приправьте по вкусу, чтобы проверить приправу. При необходимости добавьте соль и еще перец.
Для рыбной начинки растопите в кастрюле сливочное масло, добавьте лук-порей и поставьте на огонь. Закройте крышку и варите на медленном огне 10 минут или до мягкости. Отмерьте муку в маленькой миске. Добавьте вино и взбейте перед остальными массами.
Добавьте молоко в луку-порею, добавьте белок, а затем добавьте винную смесь. Быстро перемешайте до загустения. Отправьте и добавьте петрушку и рыбу. Помешивайте на огне две минуты, затем выложите ложку в жаропрочную запеканку. Разложите по яйцам. Дайте остыть до твердого состояния.
Выложите картофельное пюре на рыбную смесь и вилкой. Посыпать сыром.
Выпекайте 30–40 минут или до тех пор, пока сверху не появится легкий золотисто-коричневый цвет и не начнут пузыриться по краям.</v>
      </c>
    </row>
    <row r="3021" ht="15.75" customHeight="1">
      <c r="A3021" s="2" t="s">
        <v>1193</v>
      </c>
      <c r="B3021" s="2" t="s">
        <v>18</v>
      </c>
      <c r="C3021" s="2" t="s">
        <v>1194</v>
      </c>
      <c r="E3021" s="2" t="str">
        <f>IFERROR(__xludf.DUMMYFUNCTION("GOOGLETRANSLATE(A3021, ""en"", ""ru"")"),"Loading...")</f>
        <v>Loading...</v>
      </c>
      <c r="F3021" s="2" t="str">
        <f>IFERROR(__xludf.DUMMYFUNCTION("GOOGLETRANSLATE(B3021, ""en"", ""ru"")"),"Масло")</f>
        <v>Масло</v>
      </c>
      <c r="G3021" s="2" t="str">
        <f>IFERROR(__xludf.DUMMYFUNCTION("GOOGLETRANSLATE(C3021, ""en"", ""ru"")"),"Разогрейте духовку до 200C/400F/Газ 6 (вентилятор 180C).
Положите картофель в кастрюлю с холодной подсоленной водой. Добавьте золото и варите полную помощь. Хорошо процедить, а затем размять с маслом и молоком. Добавьте перец и приправьте по вкусу, чтобы "&amp;"проверить приправу. При необходимости добавьте соль и еще перец.
Для рыбной начинки растопите в кастрюле сливочное масло, добавьте лук-порей и поставьте на огонь. Закройте крышку и варите на медленном огне 10 минут или до мягкости. Отмерьте муку в маленьк"&amp;"ой миске. Добавьте вино и взбейте перед остальными массами.
Добавьте молоко в луку-порею, добавьте белок, а затем добавьте винную смесь. Быстро перемешайте до загустения. Отправьте и добавьте петрушку и рыбу. Помешивайте на огне две минуты, затем выложите"&amp;" ложку в жаропрочную запеканку. Разложите по яйцам. Дайте остыть до твердого состояния.
Выложите картофельное пюре на рыбную смесь и вилкой. Посыпать сыром.
Выпекайте 30–40 минут или до тех пор, пока сверху не появится легкий золотисто-коричневый цвет и н"&amp;"е начнут пузыриться по краям.")</f>
        <v>Разогрейте духовку до 200C/400F/Газ 6 (вентилятор 180C).
Положите картофель в кастрюлю с холодной подсоленной водой. Добавьте золото и варите полную помощь. Хорошо процедить, а затем размять с маслом и молоком. Добавьте перец и приправьте по вкусу, чтобы проверить приправу. При необходимости добавьте соль и еще перец.
Для рыбной начинки растопите в кастрюле сливочное масло, добавьте лук-порей и поставьте на огонь. Закройте крышку и варите на медленном огне 10 минут или до мягкости. Отмерьте муку в маленькой миске. Добавьте вино и взбейте перед остальными массами.
Добавьте молоко в луку-порею, добавьте белок, а затем добавьте винную смесь. Быстро перемешайте до загустения. Отправьте и добавьте петрушку и рыбу. Помешивайте на огне две минуты, затем выложите ложку в жаропрочную запеканку. Разложите по яйцам. Дайте остыть до твердого состояния.
Выложите картофельное пюре на рыбную смесь и вилкой. Посыпать сыром.
Выпекайте 30–40 минут или до тех пор, пока сверху не появится легкий золотисто-коричневый цвет и не начнут пузыриться по краям.</v>
      </c>
    </row>
    <row r="3022" ht="15.75" customHeight="1">
      <c r="A3022" s="2" t="s">
        <v>1193</v>
      </c>
      <c r="B3022" s="2" t="s">
        <v>25</v>
      </c>
      <c r="C3022" s="2" t="s">
        <v>1194</v>
      </c>
      <c r="E3022" s="2" t="str">
        <f>IFERROR(__xludf.DUMMYFUNCTION("GOOGLETRANSLATE(A3022, ""en"", ""ru"")"),"Loading...")</f>
        <v>Loading...</v>
      </c>
      <c r="F3022" s="2" t="str">
        <f>IFERROR(__xludf.DUMMYFUNCTION("GOOGLETRANSLATE(B3022, ""en"", ""ru"")"),"Молоко")</f>
        <v>Молоко</v>
      </c>
      <c r="G3022" s="2" t="str">
        <f>IFERROR(__xludf.DUMMYFUNCTION("GOOGLETRANSLATE(C3022, ""en"", ""ru"")"),"Разогрейте духовку до 200C/400F/Газ 6 (вентилятор 180C).
Положите картофель в кастрюлю с холодной подсоленной водой. Добавьте золото и варите полную помощь. Хорошо процедить, а затем размять с маслом и молоком. Добавьте перец и приправьте по вкусу, чтобы "&amp;"проверить приправу. При необходимости добавьте соль и еще перец.
Для рыбной начинки растопите в кастрюле сливочное масло, добавьте лук-порей и поставьте на огонь. Закройте крышку и варите на медленном огне 10 минут или до мягкости. Отмерьте муку в маленьк"&amp;"ой миске. Добавьте вино и взбейте перед остальными массами.
Добавьте молоко в луку-порею, добавьте белок, а затем добавьте винную смесь. Быстро перемешайте до загустения. Отправьте и добавьте петрушку и рыбу. Помешивайте на огне две минуты, затем выложите"&amp;" ложку в жаропрочную запеканку. Разложите по яйцам. Дайте остыть до твердого состояния.
Выложите картофельное пюре на рыбную смесь и вилкой. Посыпать сыром.
Выпекайте 30–40 минут или до тех пор, пока сверху не появится легкий золотисто-коричневый цвет и н"&amp;"е начнут пузыриться по краям.")</f>
        <v>Разогрейте духовку до 200C/400F/Газ 6 (вентилятор 180C).
Положите картофель в кастрюлю с холодной подсоленной водой. Добавьте золото и варите полную помощь. Хорошо процедить, а затем размять с маслом и молоком. Добавьте перец и приправьте по вкусу, чтобы проверить приправу. При необходимости добавьте соль и еще перец.
Для рыбной начинки растопите в кастрюле сливочное масло, добавьте лук-порей и поставьте на огонь. Закройте крышку и варите на медленном огне 10 минут или до мягкости. Отмерьте муку в маленькой миске. Добавьте вино и взбейте перед остальными массами.
Добавьте молоко в луку-порею, добавьте белок, а затем добавьте винную смесь. Быстро перемешайте до загустения. Отправьте и добавьте петрушку и рыбу. Помешивайте на огне две минуты, затем выложите ложку в жаропрочную запеканку. Разложите по яйцам. Дайте остыть до твердого состояния.
Выложите картофельное пюре на рыбную смесь и вилкой. Посыпать сыром.
Выпекайте 30–40 минут или до тех пор, пока сверху не появится легкий золотисто-коричневый цвет и не начнут пузыриться по краям.</v>
      </c>
    </row>
    <row r="3023" ht="15.75" customHeight="1">
      <c r="A3023" s="2" t="s">
        <v>1193</v>
      </c>
      <c r="B3023" s="2" t="s">
        <v>589</v>
      </c>
      <c r="C3023" s="2" t="s">
        <v>1194</v>
      </c>
      <c r="E3023" s="2" t="str">
        <f>IFERROR(__xludf.DUMMYFUNCTION("GOOGLETRANSLATE(A3023, ""en"", ""ru"")"),"Loading...")</f>
        <v>Loading...</v>
      </c>
      <c r="F3023" s="2" t="str">
        <f>IFERROR(__xludf.DUMMYFUNCTION("GOOGLETRANSLATE(B3023, ""en"", ""ru"")"),"Loading...")</f>
        <v>Loading...</v>
      </c>
      <c r="G3023" s="2" t="str">
        <f>IFERROR(__xludf.DUMMYFUNCTION("GOOGLETRANSLATE(C3023, ""en"", ""ru"")"),"Разогрейте духовку до 200C/400F/Газ 6 (вентилятор 180C).
Положите картофель в кастрюлю с холодной подсоленной водой. Добавьте золото и варите полную помощь. Хорошо процедить, а затем размять с маслом и молоком. Добавьте перец и приправьте по вкусу, чтобы "&amp;"проверить приправу. При необходимости добавьте соль и еще перец.
Для рыбной начинки растопите в кастрюле сливочное масло, добавьте лук-порей и поставьте на огонь. Закройте крышку и варите на медленном огне 10 минут или до мягкости. Отмерьте муку в маленьк"&amp;"ой миске. Добавьте вино и взбейте перед остальными массами.
Добавьте молоко в луку-порею, добавьте белок, а затем добавьте винную смесь. Быстро перемешайте до загустения. Отправьте и добавьте петрушку и рыбу. Помешивайте на огне две минуты, затем выложите"&amp;" ложку в жаропрочную запеканку. Разложите по яйцам. Дайте остыть до твердого состояния.
Выложите картофельное пюре на рыбную смесь и вилкой. Посыпать сыром.
Выпекайте 30–40 минут или до тех пор, пока сверху не появится легкий золотисто-коричневый цвет и н"&amp;"е начнут пузыриться по краям.")</f>
        <v>Разогрейте духовку до 200C/400F/Газ 6 (вентилятор 180C).
Положите картофель в кастрюлю с холодной подсоленной водой. Добавьте золото и варите полную помощь. Хорошо процедить, а затем размять с маслом и молоком. Добавьте перец и приправьте по вкусу, чтобы проверить приправу. При необходимости добавьте соль и еще перец.
Для рыбной начинки растопите в кастрюле сливочное масло, добавьте лук-порей и поставьте на огонь. Закройте крышку и варите на медленном огне 10 минут или до мягкости. Отмерьте муку в маленькой миске. Добавьте вино и взбейте перед остальными массами.
Добавьте молоко в луку-порею, добавьте белок, а затем добавьте винную смесь. Быстро перемешайте до загустения. Отправьте и добавьте петрушку и рыбу. Помешивайте на огне две минуты, затем выложите ложку в жаропрочную запеканку. Разложите по яйцам. Дайте остыть до твердого состояния.
Выложите картофельное пюре на рыбную смесь и вилкой. Посыпать сыром.
Выпекайте 30–40 минут или до тех пор, пока сверху не появится легкий золотисто-коричневый цвет и не начнут пузыриться по краям.</v>
      </c>
    </row>
    <row r="3024" ht="15.75" customHeight="1">
      <c r="A3024" s="2" t="s">
        <v>1193</v>
      </c>
      <c r="B3024" s="2" t="s">
        <v>18</v>
      </c>
      <c r="C3024" s="2" t="s">
        <v>1194</v>
      </c>
      <c r="E3024" s="2" t="str">
        <f>IFERROR(__xludf.DUMMYFUNCTION("GOOGLETRANSLATE(A3024, ""en"", ""ru"")"),"Loading...")</f>
        <v>Loading...</v>
      </c>
      <c r="F3024" s="2" t="str">
        <f>IFERROR(__xludf.DUMMYFUNCTION("GOOGLETRANSLATE(B3024, ""en"", ""ru"")"),"Масло")</f>
        <v>Масло</v>
      </c>
      <c r="G3024" s="2" t="str">
        <f>IFERROR(__xludf.DUMMYFUNCTION("GOOGLETRANSLATE(C3024, ""en"", ""ru"")"),"Разогрейте духовку до 200C/400F/Газ 6 (вентилятор 180C).
Положите картофель в кастрюлю с холодной подсоленной водой. Добавьте золото и варите полную помощь. Хорошо процедить, а затем размять с маслом и молоком. Добавьте перец и приправьте по вкусу, чтобы "&amp;"проверить приправу. При необходимости добавьте соль и еще перец.
Для рыбной начинки растопите в кастрюле сливочное масло, добавьте лук-порей и поставьте на огонь. Закройте крышку и варите на медленном огне 10 минут или до мягкости. Отмерьте муку в маленьк"&amp;"ой миске. Добавьте вино и взбейте перед остальными массами.
Добавьте молоко в луку-порею, добавьте белок, а затем добавьте винную смесь. Быстро перемешайте до загустения. Отправьте и добавьте петрушку и рыбу. Помешивайте на огне две минуты, затем выложите"&amp;" ложку в жаропрочную запеканку. Разложите по яйцам. Дайте остыть до твердого состояния.
Выложите картофельное пюре на рыбную смесь и вилкой. Посыпать сыром.
Выпекайте 30–40 минут или до тех пор, пока сверху не появится легкий золотисто-коричневый цвет и н"&amp;"е начнут пузыриться по краям.")</f>
        <v>Разогрейте духовку до 200C/400F/Газ 6 (вентилятор 180C).
Положите картофель в кастрюлю с холодной подсоленной водой. Добавьте золото и варите полную помощь. Хорошо процедить, а затем размять с маслом и молоком. Добавьте перец и приправьте по вкусу, чтобы проверить приправу. При необходимости добавьте соль и еще перец.
Для рыбной начинки растопите в кастрюле сливочное масло, добавьте лук-порей и поставьте на огонь. Закройте крышку и варите на медленном огне 10 минут или до мягкости. Отмерьте муку в маленькой миске. Добавьте вино и взбейте перед остальными массами.
Добавьте молоко в луку-порею, добавьте белок, а затем добавьте винную смесь. Быстро перемешайте до загустения. Отправьте и добавьте петрушку и рыбу. Помешивайте на огне две минуты, затем выложите ложку в жаропрочную запеканку. Разложите по яйцам. Дайте остыть до твердого состояния.
Выложите картофельное пюре на рыбную смесь и вилкой. Посыпать сыром.
Выпекайте 30–40 минут или до тех пор, пока сверху не появится легкий золотисто-коричневый цвет и не начнут пузыриться по краям.</v>
      </c>
    </row>
    <row r="3025" ht="15.75" customHeight="1">
      <c r="A3025" s="2" t="s">
        <v>1193</v>
      </c>
      <c r="B3025" s="2" t="s">
        <v>123</v>
      </c>
      <c r="C3025" s="2" t="s">
        <v>1194</v>
      </c>
      <c r="E3025" s="2" t="str">
        <f>IFERROR(__xludf.DUMMYFUNCTION("GOOGLETRANSLATE(A3025, ""en"", ""ru"")"),"Loading...")</f>
        <v>Loading...</v>
      </c>
      <c r="F3025" s="2" t="str">
        <f>IFERROR(__xludf.DUMMYFUNCTION("GOOGLETRANSLATE(B3025, ""en"", ""ru"")"),"Loading...")</f>
        <v>Loading...</v>
      </c>
      <c r="G3025" s="2" t="str">
        <f>IFERROR(__xludf.DUMMYFUNCTION("GOOGLETRANSLATE(C3025, ""en"", ""ru"")"),"Разогрейте духовку до 200C/400F/Газ 6 (вентилятор 180C).
Положите картофель в кастрюлю с холодной подсоленной водой. Добавьте золото и варите полную помощь. Хорошо процедить, а затем размять с маслом и молоком. Добавьте перец и приправьте по вкусу, чтобы "&amp;"проверить приправу. При необходимости добавьте соль и еще перец.
Для рыбной начинки растопите в кастрюле сливочное масло, добавьте лук-порей и поставьте на огонь. Закройте крышку и варите на медленном огне 10 минут или до мягкости. Отмерьте муку в маленьк"&amp;"ой миске. Добавьте вино и взбейте перед остальными массами.
Добавьте молоко в луку-порею, добавьте белок, а затем добавьте винную смесь. Быстро перемешайте до загустения. Отправьте и добавьте петрушку и рыбу. Помешивайте на огне две минуты, затем выложите"&amp;" ложку в жаропрочную запеканку. Разложите по яйцам. Дайте остыть до твердого состояния.
Выложите картофельное пюре на рыбную смесь и вилкой. Посыпать сыром.
Выпекайте 30–40 минут или до тех пор, пока сверху не появится легкий золотисто-коричневый цвет и н"&amp;"е начнут пузыриться по краям.")</f>
        <v>Разогрейте духовку до 200C/400F/Газ 6 (вентилятор 180C).
Положите картофель в кастрюлю с холодной подсоленной водой. Добавьте золото и варите полную помощь. Хорошо процедить, а затем размять с маслом и молоком. Добавьте перец и приправьте по вкусу, чтобы проверить приправу. При необходимости добавьте соль и еще перец.
Для рыбной начинки растопите в кастрюле сливочное масло, добавьте лук-порей и поставьте на огонь. Закройте крышку и варите на медленном огне 10 минут или до мягкости. Отмерьте муку в маленькой миске. Добавьте вино и взбейте перед остальными массами.
Добавьте молоко в луку-порею, добавьте белок, а затем добавьте винную смесь. Быстро перемешайте до загустения. Отправьте и добавьте петрушку и рыбу. Помешивайте на огне две минуты, затем выложите ложку в жаропрочную запеканку. Разложите по яйцам. Дайте остыть до твердого состояния.
Выложите картофельное пюре на рыбную смесь и вилкой. Посыпать сыром.
Выпекайте 30–40 минут или до тех пор, пока сверху не появится легкий золотисто-коричневый цвет и не начнут пузыриться по краям.</v>
      </c>
    </row>
    <row r="3026" ht="15.75" customHeight="1">
      <c r="A3026" s="2" t="s">
        <v>1193</v>
      </c>
      <c r="B3026" s="2" t="s">
        <v>15</v>
      </c>
      <c r="C3026" s="2" t="s">
        <v>1194</v>
      </c>
      <c r="E3026" s="2" t="str">
        <f>IFERROR(__xludf.DUMMYFUNCTION("GOOGLETRANSLATE(A3026, ""en"", ""ru"")"),"Loading...")</f>
        <v>Loading...</v>
      </c>
      <c r="F3026" s="2" t="str">
        <f>IFERROR(__xludf.DUMMYFUNCTION("GOOGLETRANSLATE(B3026, ""en"", ""ru"")"),"Пшеничной муки")</f>
        <v>Пшеничной муки</v>
      </c>
      <c r="G3026" s="2" t="str">
        <f>IFERROR(__xludf.DUMMYFUNCTION("GOOGLETRANSLATE(C3026, ""en"", ""ru"")"),"Разогрейте духовку до 200C/400F/Газ 6 (вентилятор 180C).
Положите картофель в кастрюлю с холодной подсоленной водой. Добавьте золото и варите полную помощь. Хорошо процедить, а затем размять с маслом и молоком. Добавьте перец и приправьте по вкусу, чтобы "&amp;"проверить приправу. При необходимости добавьте соль и еще перец.
Для рыбной начинки растопите в кастрюле сливочное масло, добавьте лук-порей и поставьте на огонь. Закройте крышку и варите на медленном огне 10 минут или до мягкости. Отмерьте муку в маленьк"&amp;"ой миске. Добавьте вино и взбейте перед остальными массами.
Добавьте молоко в луку-порею, добавьте белок, а затем добавьте винную смесь. Быстро перемешайте до загустения. Отправьте и добавьте петрушку и рыбу. Помешивайте на огне две минуты, затем выложите"&amp;" ложку в жаропрочную запеканку. Разложите по яйцам. Дайте остыть до твердого состояния.
Выложите картофельное пюре на рыбную смесь и вилкой. Посыпать сыром.
Выпекайте 30–40 минут или до тех пор, пока сверху не появится легкий золотисто-коричневый цвет и н"&amp;"е начнут пузыриться по краям.")</f>
        <v>Разогрейте духовку до 200C/400F/Газ 6 (вентилятор 180C).
Положите картофель в кастрюлю с холодной подсоленной водой. Добавьте золото и варите полную помощь. Хорошо процедить, а затем размять с маслом и молоком. Добавьте перец и приправьте по вкусу, чтобы проверить приправу. При необходимости добавьте соль и еще перец.
Для рыбной начинки растопите в кастрюле сливочное масло, добавьте лук-порей и поставьте на огонь. Закройте крышку и варите на медленном огне 10 минут или до мягкости. Отмерьте муку в маленькой миске. Добавьте вино и взбейте перед остальными массами.
Добавьте молоко в луку-порею, добавьте белок, а затем добавьте винную смесь. Быстро перемешайте до загустения. Отправьте и добавьте петрушку и рыбу. Помешивайте на огне две минуты, затем выложите ложку в жаропрочную запеканку. Разложите по яйцам. Дайте остыть до твердого состояния.
Выложите картофельное пюре на рыбную смесь и вилкой. Посыпать сыром.
Выпекайте 30–40 минут или до тех пор, пока сверху не появится легкий золотисто-коричневый цвет и не начнут пузыриться по краям.</v>
      </c>
    </row>
    <row r="3027" ht="15.75" customHeight="1">
      <c r="A3027" s="2" t="s">
        <v>1193</v>
      </c>
      <c r="B3027" s="2" t="s">
        <v>430</v>
      </c>
      <c r="C3027" s="2" t="s">
        <v>1194</v>
      </c>
      <c r="E3027" s="2" t="str">
        <f>IFERROR(__xludf.DUMMYFUNCTION("GOOGLETRANSLATE(A3027, ""en"", ""ru"")"),"Loading...")</f>
        <v>Loading...</v>
      </c>
      <c r="F3027" s="2" t="str">
        <f>IFERROR(__xludf.DUMMYFUNCTION("GOOGLETRANSLATE(B3027, ""en"", ""ru"")"),"Белое вино")</f>
        <v>Белое вино</v>
      </c>
      <c r="G3027" s="2" t="str">
        <f>IFERROR(__xludf.DUMMYFUNCTION("GOOGLETRANSLATE(C3027, ""en"", ""ru"")"),"Разогрейте духовку до 200C/400F/Газ 6 (вентилятор 180C).
Положите картофель в кастрюлю с холодной подсоленной водой. Добавьте золото и варите полную помощь. Хорошо процедить, а затем размять с маслом и молоком. Добавьте перец и приправьте по вкусу, чтобы "&amp;"проверить приправу. При необходимости добавьте соль и еще перец.
Для рыбной начинки растопите в кастрюле сливочное масло, добавьте лук-порей и поставьте на огонь. Закройте крышку и варите на медленном огне 10 минут или до мягкости. Отмерьте муку в маленьк"&amp;"ой миске. Добавьте вино и взбейте перед остальными массами.
Добавьте молоко в луку-порею, добавьте белок, а затем добавьте винную смесь. Быстро перемешайте до загустения. Отправьте и добавьте петрушку и рыбу. Помешивайте на огне две минуты, затем выложите"&amp;" ложку в жаропрочную запеканку. Разложите по яйцам. Дайте остыть до твердого состояния.
Выложите картофельное пюре на рыбную смесь и вилкой. Посыпать сыром.
Выпекайте 30–40 минут или до тех пор, пока сверху не появится легкий золотисто-коричневый цвет и н"&amp;"е начнут пузыриться по краям.")</f>
        <v>Разогрейте духовку до 200C/400F/Газ 6 (вентилятор 180C).
Положите картофель в кастрюлю с холодной подсоленной водой. Добавьте золото и варите полную помощь. Хорошо процедить, а затем размять с маслом и молоком. Добавьте перец и приправьте по вкусу, чтобы проверить приправу. При необходимости добавьте соль и еще перец.
Для рыбной начинки растопите в кастрюле сливочное масло, добавьте лук-порей и поставьте на огонь. Закройте крышку и варите на медленном огне 10 минут или до мягкости. Отмерьте муку в маленькой миске. Добавьте вино и взбейте перед остальными массами.
Добавьте молоко в луку-порею, добавьте белок, а затем добавьте винную смесь. Быстро перемешайте до загустения. Отправьте и добавьте петрушку и рыбу. Помешивайте на огне две минуты, затем выложите ложку в жаропрочную запеканку. Разложите по яйцам. Дайте остыть до твердого состояния.
Выложите картофельное пюре на рыбную смесь и вилкой. Посыпать сыром.
Выпекайте 30–40 минут или до тех пор, пока сверху не появится легкий золотисто-коричневый цвет и не начнут пузыриться по краям.</v>
      </c>
    </row>
    <row r="3028" ht="15.75" customHeight="1">
      <c r="A3028" s="2" t="s">
        <v>1193</v>
      </c>
      <c r="B3028" s="2" t="s">
        <v>25</v>
      </c>
      <c r="C3028" s="2" t="s">
        <v>1194</v>
      </c>
      <c r="E3028" s="2" t="str">
        <f>IFERROR(__xludf.DUMMYFUNCTION("GOOGLETRANSLATE(A3028, ""en"", ""ru"")"),"Loading...")</f>
        <v>Loading...</v>
      </c>
      <c r="F3028" s="2" t="str">
        <f>IFERROR(__xludf.DUMMYFUNCTION("GOOGLETRANSLATE(B3028, ""en"", ""ru"")"),"Молоко")</f>
        <v>Молоко</v>
      </c>
      <c r="G3028" s="2" t="str">
        <f>IFERROR(__xludf.DUMMYFUNCTION("GOOGLETRANSLATE(C3028, ""en"", ""ru"")"),"Разогрейте духовку до 200C/400F/Газ 6 (вентилятор 180C).
Положите картофель в кастрюлю с холодной подсоленной водой. Добавьте золото и варите полную помощь. Хорошо процедить, а затем размять с маслом и молоком. Добавьте перец и приправьте по вкусу, чтобы "&amp;"проверить приправу. При необходимости добавьте соль и еще перец.
Для рыбной начинки растопите в кастрюле сливочное масло, добавьте лук-порей и поставьте на огонь. Закройте крышку и варите на медленном огне 10 минут или до мягкости. Отмерьте муку в маленьк"&amp;"ой миске. Добавьте вино и взбейте перед остальными массами.
Добавьте молоко в луку-порею, добавьте белок, а затем добавьте винную смесь. Быстро перемешайте до загустения. Отправьте и добавьте петрушку и рыбу. Помешивайте на огне две минуты, затем выложите"&amp;" ложку в жаропрочную запеканку. Разложите по яйцам. Дайте остыть до твердого состояния.
Выложите картофельное пюре на рыбную смесь и вилкой. Посыпать сыром.
Выпекайте 30–40 минут или до тех пор, пока сверху не появится легкий золотисто-коричневый цвет и н"&amp;"е начнут пузыриться по краям.")</f>
        <v>Разогрейте духовку до 200C/400F/Газ 6 (вентилятор 180C).
Положите картофель в кастрюлю с холодной подсоленной водой. Добавьте золото и варите полную помощь. Хорошо процедить, а затем размять с маслом и молоком. Добавьте перец и приправьте по вкусу, чтобы проверить приправу. При необходимости добавьте соль и еще перец.
Для рыбной начинки растопите в кастрюле сливочное масло, добавьте лук-порей и поставьте на огонь. Закройте крышку и варите на медленном огне 10 минут или до мягкости. Отмерьте муку в маленькой миске. Добавьте вино и взбейте перед остальными массами.
Добавьте молоко в луку-порею, добавьте белок, а затем добавьте винную смесь. Быстро перемешайте до загустения. Отправьте и добавьте петрушку и рыбу. Помешивайте на огне две минуты, затем выложите ложку в жаропрочную запеканку. Разложите по яйцам. Дайте остыть до твердого состояния.
Выложите картофельное пюре на рыбную смесь и вилкой. Посыпать сыром.
Выпекайте 30–40 минут или до тех пор, пока сверху не появится легкий золотисто-коричневый цвет и не начнут пузыриться по краям.</v>
      </c>
    </row>
    <row r="3029" ht="15.75" customHeight="1">
      <c r="A3029" s="2" t="s">
        <v>1193</v>
      </c>
      <c r="B3029" s="2" t="s">
        <v>118</v>
      </c>
      <c r="C3029" s="2" t="s">
        <v>1194</v>
      </c>
      <c r="E3029" s="2" t="str">
        <f>IFERROR(__xludf.DUMMYFUNCTION("GOOGLETRANSLATE(A3029, ""en"", ""ru"")"),"Loading...")</f>
        <v>Loading...</v>
      </c>
      <c r="F3029" s="2" t="str">
        <f>IFERROR(__xludf.DUMMYFUNCTION("GOOGLETRANSLATE(B3029, ""en"", ""ru"")"),"Петрушка")</f>
        <v>Петрушка</v>
      </c>
      <c r="G3029" s="2" t="str">
        <f>IFERROR(__xludf.DUMMYFUNCTION("GOOGLETRANSLATE(C3029, ""en"", ""ru"")"),"Разогрейте духовку до 200C/400F/Газ 6 (вентилятор 180C).
Положите картофель в кастрюлю с холодной подсоленной водой. Добавьте золото и варите полную помощь. Хорошо процедить, а затем размять с маслом и молоком. Добавьте перец и приправьте по вкусу, чтобы "&amp;"проверить приправу. При необходимости добавьте соль и еще перец.
Для рыбной начинки растопите в кастрюле сливочное масло, добавьте лук-порей и поставьте на огонь. Закройте крышку и варите на медленном огне 10 минут или до мягкости. Отмерьте муку в маленьк"&amp;"ой миске. Добавьте вино и взбейте перед остальными массами.
Добавьте молоко в луку-порею, добавьте белок, а затем добавьте винную смесь. Быстро перемешайте до загустения. Отправьте и добавьте петрушку и рыбу. Помешивайте на огне две минуты, затем выложите"&amp;" ложку в жаропрочную запеканку. Разложите по яйцам. Дайте остыть до твердого состояния.
Выложите картофельное пюре на рыбную смесь и вилкой. Посыпать сыром.
Выпекайте 30–40 минут или до тех пор, пока сверху не появится легкий золотисто-коричневый цвет и н"&amp;"е начнут пузыриться по краям.")</f>
        <v>Разогрейте духовку до 200C/400F/Газ 6 (вентилятор 180C).
Положите картофель в кастрюлю с холодной подсоленной водой. Добавьте золото и варите полную помощь. Хорошо процедить, а затем размять с маслом и молоком. Добавьте перец и приправьте по вкусу, чтобы проверить приправу. При необходимости добавьте соль и еще перец.
Для рыбной начинки растопите в кастрюле сливочное масло, добавьте лук-порей и поставьте на огонь. Закройте крышку и варите на медленном огне 10 минут или до мягкости. Отмерьте муку в маленькой миске. Добавьте вино и взбейте перед остальными массами.
Добавьте молоко в луку-порею, добавьте белок, а затем добавьте винную смесь. Быстро перемешайте до загустения. Отправьте и добавьте петрушку и рыбу. Помешивайте на огне две минуты, затем выложите ложку в жаропрочную запеканку. Разложите по яйцам. Дайте остыть до твердого состояния.
Выложите картофельное пюре на рыбную смесь и вилкой. Посыпать сыром.
Выпекайте 30–40 минут или до тех пор, пока сверху не появится легкий золотисто-коричневый цвет и не начнут пузыриться по краям.</v>
      </c>
    </row>
    <row r="3030" ht="15.75" customHeight="1">
      <c r="A3030" s="2" t="s">
        <v>1193</v>
      </c>
      <c r="B3030" s="2" t="s">
        <v>210</v>
      </c>
      <c r="C3030" s="2" t="s">
        <v>1194</v>
      </c>
      <c r="E3030" s="2" t="str">
        <f>IFERROR(__xludf.DUMMYFUNCTION("GOOGLETRANSLATE(A3030, ""en"", ""ru"")"),"Loading...")</f>
        <v>Loading...</v>
      </c>
      <c r="F3030" s="2" t="str">
        <f>IFERROR(__xludf.DUMMYFUNCTION("GOOGLETRANSLATE(B3030, ""en"", ""ru"")"),"Loading...")</f>
        <v>Loading...</v>
      </c>
      <c r="G3030" s="2" t="str">
        <f>IFERROR(__xludf.DUMMYFUNCTION("GOOGLETRANSLATE(C3030, ""en"", ""ru"")"),"Разогрейте духовку до 200C/400F/Газ 6 (вентилятор 180C).
Положите картофель в кастрюлю с холодной подсоленной водой. Добавьте золото и варите полную помощь. Хорошо процедить, а затем размять с маслом и молоком. Добавьте перец и приправьте по вкусу, чтобы "&amp;"проверить приправу. При необходимости добавьте соль и еще перец.
Для рыбной начинки растопите в кастрюле сливочное масло, добавьте лук-порей и поставьте на огонь. Закройте крышку и варите на медленном огне 10 минут или до мягкости. Отмерьте муку в маленьк"&amp;"ой миске. Добавьте вино и взбейте перед остальными массами.
Добавьте молоко в луку-порею, добавьте белок, а затем добавьте винную смесь. Быстро перемешайте до загустения. Отправьте и добавьте петрушку и рыбу. Помешивайте на огне две минуты, затем выложите"&amp;" ложку в жаропрочную запеканку. Разложите по яйцам. Дайте остыть до твердого состояния.
Выложите картофельное пюре на рыбную смесь и вилкой. Посыпать сыром.
Выпекайте 30–40 минут или до тех пор, пока сверху не появится легкий золотисто-коричневый цвет и н"&amp;"е начнут пузыриться по краям.")</f>
        <v>Разогрейте духовку до 200C/400F/Газ 6 (вентилятор 180C).
Положите картофель в кастрюлю с холодной подсоленной водой. Добавьте золото и варите полную помощь. Хорошо процедить, а затем размять с маслом и молоком. Добавьте перец и приправьте по вкусу, чтобы проверить приправу. При необходимости добавьте соль и еще перец.
Для рыбной начинки растопите в кастрюле сливочное масло, добавьте лук-порей и поставьте на огонь. Закройте крышку и варите на медленном огне 10 минут или до мягкости. Отмерьте муку в маленькой миске. Добавьте вино и взбейте перед остальными массами.
Добавьте молоко в луку-порею, добавьте белок, а затем добавьте винную смесь. Быстро перемешайте до загустения. Отправьте и добавьте петрушку и рыбу. Помешивайте на огне две минуты, затем выложите ложку в жаропрочную запеканку. Разложите по яйцам. Дайте остыть до твердого состояния.
Выложите картофельное пюре на рыбную смесь и вилкой. Посыпать сыром.
Выпекайте 30–40 минут или до тех пор, пока сверху не появится легкий золотисто-коричневый цвет и не начнут пузыриться по краям.</v>
      </c>
    </row>
    <row r="3031" ht="15.75" customHeight="1">
      <c r="A3031" s="2" t="s">
        <v>1193</v>
      </c>
      <c r="B3031" s="2" t="s">
        <v>627</v>
      </c>
      <c r="C3031" s="2" t="s">
        <v>1194</v>
      </c>
      <c r="E3031" s="2" t="str">
        <f>IFERROR(__xludf.DUMMYFUNCTION("GOOGLETRANSLATE(A3031, ""en"", ""ru"")"),"Loading...")</f>
        <v>Loading...</v>
      </c>
      <c r="F3031" s="2" t="str">
        <f>IFERROR(__xludf.DUMMYFUNCTION("GOOGLETRANSLATE(B3031, ""en"", ""ru"")"),"Loading...")</f>
        <v>Loading...</v>
      </c>
      <c r="G3031" s="2" t="str">
        <f>IFERROR(__xludf.DUMMYFUNCTION("GOOGLETRANSLATE(C3031, ""en"", ""ru"")"),"Разогрейте духовку до 200C/400F/Газ 6 (вентилятор 180C).
Положите картофель в кастрюлю с холодной подсоленной водой. Добавьте золото и варите полную помощь. Хорошо процедить, а затем размять с маслом и молоком. Добавьте перец и приправьте по вкусу, чтобы "&amp;"проверить приправу. При необходимости добавьте соль и еще перец.
Для рыбной начинки растопите в кастрюле сливочное масло, добавьте лук-порей и поставьте на огонь. Закройте крышку и варите на медленном огне 10 минут или до мягкости. Отмерьте муку в маленьк"&amp;"ой миске. Добавьте вино и взбейте перед остальными массами.
Добавьте молоко в луку-порею, добавьте белок, а затем добавьте винную смесь. Быстро перемешайте до загустения. Отправьте и добавьте петрушку и рыбу. Помешивайте на огне две минуты, затем выложите"&amp;" ложку в жаропрочную запеканку. Разложите по яйцам. Дайте остыть до твердого состояния.
Выложите картофельное пюре на рыбную смесь и вилкой. Посыпать сыром.
Выпекайте 30–40 минут или до тех пор, пока сверху не появится легкий золотисто-коричневый цвет и н"&amp;"е начнут пузыриться по краям.")</f>
        <v>Разогрейте духовку до 200C/400F/Газ 6 (вентилятор 180C).
Положите картофель в кастрюлю с холодной подсоленной водой. Добавьте золото и варите полную помощь. Хорошо процедить, а затем размять с маслом и молоком. Добавьте перец и приправьте по вкусу, чтобы проверить приправу. При необходимости добавьте соль и еще перец.
Для рыбной начинки растопите в кастрюле сливочное масло, добавьте лук-порей и поставьте на огонь. Закройте крышку и варите на медленном огне 10 минут или до мягкости. Отмерьте муку в маленькой миске. Добавьте вино и взбейте перед остальными массами.
Добавьте молоко в луку-порею, добавьте белок, а затем добавьте винную смесь. Быстро перемешайте до загустения. Отправьте и добавьте петрушку и рыбу. Помешивайте на огне две минуты, затем выложите ложку в жаропрочную запеканку. Разложите по яйцам. Дайте остыть до твердого состояния.
Выложите картофельное пюре на рыбную смесь и вилкой. Посыпать сыром.
Выпекайте 30–40 минут или до тех пор, пока сверху не появится легкий золотисто-коричневый цвет и не начнут пузыриться по краям.</v>
      </c>
    </row>
    <row r="3032" ht="15.75" customHeight="1">
      <c r="A3032" s="2" t="s">
        <v>1193</v>
      </c>
      <c r="B3032" s="2" t="s">
        <v>740</v>
      </c>
      <c r="C3032" s="2" t="s">
        <v>1194</v>
      </c>
      <c r="E3032" s="2" t="str">
        <f>IFERROR(__xludf.DUMMYFUNCTION("GOOGLETRANSLATE(A3032, ""en"", ""ru"")"),"Loading...")</f>
        <v>Loading...</v>
      </c>
      <c r="F3032" s="2" t="str">
        <f>IFERROR(__xludf.DUMMYFUNCTION("GOOGLETRANSLATE(B3032, ""en"", ""ru"")"),"Loading...")</f>
        <v>Loading...</v>
      </c>
      <c r="G3032" s="2" t="str">
        <f>IFERROR(__xludf.DUMMYFUNCTION("GOOGLETRANSLATE(C3032, ""en"", ""ru"")"),"Разогрейте духовку до 200C/400F/Газ 6 (вентилятор 180C).
Положите картофель в кастрюлю с холодной подсоленной водой. Добавьте золото и варите полную помощь. Хорошо процедить, а затем размять с маслом и молоком. Добавьте перец и приправьте по вкусу, чтобы "&amp;"проверить приправу. При необходимости добавьте соль и еще перец.
Для рыбной начинки растопите в кастрюле сливочное масло, добавьте лук-порей и поставьте на огонь. Закройте крышку и варите на медленном огне 10 минут или до мягкости. Отмерьте муку в маленьк"&amp;"ой миске. Добавьте вино и взбейте перед остальными массами.
Добавьте молоко в луку-порею, добавьте белок, а затем добавьте винную смесь. Быстро перемешайте до загустения. Отправьте и добавьте петрушку и рыбу. Помешивайте на огне две минуты, затем выложите"&amp;" ложку в жаропрочную запеканку. Разложите по яйцам. Дайте остыть до твердого состояния.
Выложите картофельное пюре на рыбную смесь и вилкой. Посыпать сыром.
Выпекайте 30–40 минут или до тех пор, пока сверху не появится легкий золотисто-коричневый цвет и н"&amp;"е начнут пузыриться по краям.")</f>
        <v>Разогрейте духовку до 200C/400F/Газ 6 (вентилятор 180C).
Положите картофель в кастрюлю с холодной подсоленной водой. Добавьте золото и варите полную помощь. Хорошо процедить, а затем размять с маслом и молоком. Добавьте перец и приправьте по вкусу, чтобы проверить приправу. При необходимости добавьте соль и еще перец.
Для рыбной начинки растопите в кастрюле сливочное масло, добавьте лук-порей и поставьте на огонь. Закройте крышку и варите на медленном огне 10 минут или до мягкости. Отмерьте муку в маленькой миске. Добавьте вино и взбейте перед остальными массами.
Добавьте молоко в луку-порею, добавьте белок, а затем добавьте винную смесь. Быстро перемешайте до загустения. Отправьте и добавьте петрушку и рыбу. Помешивайте на огне две минуты, затем выложите ложку в жаропрочную запеканку. Разложите по яйцам. Дайте остыть до твердого состояния.
Выложите картофельное пюре на рыбную смесь и вилкой. Посыпать сыром.
Выпекайте 30–40 минут или до тех пор, пока сверху не появится легкий золотисто-коричневый цвет и не начнут пузыриться по краям.</v>
      </c>
    </row>
    <row r="3033" ht="15.75" customHeight="1">
      <c r="A3033" s="2" t="s">
        <v>1193</v>
      </c>
      <c r="B3033" s="2" t="s">
        <v>27</v>
      </c>
      <c r="C3033" s="2" t="s">
        <v>1194</v>
      </c>
      <c r="E3033" s="2" t="str">
        <f>IFERROR(__xludf.DUMMYFUNCTION("GOOGLETRANSLATE(A3033, ""en"", ""ru"")"),"Loading...")</f>
        <v>Loading...</v>
      </c>
      <c r="F3033" s="2" t="str">
        <f>IFERROR(__xludf.DUMMYFUNCTION("GOOGLETRANSLATE(B3033, ""en"", ""ru"")"),"Яйца")</f>
        <v>Яйца</v>
      </c>
      <c r="G3033" s="2" t="str">
        <f>IFERROR(__xludf.DUMMYFUNCTION("GOOGLETRANSLATE(C3033, ""en"", ""ru"")"),"Разогрейте духовку до 200C/400F/Газ 6 (вентилятор 180C).
Положите картофель в кастрюлю с холодной подсоленной водой. Добавьте золото и варите полную помощь. Хорошо процедить, а затем размять с маслом и молоком. Добавьте перец и приправьте по вкусу, чтобы "&amp;"проверить приправу. При необходимости добавьте соль и еще перец.
Для рыбной начинки растопите в кастрюле сливочное масло, добавьте лук-порей и поставьте на огонь. Закройте крышку и варите на медленном огне 10 минут или до мягкости. Отмерьте муку в маленьк"&amp;"ой миске. Добавьте вино и взбейте перед остальными массами.
Добавьте молоко в луку-порею, добавьте белок, а затем добавьте винную смесь. Быстро перемешайте до загустения. Отправьте и добавьте петрушку и рыбу. Помешивайте на огне две минуты, затем выложите"&amp;" ложку в жаропрочную запеканку. Разложите по яйцам. Дайте остыть до твердого состояния.
Выложите картофельное пюре на рыбную смесь и вилкой. Посыпать сыром.
Выпекайте 30–40 минут или до тех пор, пока сверху не появится легкий золотисто-коричневый цвет и н"&amp;"е начнут пузыриться по краям.")</f>
        <v>Разогрейте духовку до 200C/400F/Газ 6 (вентилятор 180C).
Положите картофель в кастрюлю с холодной подсоленной водой. Добавьте золото и варите полную помощь. Хорошо процедить, а затем размять с маслом и молоком. Добавьте перец и приправьте по вкусу, чтобы проверить приправу. При необходимости добавьте соль и еще перец.
Для рыбной начинки растопите в кастрюле сливочное масло, добавьте лук-порей и поставьте на огонь. Закройте крышку и варите на медленном огне 10 минут или до мягкости. Отмерьте муку в маленькой миске. Добавьте вино и взбейте перед остальными массами.
Добавьте молоко в луку-порею, добавьте белок, а затем добавьте винную смесь. Быстро перемешайте до загустения. Отправьте и добавьте петрушку и рыбу. Помешивайте на огне две минуты, затем выложите ложку в жаропрочную запеканку. Разложите по яйцам. Дайте остыть до твердого состояния.
Выложите картофельное пюре на рыбную смесь и вилкой. Посыпать сыром.
Выпекайте 30–40 минут или до тех пор, пока сверху не появится легкий золотисто-коричневый цвет и не начнут пузыриться по краям.</v>
      </c>
    </row>
    <row r="3034" ht="15.75" customHeight="1">
      <c r="A3034" s="2" t="s">
        <v>1195</v>
      </c>
      <c r="B3034" s="2" t="s">
        <v>15</v>
      </c>
      <c r="C3034" s="2" t="s">
        <v>1196</v>
      </c>
      <c r="E3034" s="2" t="str">
        <f>IFERROR(__xludf.DUMMYFUNCTION("GOOGLETRANSLATE(A3034, ""en"", ""ru"")"),"Loading...")</f>
        <v>Loading...</v>
      </c>
      <c r="F3034" s="2" t="str">
        <f>IFERROR(__xludf.DUMMYFUNCTION("GOOGLETRANSLATE(B3034, ""en"", ""ru"")"),"Пшеничной муки")</f>
        <v>Пшеничной муки</v>
      </c>
      <c r="G3034" s="2" t="str">
        <f>IFERROR(__xludf.DUMMYFUNCTION("GOOGLETRANSLATE(C3034, ""en"", ""ru"")"),"Loading...")</f>
        <v>Loading...</v>
      </c>
    </row>
    <row r="3035" ht="15.75" customHeight="1">
      <c r="A3035" s="2" t="s">
        <v>1195</v>
      </c>
      <c r="B3035" s="2" t="s">
        <v>18</v>
      </c>
      <c r="C3035" s="2" t="s">
        <v>1196</v>
      </c>
      <c r="E3035" s="2" t="str">
        <f>IFERROR(__xludf.DUMMYFUNCTION("GOOGLETRANSLATE(A3035, ""en"", ""ru"")"),"Loading...")</f>
        <v>Loading...</v>
      </c>
      <c r="F3035" s="2" t="str">
        <f>IFERROR(__xludf.DUMMYFUNCTION("GOOGLETRANSLATE(B3035, ""en"", ""ru"")"),"Масло")</f>
        <v>Масло</v>
      </c>
      <c r="G3035" s="2" t="str">
        <f>IFERROR(__xludf.DUMMYFUNCTION("GOOGLETRANSLATE(C3035, ""en"", ""ru"")"),"Loading...")</f>
        <v>Loading...</v>
      </c>
    </row>
    <row r="3036" ht="15.75" customHeight="1">
      <c r="A3036" s="2" t="s">
        <v>1195</v>
      </c>
      <c r="B3036" s="2" t="s">
        <v>311</v>
      </c>
      <c r="C3036" s="2" t="s">
        <v>1196</v>
      </c>
      <c r="E3036" s="2" t="str">
        <f>IFERROR(__xludf.DUMMYFUNCTION("GOOGLETRANSLATE(A3036, ""en"", ""ru"")"),"Loading...")</f>
        <v>Loading...</v>
      </c>
      <c r="F3036" s="2" t="str">
        <f>IFERROR(__xludf.DUMMYFUNCTION("GOOGLETRANSLATE(B3036, ""en"", ""ru"")"),"Золотое похожее")</f>
        <v>Золотое похожее</v>
      </c>
      <c r="G3036" s="2" t="str">
        <f>IFERROR(__xludf.DUMMYFUNCTION("GOOGLETRANSLATE(C3036, ""en"", ""ru"")"),"Loading...")</f>
        <v>Loading...</v>
      </c>
    </row>
    <row r="3037" ht="15.75" customHeight="1">
      <c r="A3037" s="2" t="s">
        <v>1195</v>
      </c>
      <c r="B3037" s="2" t="s">
        <v>223</v>
      </c>
      <c r="C3037" s="2" t="s">
        <v>1196</v>
      </c>
      <c r="E3037" s="2" t="str">
        <f>IFERROR(__xludf.DUMMYFUNCTION("GOOGLETRANSLATE(A3037, ""en"", ""ru"")"),"Loading...")</f>
        <v>Loading...</v>
      </c>
      <c r="F3037" s="2" t="str">
        <f>IFERROR(__xludf.DUMMYFUNCTION("GOOGLETRANSLATE(B3037, ""en"", ""ru"")"),"Loading...")</f>
        <v>Loading...</v>
      </c>
      <c r="G3037" s="2" t="str">
        <f>IFERROR(__xludf.DUMMYFUNCTION("GOOGLETRANSLATE(C3037, ""en"", ""ru"")"),"Loading...")</f>
        <v>Loading...</v>
      </c>
    </row>
    <row r="3038" ht="15.75" customHeight="1">
      <c r="A3038" s="2" t="s">
        <v>1195</v>
      </c>
      <c r="B3038" s="2" t="s">
        <v>215</v>
      </c>
      <c r="C3038" s="2" t="s">
        <v>1196</v>
      </c>
      <c r="E3038" s="2" t="str">
        <f>IFERROR(__xludf.DUMMYFUNCTION("GOOGLETRANSLATE(A3038, ""en"", ""ru"")"),"Loading...")</f>
        <v>Loading...</v>
      </c>
      <c r="F3038" s="2" t="str">
        <f>IFERROR(__xludf.DUMMYFUNCTION("GOOGLETRANSLATE(B3038, ""en"", ""ru"")"),"Loading...")</f>
        <v>Loading...</v>
      </c>
      <c r="G3038" s="2" t="str">
        <f>IFERROR(__xludf.DUMMYFUNCTION("GOOGLETRANSLATE(C3038, ""en"", ""ru"")"),"Loading...")</f>
        <v>Loading...</v>
      </c>
    </row>
    <row r="3039" ht="15.75" customHeight="1">
      <c r="A3039" s="2" t="s">
        <v>1195</v>
      </c>
      <c r="B3039" s="2" t="s">
        <v>27</v>
      </c>
      <c r="C3039" s="2" t="s">
        <v>1196</v>
      </c>
      <c r="E3039" s="2" t="str">
        <f>IFERROR(__xludf.DUMMYFUNCTION("GOOGLETRANSLATE(A3039, ""en"", ""ru"")"),"Loading...")</f>
        <v>Loading...</v>
      </c>
      <c r="F3039" s="2" t="str">
        <f>IFERROR(__xludf.DUMMYFUNCTION("GOOGLETRANSLATE(B3039, ""en"", ""ru"")"),"Яйца")</f>
        <v>Яйца</v>
      </c>
      <c r="G3039" s="2" t="str">
        <f>IFERROR(__xludf.DUMMYFUNCTION("GOOGLETRANSLATE(C3039, ""en"", ""ru"")"),"Loading...")</f>
        <v>Loading...</v>
      </c>
    </row>
    <row r="3040" ht="15.75" customHeight="1">
      <c r="A3040" s="2" t="s">
        <v>1197</v>
      </c>
      <c r="B3040" s="2" t="s">
        <v>72</v>
      </c>
      <c r="C3040" s="2" t="s">
        <v>1198</v>
      </c>
      <c r="E3040" s="2" t="str">
        <f>IFERROR(__xludf.DUMMYFUNCTION("GOOGLETRANSLATE(A3040, ""en"", ""ru"")"),"Loading...")</f>
        <v>Loading...</v>
      </c>
      <c r="F3040" s="2" t="str">
        <f>IFERROR(__xludf.DUMMYFUNCTION("GOOGLETRANSLATE(B3040, ""en"", ""ru"")"),"Слоеное тесто")</f>
        <v>Слоеное тесто</v>
      </c>
      <c r="G3040" s="2" t="str">
        <f>IFERROR(__xludf.DUMMYFUNCTION("GOOGLETRANSLATE(C3040, ""en"", ""ru"")"),"Loading...")</f>
        <v>Loading...</v>
      </c>
    </row>
    <row r="3041" ht="15.75" customHeight="1">
      <c r="A3041" s="2" t="s">
        <v>1197</v>
      </c>
      <c r="B3041" s="2" t="s">
        <v>15</v>
      </c>
      <c r="C3041" s="2" t="s">
        <v>1198</v>
      </c>
      <c r="E3041" s="2" t="str">
        <f>IFERROR(__xludf.DUMMYFUNCTION("GOOGLETRANSLATE(A3041, ""en"", ""ru"")"),"Loading...")</f>
        <v>Loading...</v>
      </c>
      <c r="F3041" s="2" t="str">
        <f>IFERROR(__xludf.DUMMYFUNCTION("GOOGLETRANSLATE(B3041, ""en"", ""ru"")"),"Пшеничной муки")</f>
        <v>Пшеничной муки</v>
      </c>
      <c r="G3041" s="2" t="str">
        <f>IFERROR(__xludf.DUMMYFUNCTION("GOOGLETRANSLATE(C3041, ""en"", ""ru"")"),"Loading...")</f>
        <v>Loading...</v>
      </c>
    </row>
    <row r="3042" ht="15.75" customHeight="1">
      <c r="A3042" s="2" t="s">
        <v>1197</v>
      </c>
      <c r="B3042" s="2" t="s">
        <v>19</v>
      </c>
      <c r="C3042" s="2" t="s">
        <v>1198</v>
      </c>
      <c r="E3042" s="2" t="str">
        <f>IFERROR(__xludf.DUMMYFUNCTION("GOOGLETRANSLATE(A3042, ""en"", ""ru"")"),"Loading...")</f>
        <v>Loading...</v>
      </c>
      <c r="F3042" s="2" t="str">
        <f>IFERROR(__xludf.DUMMYFUNCTION("GOOGLETRANSLATE(B3042, ""en"", ""ru"")"),"Яблоки Бреберн")</f>
        <v>Яблоки Бреберн</v>
      </c>
      <c r="G3042" s="2" t="str">
        <f>IFERROR(__xludf.DUMMYFUNCTION("GOOGLETRANSLATE(C3042, ""en"", ""ru"")"),"Loading...")</f>
        <v>Loading...</v>
      </c>
    </row>
    <row r="3043" ht="15.75" customHeight="1">
      <c r="A3043" s="2" t="s">
        <v>1197</v>
      </c>
      <c r="B3043" s="2" t="s">
        <v>17</v>
      </c>
      <c r="C3043" s="2" t="s">
        <v>1198</v>
      </c>
      <c r="E3043" s="2" t="str">
        <f>IFERROR(__xludf.DUMMYFUNCTION("GOOGLETRANSLATE(A3043, ""en"", ""ru"")"),"Loading...")</f>
        <v>Loading...</v>
      </c>
      <c r="F3043" s="2" t="str">
        <f>IFERROR(__xludf.DUMMYFUNCTION("GOOGLETRANSLATE(B3043, ""en"", ""ru"")"),"Кастеровый сахар")</f>
        <v>Кастеровый сахар</v>
      </c>
      <c r="G3043" s="2" t="str">
        <f>IFERROR(__xludf.DUMMYFUNCTION("GOOGLETRANSLATE(C3043, ""en"", ""ru"")"),"Loading...")</f>
        <v>Loading...</v>
      </c>
    </row>
    <row r="3044" ht="15.75" customHeight="1">
      <c r="A3044" s="2" t="s">
        <v>1197</v>
      </c>
      <c r="B3044" s="2" t="s">
        <v>18</v>
      </c>
      <c r="C3044" s="2" t="s">
        <v>1198</v>
      </c>
      <c r="E3044" s="2" t="str">
        <f>IFERROR(__xludf.DUMMYFUNCTION("GOOGLETRANSLATE(A3044, ""en"", ""ru"")"),"Loading...")</f>
        <v>Loading...</v>
      </c>
      <c r="F3044" s="2" t="str">
        <f>IFERROR(__xludf.DUMMYFUNCTION("GOOGLETRANSLATE(B3044, ""en"", ""ru"")"),"Масло")</f>
        <v>Масло</v>
      </c>
      <c r="G3044" s="2" t="str">
        <f>IFERROR(__xludf.DUMMYFUNCTION("GOOGLETRANSLATE(C3044, ""en"", ""ru"")"),"Loading...")</f>
        <v>Loading...</v>
      </c>
    </row>
    <row r="3045" ht="15.75" customHeight="1">
      <c r="A3045" s="2" t="s">
        <v>1197</v>
      </c>
      <c r="B3045" s="2" t="s">
        <v>116</v>
      </c>
      <c r="C3045" s="2" t="s">
        <v>1198</v>
      </c>
      <c r="E3045" s="2" t="str">
        <f>IFERROR(__xludf.DUMMYFUNCTION("GOOGLETRANSLATE(A3045, ""en"", ""ru"")"),"Loading...")</f>
        <v>Loading...</v>
      </c>
      <c r="F3045" s="2" t="str">
        <f>IFERROR(__xludf.DUMMYFUNCTION("GOOGLETRANSLATE(B3045, ""en"", ""ru"")"),"Loading...")</f>
        <v>Loading...</v>
      </c>
      <c r="G3045" s="2" t="str">
        <f>IFERROR(__xludf.DUMMYFUNCTION("GOOGLETRANSLATE(C3045, ""en"", ""ru"")"),"Loading...")</f>
        <v>Loading...</v>
      </c>
    </row>
    <row r="3046" ht="15.75" customHeight="1">
      <c r="A3046" s="2" t="s">
        <v>1199</v>
      </c>
      <c r="B3046" s="2" t="s">
        <v>18</v>
      </c>
      <c r="C3046" s="2" t="s">
        <v>1200</v>
      </c>
      <c r="E3046" s="2" t="str">
        <f>IFERROR(__xludf.DUMMYFUNCTION("GOOGLETRANSLATE(A3046, ""en"", ""ru"")"),"Loading...")</f>
        <v>Loading...</v>
      </c>
      <c r="F3046" s="2" t="str">
        <f>IFERROR(__xludf.DUMMYFUNCTION("GOOGLETRANSLATE(B3046, ""en"", ""ru"")"),"Масло")</f>
        <v>Масло</v>
      </c>
      <c r="G3046" s="2" t="str">
        <f>IFERROR(__xludf.DUMMYFUNCTION("GOOGLETRANSLATE(C3046, ""en"", ""ru"")"),"Loading...")</f>
        <v>Loading...</v>
      </c>
    </row>
    <row r="3047" ht="15.75" customHeight="1">
      <c r="A3047" s="2" t="s">
        <v>1199</v>
      </c>
      <c r="B3047" s="2" t="s">
        <v>607</v>
      </c>
      <c r="C3047" s="2" t="s">
        <v>1200</v>
      </c>
      <c r="E3047" s="2" t="str">
        <f>IFERROR(__xludf.DUMMYFUNCTION("GOOGLETRANSLATE(A3047, ""en"", ""ru"")"),"Loading...")</f>
        <v>Loading...</v>
      </c>
      <c r="F3047" s="2" t="str">
        <f>IFERROR(__xludf.DUMMYFUNCTION("GOOGLETRANSLATE(B3047, ""en"", ""ru"")"),"Loading...")</f>
        <v>Loading...</v>
      </c>
      <c r="G3047" s="2" t="str">
        <f>IFERROR(__xludf.DUMMYFUNCTION("GOOGLETRANSLATE(C3047, ""en"", ""ru"")"),"Loading...")</f>
        <v>Loading...</v>
      </c>
    </row>
    <row r="3048" ht="15.75" customHeight="1">
      <c r="A3048" s="2" t="s">
        <v>1199</v>
      </c>
      <c r="B3048" s="2" t="s">
        <v>25</v>
      </c>
      <c r="C3048" s="2" t="s">
        <v>1200</v>
      </c>
      <c r="E3048" s="2" t="str">
        <f>IFERROR(__xludf.DUMMYFUNCTION("GOOGLETRANSLATE(A3048, ""en"", ""ru"")"),"Loading...")</f>
        <v>Loading...</v>
      </c>
      <c r="F3048" s="2" t="str">
        <f>IFERROR(__xludf.DUMMYFUNCTION("GOOGLETRANSLATE(B3048, ""en"", ""ru"")"),"Молоко")</f>
        <v>Молоко</v>
      </c>
      <c r="G3048" s="2" t="str">
        <f>IFERROR(__xludf.DUMMYFUNCTION("GOOGLETRANSLATE(C3048, ""en"", ""ru"")"),"Loading...")</f>
        <v>Loading...</v>
      </c>
    </row>
    <row r="3049" ht="15.75" customHeight="1">
      <c r="A3049" s="2" t="s">
        <v>1199</v>
      </c>
      <c r="B3049" s="2" t="s">
        <v>89</v>
      </c>
      <c r="C3049" s="2" t="s">
        <v>1200</v>
      </c>
      <c r="E3049" s="2" t="str">
        <f>IFERROR(__xludf.DUMMYFUNCTION("GOOGLETRANSLATE(A3049, ""en"", ""ru"")"),"Loading...")</f>
        <v>Loading...</v>
      </c>
      <c r="F3049" s="2" t="str">
        <f>IFERROR(__xludf.DUMMYFUNCTION("GOOGLETRANSLATE(B3049, ""en"", ""ru"")"),"Лавровый лист")</f>
        <v>Лавровый лист</v>
      </c>
      <c r="G3049" s="2" t="str">
        <f>IFERROR(__xludf.DUMMYFUNCTION("GOOGLETRANSLATE(C3049, ""en"", ""ru"")"),"Loading...")</f>
        <v>Loading...</v>
      </c>
    </row>
    <row r="3050" ht="15.75" customHeight="1">
      <c r="A3050" s="2" t="s">
        <v>1199</v>
      </c>
      <c r="B3050" s="2" t="s">
        <v>15</v>
      </c>
      <c r="C3050" s="2" t="s">
        <v>1200</v>
      </c>
      <c r="E3050" s="2" t="str">
        <f>IFERROR(__xludf.DUMMYFUNCTION("GOOGLETRANSLATE(A3050, ""en"", ""ru"")"),"Loading...")</f>
        <v>Loading...</v>
      </c>
      <c r="F3050" s="2" t="str">
        <f>IFERROR(__xludf.DUMMYFUNCTION("GOOGLETRANSLATE(B3050, ""en"", ""ru"")"),"Пшеничной муки")</f>
        <v>Пшеничной муки</v>
      </c>
      <c r="G3050" s="2" t="str">
        <f>IFERROR(__xludf.DUMMYFUNCTION("GOOGLETRANSLATE(C3050, ""en"", ""ru"")"),"Loading...")</f>
        <v>Loading...</v>
      </c>
    </row>
    <row r="3051" ht="15.75" customHeight="1">
      <c r="A3051" s="2" t="s">
        <v>1199</v>
      </c>
      <c r="B3051" s="2" t="s">
        <v>68</v>
      </c>
      <c r="C3051" s="2" t="s">
        <v>1200</v>
      </c>
      <c r="E3051" s="2" t="str">
        <f>IFERROR(__xludf.DUMMYFUNCTION("GOOGLETRANSLATE(A3051, ""en"", ""ru"")"),"Loading...")</f>
        <v>Loading...</v>
      </c>
      <c r="F3051" s="2" t="str">
        <f>IFERROR(__xludf.DUMMYFUNCTION("GOOGLETRANSLATE(B3051, ""en"", ""ru"")"),"Английская горчица")</f>
        <v>Английская горчица</v>
      </c>
      <c r="G3051" s="2" t="str">
        <f>IFERROR(__xludf.DUMMYFUNCTION("GOOGLETRANSLATE(C3051, ""en"", ""ru"")"),"Loading...")</f>
        <v>Loading...</v>
      </c>
    </row>
    <row r="3052" ht="15.75" customHeight="1">
      <c r="A3052" s="2" t="s">
        <v>1199</v>
      </c>
      <c r="B3052" s="2" t="s">
        <v>40</v>
      </c>
      <c r="C3052" s="2" t="s">
        <v>1200</v>
      </c>
      <c r="E3052" s="2" t="str">
        <f>IFERROR(__xludf.DUMMYFUNCTION("GOOGLETRANSLATE(A3052, ""en"", ""ru"")"),"Loading...")</f>
        <v>Loading...</v>
      </c>
      <c r="F3052" s="2" t="str">
        <f>IFERROR(__xludf.DUMMYFUNCTION("GOOGLETRANSLATE(B3052, ""en"", ""ru"")"),"Кайенский перец")</f>
        <v>Кайенский перец</v>
      </c>
      <c r="G3052" s="2" t="str">
        <f>IFERROR(__xludf.DUMMYFUNCTION("GOOGLETRANSLATE(C3052, ""en"", ""ru"")"),"Loading...")</f>
        <v>Loading...</v>
      </c>
    </row>
    <row r="3053" ht="15.75" customHeight="1">
      <c r="A3053" s="2" t="s">
        <v>1199</v>
      </c>
      <c r="B3053" s="2" t="s">
        <v>589</v>
      </c>
      <c r="C3053" s="2" t="s">
        <v>1200</v>
      </c>
      <c r="E3053" s="2" t="str">
        <f>IFERROR(__xludf.DUMMYFUNCTION("GOOGLETRANSLATE(A3053, ""en"", ""ru"")"),"Loading...")</f>
        <v>Loading...</v>
      </c>
      <c r="F3053" s="2" t="str">
        <f>IFERROR(__xludf.DUMMYFUNCTION("GOOGLETRANSLATE(B3053, ""en"", ""ru"")"),"Loading...")</f>
        <v>Loading...</v>
      </c>
      <c r="G3053" s="2" t="str">
        <f>IFERROR(__xludf.DUMMYFUNCTION("GOOGLETRANSLATE(C3053, ""en"", ""ru"")"),"Loading...")</f>
        <v>Loading...</v>
      </c>
    </row>
    <row r="3054" ht="15.75" customHeight="1">
      <c r="A3054" s="2" t="s">
        <v>1199</v>
      </c>
      <c r="B3054" s="2" t="s">
        <v>27</v>
      </c>
      <c r="C3054" s="2" t="s">
        <v>1200</v>
      </c>
      <c r="E3054" s="2" t="str">
        <f>IFERROR(__xludf.DUMMYFUNCTION("GOOGLETRANSLATE(A3054, ""en"", ""ru"")"),"Loading...")</f>
        <v>Loading...</v>
      </c>
      <c r="F3054" s="2" t="str">
        <f>IFERROR(__xludf.DUMMYFUNCTION("GOOGLETRANSLATE(B3054, ""en"", ""ru"")"),"Яйца")</f>
        <v>Яйца</v>
      </c>
      <c r="G3054" s="2" t="str">
        <f>IFERROR(__xludf.DUMMYFUNCTION("GOOGLETRANSLATE(C3054, ""en"", ""ru"")"),"Loading...")</f>
        <v>Loading...</v>
      </c>
    </row>
    <row r="3055" ht="15.75" customHeight="1">
      <c r="A3055" s="2" t="s">
        <v>1199</v>
      </c>
      <c r="B3055" s="2" t="s">
        <v>1201</v>
      </c>
      <c r="C3055" s="2" t="s">
        <v>1200</v>
      </c>
      <c r="E3055" s="2" t="str">
        <f>IFERROR(__xludf.DUMMYFUNCTION("GOOGLETRANSLATE(A3055, ""en"", ""ru"")"),"Loading...")</f>
        <v>Loading...</v>
      </c>
      <c r="F3055" s="2" t="str">
        <f>IFERROR(__xludf.DUMMYFUNCTION("GOOGLETRANSLATE(B3055, ""en"", ""ru"")"),"Козий сыр")</f>
        <v>Козий сыр</v>
      </c>
      <c r="G3055" s="2" t="str">
        <f>IFERROR(__xludf.DUMMYFUNCTION("GOOGLETRANSLATE(C3055, ""en"", ""ru"")"),"Loading...")</f>
        <v>Loading...</v>
      </c>
    </row>
    <row r="3056" ht="15.75" customHeight="1">
      <c r="A3056" s="2" t="s">
        <v>1199</v>
      </c>
      <c r="B3056" s="2" t="s">
        <v>159</v>
      </c>
      <c r="C3056" s="2" t="s">
        <v>1200</v>
      </c>
      <c r="E3056" s="2" t="str">
        <f>IFERROR(__xludf.DUMMYFUNCTION("GOOGLETRANSLATE(A3056, ""en"", ""ru"")"),"Loading...")</f>
        <v>Loading...</v>
      </c>
      <c r="F3056" s="2" t="str">
        <f>IFERROR(__xludf.DUMMYFUNCTION("GOOGLETRANSLATE(B3056, ""en"", ""ru"")"),"Loading...")</f>
        <v>Loading...</v>
      </c>
      <c r="G3056" s="2" t="str">
        <f>IFERROR(__xludf.DUMMYFUNCTION("GOOGLETRANSLATE(C3056, ""en"", ""ru"")"),"Loading...")</f>
        <v>Loading...</v>
      </c>
    </row>
    <row r="3057" ht="15.75" customHeight="1">
      <c r="A3057" s="2" t="s">
        <v>1199</v>
      </c>
      <c r="B3057" s="2" t="s">
        <v>916</v>
      </c>
      <c r="C3057" s="2" t="s">
        <v>1200</v>
      </c>
      <c r="E3057" s="2" t="str">
        <f>IFERROR(__xludf.DUMMYFUNCTION("GOOGLETRANSLATE(A3057, ""en"", ""ru"")"),"Loading...")</f>
        <v>Loading...</v>
      </c>
      <c r="F3057" s="2" t="str">
        <f>IFERROR(__xludf.DUMMYFUNCTION("GOOGLETRANSLATE(B3057, ""en"", ""ru"")"),"Loading...")</f>
        <v>Loading...</v>
      </c>
      <c r="G3057" s="2" t="str">
        <f>IFERROR(__xludf.DUMMYFUNCTION("GOOGLETRANSLATE(C3057, ""en"", ""ru"")"),"Loading...")</f>
        <v>Loading...</v>
      </c>
    </row>
    <row r="3058" ht="15.75" customHeight="1">
      <c r="A3058" s="2" t="s">
        <v>1202</v>
      </c>
      <c r="B3058" s="2" t="s">
        <v>93</v>
      </c>
      <c r="C3058" s="2" t="s">
        <v>1203</v>
      </c>
      <c r="E3058" s="2" t="str">
        <f>IFERROR(__xludf.DUMMYFUNCTION("GOOGLETRANSLATE(A3058, ""en"", ""ru"")"),"Туртьер")</f>
        <v>Туртьер</v>
      </c>
      <c r="F3058" s="2" t="str">
        <f>IFERROR(__xludf.DUMMYFUNCTION("GOOGLETRANSLATE(B3058, ""en"", ""ru"")"),"Картофель")</f>
        <v>Картофель</v>
      </c>
      <c r="G3058" s="2" t="str">
        <f>IFERROR(__xludf.DUMMYFUNCTION("GOOGLETRANSLATE(C3058, ""en"", ""ru"")"),"Нагрейте духовку до 200C/180C конвекция/газ. 6. Отварите картофель до готовности, слейте воду и разомните, затем дайте остыть. Нагрейте масло в сковороде с антипригарным покрытием, нанесите фарш и лук и быстро обжарьте до румяного цвета. Добавьте чеснок, "&amp;"специи, бульон, много перца и немного соли и хорошо перемешайте. Снимите с огня, буквы к картофелю и дайте остыть.
Раскатайте половину теста и выложите дно формы для пирогов диаметром 20–23 см или формы для пирогов. Заполните свиной смесью и смажьте края "&amp;"тестовой водой. Раскатайте оставшееся тесто и накройте пирог. Прижмите край теста, чтобы его распечатать, и обрезайте дальше. Проколите верхнюю часть формы для выпечки, чтобы дать выход паре, и смажьте верхнюю часть взбитым яйцом.
Выпекайте 30 минут, пока"&amp;" тесто не станет хрустящим и золотистым. Подавайте, нарезав дольками, с хрустящим зеленым салатом. Остатки еды хороши в холодном виде на обед на следующий день и подаются с различными солеными огурцами.")</f>
        <v>Нагрейте духовку до 200C/180C конвекция/газ. 6. Отварите картофель до готовности, слейте воду и разомните, затем дайте остыть. Нагрейте масло в сковороде с антипригарным покрытием, нанесите фарш и лук и быстро обжарьте до румяного цвета. Добавьте чеснок, специи, бульон, много перца и немного соли и хорошо перемешайте. Снимите с огня, буквы к картофелю и дайте остыть.
Раскатайте половину теста и выложите дно формы для пирогов диаметром 20–23 см или формы для пирогов. Заполните свиной смесью и смажьте края тестовой водой. Раскатайте оставшееся тесто и накройте пирог. Прижмите край теста, чтобы его распечатать, и обрезайте дальше. Проколите верхнюю часть формы для выпечки, чтобы дать выход паре, и смажьте верхнюю часть взбитым яйцом.
Выпекайте 30 минут, пока тесто не станет хрустящим и золотистым. Подавайте, нарезав дольками, с хрустящим зеленым салатом. Остатки еды хороши в холодном виде на обед на следующий день и подаются с различными солеными огурцами.</v>
      </c>
    </row>
    <row r="3059" ht="15.75" customHeight="1">
      <c r="A3059" s="2" t="s">
        <v>1202</v>
      </c>
      <c r="B3059" s="2" t="s">
        <v>748</v>
      </c>
      <c r="C3059" s="2" t="s">
        <v>1203</v>
      </c>
      <c r="E3059" s="2" t="str">
        <f>IFERROR(__xludf.DUMMYFUNCTION("GOOGLETRANSLATE(A3059, ""en"", ""ru"")"),"Туртьер")</f>
        <v>Туртьер</v>
      </c>
      <c r="F3059" s="2" t="str">
        <f>IFERROR(__xludf.DUMMYFUNCTION("GOOGLETRANSLATE(B3059, ""en"", ""ru"")"),"Loading...")</f>
        <v>Loading...</v>
      </c>
      <c r="G3059" s="2" t="str">
        <f>IFERROR(__xludf.DUMMYFUNCTION("GOOGLETRANSLATE(C3059, ""en"", ""ru"")"),"Нагрейте духовку до 200C/180C конвекция/газ. 6. Отварите картофель до готовности, слейте воду и разомните, затем дайте остыть. Нагрейте масло в сковороде с антипригарным покрытием, нанесите фарш и лук и быстро обжарьте до румяного цвета. Добавьте чеснок, "&amp;"специи, бульон, много перца и немного соли и хорошо перемешайте. Снимите с огня, буквы к картофелю и дайте остыть.
Раскатайте половину теста и выложите дно формы для пирогов диаметром 20–23 см или формы для пирогов. Заполните свиной смесью и смажьте края "&amp;"тестовой водой. Раскатайте оставшееся тесто и накройте пирог. Прижмите край теста, чтобы его распечатать, и обрезайте дальше. Проколите верхнюю часть формы для выпечки, чтобы дать выход паре, и смажьте верхнюю часть взбитым яйцом.
Выпекайте 30 минут, пока"&amp;" тесто не станет хрустящим и золотистым. Подавайте, нарезав дольками, с хрустящим зеленым салатом. Остатки еды хороши в холодном виде на обед на следующий день и подаются с различными солеными огурцами.")</f>
        <v>Нагрейте духовку до 200C/180C конвекция/газ. 6. Отварите картофель до готовности, слейте воду и разомните, затем дайте остыть. Нагрейте масло в сковороде с антипригарным покрытием, нанесите фарш и лук и быстро обжарьте до румяного цвета. Добавьте чеснок, специи, бульон, много перца и немного соли и хорошо перемешайте. Снимите с огня, буквы к картофелю и дайте остыть.
Раскатайте половину теста и выложите дно формы для пирогов диаметром 20–23 см или формы для пирогов. Заполните свиной смесью и смажьте края тестовой водой. Раскатайте оставшееся тесто и накройте пирог. Прижмите край теста, чтобы его распечатать, и обрезайте дальше. Проколите верхнюю часть формы для выпечки, чтобы дать выход паре, и смажьте верхнюю часть взбитым яйцом.
Выпекайте 30 минут, пока тесто не станет хрустящим и золотистым. Подавайте, нарезав дольками, с хрустящим зеленым салатом. Остатки еды хороши в холодном виде на обед на следующий день и подаются с различными солеными огурцами.</v>
      </c>
    </row>
    <row r="3060" ht="15.75" customHeight="1">
      <c r="A3060" s="2" t="s">
        <v>1202</v>
      </c>
      <c r="B3060" s="2" t="s">
        <v>524</v>
      </c>
      <c r="C3060" s="2" t="s">
        <v>1203</v>
      </c>
      <c r="E3060" s="2" t="str">
        <f>IFERROR(__xludf.DUMMYFUNCTION("GOOGLETRANSLATE(A3060, ""en"", ""ru"")"),"Туртьер")</f>
        <v>Туртьер</v>
      </c>
      <c r="F3060" s="2" t="str">
        <f>IFERROR(__xludf.DUMMYFUNCTION("GOOGLETRANSLATE(B3060, ""en"", ""ru"")"),"Loading...")</f>
        <v>Loading...</v>
      </c>
      <c r="G3060" s="2" t="str">
        <f>IFERROR(__xludf.DUMMYFUNCTION("GOOGLETRANSLATE(C3060, ""en"", ""ru"")"),"Нагрейте духовку до 200C/180C конвекция/газ. 6. Отварите картофель до готовности, слейте воду и разомните, затем дайте остыть. Нагрейте масло в сковороде с антипригарным покрытием, нанесите фарш и лук и быстро обжарьте до румяного цвета. Добавьте чеснок, "&amp;"специи, бульон, много перца и немного соли и хорошо перемешайте. Снимите с огня, буквы к картофелю и дайте остыть.
Раскатайте половину теста и выложите дно формы для пирогов диаметром 20–23 см или формы для пирогов. Заполните свиной смесью и смажьте края "&amp;"тестовой водой. Раскатайте оставшееся тесто и накройте пирог. Прижмите край теста, чтобы его распечатать, и обрезайте дальше. Проколите верхнюю часть формы для выпечки, чтобы дать выход паре, и смажьте верхнюю часть взбитым яйцом.
Выпекайте 30 минут, пока"&amp;" тесто не станет хрустящим и золотистым. Подавайте, нарезав дольками, с хрустящим зеленым салатом. Остатки еды хороши в холодном виде на обед на следующий день и подаются с различными солеными огурцами.")</f>
        <v>Нагрейте духовку до 200C/180C конвекция/газ. 6. Отварите картофель до готовности, слейте воду и разомните, затем дайте остыть. Нагрейте масло в сковороде с антипригарным покрытием, нанесите фарш и лук и быстро обжарьте до румяного цвета. Добавьте чеснок, специи, бульон, много перца и немного соли и хорошо перемешайте. Снимите с огня, буквы к картофелю и дайте остыть.
Раскатайте половину теста и выложите дно формы для пирогов диаметром 20–23 см или формы для пирогов. Заполните свиной смесью и смажьте края тестовой водой. Раскатайте оставшееся тесто и накройте пирог. Прижмите край теста, чтобы его распечатать, и обрезайте дальше. Проколите верхнюю часть формы для выпечки, чтобы дать выход паре, и смажьте верхнюю часть взбитым яйцом.
Выпекайте 30 минут, пока тесто не станет хрустящим и золотистым. Подавайте, нарезав дольками, с хрустящим зеленым салатом. Остатки еды хороши в холодном виде на обед на следующий день и подаются с различными солеными огурцами.</v>
      </c>
    </row>
    <row r="3061" ht="15.75" customHeight="1">
      <c r="A3061" s="2" t="s">
        <v>1202</v>
      </c>
      <c r="B3061" s="2" t="s">
        <v>77</v>
      </c>
      <c r="C3061" s="2" t="s">
        <v>1203</v>
      </c>
      <c r="E3061" s="2" t="str">
        <f>IFERROR(__xludf.DUMMYFUNCTION("GOOGLETRANSLATE(A3061, ""en"", ""ru"")"),"Туртьер")</f>
        <v>Туртьер</v>
      </c>
      <c r="F3061" s="2" t="str">
        <f>IFERROR(__xludf.DUMMYFUNCTION("GOOGLETRANSLATE(B3061, ""en"", ""ru"")"),"Лук")</f>
        <v>Лук</v>
      </c>
      <c r="G3061" s="2" t="str">
        <f>IFERROR(__xludf.DUMMYFUNCTION("GOOGLETRANSLATE(C3061, ""en"", ""ru"")"),"Нагрейте духовку до 200C/180C конвекция/газ. 6. Отварите картофель до готовности, слейте воду и разомните, затем дайте остыть. Нагрейте масло в сковороде с антипригарным покрытием, нанесите фарш и лук и быстро обжарьте до румяного цвета. Добавьте чеснок, "&amp;"специи, бульон, много перца и немного соли и хорошо перемешайте. Снимите с огня, буквы к картофелю и дайте остыть.
Раскатайте половину теста и выложите дно формы для пирогов диаметром 20–23 см или формы для пирогов. Заполните свиной смесью и смажьте края "&amp;"тестовой водой. Раскатайте оставшееся тесто и накройте пирог. Прижмите край теста, чтобы его распечатать, и обрезайте дальше. Проколите верхнюю часть формы для выпечки, чтобы дать выход паре, и смажьте верхнюю часть взбитым яйцом.
Выпекайте 30 минут, пока"&amp;" тесто не станет хрустящим и золотистым. Подавайте, нарезав дольками, с хрустящим зеленым салатом. Остатки еды хороши в холодном виде на обед на следующий день и подаются с различными солеными огурцами.")</f>
        <v>Нагрейте духовку до 200C/180C конвекция/газ. 6. Отварите картофель до готовности, слейте воду и разомните, затем дайте остыть. Нагрейте масло в сковороде с антипригарным покрытием, нанесите фарш и лук и быстро обжарьте до румяного цвета. Добавьте чеснок, специи, бульон, много перца и немного соли и хорошо перемешайте. Снимите с огня, буквы к картофелю и дайте остыть.
Раскатайте половину теста и выложите дно формы для пирогов диаметром 20–23 см или формы для пирогов. Заполните свиной смесью и смажьте края тестовой водой. Раскатайте оставшееся тесто и накройте пирог. Прижмите край теста, чтобы его распечатать, и обрезайте дальше. Проколите верхнюю часть формы для выпечки, чтобы дать выход паре, и смажьте верхнюю часть взбитым яйцом.
Выпекайте 30 минут, пока тесто не станет хрустящим и золотистым. Подавайте, нарезав дольками, с хрустящим зеленым салатом. Остатки еды хороши в холодном виде на обед на следующий день и подаются с различными солеными огурцами.</v>
      </c>
    </row>
    <row r="3062" ht="15.75" customHeight="1">
      <c r="A3062" s="2" t="s">
        <v>1202</v>
      </c>
      <c r="B3062" s="2" t="s">
        <v>39</v>
      </c>
      <c r="C3062" s="2" t="s">
        <v>1203</v>
      </c>
      <c r="E3062" s="2" t="str">
        <f>IFERROR(__xludf.DUMMYFUNCTION("GOOGLETRANSLATE(A3062, ""en"", ""ru"")"),"Туртьер")</f>
        <v>Туртьер</v>
      </c>
      <c r="F3062" s="2" t="str">
        <f>IFERROR(__xludf.DUMMYFUNCTION("GOOGLETRANSLATE(B3062, ""en"", ""ru"")"),"Зубчик чеснока")</f>
        <v>Зубчик чеснока</v>
      </c>
      <c r="G3062" s="2" t="str">
        <f>IFERROR(__xludf.DUMMYFUNCTION("GOOGLETRANSLATE(C3062, ""en"", ""ru"")"),"Нагрейте духовку до 200C/180C конвекция/газ. 6. Отварите картофель до готовности, слейте воду и разомните, затем дайте остыть. Нагрейте масло в сковороде с антипригарным покрытием, нанесите фарш и лук и быстро обжарьте до румяного цвета. Добавьте чеснок, "&amp;"специи, бульон, много перца и немного соли и хорошо перемешайте. Снимите с огня, буквы к картофелю и дайте остыть.
Раскатайте половину теста и выложите дно формы для пирогов диаметром 20–23 см или формы для пирогов. Заполните свиной смесью и смажьте края "&amp;"тестовой водой. Раскатайте оставшееся тесто и накройте пирог. Прижмите край теста, чтобы его распечатать, и обрезайте дальше. Проколите верхнюю часть формы для выпечки, чтобы дать выход паре, и смажьте верхнюю часть взбитым яйцом.
Выпекайте 30 минут, пока"&amp;" тесто не станет хрустящим и золотистым. Подавайте, нарезав дольками, с хрустящим зеленым салатом. Остатки еды хороши в холодном виде на обед на следующий день и подаются с различными солеными огурцами.")</f>
        <v>Нагрейте духовку до 200C/180C конвекция/газ. 6. Отварите картофель до готовности, слейте воду и разомните, затем дайте остыть. Нагрейте масло в сковороде с антипригарным покрытием, нанесите фарш и лук и быстро обжарьте до румяного цвета. Добавьте чеснок, специи, бульон, много перца и немного соли и хорошо перемешайте. Снимите с огня, буквы к картофелю и дайте остыть.
Раскатайте половину теста и выложите дно формы для пирогов диаметром 20–23 см или формы для пирогов. Заполните свиной смесью и смажьте края тестовой водой. Раскатайте оставшееся тесто и накройте пирог. Прижмите край теста, чтобы его распечатать, и обрезайте дальше. Проколите верхнюю часть формы для выпечки, чтобы дать выход паре, и смажьте верхнюю часть взбитым яйцом.
Выпекайте 30 минут, пока тесто не станет хрустящим и золотистым. Подавайте, нарезав дольками, с хрустящим зеленым салатом. Остатки еды хороши в холодном виде на обед на следующий день и подаются с различными солеными огурцами.</v>
      </c>
    </row>
    <row r="3063" ht="15.75" customHeight="1">
      <c r="A3063" s="2" t="s">
        <v>1202</v>
      </c>
      <c r="B3063" s="2" t="s">
        <v>22</v>
      </c>
      <c r="C3063" s="2" t="s">
        <v>1203</v>
      </c>
      <c r="E3063" s="2" t="str">
        <f>IFERROR(__xludf.DUMMYFUNCTION("GOOGLETRANSLATE(A3063, ""en"", ""ru"")"),"Туртьер")</f>
        <v>Туртьер</v>
      </c>
      <c r="F3063" s="2" t="str">
        <f>IFERROR(__xludf.DUMMYFUNCTION("GOOGLETRANSLATE(B3063, ""en"", ""ru"")"),"Корица")</f>
        <v>Корица</v>
      </c>
      <c r="G3063" s="2" t="str">
        <f>IFERROR(__xludf.DUMMYFUNCTION("GOOGLETRANSLATE(C3063, ""en"", ""ru"")"),"Нагрейте духовку до 200C/180C конвекция/газ. 6. Отварите картофель до готовности, слейте воду и разомните, затем дайте остыть. Нагрейте масло в сковороде с антипригарным покрытием, нанесите фарш и лук и быстро обжарьте до румяного цвета. Добавьте чеснок, "&amp;"специи, бульон, много перца и немного соли и хорошо перемешайте. Снимите с огня, буквы к картофелю и дайте остыть.
Раскатайте половину теста и выложите дно формы для пирогов диаметром 20–23 см или формы для пирогов. Заполните свиной смесью и смажьте края "&amp;"тестовой водой. Раскатайте оставшееся тесто и накройте пирог. Прижмите край теста, чтобы его распечатать, и обрезайте дальше. Проколите верхнюю часть формы для выпечки, чтобы дать выход паре, и смажьте верхнюю часть взбитым яйцом.
Выпекайте 30 минут, пока"&amp;" тесто не станет хрустящим и золотистым. Подавайте, нарезав дольками, с хрустящим зеленым салатом. Остатки еды хороши в холодном виде на обед на следующий день и подаются с различными солеными огурцами.")</f>
        <v>Нагрейте духовку до 200C/180C конвекция/газ. 6. Отварите картофель до готовности, слейте воду и разомните, затем дайте остыть. Нагрейте масло в сковороде с антипригарным покрытием, нанесите фарш и лук и быстро обжарьте до румяного цвета. Добавьте чеснок, специи, бульон, много перца и немного соли и хорошо перемешайте. Снимите с огня, буквы к картофелю и дайте остыть.
Раскатайте половину теста и выложите дно формы для пирогов диаметром 20–23 см или формы для пирогов. Заполните свиной смесью и смажьте края тестовой водой. Раскатайте оставшееся тесто и накройте пирог. Прижмите край теста, чтобы его распечатать, и обрезайте дальше. Проколите верхнюю часть формы для выпечки, чтобы дать выход паре, и смажьте верхнюю часть взбитым яйцом.
Выпекайте 30 минут, пока тесто не станет хрустящим и золотистым. Подавайте, нарезав дольками, с хрустящим зеленым салатом. Остатки еды хороши в холодном виде на обед на следующий день и подаются с различными солеными огурцами.</v>
      </c>
    </row>
    <row r="3064" ht="15.75" customHeight="1">
      <c r="A3064" s="2" t="s">
        <v>1202</v>
      </c>
      <c r="B3064" s="2" t="s">
        <v>194</v>
      </c>
      <c r="C3064" s="2" t="s">
        <v>1203</v>
      </c>
      <c r="E3064" s="2" t="str">
        <f>IFERROR(__xludf.DUMMYFUNCTION("GOOGLETRANSLATE(A3064, ""en"", ""ru"")"),"Туртьер")</f>
        <v>Туртьер</v>
      </c>
      <c r="F3064" s="2" t="str">
        <f>IFERROR(__xludf.DUMMYFUNCTION("GOOGLETRANSLATE(B3064, ""en"", ""ru"")"),"Loading...")</f>
        <v>Loading...</v>
      </c>
      <c r="G3064" s="2" t="str">
        <f>IFERROR(__xludf.DUMMYFUNCTION("GOOGLETRANSLATE(C3064, ""en"", ""ru"")"),"Нагрейте духовку до 200C/180C конвекция/газ. 6. Отварите картофель до готовности, слейте воду и разомните, затем дайте остыть. Нагрейте масло в сковороде с антипригарным покрытием, нанесите фарш и лук и быстро обжарьте до румяного цвета. Добавьте чеснок, "&amp;"специи, бульон, много перца и немного соли и хорошо перемешайте. Снимите с огня, буквы к картофелю и дайте остыть.
Раскатайте половину теста и выложите дно формы для пирогов диаметром 20–23 см или формы для пирогов. Заполните свиной смесью и смажьте края "&amp;"тестовой водой. Раскатайте оставшееся тесто и накройте пирог. Прижмите край теста, чтобы его распечатать, и обрезайте дальше. Проколите верхнюю часть формы для выпечки, чтобы дать выход паре, и смажьте верхнюю часть взбитым яйцом.
Выпекайте 30 минут, пока"&amp;" тесто не станет хрустящим и золотистым. Подавайте, нарезав дольками, с хрустящим зеленым салатом. Остатки еды хороши в холодном виде на обед на следующий день и подаются с различными солеными огурцами.")</f>
        <v>Нагрейте духовку до 200C/180C конвекция/газ. 6. Отварите картофель до готовности, слейте воду и разомните, затем дайте остыть. Нагрейте масло в сковороде с антипригарным покрытием, нанесите фарш и лук и быстро обжарьте до румяного цвета. Добавьте чеснок, специи, бульон, много перца и немного соли и хорошо перемешайте. Снимите с огня, буквы к картофелю и дайте остыть.
Раскатайте половину теста и выложите дно формы для пирогов диаметром 20–23 см или формы для пирогов. Заполните свиной смесью и смажьте края тестовой водой. Раскатайте оставшееся тесто и накройте пирог. Прижмите край теста, чтобы его распечатать, и обрезайте дальше. Проколите верхнюю часть формы для выпечки, чтобы дать выход паре, и смажьте верхнюю часть взбитым яйцом.
Выпекайте 30 минут, пока тесто не станет хрустящим и золотистым. Подавайте, нарезав дольками, с хрустящим зеленым салатом. Остатки еды хороши в холодном виде на обед на следующий день и подаются с различными солеными огурцами.</v>
      </c>
    </row>
    <row r="3065" ht="15.75" customHeight="1">
      <c r="A3065" s="2" t="s">
        <v>1202</v>
      </c>
      <c r="B3065" s="2" t="s">
        <v>222</v>
      </c>
      <c r="C3065" s="2" t="s">
        <v>1203</v>
      </c>
      <c r="E3065" s="2" t="str">
        <f>IFERROR(__xludf.DUMMYFUNCTION("GOOGLETRANSLATE(A3065, ""en"", ""ru"")"),"Туртьер")</f>
        <v>Туртьер</v>
      </c>
      <c r="F3065" s="2" t="str">
        <f>IFERROR(__xludf.DUMMYFUNCTION("GOOGLETRANSLATE(B3065, ""en"", ""ru"")"),"Loading...")</f>
        <v>Loading...</v>
      </c>
      <c r="G3065" s="2" t="str">
        <f>IFERROR(__xludf.DUMMYFUNCTION("GOOGLETRANSLATE(C3065, ""en"", ""ru"")"),"Нагрейте духовку до 200C/180C конвекция/газ. 6. Отварите картофель до готовности, слейте воду и разомните, затем дайте остыть. Нагрейте масло в сковороде с антипригарным покрытием, нанесите фарш и лук и быстро обжарьте до румяного цвета. Добавьте чеснок, "&amp;"специи, бульон, много перца и немного соли и хорошо перемешайте. Снимите с огня, буквы к картофелю и дайте остыть.
Раскатайте половину теста и выложите дно формы для пирогов диаметром 20–23 см или формы для пирогов. Заполните свиной смесью и смажьте края "&amp;"тестовой водой. Раскатайте оставшееся тесто и накройте пирог. Прижмите край теста, чтобы его распечатать, и обрезайте дальше. Проколите верхнюю часть формы для выпечки, чтобы дать выход паре, и смажьте верхнюю часть взбитым яйцом.
Выпекайте 30 минут, пока"&amp;" тесто не станет хрустящим и золотистым. Подавайте, нарезав дольками, с хрустящим зеленым салатом. Остатки еды хороши в холодном виде на обед на следующий день и подаются с различными солеными огурцами.")</f>
        <v>Нагрейте духовку до 200C/180C конвекция/газ. 6. Отварите картофель до готовности, слейте воду и разомните, затем дайте остыть. Нагрейте масло в сковороде с антипригарным покрытием, нанесите фарш и лук и быстро обжарьте до румяного цвета. Добавьте чеснок, специи, бульон, много перца и немного соли и хорошо перемешайте. Снимите с огня, буквы к картофелю и дайте остыть.
Раскатайте половину теста и выложите дно формы для пирогов диаметром 20–23 см или формы для пирогов. Заполните свиной смесью и смажьте края тестовой водой. Раскатайте оставшееся тесто и накройте пирог. Прижмите край теста, чтобы его распечатать, и обрезайте дальше. Проколите верхнюю часть формы для выпечки, чтобы дать выход паре, и смажьте верхнюю часть взбитым яйцом.
Выпекайте 30 минут, пока тесто не станет хрустящим и золотистым. Подавайте, нарезав дольками, с хрустящим зеленым салатом. Остатки еды хороши в холодном виде на обед на следующий день и подаются с различными солеными огурцами.</v>
      </c>
    </row>
    <row r="3066" ht="15.75" customHeight="1">
      <c r="A3066" s="2" t="s">
        <v>1202</v>
      </c>
      <c r="B3066" s="2" t="s">
        <v>124</v>
      </c>
      <c r="C3066" s="2" t="s">
        <v>1203</v>
      </c>
      <c r="E3066" s="2" t="str">
        <f>IFERROR(__xludf.DUMMYFUNCTION("GOOGLETRANSLATE(A3066, ""en"", ""ru"")"),"Туртьер")</f>
        <v>Туртьер</v>
      </c>
      <c r="F3066" s="2" t="str">
        <f>IFERROR(__xludf.DUMMYFUNCTION("GOOGLETRANSLATE(B3066, ""en"", ""ru"")"),"Loading...")</f>
        <v>Loading...</v>
      </c>
      <c r="G3066" s="2" t="str">
        <f>IFERROR(__xludf.DUMMYFUNCTION("GOOGLETRANSLATE(C3066, ""en"", ""ru"")"),"Нагрейте духовку до 200C/180C конвекция/газ. 6. Отварите картофель до готовности, слейте воду и разомните, затем дайте остыть. Нагрейте масло в сковороде с антипригарным покрытием, нанесите фарш и лук и быстро обжарьте до румяного цвета. Добавьте чеснок, "&amp;"специи, бульон, много перца и немного соли и хорошо перемешайте. Снимите с огня, буквы к картофелю и дайте остыть.
Раскатайте половину теста и выложите дно формы для пирогов диаметром 20–23 см или формы для пирогов. Заполните свиной смесью и смажьте края "&amp;"тестовой водой. Раскатайте оставшееся тесто и накройте пирог. Прижмите край теста, чтобы его распечатать, и обрезайте дальше. Проколите верхнюю часть формы для выпечки, чтобы дать выход паре, и смажьте верхнюю часть взбитым яйцом.
Выпекайте 30 минут, пока"&amp;" тесто не станет хрустящим и золотистым. Подавайте, нарезав дольками, с хрустящим зеленым салатом. Остатки еды хороши в холодном виде на обед на следующий день и подаются с различными солеными огурцами.")</f>
        <v>Нагрейте духовку до 200C/180C конвекция/газ. 6. Отварите картофель до готовности, слейте воду и разомните, затем дайте остыть. Нагрейте масло в сковороде с антипригарным покрытием, нанесите фарш и лук и быстро обжарьте до румяного цвета. Добавьте чеснок, специи, бульон, много перца и немного соли и хорошо перемешайте. Снимите с огня, буквы к картофелю и дайте остыть.
Раскатайте половину теста и выложите дно формы для пирогов диаметром 20–23 см или формы для пирогов. Заполните свиной смесью и смажьте края тестовой водой. Раскатайте оставшееся тесто и накройте пирог. Прижмите край теста, чтобы его распечатать, и обрезайте дальше. Проколите верхнюю часть формы для выпечки, чтобы дать выход паре, и смажьте верхнюю часть взбитым яйцом.
Выпекайте 30 минут, пока тесто не станет хрустящим и золотистым. Подавайте, нарезав дольками, с хрустящим зеленым салатом. Остатки еды хороши в холодном виде на обед на следующий день и подаются с различными солеными огурцами.</v>
      </c>
    </row>
    <row r="3067" ht="15.75" customHeight="1">
      <c r="A3067" s="2" t="s">
        <v>1202</v>
      </c>
      <c r="B3067" s="2" t="s">
        <v>455</v>
      </c>
      <c r="C3067" s="2" t="s">
        <v>1203</v>
      </c>
      <c r="E3067" s="2" t="str">
        <f>IFERROR(__xludf.DUMMYFUNCTION("GOOGLETRANSLATE(A3067, ""en"", ""ru"")"),"Туртьер")</f>
        <v>Туртьер</v>
      </c>
      <c r="F3067" s="2" t="str">
        <f>IFERROR(__xludf.DUMMYFUNCTION("GOOGLETRANSLATE(B3067, ""en"", ""ru"")"),"Loading...")</f>
        <v>Loading...</v>
      </c>
      <c r="G3067" s="2" t="str">
        <f>IFERROR(__xludf.DUMMYFUNCTION("GOOGLETRANSLATE(C3067, ""en"", ""ru"")"),"Нагрейте духовку до 200C/180C конвекция/газ. 6. Отварите картофель до готовности, слейте воду и разомните, затем дайте остыть. Нагрейте масло в сковороде с антипригарным покрытием, нанесите фарш и лук и быстро обжарьте до румяного цвета. Добавьте чеснок, "&amp;"специи, бульон, много перца и немного соли и хорошо перемешайте. Снимите с огня, буквы к картофелю и дайте остыть.
Раскатайте половину теста и выложите дно формы для пирогов диаметром 20–23 см или формы для пирогов. Заполните свиной смесью и смажьте края "&amp;"тестовой водой. Раскатайте оставшееся тесто и накройте пирог. Прижмите край теста, чтобы его распечатать, и обрезайте дальше. Проколите верхнюю часть формы для выпечки, чтобы дать выход паре, и смажьте верхнюю часть взбитым яйцом.
Выпекайте 30 минут, пока"&amp;" тесто не станет хрустящим и золотистым. Подавайте, нарезав дольками, с хрустящим зеленым салатом. Остатки еды хороши в холодном виде на обед на следующий день и подаются с различными солеными огурцами.")</f>
        <v>Нагрейте духовку до 200C/180C конвекция/газ. 6. Отварите картофель до готовности, слейте воду и разомните, затем дайте остыть. Нагрейте масло в сковороде с антипригарным покрытием, нанесите фарш и лук и быстро обжарьте до румяного цвета. Добавьте чеснок, специи, бульон, много перца и немного соли и хорошо перемешайте. Снимите с огня, буквы к картофелю и дайте остыть.
Раскатайте половину теста и выложите дно формы для пирогов диаметром 20–23 см или формы для пирогов. Заполните свиной смесью и смажьте края тестовой водой. Раскатайте оставшееся тесто и накройте пирог. Прижмите край теста, чтобы его распечатать, и обрезайте дальше. Проколите верхнюю часть формы для выпечки, чтобы дать выход паре, и смажьте верхнюю часть взбитым яйцом.
Выпекайте 30 минут, пока тесто не станет хрустящим и золотистым. Подавайте, нарезав дольками, с хрустящим зеленым салатом. Остатки еды хороши в холодном виде на обед на следующий день и подаются с различными солеными огурцами.</v>
      </c>
    </row>
    <row r="3068" ht="15.75" customHeight="1">
      <c r="A3068" s="2" t="s">
        <v>1202</v>
      </c>
      <c r="B3068" s="2" t="s">
        <v>201</v>
      </c>
      <c r="C3068" s="2" t="s">
        <v>1203</v>
      </c>
      <c r="E3068" s="2" t="str">
        <f>IFERROR(__xludf.DUMMYFUNCTION("GOOGLETRANSLATE(A3068, ""en"", ""ru"")"),"Туртьер")</f>
        <v>Туртьер</v>
      </c>
      <c r="F3068" s="2" t="str">
        <f>IFERROR(__xludf.DUMMYFUNCTION("GOOGLETRANSLATE(B3068, ""en"", ""ru"")"),"Яйцо")</f>
        <v>Яйцо</v>
      </c>
      <c r="G3068" s="2" t="str">
        <f>IFERROR(__xludf.DUMMYFUNCTION("GOOGLETRANSLATE(C3068, ""en"", ""ru"")"),"Нагрейте духовку до 200C/180C конвекция/газ. 6. Отварите картофель до готовности, слейте воду и разомните, затем дайте остыть. Нагрейте масло в сковороде с антипригарным покрытием, нанесите фарш и лук и быстро обжарьте до румяного цвета. Добавьте чеснок, "&amp;"специи, бульон, много перца и немного соли и хорошо перемешайте. Снимите с огня, буквы к картофелю и дайте остыть.
Раскатайте половину теста и выложите дно формы для пирогов диаметром 20–23 см или формы для пирогов. Заполните свиной смесью и смажьте края "&amp;"тестовой водой. Раскатайте оставшееся тесто и накройте пирог. Прижмите край теста, чтобы его распечатать, и обрезайте дальше. Проколите верхнюю часть формы для выпечки, чтобы дать выход паре, и смажьте верхнюю часть взбитым яйцом.
Выпекайте 30 минут, пока"&amp;" тесто не станет хрустящим и золотистым. Подавайте, нарезав дольками, с хрустящим зеленым салатом. Остатки еды хороши в холодном виде на обед на следующий день и подаются с различными солеными огурцами.")</f>
        <v>Нагрейте духовку до 200C/180C конвекция/газ. 6. Отварите картофель до готовности, слейте воду и разомните, затем дайте остыть. Нагрейте масло в сковороде с антипригарным покрытием, нанесите фарш и лук и быстро обжарьте до румяного цвета. Добавьте чеснок, специи, бульон, много перца и немного соли и хорошо перемешайте. Снимите с огня, буквы к картофелю и дайте остыть.
Раскатайте половину теста и выложите дно формы для пирогов диаметром 20–23 см или формы для пирогов. Заполните свиной смесью и смажьте края тестовой водой. Раскатайте оставшееся тесто и накройте пирог. Прижмите край теста, чтобы его распечатать, и обрезайте дальше. Проколите верхнюю часть формы для выпечки, чтобы дать выход паре, и смажьте верхнюю часть взбитым яйцом.
Выпекайте 30 минут, пока тесто не станет хрустящим и золотистым. Подавайте, нарезав дольками, с хрустящим зеленым салатом. Остатки еды хороши в холодном виде на обед на следующий день и подаются с различными солеными огурцами.</v>
      </c>
    </row>
    <row r="3069" ht="15.75" customHeight="1">
      <c r="A3069" s="2" t="s">
        <v>1204</v>
      </c>
      <c r="B3069" s="2" t="s">
        <v>28</v>
      </c>
      <c r="C3069" s="2" t="s">
        <v>1205</v>
      </c>
      <c r="E3069" s="2" t="str">
        <f>IFERROR(__xludf.DUMMYFUNCTION("GOOGLETRANSLATE(A3069, ""en"", ""ru"")"),"Тимбитс")</f>
        <v>Тимбитс</v>
      </c>
      <c r="F3069" s="2" t="str">
        <f>IFERROR(__xludf.DUMMYFUNCTION("GOOGLETRANSLATE(B3069, ""en"", ""ru"")"),"Мука")</f>
        <v>Мука</v>
      </c>
      <c r="G3069" s="2" t="str">
        <f>IFERROR(__xludf.DUMMYFUNCTION("GOOGLETRANSLATE(C3069, ""en"", ""ru"")"),"Loading...")</f>
        <v>Loading...</v>
      </c>
    </row>
    <row r="3070" ht="15.75" customHeight="1">
      <c r="A3070" s="2" t="s">
        <v>1204</v>
      </c>
      <c r="B3070" s="2" t="s">
        <v>32</v>
      </c>
      <c r="C3070" s="2" t="s">
        <v>1205</v>
      </c>
      <c r="E3070" s="2" t="str">
        <f>IFERROR(__xludf.DUMMYFUNCTION("GOOGLETRANSLATE(A3070, ""en"", ""ru"")"),"Тимбитс")</f>
        <v>Тимбитс</v>
      </c>
      <c r="F3070" s="2" t="str">
        <f>IFERROR(__xludf.DUMMYFUNCTION("GOOGLETRANSLATE(B3070, ""en"", ""ru"")"),"Сахар")</f>
        <v>Сахар</v>
      </c>
      <c r="G3070" s="2" t="str">
        <f>IFERROR(__xludf.DUMMYFUNCTION("GOOGLETRANSLATE(C3070, ""en"", ""ru"")"),"Loading...")</f>
        <v>Loading...</v>
      </c>
    </row>
    <row r="3071" ht="15.75" customHeight="1">
      <c r="A3071" s="2" t="s">
        <v>1204</v>
      </c>
      <c r="B3071" s="2" t="s">
        <v>29</v>
      </c>
      <c r="C3071" s="2" t="s">
        <v>1205</v>
      </c>
      <c r="E3071" s="2" t="str">
        <f>IFERROR(__xludf.DUMMYFUNCTION("GOOGLETRANSLATE(A3071, ""en"", ""ru"")"),"Тимбитс")</f>
        <v>Тимбитс</v>
      </c>
      <c r="F3071" s="2" t="str">
        <f>IFERROR(__xludf.DUMMYFUNCTION("GOOGLETRANSLATE(B3071, ""en"", ""ru"")"),"Порошок для выпечки")</f>
        <v>Порошок для выпечки</v>
      </c>
      <c r="G3071" s="2" t="str">
        <f>IFERROR(__xludf.DUMMYFUNCTION("GOOGLETRANSLATE(C3071, ""en"", ""ru"")"),"Loading...")</f>
        <v>Loading...</v>
      </c>
    </row>
    <row r="3072" ht="15.75" customHeight="1">
      <c r="A3072" s="2" t="s">
        <v>1204</v>
      </c>
      <c r="B3072" s="2" t="s">
        <v>30</v>
      </c>
      <c r="C3072" s="2" t="s">
        <v>1205</v>
      </c>
      <c r="E3072" s="2" t="str">
        <f>IFERROR(__xludf.DUMMYFUNCTION("GOOGLETRANSLATE(A3072, ""en"", ""ru"")"),"Тимбитс")</f>
        <v>Тимбитс</v>
      </c>
      <c r="F3072" s="2" t="str">
        <f>IFERROR(__xludf.DUMMYFUNCTION("GOOGLETRANSLATE(B3072, ""en"", ""ru"")"),"Соль")</f>
        <v>Соль</v>
      </c>
      <c r="G3072" s="2" t="str">
        <f>IFERROR(__xludf.DUMMYFUNCTION("GOOGLETRANSLATE(C3072, ""en"", ""ru"")"),"Loading...")</f>
        <v>Loading...</v>
      </c>
    </row>
    <row r="3073" ht="15.75" customHeight="1">
      <c r="A3073" s="2" t="s">
        <v>1204</v>
      </c>
      <c r="B3073" s="2" t="s">
        <v>201</v>
      </c>
      <c r="C3073" s="2" t="s">
        <v>1205</v>
      </c>
      <c r="E3073" s="2" t="str">
        <f>IFERROR(__xludf.DUMMYFUNCTION("GOOGLETRANSLATE(A3073, ""en"", ""ru"")"),"Тимбитс")</f>
        <v>Тимбитс</v>
      </c>
      <c r="F3073" s="2" t="str">
        <f>IFERROR(__xludf.DUMMYFUNCTION("GOOGLETRANSLATE(B3073, ""en"", ""ru"")"),"Яйцо")</f>
        <v>Яйцо</v>
      </c>
      <c r="G3073" s="2" t="str">
        <f>IFERROR(__xludf.DUMMYFUNCTION("GOOGLETRANSLATE(C3073, ""en"", ""ru"")"),"Loading...")</f>
        <v>Loading...</v>
      </c>
    </row>
    <row r="3074" ht="15.75" customHeight="1">
      <c r="A3074" s="2" t="s">
        <v>1204</v>
      </c>
      <c r="B3074" s="2" t="s">
        <v>25</v>
      </c>
      <c r="C3074" s="2" t="s">
        <v>1205</v>
      </c>
      <c r="E3074" s="2" t="str">
        <f>IFERROR(__xludf.DUMMYFUNCTION("GOOGLETRANSLATE(A3074, ""en"", ""ru"")"),"Тимбитс")</f>
        <v>Тимбитс</v>
      </c>
      <c r="F3074" s="2" t="str">
        <f>IFERROR(__xludf.DUMMYFUNCTION("GOOGLETRANSLATE(B3074, ""en"", ""ru"")"),"Молоко")</f>
        <v>Молоко</v>
      </c>
      <c r="G3074" s="2" t="str">
        <f>IFERROR(__xludf.DUMMYFUNCTION("GOOGLETRANSLATE(C3074, ""en"", ""ru"")"),"Loading...")</f>
        <v>Loading...</v>
      </c>
    </row>
    <row r="3075" ht="15.75" customHeight="1">
      <c r="A3075" s="2" t="s">
        <v>1204</v>
      </c>
      <c r="B3075" s="2" t="s">
        <v>18</v>
      </c>
      <c r="C3075" s="2" t="s">
        <v>1205</v>
      </c>
      <c r="E3075" s="2" t="str">
        <f>IFERROR(__xludf.DUMMYFUNCTION("GOOGLETRANSLATE(A3075, ""en"", ""ru"")"),"Тимбитс")</f>
        <v>Тимбитс</v>
      </c>
      <c r="F3075" s="2" t="str">
        <f>IFERROR(__xludf.DUMMYFUNCTION("GOOGLETRANSLATE(B3075, ""en"", ""ru"")"),"Масло")</f>
        <v>Масло</v>
      </c>
      <c r="G3075" s="2" t="str">
        <f>IFERROR(__xludf.DUMMYFUNCTION("GOOGLETRANSLATE(C3075, ""en"", ""ru"")"),"Loading...")</f>
        <v>Loading...</v>
      </c>
    </row>
    <row r="3076" ht="15.75" customHeight="1">
      <c r="A3076" s="2" t="s">
        <v>1204</v>
      </c>
      <c r="B3076" s="2" t="s">
        <v>18</v>
      </c>
      <c r="C3076" s="2" t="s">
        <v>1205</v>
      </c>
      <c r="E3076" s="2" t="str">
        <f>IFERROR(__xludf.DUMMYFUNCTION("GOOGLETRANSLATE(A3076, ""en"", ""ru"")"),"Тимбитс")</f>
        <v>Тимбитс</v>
      </c>
      <c r="F3076" s="2" t="str">
        <f>IFERROR(__xludf.DUMMYFUNCTION("GOOGLETRANSLATE(B3076, ""en"", ""ru"")"),"Масло")</f>
        <v>Масло</v>
      </c>
      <c r="G3076" s="2" t="str">
        <f>IFERROR(__xludf.DUMMYFUNCTION("GOOGLETRANSLATE(C3076, ""en"", ""ru"")"),"Loading...")</f>
        <v>Loading...</v>
      </c>
    </row>
    <row r="3077" ht="15.75" customHeight="1">
      <c r="A3077" s="2" t="s">
        <v>1204</v>
      </c>
      <c r="B3077" s="2" t="s">
        <v>170</v>
      </c>
      <c r="C3077" s="2" t="s">
        <v>1205</v>
      </c>
      <c r="E3077" s="2" t="str">
        <f>IFERROR(__xludf.DUMMYFUNCTION("GOOGLETRANSLATE(A3077, ""en"", ""ru"")"),"Тимбитс")</f>
        <v>Тимбитс</v>
      </c>
      <c r="F3077" s="2" t="str">
        <f>IFERROR(__xludf.DUMMYFUNCTION("GOOGLETRANSLATE(B3077, ""en"", ""ru"")"),"Loading...")</f>
        <v>Loading...</v>
      </c>
      <c r="G3077" s="2" t="str">
        <f>IFERROR(__xludf.DUMMYFUNCTION("GOOGLETRANSLATE(C3077, ""en"", ""ru"")"),"Loading...")</f>
        <v>Loading...</v>
      </c>
    </row>
    <row r="3078" ht="15.75" customHeight="1">
      <c r="A3078" s="2" t="s">
        <v>1206</v>
      </c>
      <c r="B3078" s="2" t="s">
        <v>485</v>
      </c>
      <c r="C3078" s="2" t="s">
        <v>1207</v>
      </c>
      <c r="E3078" s="2" t="str">
        <f>IFERROR(__xludf.DUMMYFUNCTION("GOOGLETRANSLATE(A3078, ""en"", ""ru"")"),"Loading...")</f>
        <v>Loading...</v>
      </c>
      <c r="F3078" s="2" t="str">
        <f>IFERROR(__xludf.DUMMYFUNCTION("GOOGLETRANSLATE(B3078, ""en"", ""ru"")"),"Loading...")</f>
        <v>Loading...</v>
      </c>
      <c r="G3078" s="2" t="str">
        <f>IFERROR(__xludf.DUMMYFUNCTION("GOOGLETRANSLATE(C3078, ""en"", ""ru"")"),"Loading...")</f>
        <v>Loading...</v>
      </c>
    </row>
    <row r="3079" ht="15.75" customHeight="1">
      <c r="A3079" s="2" t="s">
        <v>1206</v>
      </c>
      <c r="B3079" s="2" t="s">
        <v>17</v>
      </c>
      <c r="C3079" s="2" t="s">
        <v>1207</v>
      </c>
      <c r="E3079" s="2" t="str">
        <f>IFERROR(__xludf.DUMMYFUNCTION("GOOGLETRANSLATE(A3079, ""en"", ""ru"")"),"Loading...")</f>
        <v>Loading...</v>
      </c>
      <c r="F3079" s="2" t="str">
        <f>IFERROR(__xludf.DUMMYFUNCTION("GOOGLETRANSLATE(B3079, ""en"", ""ru"")"),"Кастеровый сахар")</f>
        <v>Кастеровый сахар</v>
      </c>
      <c r="G3079" s="2" t="str">
        <f>IFERROR(__xludf.DUMMYFUNCTION("GOOGLETRANSLATE(C3079, ""en"", ""ru"")"),"Loading...")</f>
        <v>Loading...</v>
      </c>
    </row>
    <row r="3080" ht="15.75" customHeight="1">
      <c r="A3080" s="2" t="s">
        <v>1206</v>
      </c>
      <c r="B3080" s="2" t="s">
        <v>69</v>
      </c>
      <c r="C3080" s="2" t="s">
        <v>1207</v>
      </c>
      <c r="E3080" s="2" t="str">
        <f>IFERROR(__xludf.DUMMYFUNCTION("GOOGLETRANSLATE(A3080, ""en"", ""ru"")"),"Loading...")</f>
        <v>Loading...</v>
      </c>
      <c r="F3080" s="2" t="str">
        <f>IFERROR(__xludf.DUMMYFUNCTION("GOOGLETRANSLATE(B3080, ""en"", ""ru"")"),"Оливковое масло")</f>
        <v>Оливковое масло</v>
      </c>
      <c r="G3080" s="2" t="str">
        <f>IFERROR(__xludf.DUMMYFUNCTION("GOOGLETRANSLATE(C3080, ""en"", ""ru"")"),"Loading...")</f>
        <v>Loading...</v>
      </c>
    </row>
    <row r="3081" ht="15.75" customHeight="1">
      <c r="A3081" s="2" t="s">
        <v>1206</v>
      </c>
      <c r="B3081" s="2" t="s">
        <v>28</v>
      </c>
      <c r="C3081" s="2" t="s">
        <v>1207</v>
      </c>
      <c r="E3081" s="2" t="str">
        <f>IFERROR(__xludf.DUMMYFUNCTION("GOOGLETRANSLATE(A3081, ""en"", ""ru"")"),"Loading...")</f>
        <v>Loading...</v>
      </c>
      <c r="F3081" s="2" t="str">
        <f>IFERROR(__xludf.DUMMYFUNCTION("GOOGLETRANSLATE(B3081, ""en"", ""ru"")"),"Мука")</f>
        <v>Мука</v>
      </c>
      <c r="G3081" s="2" t="str">
        <f>IFERROR(__xludf.DUMMYFUNCTION("GOOGLETRANSLATE(C3081, ""en"", ""ru"")"),"Loading...")</f>
        <v>Loading...</v>
      </c>
    </row>
    <row r="3082" ht="15.75" customHeight="1">
      <c r="A3082" s="2" t="s">
        <v>1206</v>
      </c>
      <c r="B3082" s="2" t="s">
        <v>29</v>
      </c>
      <c r="C3082" s="2" t="s">
        <v>1207</v>
      </c>
      <c r="E3082" s="2" t="str">
        <f>IFERROR(__xludf.DUMMYFUNCTION("GOOGLETRANSLATE(A3082, ""en"", ""ru"")"),"Loading...")</f>
        <v>Loading...</v>
      </c>
      <c r="F3082" s="2" t="str">
        <f>IFERROR(__xludf.DUMMYFUNCTION("GOOGLETRANSLATE(B3082, ""en"", ""ru"")"),"Порошок для выпечки")</f>
        <v>Порошок для выпечки</v>
      </c>
      <c r="G3082" s="2" t="str">
        <f>IFERROR(__xludf.DUMMYFUNCTION("GOOGLETRANSLATE(C3082, ""en"", ""ru"")"),"Loading...")</f>
        <v>Loading...</v>
      </c>
    </row>
    <row r="3083" ht="15.75" customHeight="1">
      <c r="A3083" s="2" t="s">
        <v>1206</v>
      </c>
      <c r="B3083" s="2" t="s">
        <v>27</v>
      </c>
      <c r="C3083" s="2" t="s">
        <v>1207</v>
      </c>
      <c r="E3083" s="2" t="str">
        <f>IFERROR(__xludf.DUMMYFUNCTION("GOOGLETRANSLATE(A3083, ""en"", ""ru"")"),"Loading...")</f>
        <v>Loading...</v>
      </c>
      <c r="F3083" s="2" t="str">
        <f>IFERROR(__xludf.DUMMYFUNCTION("GOOGLETRANSLATE(B3083, ""en"", ""ru"")"),"Яйца")</f>
        <v>Яйца</v>
      </c>
      <c r="G3083" s="2" t="str">
        <f>IFERROR(__xludf.DUMMYFUNCTION("GOOGLETRANSLATE(C3083, ""en"", ""ru"")"),"Loading...")</f>
        <v>Loading...</v>
      </c>
    </row>
    <row r="3084" ht="15.75" customHeight="1">
      <c r="A3084" s="2" t="s">
        <v>1206</v>
      </c>
      <c r="B3084" s="2" t="s">
        <v>135</v>
      </c>
      <c r="C3084" s="2" t="s">
        <v>1207</v>
      </c>
      <c r="E3084" s="2" t="str">
        <f>IFERROR(__xludf.DUMMYFUNCTION("GOOGLETRANSLATE(A3084, ""en"", ""ru"")"),"Loading...")</f>
        <v>Loading...</v>
      </c>
      <c r="F3084" s="2" t="str">
        <f>IFERROR(__xludf.DUMMYFUNCTION("GOOGLETRANSLATE(B3084, ""en"", ""ru"")"),"Loading...")</f>
        <v>Loading...</v>
      </c>
      <c r="G3084" s="2" t="str">
        <f>IFERROR(__xludf.DUMMYFUNCTION("GOOGLETRANSLATE(C3084, ""en"", ""ru"")"),"Loading...")</f>
        <v>Loading...</v>
      </c>
    </row>
    <row r="3085" ht="15.75" customHeight="1">
      <c r="A3085" s="2" t="s">
        <v>1208</v>
      </c>
      <c r="B3085" s="2" t="s">
        <v>823</v>
      </c>
      <c r="C3085" s="2" t="s">
        <v>1209</v>
      </c>
      <c r="E3085" s="2" t="str">
        <f>IFERROR(__xludf.DUMMYFUNCTION("GOOGLETRANSLATE(A3085, ""en"", ""ru"")"),"Тунисский суп из баранины")</f>
        <v>Тунисский суп из баранины</v>
      </c>
      <c r="F3085" s="2" t="str">
        <f>IFERROR(__xludf.DUMMYFUNCTION("GOOGLETRANSLATE(B3085, ""en"", ""ru"")"),"Бараний фарш")</f>
        <v>Бараний фарш</v>
      </c>
      <c r="G3085" s="2" t="str">
        <f>IFERROR(__xludf.DUMMYFUNCTION("GOOGLETRANSLATE(C3085, ""en"", ""ru"")"),"Добавьте баранину в запеканку и подготовьте на сильном огне. Когда подрумянится, выключите огонь и отставьте в сторону.
Оставьте столовую ложку жира в запеканке, а остальное выбросьте. Уменьшите огонь до среднего, затем добавьте чеснок, лук и шпинат и гот"&amp;"овьте, пока лук не просветится, а шпинат не завянет, или около 5 минут.
Верните баранину в запеканку с луково-шпинатной смесью, добавьте в сковороду томатное пюре, тмин, хариссу, курицу, нут, лимонный сок, соль и перец. Тушить на медленном огне около 20 м"&amp;"инут.
Добавьте макароны и варите 15 минут или домешайте макароны.")</f>
        <v>Добавьте баранину в запеканку и подготовьте на сильном огне. Когда подрумянится, выключите огонь и отставьте в сторону.
Оставьте столовую ложку жира в запеканке, а остальное выбросьте. Уменьшите огонь до среднего, затем добавьте чеснок, лук и шпинат и готовьте, пока лук не просветится, а шпинат не завянет, или около 5 минут.
Верните баранину в запеканку с луково-шпинатной смесью, добавьте в сковороду томатное пюре, тмин, хариссу, курицу, нут, лимонный сок, соль и перец. Тушить на медленном огне около 20 минут.
Добавьте макароны и варите 15 минут или домешайте макароны.</v>
      </c>
    </row>
    <row r="3086" ht="15.75" customHeight="1">
      <c r="A3086" s="2" t="s">
        <v>1208</v>
      </c>
      <c r="B3086" s="2" t="s">
        <v>79</v>
      </c>
      <c r="C3086" s="2" t="s">
        <v>1209</v>
      </c>
      <c r="E3086" s="2" t="str">
        <f>IFERROR(__xludf.DUMMYFUNCTION("GOOGLETRANSLATE(A3086, ""en"", ""ru"")"),"Тунисский суп из баранины")</f>
        <v>Тунисский суп из баранины</v>
      </c>
      <c r="F3086" s="2" t="str">
        <f>IFERROR(__xludf.DUMMYFUNCTION("GOOGLETRANSLATE(B3086, ""en"", ""ru"")"),"Чеснок")</f>
        <v>Чеснок</v>
      </c>
      <c r="G3086" s="2" t="str">
        <f>IFERROR(__xludf.DUMMYFUNCTION("GOOGLETRANSLATE(C3086, ""en"", ""ru"")"),"Добавьте баранину в запеканку и подготовьте на сильном огне. Когда подрумянится, выключите огонь и отставьте в сторону.
Оставьте столовую ложку жира в запеканке, а остальное выбросьте. Уменьшите огонь до среднего, затем добавьте чеснок, лук и шпинат и гот"&amp;"овьте, пока лук не просветится, а шпинат не завянет, или около 5 минут.
Верните баранину в запеканку с луково-шпинатной смесью, добавьте в сковороду томатное пюре, тмин, хариссу, курицу, нут, лимонный сок, соль и перец. Тушить на медленном огне около 20 м"&amp;"инут.
Добавьте макароны и варите 15 минут или домешайте макароны.")</f>
        <v>Добавьте баранину в запеканку и подготовьте на сильном огне. Когда подрумянится, выключите огонь и отставьте в сторону.
Оставьте столовую ложку жира в запеканке, а остальное выбросьте. Уменьшите огонь до среднего, затем добавьте чеснок, лук и шпинат и готовьте, пока лук не просветится, а шпинат не завянет, или около 5 минут.
Верните баранину в запеканку с луково-шпинатной смесью, добавьте в сковороду томатное пюре, тмин, хариссу, курицу, нут, лимонный сок, соль и перец. Тушить на медленном огне около 20 минут.
Добавьте макароны и варите 15 минут или домешайте макароны.</v>
      </c>
    </row>
    <row r="3087" ht="15.75" customHeight="1">
      <c r="A3087" s="2" t="s">
        <v>1208</v>
      </c>
      <c r="B3087" s="2" t="s">
        <v>77</v>
      </c>
      <c r="C3087" s="2" t="s">
        <v>1209</v>
      </c>
      <c r="E3087" s="2" t="str">
        <f>IFERROR(__xludf.DUMMYFUNCTION("GOOGLETRANSLATE(A3087, ""en"", ""ru"")"),"Тунисский суп из баранины")</f>
        <v>Тунисский суп из баранины</v>
      </c>
      <c r="F3087" s="2" t="str">
        <f>IFERROR(__xludf.DUMMYFUNCTION("GOOGLETRANSLATE(B3087, ""en"", ""ru"")"),"Лук")</f>
        <v>Лук</v>
      </c>
      <c r="G3087" s="2" t="str">
        <f>IFERROR(__xludf.DUMMYFUNCTION("GOOGLETRANSLATE(C3087, ""en"", ""ru"")"),"Добавьте баранину в запеканку и подготовьте на сильном огне. Когда подрумянится, выключите огонь и отставьте в сторону.
Оставьте столовую ложку жира в запеканке, а остальное выбросьте. Уменьшите огонь до среднего, затем добавьте чеснок, лук и шпинат и гот"&amp;"овьте, пока лук не просветится, а шпинат не завянет, или около 5 минут.
Верните баранину в запеканку с луково-шпинатной смесью, добавьте в сковороду томатное пюре, тмин, хариссу, курицу, нут, лимонный сок, соль и перец. Тушить на медленном огне около 20 м"&amp;"инут.
Добавьте макароны и варите 15 минут или домешайте макароны.")</f>
        <v>Добавьте баранину в запеканку и подготовьте на сильном огне. Когда подрумянится, выключите огонь и отставьте в сторону.
Оставьте столовую ложку жира в запеканке, а остальное выбросьте. Уменьшите огонь до среднего, затем добавьте чеснок, лук и шпинат и готовьте, пока лук не просветится, а шпинат не завянет, или около 5 минут.
Верните баранину в запеканку с луково-шпинатной смесью, добавьте в сковороду томатное пюре, тмин, хариссу, курицу, нут, лимонный сок, соль и перец. Тушить на медленном огне около 20 минут.
Добавьте макароны и варите 15 минут или домешайте макароны.</v>
      </c>
    </row>
    <row r="3088" ht="15.75" customHeight="1">
      <c r="A3088" s="2" t="s">
        <v>1208</v>
      </c>
      <c r="B3088" s="2" t="s">
        <v>916</v>
      </c>
      <c r="C3088" s="2" t="s">
        <v>1209</v>
      </c>
      <c r="E3088" s="2" t="str">
        <f>IFERROR(__xludf.DUMMYFUNCTION("GOOGLETRANSLATE(A3088, ""en"", ""ru"")"),"Тунисский суп из баранины")</f>
        <v>Тунисский суп из баранины</v>
      </c>
      <c r="F3088" s="2" t="str">
        <f>IFERROR(__xludf.DUMMYFUNCTION("GOOGLETRANSLATE(B3088, ""en"", ""ru"")"),"Loading...")</f>
        <v>Loading...</v>
      </c>
      <c r="G3088" s="2" t="str">
        <f>IFERROR(__xludf.DUMMYFUNCTION("GOOGLETRANSLATE(C3088, ""en"", ""ru"")"),"Добавьте баранину в запеканку и подготовьте на сильном огне. Когда подрумянится, выключите огонь и отставьте в сторону.
Оставьте столовую ложку жира в запеканке, а остальное выбросьте. Уменьшите огонь до среднего, затем добавьте чеснок, лук и шпинат и гот"&amp;"овьте, пока лук не просветится, а шпинат не завянет, или около 5 минут.
Верните баранину в запеканку с луково-шпинатной смесью, добавьте в сковороду томатное пюре, тмин, хариссу, курицу, нут, лимонный сок, соль и перец. Тушить на медленном огне около 20 м"&amp;"инут.
Добавьте макароны и варите 15 минут или домешайте макароны.")</f>
        <v>Добавьте баранину в запеканку и подготовьте на сильном огне. Когда подрумянится, выключите огонь и отставьте в сторону.
Оставьте столовую ложку жира в запеканке, а остальное выбросьте. Уменьшите огонь до среднего, затем добавьте чеснок, лук и шпинат и готовьте, пока лук не просветится, а шпинат не завянет, или около 5 минут.
Верните баранину в запеканку с луково-шпинатной смесью, добавьте в сковороду томатное пюре, тмин, хариссу, курицу, нут, лимонный сок, соль и перец. Тушить на медленном огне около 20 минут.
Добавьте макароны и варите 15 минут или домешайте макароны.</v>
      </c>
    </row>
    <row r="3089" ht="15.75" customHeight="1">
      <c r="A3089" s="2" t="s">
        <v>1208</v>
      </c>
      <c r="B3089" s="2" t="s">
        <v>177</v>
      </c>
      <c r="C3089" s="2" t="s">
        <v>1209</v>
      </c>
      <c r="E3089" s="2" t="str">
        <f>IFERROR(__xludf.DUMMYFUNCTION("GOOGLETRANSLATE(A3089, ""en"", ""ru"")"),"Тунисский суп из баранины")</f>
        <v>Тунисский суп из баранины</v>
      </c>
      <c r="F3089" s="2" t="str">
        <f>IFERROR(__xludf.DUMMYFUNCTION("GOOGLETRANSLATE(B3089, ""en"", ""ru"")"),"Loading...")</f>
        <v>Loading...</v>
      </c>
      <c r="G3089" s="2" t="str">
        <f>IFERROR(__xludf.DUMMYFUNCTION("GOOGLETRANSLATE(C3089, ""en"", ""ru"")"),"Добавьте баранину в запеканку и подготовьте на сильном огне. Когда подрумянится, выключите огонь и отставьте в сторону.
Оставьте столовую ложку жира в запеканке, а остальное выбросьте. Уменьшите огонь до среднего, затем добавьте чеснок, лук и шпинат и гот"&amp;"овьте, пока лук не просветится, а шпинат не завянет, или около 5 минут.
Верните баранину в запеканку с луково-шпинатной смесью, добавьте в сковороду томатное пюре, тмин, хариссу, курицу, нут, лимонный сок, соль и перец. Тушить на медленном огне около 20 м"&amp;"инут.
Добавьте макароны и варите 15 минут или домешайте макароны.")</f>
        <v>Добавьте баранину в запеканку и подготовьте на сильном огне. Когда подрумянится, выключите огонь и отставьте в сторону.
Оставьте столовую ложку жира в запеканке, а остальное выбросьте. Уменьшите огонь до среднего, затем добавьте чеснок, лук и шпинат и готовьте, пока лук не просветится, а шпинат не завянет, или около 5 минут.
Верните баранину в запеканку с луково-шпинатной смесью, добавьте в сковороду томатное пюре, тмин, хариссу, курицу, нут, лимонный сок, соль и перец. Тушить на медленном огне около 20 минут.
Добавьте макароны и варите 15 минут или домешайте макароны.</v>
      </c>
    </row>
    <row r="3090" ht="15.75" customHeight="1">
      <c r="A3090" s="2" t="s">
        <v>1208</v>
      </c>
      <c r="B3090" s="2" t="s">
        <v>42</v>
      </c>
      <c r="C3090" s="2" t="s">
        <v>1209</v>
      </c>
      <c r="E3090" s="2" t="str">
        <f>IFERROR(__xludf.DUMMYFUNCTION("GOOGLETRANSLATE(A3090, ""en"", ""ru"")"),"Тунисский суп из баранины")</f>
        <v>Тунисский суп из баранины</v>
      </c>
      <c r="F3090" s="2" t="str">
        <f>IFERROR(__xludf.DUMMYFUNCTION("GOOGLETRANSLATE(B3090, ""en"", ""ru"")"),"Тмин")</f>
        <v>Тмин</v>
      </c>
      <c r="G3090" s="2" t="str">
        <f>IFERROR(__xludf.DUMMYFUNCTION("GOOGLETRANSLATE(C3090, ""en"", ""ru"")"),"Добавьте баранину в запеканку и подготовьте на сильном огне. Когда подрумянится, выключите огонь и отставьте в сторону.
Оставьте столовую ложку жира в запеканке, а остальное выбросьте. Уменьшите огонь до среднего, затем добавьте чеснок, лук и шпинат и гот"&amp;"овьте, пока лук не просветится, а шпинат не завянет, или около 5 минут.
Верните баранину в запеканку с луково-шпинатной смесью, добавьте в сковороду томатное пюре, тмин, хариссу, курицу, нут, лимонный сок, соль и перец. Тушить на медленном огне около 20 м"&amp;"инут.
Добавьте макароны и варите 15 минут или домешайте макароны.")</f>
        <v>Добавьте баранину в запеканку и подготовьте на сильном огне. Когда подрумянится, выключите огонь и отставьте в сторону.
Оставьте столовую ложку жира в запеканке, а остальное выбросьте. Уменьшите огонь до среднего, затем добавьте чеснок, лук и шпинат и готовьте, пока лук не просветится, а шпинат не завянет, или около 5 минут.
Верните баранину в запеканку с луково-шпинатной смесью, добавьте в сковороду томатное пюре, тмин, хариссу, курицу, нут, лимонный сок, соль и перец. Тушить на медленном огне около 20 минут.
Добавьте макароны и варите 15 минут или домешайте макароны.</v>
      </c>
    </row>
    <row r="3091" ht="15.75" customHeight="1">
      <c r="A3091" s="2" t="s">
        <v>1208</v>
      </c>
      <c r="B3091" s="2" t="s">
        <v>375</v>
      </c>
      <c r="C3091" s="2" t="s">
        <v>1209</v>
      </c>
      <c r="E3091" s="2" t="str">
        <f>IFERROR(__xludf.DUMMYFUNCTION("GOOGLETRANSLATE(A3091, ""en"", ""ru"")"),"Тунисский суп из баранины")</f>
        <v>Тунисский суп из баранины</v>
      </c>
      <c r="F3091" s="2" t="str">
        <f>IFERROR(__xludf.DUMMYFUNCTION("GOOGLETRANSLATE(B3091, ""en"", ""ru"")"),"Loading...")</f>
        <v>Loading...</v>
      </c>
      <c r="G3091" s="2" t="str">
        <f>IFERROR(__xludf.DUMMYFUNCTION("GOOGLETRANSLATE(C3091, ""en"", ""ru"")"),"Добавьте баранину в запеканку и подготовьте на сильном огне. Когда подрумянится, выключите огонь и отставьте в сторону.
Оставьте столовую ложку жира в запеканке, а остальное выбросьте. Уменьшите огонь до среднего, затем добавьте чеснок, лук и шпинат и гот"&amp;"овьте, пока лук не просветится, а шпинат не завянет, или около 5 минут.
Верните баранину в запеканку с луково-шпинатной смесью, добавьте в сковороду томатное пюре, тмин, хариссу, курицу, нут, лимонный сок, соль и перец. Тушить на медленном огне около 20 м"&amp;"инут.
Добавьте макароны и варите 15 минут или домешайте макароны.")</f>
        <v>Добавьте баранину в запеканку и подготовьте на сильном огне. Когда подрумянится, выключите огонь и отставьте в сторону.
Оставьте столовую ложку жира в запеканке, а остальное выбросьте. Уменьшите огонь до среднего, затем добавьте чеснок, лук и шпинат и готовьте, пока лук не просветится, а шпинат не завянет, или около 5 минут.
Верните баранину в запеканку с луково-шпинатной смесью, добавьте в сковороду томатное пюре, тмин, хариссу, курицу, нут, лимонный сок, соль и перец. Тушить на медленном огне около 20 минут.
Добавьте макароны и варите 15 минут или домешайте макароны.</v>
      </c>
    </row>
    <row r="3092" ht="15.75" customHeight="1">
      <c r="A3092" s="2" t="s">
        <v>1208</v>
      </c>
      <c r="B3092" s="2" t="s">
        <v>404</v>
      </c>
      <c r="C3092" s="2" t="s">
        <v>1209</v>
      </c>
      <c r="E3092" s="2" t="str">
        <f>IFERROR(__xludf.DUMMYFUNCTION("GOOGLETRANSLATE(A3092, ""en"", ""ru"")"),"Тунисский суп из баранины")</f>
        <v>Тунисский суп из баранины</v>
      </c>
      <c r="F3092" s="2" t="str">
        <f>IFERROR(__xludf.DUMMYFUNCTION("GOOGLETRANSLATE(B3092, ""en"", ""ru"")"),"Харисса Спайс")</f>
        <v>Харисса Спайс</v>
      </c>
      <c r="G3092" s="2" t="str">
        <f>IFERROR(__xludf.DUMMYFUNCTION("GOOGLETRANSLATE(C3092, ""en"", ""ru"")"),"Добавьте баранину в запеканку и подготовьте на сильном огне. Когда подрумянится, выключите огонь и отставьте в сторону.
Оставьте столовую ложку жира в запеканке, а остальное выбросьте. Уменьшите огонь до среднего, затем добавьте чеснок, лук и шпинат и гот"&amp;"овьте, пока лук не просветится, а шпинат не завянет, или около 5 минут.
Верните баранину в запеканку с луково-шпинатной смесью, добавьте в сковороду томатное пюре, тмин, хариссу, курицу, нут, лимонный сок, соль и перец. Тушить на медленном огне около 20 м"&amp;"инут.
Добавьте макароны и варите 15 минут или домешайте макароны.")</f>
        <v>Добавьте баранину в запеканку и подготовьте на сильном огне. Когда подрумянится, выключите огонь и отставьте в сторону.
Оставьте столовую ложку жира в запеканке, а остальное выбросьте. Уменьшите огонь до среднего, затем добавьте чеснок, лук и шпинат и готовьте, пока лук не просветится, а шпинат не завянет, или около 5 минут.
Верните баранину в запеканку с луково-шпинатной смесью, добавьте в сковороду томатное пюре, тмин, хариссу, курицу, нут, лимонный сок, соль и перец. Тушить на медленном огне около 20 минут.
Добавьте макароны и варите 15 минут или домешайте макароны.</v>
      </c>
    </row>
    <row r="3093" ht="15.75" customHeight="1">
      <c r="A3093" s="2" t="s">
        <v>1208</v>
      </c>
      <c r="B3093" s="2" t="s">
        <v>406</v>
      </c>
      <c r="C3093" s="2" t="s">
        <v>1209</v>
      </c>
      <c r="E3093" s="2" t="str">
        <f>IFERROR(__xludf.DUMMYFUNCTION("GOOGLETRANSLATE(A3093, ""en"", ""ru"")"),"Тунисский суп из баранины")</f>
        <v>Тунисский суп из баранины</v>
      </c>
      <c r="F3093" s="2" t="str">
        <f>IFERROR(__xludf.DUMMYFUNCTION("GOOGLETRANSLATE(B3093, ""en"", ""ru"")"),"Loading...")</f>
        <v>Loading...</v>
      </c>
      <c r="G3093" s="2" t="str">
        <f>IFERROR(__xludf.DUMMYFUNCTION("GOOGLETRANSLATE(C3093, ""en"", ""ru"")"),"Добавьте баранину в запеканку и подготовьте на сильном огне. Когда подрумянится, выключите огонь и отставьте в сторону.
Оставьте столовую ложку жира в запеканке, а остальное выбросьте. Уменьшите огонь до среднего, затем добавьте чеснок, лук и шпинат и гот"&amp;"овьте, пока лук не просветится, а шпинат не завянет, или около 5 минут.
Верните баранину в запеканку с луково-шпинатной смесью, добавьте в сковороду томатное пюре, тмин, хариссу, курицу, нут, лимонный сок, соль и перец. Тушить на медленном огне около 20 м"&amp;"инут.
Добавьте макароны и варите 15 минут или домешайте макароны.")</f>
        <v>Добавьте баранину в запеканку и подготовьте на сильном огне. Когда подрумянится, выключите огонь и отставьте в сторону.
Оставьте столовую ложку жира в запеканке, а остальное выбросьте. Уменьшите огонь до среднего, затем добавьте чеснок, лук и шпинат и готовьте, пока лук не просветится, а шпинат не завянет, или около 5 минут.
Верните баранину в запеканку с луково-шпинатной смесью, добавьте в сковороду томатное пюре, тмин, хариссу, курицу, нут, лимонный сок, соль и перец. Тушить на медленном огне около 20 минут.
Добавьте макароны и варите 15 минут или домешайте макароны.</v>
      </c>
    </row>
    <row r="3094" ht="15.75" customHeight="1">
      <c r="A3094" s="2" t="s">
        <v>1208</v>
      </c>
      <c r="B3094" s="2" t="s">
        <v>158</v>
      </c>
      <c r="C3094" s="2" t="s">
        <v>1209</v>
      </c>
      <c r="E3094" s="2" t="str">
        <f>IFERROR(__xludf.DUMMYFUNCTION("GOOGLETRANSLATE(A3094, ""en"", ""ru"")"),"Тунисский суп из баранины")</f>
        <v>Тунисский суп из баранины</v>
      </c>
      <c r="F3094" s="2" t="str">
        <f>IFERROR(__xludf.DUMMYFUNCTION("GOOGLETRANSLATE(B3094, ""en"", ""ru"")"),"Лимонный сок")</f>
        <v>Лимонный сок</v>
      </c>
      <c r="G3094" s="2" t="str">
        <f>IFERROR(__xludf.DUMMYFUNCTION("GOOGLETRANSLATE(C3094, ""en"", ""ru"")"),"Добавьте баранину в запеканку и подготовьте на сильном огне. Когда подрумянится, выключите огонь и отставьте в сторону.
Оставьте столовую ложку жира в запеканке, а остальное выбросьте. Уменьшите огонь до среднего, затем добавьте чеснок, лук и шпинат и гот"&amp;"овьте, пока лук не просветится, а шпинат не завянет, или около 5 минут.
Верните баранину в запеканку с луково-шпинатной смесью, добавьте в сковороду томатное пюре, тмин, хариссу, курицу, нут, лимонный сок, соль и перец. Тушить на медленном огне около 20 м"&amp;"инут.
Добавьте макароны и варите 15 минут или домешайте макароны.")</f>
        <v>Добавьте баранину в запеканку и подготовьте на сильном огне. Когда подрумянится, выключите огонь и отставьте в сторону.
Оставьте столовую ложку жира в запеканке, а остальное выбросьте. Уменьшите огонь до среднего, затем добавьте чеснок, лук и шпинат и готовьте, пока лук не просветится, а шпинат не завянет, или около 5 минут.
Верните баранину в запеканку с луково-шпинатной смесью, добавьте в сковороду томатное пюре, тмин, хариссу, курицу, нут, лимонный сок, соль и перец. Тушить на медленном огне около 20 минут.
Добавьте макароны и варите 15 минут или домешайте макароны.</v>
      </c>
    </row>
    <row r="3095" ht="15.75" customHeight="1">
      <c r="A3095" s="2" t="s">
        <v>1208</v>
      </c>
      <c r="B3095" s="2" t="s">
        <v>644</v>
      </c>
      <c r="C3095" s="2" t="s">
        <v>1209</v>
      </c>
      <c r="E3095" s="2" t="str">
        <f>IFERROR(__xludf.DUMMYFUNCTION("GOOGLETRANSLATE(A3095, ""en"", ""ru"")"),"Тунисский суп из баранины")</f>
        <v>Тунисский суп из баранины</v>
      </c>
      <c r="F3095" s="2" t="str">
        <f>IFERROR(__xludf.DUMMYFUNCTION("GOOGLETRANSLATE(B3095, ""en"", ""ru"")"),"Макароны")</f>
        <v>Макароны</v>
      </c>
      <c r="G3095" s="2" t="str">
        <f>IFERROR(__xludf.DUMMYFUNCTION("GOOGLETRANSLATE(C3095, ""en"", ""ru"")"),"Добавьте баранину в запеканку и подготовьте на сильном огне. Когда подрумянится, выключите огонь и отставьте в сторону.
Оставьте столовую ложку жира в запеканке, а остальное выбросьте. Уменьшите огонь до среднего, затем добавьте чеснок, лук и шпинат и гот"&amp;"овьте, пока лук не просветится, а шпинат не завянет, или около 5 минут.
Верните баранину в запеканку с луково-шпинатной смесью, добавьте в сковороду томатное пюре, тмин, хариссу, курицу, нут, лимонный сок, соль и перец. Тушить на медленном огне около 20 м"&amp;"инут.
Добавьте макароны и варите 15 минут или домешайте макароны.")</f>
        <v>Добавьте баранину в запеканку и подготовьте на сильном огне. Когда подрумянится, выключите огонь и отставьте в сторону.
Оставьте столовую ложку жира в запеканке, а остальное выбросьте. Уменьшите огонь до среднего, затем добавьте чеснок, лук и шпинат и готовьте, пока лук не просветится, а шпинат не завянет, или около 5 минут.
Верните баранину в запеканку с луково-шпинатной смесью, добавьте в сковороду томатное пюре, тмин, хариссу, курицу, нут, лимонный сок, соль и перец. Тушить на медленном огне около 20 минут.
Добавьте макароны и варите 15 минут или домешайте макароны.</v>
      </c>
    </row>
    <row r="3096" ht="15.75" customHeight="1">
      <c r="A3096" s="2" t="s">
        <v>1208</v>
      </c>
      <c r="B3096" s="2" t="s">
        <v>30</v>
      </c>
      <c r="C3096" s="2" t="s">
        <v>1209</v>
      </c>
      <c r="E3096" s="2" t="str">
        <f>IFERROR(__xludf.DUMMYFUNCTION("GOOGLETRANSLATE(A3096, ""en"", ""ru"")"),"Тунисский суп из баранины")</f>
        <v>Тунисский суп из баранины</v>
      </c>
      <c r="F3096" s="2" t="str">
        <f>IFERROR(__xludf.DUMMYFUNCTION("GOOGLETRANSLATE(B3096, ""en"", ""ru"")"),"Соль")</f>
        <v>Соль</v>
      </c>
      <c r="G3096" s="2" t="str">
        <f>IFERROR(__xludf.DUMMYFUNCTION("GOOGLETRANSLATE(C3096, ""en"", ""ru"")"),"Добавьте баранину в запеканку и подготовьте на сильном огне. Когда подрумянится, выключите огонь и отставьте в сторону.
Оставьте столовую ложку жира в запеканке, а остальное выбросьте. Уменьшите огонь до среднего, затем добавьте чеснок, лук и шпинат и гот"&amp;"овьте, пока лук не просветится, а шпинат не завянет, или около 5 минут.
Верните баранину в запеканку с луково-шпинатной смесью, добавьте в сковороду томатное пюре, тмин, хариссу, курицу, нут, лимонный сок, соль и перец. Тушить на медленном огне около 20 м"&amp;"инут.
Добавьте макароны и варите 15 минут или домешайте макароны.")</f>
        <v>Добавьте баранину в запеканку и подготовьте на сильном огне. Когда подрумянится, выключите огонь и отставьте в сторону.
Оставьте столовую ложку жира в запеканке, а остальное выбросьте. Уменьшите огонь до среднего, затем добавьте чеснок, лук и шпинат и готовьте, пока лук не просветится, а шпинат не завянет, или около 5 минут.
Верните баранину в запеканку с луково-шпинатной смесью, добавьте в сковороду томатное пюре, тмин, хариссу, курицу, нут, лимонный сок, соль и перец. Тушить на медленном огне около 20 минут.
Добавьте макароны и варите 15 минут или домешайте макароны.</v>
      </c>
    </row>
    <row r="3097" ht="15.75" customHeight="1">
      <c r="A3097" s="2" t="s">
        <v>1208</v>
      </c>
      <c r="B3097" s="2" t="s">
        <v>146</v>
      </c>
      <c r="C3097" s="2" t="s">
        <v>1209</v>
      </c>
      <c r="E3097" s="2" t="str">
        <f>IFERROR(__xludf.DUMMYFUNCTION("GOOGLETRANSLATE(A3097, ""en"", ""ru"")"),"Тунисский суп из баранины")</f>
        <v>Тунисский суп из баранины</v>
      </c>
      <c r="F3097" s="2" t="str">
        <f>IFERROR(__xludf.DUMMYFUNCTION("GOOGLETRANSLATE(B3097, ""en"", ""ru"")"),"Loading...")</f>
        <v>Loading...</v>
      </c>
      <c r="G3097" s="2" t="str">
        <f>IFERROR(__xludf.DUMMYFUNCTION("GOOGLETRANSLATE(C3097, ""en"", ""ru"")"),"Добавьте баранину в запеканку и подготовьте на сильном огне. Когда подрумянится, выключите огонь и отставьте в сторону.
Оставьте столовую ложку жира в запеканке, а остальное выбросьте. Уменьшите огонь до среднего, затем добавьте чеснок, лук и шпинат и гот"&amp;"овьте, пока лук не просветится, а шпинат не завянет, или около 5 минут.
Верните баранину в запеканку с луково-шпинатной смесью, добавьте в сковороду томатное пюре, тмин, хариссу, курицу, нут, лимонный сок, соль и перец. Тушить на медленном огне около 20 м"&amp;"инут.
Добавьте макароны и варите 15 минут или домешайте макароны.")</f>
        <v>Добавьте баранину в запеканку и подготовьте на сильном огне. Когда подрумянится, выключите огонь и отставьте в сторону.
Оставьте столовую ложку жира в запеканке, а остальное выбросьте. Уменьшите огонь до среднего, затем добавьте чеснок, лук и шпинат и готовьте, пока лук не просветится, а шпинат не завянет, или около 5 минут.
Верните баранину в запеканку с луково-шпинатной смесью, добавьте в сковороду томатное пюре, тмин, хариссу, курицу, нут, лимонный сок, соль и перец. Тушить на медленном огне около 20 минут.
Добавьте макароны и варите 15 минут или домешайте макароны.</v>
      </c>
    </row>
    <row r="3098" ht="15.75" customHeight="1">
      <c r="A3098" s="2" t="s">
        <v>1210</v>
      </c>
      <c r="B3098" s="2" t="s">
        <v>69</v>
      </c>
      <c r="C3098" s="2" t="s">
        <v>1211</v>
      </c>
      <c r="E3098" s="2" t="str">
        <f>IFERROR(__xludf.DUMMYFUNCTION("GOOGLETRANSLATE(A3098, ""en"", ""ru"")"),"Тунец и яичные бриксы")</f>
        <v>Тунец и яичные бриксы</v>
      </c>
      <c r="F3098" s="2" t="str">
        <f>IFERROR(__xludf.DUMMYFUNCTION("GOOGLETRANSLATE(B3098, ""en"", ""ru"")"),"Оливковое масло")</f>
        <v>Оливковое масло</v>
      </c>
      <c r="G3098" s="2" t="str">
        <f>IFERROR(__xludf.DUMMYFUNCTION("GOOGLETRANSLATE(C3098, ""en"", ""ru"")"),"Нагрейте 2 чайные ложки масла в большой кастрюле и готовьте зеленый лук на слабом огне в течение 3 минут, пока он не станет мягким. Добавьте шпинат, закройте плотно закрывающуюся крышку и готовьте еще 2–3 минуты или пока он не станет мягким и не завянет, "&amp;"помешивая один или два раза. Откиньте смесь на сито или дуршлаг и дайте стечь и остыть.
Возьмите противень в качестве ориентира, вырежьте из теста фило 24 круга диаметром около 12,5 см (5 дюймов), вырезав по 6 кругов из каждого листа. Положите кружочки фи"&amp;"ло стопкой, а затем накройте пищевой пленкой, чтобы они не высохли.
Когда шпинатная смесь остынет, отожмите как можно больше лишней жидкости, а затем переложите в миску. Добавьте тунец, яйца, соус из острого перца, соль и перец по вкусу. Хорошо перемешать"&amp;".
Разогрейте духовку до 200°C (400°F, отметка газа 6). Возьмите один круг фило и слегка смажьте его оставшимся маслом. Наверху выложите второй круг и смажьте небольшим количеством масла, затем положите сверху третий круг и смажьте маслом.
Поместите столов"&amp;"ую ложку начинки в середину круга, затем положите тесто, придав ему форму полумесяца. Загните края, скрутив их, чтобы запечатать, и поместите на антипригарный противень. Повторите то же самое с оставшимся тестом и начинкой, чтобы всего получилось 8 кирпич"&amp;"иков.
Слегка смажьте брикеты оставшимся маслом. Выпекайте 12–15 минут или пока тесто не станет хрустящим и золотисто-коричневым.
Тем временем, добавив в миске помидоры и огурцы, сбрызните лимонным соком и приправами по вкусу. Подайте брики горячие с этим "&amp;"салатом и чатни.")</f>
        <v>Нагрейте 2 чайные ложки масла в большой кастрюле и готовьте зеленый лук на слабом огне в течение 3 минут, пока он не станет мягким. Добавьте шпинат, закройте плотно закрывающуюся крышку и готовьте еще 2–3 минуты или пока он не станет мягким и не завянет, помешивая один или два раза. Откиньте смесь на сито или дуршлаг и дайте стечь и остыть.
Возьмите противень в качестве ориентира, вырежьте из теста фило 24 круга диаметром около 12,5 см (5 дюймов), вырезав по 6 кругов из каждого листа. Положите кружочки фило стопкой, а затем накройте пищевой пленкой, чтобы они не высохли.
Когда шпинатная смесь остынет, отожмите как можно больше лишней жидкости, а затем переложите в миску. Добавьте тунец, яйца, соус из острого перца, соль и перец по вкусу. Хорошо перемешать.
Разогрейте духовку до 200°C (400°F, отметка газа 6). Возьмите один круг фило и слегка смажьте его оставшимся маслом. Наверху выложите второй круг и смажьте небольшим количеством масла, затем положите сверху третий круг и смажьте маслом.
Поместите столовую ложку начинки в середину круга, затем положите тесто, придав ему форму полумесяца. Загните края, скрутив их, чтобы запечатать, и поместите на антипригарный противень. Повторите то же самое с оставшимся тестом и начинкой, чтобы всего получилось 8 кирпичиков.
Слегка смажьте брикеты оставшимся маслом. Выпекайте 12–15 минут или пока тесто не станет хрустящим и золотисто-коричневым.
Тем временем, добавив в миске помидоры и огурцы, сбрызните лимонным соком и приправами по вкусу. Подайте брики горячие с этим салатом и чатни.</v>
      </c>
    </row>
    <row r="3099" ht="15.75" customHeight="1">
      <c r="A3099" s="2" t="s">
        <v>1210</v>
      </c>
      <c r="B3099" s="2" t="s">
        <v>77</v>
      </c>
      <c r="C3099" s="2" t="s">
        <v>1211</v>
      </c>
      <c r="E3099" s="2" t="str">
        <f>IFERROR(__xludf.DUMMYFUNCTION("GOOGLETRANSLATE(A3099, ""en"", ""ru"")"),"Тунец и яичные бриксы")</f>
        <v>Тунец и яичные бриксы</v>
      </c>
      <c r="F3099" s="2" t="str">
        <f>IFERROR(__xludf.DUMMYFUNCTION("GOOGLETRANSLATE(B3099, ""en"", ""ru"")"),"Лук")</f>
        <v>Лук</v>
      </c>
      <c r="G3099" s="2" t="str">
        <f>IFERROR(__xludf.DUMMYFUNCTION("GOOGLETRANSLATE(C3099, ""en"", ""ru"")"),"Нагрейте 2 чайные ложки масла в большой кастрюле и готовьте зеленый лук на слабом огне в течение 3 минут, пока он не станет мягким. Добавьте шпинат, закройте плотно закрывающуюся крышку и готовьте еще 2–3 минуты или пока он не станет мягким и не завянет, "&amp;"помешивая один или два раза. Откиньте смесь на сито или дуршлаг и дайте стечь и остыть.
Возьмите противень в качестве ориентира, вырежьте из теста фило 24 круга диаметром около 12,5 см (5 дюймов), вырезав по 6 кругов из каждого листа. Положите кружочки фи"&amp;"ло стопкой, а затем накройте пищевой пленкой, чтобы они не высохли.
Когда шпинатная смесь остынет, отожмите как можно больше лишней жидкости, а затем переложите в миску. Добавьте тунец, яйца, соус из острого перца, соль и перец по вкусу. Хорошо перемешать"&amp;".
Разогрейте духовку до 200°C (400°F, отметка газа 6). Возьмите один круг фило и слегка смажьте его оставшимся маслом. Наверху выложите второй круг и смажьте небольшим количеством масла, затем положите сверху третий круг и смажьте маслом.
Поместите столов"&amp;"ую ложку начинки в середину круга, затем положите тесто, придав ему форму полумесяца. Загните края, скрутив их, чтобы запечатать, и поместите на антипригарный противень. Повторите то же самое с оставшимся тестом и начинкой, чтобы всего получилось 8 кирпич"&amp;"иков.
Слегка смажьте брикеты оставшимся маслом. Выпекайте 12–15 минут или пока тесто не станет хрустящим и золотисто-коричневым.
Тем временем, добавив в миске помидоры и огурцы, сбрызните лимонным соком и приправами по вкусу. Подайте брики горячие с этим "&amp;"салатом и чатни.")</f>
        <v>Нагрейте 2 чайные ложки масла в большой кастрюле и готовьте зеленый лук на слабом огне в течение 3 минут, пока он не станет мягким. Добавьте шпинат, закройте плотно закрывающуюся крышку и готовьте еще 2–3 минуты или пока он не станет мягким и не завянет, помешивая один или два раза. Откиньте смесь на сито или дуршлаг и дайте стечь и остыть.
Возьмите противень в качестве ориентира, вырежьте из теста фило 24 круга диаметром около 12,5 см (5 дюймов), вырезав по 6 кругов из каждого листа. Положите кружочки фило стопкой, а затем накройте пищевой пленкой, чтобы они не высохли.
Когда шпинатная смесь остынет, отожмите как можно больше лишней жидкости, а затем переложите в миску. Добавьте тунец, яйца, соус из острого перца, соль и перец по вкусу. Хорошо перемешать.
Разогрейте духовку до 200°C (400°F, отметка газа 6). Возьмите один круг фило и слегка смажьте его оставшимся маслом. Наверху выложите второй круг и смажьте небольшим количеством масла, затем положите сверху третий круг и смажьте маслом.
Поместите столовую ложку начинки в середину круга, затем положите тесто, придав ему форму полумесяца. Загните края, скрутив их, чтобы запечатать, и поместите на антипригарный противень. Повторите то же самое с оставшимся тестом и начинкой, чтобы всего получилось 8 кирпичиков.
Слегка смажьте брикеты оставшимся маслом. Выпекайте 12–15 минут или пока тесто не станет хрустящим и золотисто-коричневым.
Тем временем, добавив в миске помидоры и огурцы, сбрызните лимонным соком и приправами по вкусу. Подайте брики горячие с этим салатом и чатни.</v>
      </c>
    </row>
    <row r="3100" ht="15.75" customHeight="1">
      <c r="A3100" s="2" t="s">
        <v>1210</v>
      </c>
      <c r="B3100" s="2" t="s">
        <v>916</v>
      </c>
      <c r="C3100" s="2" t="s">
        <v>1211</v>
      </c>
      <c r="E3100" s="2" t="str">
        <f>IFERROR(__xludf.DUMMYFUNCTION("GOOGLETRANSLATE(A3100, ""en"", ""ru"")"),"Тунец и яичные бриксы")</f>
        <v>Тунец и яичные бриксы</v>
      </c>
      <c r="F3100" s="2" t="str">
        <f>IFERROR(__xludf.DUMMYFUNCTION("GOOGLETRANSLATE(B3100, ""en"", ""ru"")"),"Loading...")</f>
        <v>Loading...</v>
      </c>
      <c r="G3100" s="2" t="str">
        <f>IFERROR(__xludf.DUMMYFUNCTION("GOOGLETRANSLATE(C3100, ""en"", ""ru"")"),"Нагрейте 2 чайные ложки масла в большой кастрюле и готовьте зеленый лук на слабом огне в течение 3 минут, пока он не станет мягким. Добавьте шпинат, закройте плотно закрывающуюся крышку и готовьте еще 2–3 минуты или пока он не станет мягким и не завянет, "&amp;"помешивая один или два раза. Откиньте смесь на сито или дуршлаг и дайте стечь и остыть.
Возьмите противень в качестве ориентира, вырежьте из теста фило 24 круга диаметром около 12,5 см (5 дюймов), вырезав по 6 кругов из каждого листа. Положите кружочки фи"&amp;"ло стопкой, а затем накройте пищевой пленкой, чтобы они не высохли.
Когда шпинатная смесь остынет, отожмите как можно больше лишней жидкости, а затем переложите в миску. Добавьте тунец, яйца, соус из острого перца, соль и перец по вкусу. Хорошо перемешать"&amp;".
Разогрейте духовку до 200°C (400°F, отметка газа 6). Возьмите один круг фило и слегка смажьте его оставшимся маслом. Наверху выложите второй круг и смажьте небольшим количеством масла, затем положите сверху третий круг и смажьте маслом.
Поместите столов"&amp;"ую ложку начинки в середину круга, затем положите тесто, придав ему форму полумесяца. Загните края, скрутив их, чтобы запечатать, и поместите на антипригарный противень. Повторите то же самое с оставшимся тестом и начинкой, чтобы всего получилось 8 кирпич"&amp;"иков.
Слегка смажьте брикеты оставшимся маслом. Выпекайте 12–15 минут или пока тесто не станет хрустящим и золотисто-коричневым.
Тем временем, добавив в миске помидоры и огурцы, сбрызните лимонным соком и приправами по вкусу. Подайте брики горячие с этим "&amp;"салатом и чатни.")</f>
        <v>Нагрейте 2 чайные ложки масла в большой кастрюле и готовьте зеленый лук на слабом огне в течение 3 минут, пока он не станет мягким. Добавьте шпинат, закройте плотно закрывающуюся крышку и готовьте еще 2–3 минуты или пока он не станет мягким и не завянет, помешивая один или два раза. Откиньте смесь на сито или дуршлаг и дайте стечь и остыть.
Возьмите противень в качестве ориентира, вырежьте из теста фило 24 круга диаметром около 12,5 см (5 дюймов), вырезав по 6 кругов из каждого листа. Положите кружочки фило стопкой, а затем накройте пищевой пленкой, чтобы они не высохли.
Когда шпинатная смесь остынет, отожмите как можно больше лишней жидкости, а затем переложите в миску. Добавьте тунец, яйца, соус из острого перца, соль и перец по вкусу. Хорошо перемешать.
Разогрейте духовку до 200°C (400°F, отметка газа 6). Возьмите один круг фило и слегка смажьте его оставшимся маслом. Наверху выложите второй круг и смажьте небольшим количеством масла, затем положите сверху третий круг и смажьте маслом.
Поместите столовую ложку начинки в середину круга, затем положите тесто, придав ему форму полумесяца. Загните края, скрутив их, чтобы запечатать, и поместите на антипригарный противень. Повторите то же самое с оставшимся тестом и начинкой, чтобы всего получилось 8 кирпичиков.
Слегка смажьте брикеты оставшимся маслом. Выпекайте 12–15 минут или пока тесто не станет хрустящим и золотисто-коричневым.
Тем временем, добавив в миске помидоры и огурцы, сбрызните лимонным соком и приправами по вкусу. Подайте брики горячие с этим салатом и чатни.</v>
      </c>
    </row>
    <row r="3101" ht="15.75" customHeight="1">
      <c r="A3101" s="2" t="s">
        <v>1210</v>
      </c>
      <c r="B3101" s="2" t="s">
        <v>267</v>
      </c>
      <c r="C3101" s="2" t="s">
        <v>1211</v>
      </c>
      <c r="E3101" s="2" t="str">
        <f>IFERROR(__xludf.DUMMYFUNCTION("GOOGLETRANSLATE(A3101, ""en"", ""ru"")"),"Тунец и яичные бриксы")</f>
        <v>Тунец и яичные бриксы</v>
      </c>
      <c r="F3101" s="2" t="str">
        <f>IFERROR(__xludf.DUMMYFUNCTION("GOOGLETRANSLATE(B3101, ""en"", ""ru"")"),"Loading...")</f>
        <v>Loading...</v>
      </c>
      <c r="G3101" s="2" t="str">
        <f>IFERROR(__xludf.DUMMYFUNCTION("GOOGLETRANSLATE(C3101, ""en"", ""ru"")"),"Нагрейте 2 чайные ложки масла в большой кастрюле и готовьте зеленый лук на слабом огне в течение 3 минут, пока он не станет мягким. Добавьте шпинат, закройте плотно закрывающуюся крышку и готовьте еще 2–3 минуты или пока он не станет мягким и не завянет, "&amp;"помешивая один или два раза. Откиньте смесь на сито или дуршлаг и дайте стечь и остыть.
Возьмите противень в качестве ориентира, вырежьте из теста фило 24 круга диаметром около 12,5 см (5 дюймов), вырезав по 6 кругов из каждого листа. Положите кружочки фи"&amp;"ло стопкой, а затем накройте пищевой пленкой, чтобы они не высохли.
Когда шпинатная смесь остынет, отожмите как можно больше лишней жидкости, а затем переложите в миску. Добавьте тунец, яйца, соус из острого перца, соль и перец по вкусу. Хорошо перемешать"&amp;".
Разогрейте духовку до 200°C (400°F, отметка газа 6). Возьмите один круг фило и слегка смажьте его оставшимся маслом. Наверху выложите второй круг и смажьте небольшим количеством масла, затем положите сверху третий круг и смажьте маслом.
Поместите столов"&amp;"ую ложку начинки в середину круга, затем положите тесто, придав ему форму полумесяца. Загните края, скрутив их, чтобы запечатать, и поместите на антипригарный противень. Повторите то же самое с оставшимся тестом и начинкой, чтобы всего получилось 8 кирпич"&amp;"иков.
Слегка смажьте брикеты оставшимся маслом. Выпекайте 12–15 минут или пока тесто не станет хрустящим и золотисто-коричневым.
Тем временем, добавив в миске помидоры и огурцы, сбрызните лимонным соком и приправами по вкусу. Подайте брики горячие с этим "&amp;"салатом и чатни.")</f>
        <v>Нагрейте 2 чайные ложки масла в большой кастрюле и готовьте зеленый лук на слабом огне в течение 3 минут, пока он не станет мягким. Добавьте шпинат, закройте плотно закрывающуюся крышку и готовьте еще 2–3 минуты или пока он не станет мягким и не завянет, помешивая один или два раза. Откиньте смесь на сито или дуршлаг и дайте стечь и остыть.
Возьмите противень в качестве ориентира, вырежьте из теста фило 24 круга диаметром около 12,5 см (5 дюймов), вырезав по 6 кругов из каждого листа. Положите кружочки фило стопкой, а затем накройте пищевой пленкой, чтобы они не высохли.
Когда шпинатная смесь остынет, отожмите как можно больше лишней жидкости, а затем переложите в миску. Добавьте тунец, яйца, соус из острого перца, соль и перец по вкусу. Хорошо перемешать.
Разогрейте духовку до 200°C (400°F, отметка газа 6). Возьмите один круг фило и слегка смажьте его оставшимся маслом. Наверху выложите второй круг и смажьте небольшим количеством масла, затем положите сверху третий круг и смажьте маслом.
Поместите столовую ложку начинки в середину круга, затем положите тесто, придав ему форму полумесяца. Загните края, скрутив их, чтобы запечатать, и поместите на антипригарный противень. Повторите то же самое с оставшимся тестом и начинкой, чтобы всего получилось 8 кирпичиков.
Слегка смажьте брикеты оставшимся маслом. Выпекайте 12–15 минут или пока тесто не станет хрустящим и золотисто-коричневым.
Тем временем, добавив в миске помидоры и огурцы, сбрызните лимонным соком и приправами по вкусу. Подайте брики горячие с этим салатом и чатни.</v>
      </c>
    </row>
    <row r="3102" ht="15.75" customHeight="1">
      <c r="A3102" s="2" t="s">
        <v>1210</v>
      </c>
      <c r="B3102" s="2" t="s">
        <v>1189</v>
      </c>
      <c r="C3102" s="2" t="s">
        <v>1211</v>
      </c>
      <c r="E3102" s="2" t="str">
        <f>IFERROR(__xludf.DUMMYFUNCTION("GOOGLETRANSLATE(A3102, ""en"", ""ru"")"),"Тунец и яичные бриксы")</f>
        <v>Тунец и яичные бриксы</v>
      </c>
      <c r="F3102" s="2" t="str">
        <f>IFERROR(__xludf.DUMMYFUNCTION("GOOGLETRANSLATE(B3102, ""en"", ""ru"")"),"Loading...")</f>
        <v>Loading...</v>
      </c>
      <c r="G3102" s="2" t="str">
        <f>IFERROR(__xludf.DUMMYFUNCTION("GOOGLETRANSLATE(C3102, ""en"", ""ru"")"),"Нагрейте 2 чайные ложки масла в большой кастрюле и готовьте зеленый лук на слабом огне в течение 3 минут, пока он не станет мягким. Добавьте шпинат, закройте плотно закрывающуюся крышку и готовьте еще 2–3 минуты или пока он не станет мягким и не завянет, "&amp;"помешивая один или два раза. Откиньте смесь на сито или дуршлаг и дайте стечь и остыть.
Возьмите противень в качестве ориентира, вырежьте из теста фило 24 круга диаметром около 12,5 см (5 дюймов), вырезав по 6 кругов из каждого листа. Положите кружочки фи"&amp;"ло стопкой, а затем накройте пищевой пленкой, чтобы они не высохли.
Когда шпинатная смесь остынет, отожмите как можно больше лишней жидкости, а затем переложите в миску. Добавьте тунец, яйца, соус из острого перца, соль и перец по вкусу. Хорошо перемешать"&amp;".
Разогрейте духовку до 200°C (400°F, отметка газа 6). Возьмите один круг фило и слегка смажьте его оставшимся маслом. Наверху выложите второй круг и смажьте небольшим количеством масла, затем положите сверху третий круг и смажьте маслом.
Поместите столов"&amp;"ую ложку начинки в середину круга, затем положите тесто, придав ему форму полумесяца. Загните края, скрутив их, чтобы запечатать, и поместите на антипригарный противень. Повторите то же самое с оставшимся тестом и начинкой, чтобы всего получилось 8 кирпич"&amp;"иков.
Слегка смажьте брикеты оставшимся маслом. Выпекайте 12–15 минут или пока тесто не станет хрустящим и золотисто-коричневым.
Тем временем, добавив в миске помидоры и огурцы, сбрызните лимонным соком и приправами по вкусу. Подайте брики горячие с этим "&amp;"салатом и чатни.")</f>
        <v>Нагрейте 2 чайные ложки масла в большой кастрюле и готовьте зеленый лук на слабом огне в течение 3 минут, пока он не станет мягким. Добавьте шпинат, закройте плотно закрывающуюся крышку и готовьте еще 2–3 минуты или пока он не станет мягким и не завянет, помешивая один или два раза. Откиньте смесь на сито или дуршлаг и дайте стечь и остыть.
Возьмите противень в качестве ориентира, вырежьте из теста фило 24 круга диаметром около 12,5 см (5 дюймов), вырезав по 6 кругов из каждого листа. Положите кружочки фило стопкой, а затем накройте пищевой пленкой, чтобы они не высохли.
Когда шпинатная смесь остынет, отожмите как можно больше лишней жидкости, а затем переложите в миску. Добавьте тунец, яйца, соус из острого перца, соль и перец по вкусу. Хорошо перемешать.
Разогрейте духовку до 200°C (400°F, отметка газа 6). Возьмите один круг фило и слегка смажьте его оставшимся маслом. Наверху выложите второй круг и смажьте небольшим количеством масла, затем положите сверху третий круг и смажьте маслом.
Поместите столовую ложку начинки в середину круга, затем положите тесто, придав ему форму полумесяца. Загните края, скрутив их, чтобы запечатать, и поместите на антипригарный противень. Повторите то же самое с оставшимся тестом и начинкой, чтобы всего получилось 8 кирпичиков.
Слегка смажьте брикеты оставшимся маслом. Выпекайте 12–15 минут или пока тесто не станет хрустящим и золотисто-коричневым.
Тем временем, добавив в миске помидоры и огурцы, сбрызните лимонным соком и приправами по вкусу. Подайте брики горячие с этим салатом и чатни.</v>
      </c>
    </row>
    <row r="3103" ht="15.75" customHeight="1">
      <c r="A3103" s="2" t="s">
        <v>1210</v>
      </c>
      <c r="B3103" s="2" t="s">
        <v>27</v>
      </c>
      <c r="C3103" s="2" t="s">
        <v>1211</v>
      </c>
      <c r="E3103" s="2" t="str">
        <f>IFERROR(__xludf.DUMMYFUNCTION("GOOGLETRANSLATE(A3103, ""en"", ""ru"")"),"Тунец и яичные бриксы")</f>
        <v>Тунец и яичные бриксы</v>
      </c>
      <c r="F3103" s="2" t="str">
        <f>IFERROR(__xludf.DUMMYFUNCTION("GOOGLETRANSLATE(B3103, ""en"", ""ru"")"),"Яйца")</f>
        <v>Яйца</v>
      </c>
      <c r="G3103" s="2" t="str">
        <f>IFERROR(__xludf.DUMMYFUNCTION("GOOGLETRANSLATE(C3103, ""en"", ""ru"")"),"Нагрейте 2 чайные ложки масла в большой кастрюле и готовьте зеленый лук на слабом огне в течение 3 минут, пока он не станет мягким. Добавьте шпинат, закройте плотно закрывающуюся крышку и готовьте еще 2–3 минуты или пока он не станет мягким и не завянет, "&amp;"помешивая один или два раза. Откиньте смесь на сито или дуршлаг и дайте стечь и остыть.
Возьмите противень в качестве ориентира, вырежьте из теста фило 24 круга диаметром около 12,5 см (5 дюймов), вырезав по 6 кругов из каждого листа. Положите кружочки фи"&amp;"ло стопкой, а затем накройте пищевой пленкой, чтобы они не высохли.
Когда шпинатная смесь остынет, отожмите как можно больше лишней жидкости, а затем переложите в миску. Добавьте тунец, яйца, соус из острого перца, соль и перец по вкусу. Хорошо перемешать"&amp;".
Разогрейте духовку до 200°C (400°F, отметка газа 6). Возьмите один круг фило и слегка смажьте его оставшимся маслом. Наверху выложите второй круг и смажьте небольшим количеством масла, затем положите сверху третий круг и смажьте маслом.
Поместите столов"&amp;"ую ложку начинки в середину круга, затем положите тесто, придав ему форму полумесяца. Загните края, скрутив их, чтобы запечатать, и поместите на антипригарный противень. Повторите то же самое с оставшимся тестом и начинкой, чтобы всего получилось 8 кирпич"&amp;"иков.
Слегка смажьте брикеты оставшимся маслом. Выпекайте 12–15 минут или пока тесто не станет хрустящим и золотисто-коричневым.
Тем временем, добавив в миске помидоры и огурцы, сбрызните лимонным соком и приправами по вкусу. Подайте брики горячие с этим "&amp;"салатом и чатни.")</f>
        <v>Нагрейте 2 чайные ложки масла в большой кастрюле и готовьте зеленый лук на слабом огне в течение 3 минут, пока он не станет мягким. Добавьте шпинат, закройте плотно закрывающуюся крышку и готовьте еще 2–3 минуты или пока он не станет мягким и не завянет, помешивая один или два раза. Откиньте смесь на сито или дуршлаг и дайте стечь и остыть.
Возьмите противень в качестве ориентира, вырежьте из теста фило 24 круга диаметром около 12,5 см (5 дюймов), вырезав по 6 кругов из каждого листа. Положите кружочки фило стопкой, а затем накройте пищевой пленкой, чтобы они не высохли.
Когда шпинатная смесь остынет, отожмите как можно больше лишней жидкости, а затем переложите в миску. Добавьте тунец, яйца, соус из острого перца, соль и перец по вкусу. Хорошо перемешать.
Разогрейте духовку до 200°C (400°F, отметка газа 6). Возьмите один круг фило и слегка смажьте его оставшимся маслом. Наверху выложите второй круг и смажьте небольшим количеством масла, затем положите сверху третий круг и смажьте маслом.
Поместите столовую ложку начинки в середину круга, затем положите тесто, придав ему форму полумесяца. Загните края, скрутив их, чтобы запечатать, и поместите на антипригарный противень. Повторите то же самое с оставшимся тестом и начинкой, чтобы всего получилось 8 кирпичиков.
Слегка смажьте брикеты оставшимся маслом. Выпекайте 12–15 минут или пока тесто не станет хрустящим и золотисто-коричневым.
Тем временем, добавив в миске помидоры и огурцы, сбрызните лимонным соком и приправами по вкусу. Подайте брики горячие с этим салатом и чатни.</v>
      </c>
    </row>
    <row r="3104" ht="15.75" customHeight="1">
      <c r="A3104" s="2" t="s">
        <v>1210</v>
      </c>
      <c r="B3104" s="2" t="s">
        <v>230</v>
      </c>
      <c r="C3104" s="2" t="s">
        <v>1211</v>
      </c>
      <c r="E3104" s="2" t="str">
        <f>IFERROR(__xludf.DUMMYFUNCTION("GOOGLETRANSLATE(A3104, ""en"", ""ru"")"),"Тунец и яичные бриксы")</f>
        <v>Тунец и яичные бриксы</v>
      </c>
      <c r="F3104" s="2" t="str">
        <f>IFERROR(__xludf.DUMMYFUNCTION("GOOGLETRANSLATE(B3104, ""en"", ""ru"")"),"Loading...")</f>
        <v>Loading...</v>
      </c>
      <c r="G3104" s="2" t="str">
        <f>IFERROR(__xludf.DUMMYFUNCTION("GOOGLETRANSLATE(C3104, ""en"", ""ru"")"),"Нагрейте 2 чайные ложки масла в большой кастрюле и готовьте зеленый лук на слабом огне в течение 3 минут, пока он не станет мягким. Добавьте шпинат, закройте плотно закрывающуюся крышку и готовьте еще 2–3 минуты или пока он не станет мягким и не завянет, "&amp;"помешивая один или два раза. Откиньте смесь на сито или дуршлаг и дайте стечь и остыть.
Возьмите противень в качестве ориентира, вырежьте из теста фило 24 круга диаметром около 12,5 см (5 дюймов), вырезав по 6 кругов из каждого листа. Положите кружочки фи"&amp;"ло стопкой, а затем накройте пищевой пленкой, чтобы они не высохли.
Когда шпинатная смесь остынет, отожмите как можно больше лишней жидкости, а затем переложите в миску. Добавьте тунец, яйца, соус из острого перца, соль и перец по вкусу. Хорошо перемешать"&amp;".
Разогрейте духовку до 200°C (400°F, отметка газа 6). Возьмите один круг фило и слегка смажьте его оставшимся маслом. Наверху выложите второй круг и смажьте небольшим количеством масла, затем положите сверху третий круг и смажьте маслом.
Поместите столов"&amp;"ую ложку начинки в середину круга, затем положите тесто, придав ему форму полумесяца. Загните края, скрутив их, чтобы запечатать, и поместите на антипригарный противень. Повторите то же самое с оставшимся тестом и начинкой, чтобы всего получилось 8 кирпич"&amp;"иков.
Слегка смажьте брикеты оставшимся маслом. Выпекайте 12–15 минут или пока тесто не станет хрустящим и золотисто-коричневым.
Тем временем, добавив в миске помидоры и огурцы, сбрызните лимонным соком и приправами по вкусу. Подайте брики горячие с этим "&amp;"салатом и чатни.")</f>
        <v>Нагрейте 2 чайные ложки масла в большой кастрюле и готовьте зеленый лук на слабом огне в течение 3 минут, пока он не станет мягким. Добавьте шпинат, закройте плотно закрывающуюся крышку и готовьте еще 2–3 минуты или пока он не станет мягким и не завянет, помешивая один или два раза. Откиньте смесь на сито или дуршлаг и дайте стечь и остыть.
Возьмите противень в качестве ориентира, вырежьте из теста фило 24 круга диаметром около 12,5 см (5 дюймов), вырезав по 6 кругов из каждого листа. Положите кружочки фило стопкой, а затем накройте пищевой пленкой, чтобы они не высохли.
Когда шпинатная смесь остынет, отожмите как можно больше лишней жидкости, а затем переложите в миску. Добавьте тунец, яйца, соус из острого перца, соль и перец по вкусу. Хорошо перемешать.
Разогрейте духовку до 200°C (400°F, отметка газа 6). Возьмите один круг фило и слегка смажьте его оставшимся маслом. Наверху выложите второй круг и смажьте небольшим количеством масла, затем положите сверху третий круг и смажьте маслом.
Поместите столовую ложку начинки в середину круга, затем положите тесто, придав ему форму полумесяца. Загните края, скрутив их, чтобы запечатать, и поместите на антипригарный противень. Повторите то же самое с оставшимся тестом и начинкой, чтобы всего получилось 8 кирпичиков.
Слегка смажьте брикеты оставшимся маслом. Выпекайте 12–15 минут или пока тесто не станет хрустящим и золотисто-коричневым.
Тем временем, добавив в миске помидоры и огурцы, сбрызните лимонным соком и приправами по вкусу. Подайте брики горячие с этим салатом и чатни.</v>
      </c>
    </row>
    <row r="3105" ht="15.75" customHeight="1">
      <c r="A3105" s="2" t="s">
        <v>1210</v>
      </c>
      <c r="B3105" s="2" t="s">
        <v>78</v>
      </c>
      <c r="C3105" s="2" t="s">
        <v>1211</v>
      </c>
      <c r="E3105" s="2" t="str">
        <f>IFERROR(__xludf.DUMMYFUNCTION("GOOGLETRANSLATE(A3105, ""en"", ""ru"")"),"Тунец и яичные бриксы")</f>
        <v>Тунец и яичные бриксы</v>
      </c>
      <c r="F3105" s="2" t="str">
        <f>IFERROR(__xludf.DUMMYFUNCTION("GOOGLETRANSLATE(B3105, ""en"", ""ru"")"),"Помидоры")</f>
        <v>Помидоры</v>
      </c>
      <c r="G3105" s="2" t="str">
        <f>IFERROR(__xludf.DUMMYFUNCTION("GOOGLETRANSLATE(C3105, ""en"", ""ru"")"),"Нагрейте 2 чайные ложки масла в большой кастрюле и готовьте зеленый лук на слабом огне в течение 3 минут, пока он не станет мягким. Добавьте шпинат, закройте плотно закрывающуюся крышку и готовьте еще 2–3 минуты или пока он не станет мягким и не завянет, "&amp;"помешивая один или два раза. Откиньте смесь на сито или дуршлаг и дайте стечь и остыть.
Возьмите противень в качестве ориентира, вырежьте из теста фило 24 круга диаметром около 12,5 см (5 дюймов), вырезав по 6 кругов из каждого листа. Положите кружочки фи"&amp;"ло стопкой, а затем накройте пищевой пленкой, чтобы они не высохли.
Когда шпинатная смесь остынет, отожмите как можно больше лишней жидкости, а затем переложите в миску. Добавьте тунец, яйца, соус из острого перца, соль и перец по вкусу. Хорошо перемешать"&amp;".
Разогрейте духовку до 200°C (400°F, отметка газа 6). Возьмите один круг фило и слегка смажьте его оставшимся маслом. Наверху выложите второй круг и смажьте небольшим количеством масла, затем положите сверху третий круг и смажьте маслом.
Поместите столов"&amp;"ую ложку начинки в середину круга, затем положите тесто, придав ему форму полумесяца. Загните края, скрутив их, чтобы запечатать, и поместите на антипригарный противень. Повторите то же самое с оставшимся тестом и начинкой, чтобы всего получилось 8 кирпич"&amp;"иков.
Слегка смажьте брикеты оставшимся маслом. Выпекайте 12–15 минут или пока тесто не станет хрустящим и золотисто-коричневым.
Тем временем, добавив в миске помидоры и огурцы, сбрызните лимонным соком и приправами по вкусу. Подайте брики горячие с этим "&amp;"салатом и чатни.")</f>
        <v>Нагрейте 2 чайные ложки масла в большой кастрюле и готовьте зеленый лук на слабом огне в течение 3 минут, пока он не станет мягким. Добавьте шпинат, закройте плотно закрывающуюся крышку и готовьте еще 2–3 минуты или пока он не станет мягким и не завянет, помешивая один или два раза. Откиньте смесь на сито или дуршлаг и дайте стечь и остыть.
Возьмите противень в качестве ориентира, вырежьте из теста фило 24 круга диаметром около 12,5 см (5 дюймов), вырезав по 6 кругов из каждого листа. Положите кружочки фило стопкой, а затем накройте пищевой пленкой, чтобы они не высохли.
Когда шпинатная смесь остынет, отожмите как можно больше лишней жидкости, а затем переложите в миску. Добавьте тунец, яйца, соус из острого перца, соль и перец по вкусу. Хорошо перемешать.
Разогрейте духовку до 200°C (400°F, отметка газа 6). Возьмите один круг фило и слегка смажьте его оставшимся маслом. Наверху выложите второй круг и смажьте небольшим количеством масла, затем положите сверху третий круг и смажьте маслом.
Поместите столовую ложку начинки в середину круга, затем положите тесто, придав ему форму полумесяца. Загните края, скрутив их, чтобы запечатать, и поместите на антипригарный противень. Повторите то же самое с оставшимся тестом и начинкой, чтобы всего получилось 8 кирпичиков.
Слегка смажьте брикеты оставшимся маслом. Выпекайте 12–15 минут или пока тесто не станет хрустящим и золотисто-коричневым.
Тем временем, добавив в миске помидоры и огурцы, сбрызните лимонным соком и приправами по вкусу. Подайте брики горячие с этим салатом и чатни.</v>
      </c>
    </row>
    <row r="3106" ht="15.75" customHeight="1">
      <c r="A3106" s="2" t="s">
        <v>1210</v>
      </c>
      <c r="B3106" s="2" t="s">
        <v>234</v>
      </c>
      <c r="C3106" s="2" t="s">
        <v>1211</v>
      </c>
      <c r="E3106" s="2" t="str">
        <f>IFERROR(__xludf.DUMMYFUNCTION("GOOGLETRANSLATE(A3106, ""en"", ""ru"")"),"Тунец и яичные бриксы")</f>
        <v>Тунец и яичные бриксы</v>
      </c>
      <c r="F3106" s="2" t="str">
        <f>IFERROR(__xludf.DUMMYFUNCTION("GOOGLETRANSLATE(B3106, ""en"", ""ru"")"),"Loading...")</f>
        <v>Loading...</v>
      </c>
      <c r="G3106" s="2" t="str">
        <f>IFERROR(__xludf.DUMMYFUNCTION("GOOGLETRANSLATE(C3106, ""en"", ""ru"")"),"Нагрейте 2 чайные ложки масла в большой кастрюле и готовьте зеленый лук на слабом огне в течение 3 минут, пока он не станет мягким. Добавьте шпинат, закройте плотно закрывающуюся крышку и готовьте еще 2–3 минуты или пока он не станет мягким и не завянет, "&amp;"помешивая один или два раза. Откиньте смесь на сито или дуршлаг и дайте стечь и остыть.
Возьмите противень в качестве ориентира, вырежьте из теста фило 24 круга диаметром около 12,5 см (5 дюймов), вырезав по 6 кругов из каждого листа. Положите кружочки фи"&amp;"ло стопкой, а затем накройте пищевой пленкой, чтобы они не высохли.
Когда шпинатная смесь остынет, отожмите как можно больше лишней жидкости, а затем переложите в миску. Добавьте тунец, яйца, соус из острого перца, соль и перец по вкусу. Хорошо перемешать"&amp;".
Разогрейте духовку до 200°C (400°F, отметка газа 6). Возьмите один круг фило и слегка смажьте его оставшимся маслом. Наверху выложите второй круг и смажьте небольшим количеством масла, затем положите сверху третий круг и смажьте маслом.
Поместите столов"&amp;"ую ложку начинки в середину круга, затем положите тесто, придав ему форму полумесяца. Загните края, скрутив их, чтобы запечатать, и поместите на антипригарный противень. Повторите то же самое с оставшимся тестом и начинкой, чтобы всего получилось 8 кирпич"&amp;"иков.
Слегка смажьте брикеты оставшимся маслом. Выпекайте 12–15 минут или пока тесто не станет хрустящим и золотисто-коричневым.
Тем временем, добавив в миске помидоры и огурцы, сбрызните лимонным соком и приправами по вкусу. Подайте брики горячие с этим "&amp;"салатом и чатни.")</f>
        <v>Нагрейте 2 чайные ложки масла в большой кастрюле и готовьте зеленый лук на слабом огне в течение 3 минут, пока он не станет мягким. Добавьте шпинат, закройте плотно закрывающуюся крышку и готовьте еще 2–3 минуты или пока он не станет мягким и не завянет, помешивая один или два раза. Откиньте смесь на сито или дуршлаг и дайте стечь и остыть.
Возьмите противень в качестве ориентира, вырежьте из теста фило 24 круга диаметром около 12,5 см (5 дюймов), вырезав по 6 кругов из каждого листа. Положите кружочки фило стопкой, а затем накройте пищевой пленкой, чтобы они не высохли.
Когда шпинатная смесь остынет, отожмите как можно больше лишней жидкости, а затем переложите в миску. Добавьте тунец, яйца, соус из острого перца, соль и перец по вкусу. Хорошо перемешать.
Разогрейте духовку до 200°C (400°F, отметка газа 6). Возьмите один круг фило и слегка смажьте его оставшимся маслом. Наверху выложите второй круг и смажьте небольшим количеством масла, затем положите сверху третий круг и смажьте маслом.
Поместите столовую ложку начинки в середину круга, затем положите тесто, придав ему форму полумесяца. Загните края, скрутив их, чтобы запечатать, и поместите на антипригарный противень. Повторите то же самое с оставшимся тестом и начинкой, чтобы всего получилось 8 кирпичиков.
Слегка смажьте брикеты оставшимся маслом. Выпекайте 12–15 минут или пока тесто не станет хрустящим и золотисто-коричневым.
Тем временем, добавив в миске помидоры и огурцы, сбрызните лимонным соком и приправами по вкусу. Подайте брики горячие с этим салатом и чатни.</v>
      </c>
    </row>
    <row r="3107" ht="15.75" customHeight="1">
      <c r="A3107" s="2" t="s">
        <v>1210</v>
      </c>
      <c r="B3107" s="2" t="s">
        <v>158</v>
      </c>
      <c r="C3107" s="2" t="s">
        <v>1211</v>
      </c>
      <c r="E3107" s="2" t="str">
        <f>IFERROR(__xludf.DUMMYFUNCTION("GOOGLETRANSLATE(A3107, ""en"", ""ru"")"),"Тунец и яичные бриксы")</f>
        <v>Тунец и яичные бриксы</v>
      </c>
      <c r="F3107" s="2" t="str">
        <f>IFERROR(__xludf.DUMMYFUNCTION("GOOGLETRANSLATE(B3107, ""en"", ""ru"")"),"Лимонный сок")</f>
        <v>Лимонный сок</v>
      </c>
      <c r="G3107" s="2" t="str">
        <f>IFERROR(__xludf.DUMMYFUNCTION("GOOGLETRANSLATE(C3107, ""en"", ""ru"")"),"Нагрейте 2 чайные ложки масла в большой кастрюле и готовьте зеленый лук на слабом огне в течение 3 минут, пока он не станет мягким. Добавьте шпинат, закройте плотно закрывающуюся крышку и готовьте еще 2–3 минуты или пока он не станет мягким и не завянет, "&amp;"помешивая один или два раза. Откиньте смесь на сито или дуршлаг и дайте стечь и остыть.
Возьмите противень в качестве ориентира, вырежьте из теста фило 24 круга диаметром около 12,5 см (5 дюймов), вырезав по 6 кругов из каждого листа. Положите кружочки фи"&amp;"ло стопкой, а затем накройте пищевой пленкой, чтобы они не высохли.
Когда шпинатная смесь остынет, отожмите как можно больше лишней жидкости, а затем переложите в миску. Добавьте тунец, яйца, соус из острого перца, соль и перец по вкусу. Хорошо перемешать"&amp;".
Разогрейте духовку до 200°C (400°F, отметка газа 6). Возьмите один круг фило и слегка смажьте его оставшимся маслом. Наверху выложите второй круг и смажьте небольшим количеством масла, затем положите сверху третий круг и смажьте маслом.
Поместите столов"&amp;"ую ложку начинки в середину круга, затем положите тесто, придав ему форму полумесяца. Загните края, скрутив их, чтобы запечатать, и поместите на антипригарный противень. Повторите то же самое с оставшимся тестом и начинкой, чтобы всего получилось 8 кирпич"&amp;"иков.
Слегка смажьте брикеты оставшимся маслом. Выпекайте 12–15 минут или пока тесто не станет хрустящим и золотисто-коричневым.
Тем временем, добавив в миске помидоры и огурцы, сбрызните лимонным соком и приправами по вкусу. Подайте брики горячие с этим "&amp;"салатом и чатни.")</f>
        <v>Нагрейте 2 чайные ложки масла в большой кастрюле и готовьте зеленый лук на слабом огне в течение 3 минут, пока он не станет мягким. Добавьте шпинат, закройте плотно закрывающуюся крышку и готовьте еще 2–3 минуты или пока он не станет мягким и не завянет, помешивая один или два раза. Откиньте смесь на сито или дуршлаг и дайте стечь и остыть.
Возьмите противень в качестве ориентира, вырежьте из теста фило 24 круга диаметром около 12,5 см (5 дюймов), вырезав по 6 кругов из каждого листа. Положите кружочки фило стопкой, а затем накройте пищевой пленкой, чтобы они не высохли.
Когда шпинатная смесь остынет, отожмите как можно больше лишней жидкости, а затем переложите в миску. Добавьте тунец, яйца, соус из острого перца, соль и перец по вкусу. Хорошо перемешать.
Разогрейте духовку до 200°C (400°F, отметка газа 6). Возьмите один круг фило и слегка смажьте его оставшимся маслом. Наверху выложите второй круг и смажьте небольшим количеством масла, затем положите сверху третий круг и смажьте маслом.
Поместите столовую ложку начинки в середину круга, затем положите тесто, придав ему форму полумесяца. Загните края, скрутив их, чтобы запечатать, и поместите на антипригарный противень. Повторите то же самое с оставшимся тестом и начинкой, чтобы всего получилось 8 кирпичиков.
Слегка смажьте брикеты оставшимся маслом. Выпекайте 12–15 минут или пока тесто не станет хрустящим и золотисто-коричневым.
Тем временем, добавив в миске помидоры и огурцы, сбрызните лимонным соком и приправами по вкусу. Подайте брики горячие с этим салатом и чатни.</v>
      </c>
    </row>
    <row r="3108" ht="15.75" customHeight="1">
      <c r="A3108" s="2" t="s">
        <v>1210</v>
      </c>
      <c r="B3108" s="2" t="s">
        <v>551</v>
      </c>
      <c r="C3108" s="2" t="s">
        <v>1211</v>
      </c>
      <c r="E3108" s="2" t="str">
        <f>IFERROR(__xludf.DUMMYFUNCTION("GOOGLETRANSLATE(A3108, ""en"", ""ru"")"),"Тунец и яичные бриксы")</f>
        <v>Тунец и яичные бриксы</v>
      </c>
      <c r="F3108" s="2" t="str">
        <f>IFERROR(__xludf.DUMMYFUNCTION("GOOGLETRANSLATE(B3108, ""en"", ""ru"")"),"Loading...")</f>
        <v>Loading...</v>
      </c>
      <c r="G3108" s="2" t="str">
        <f>IFERROR(__xludf.DUMMYFUNCTION("GOOGLETRANSLATE(C3108, ""en"", ""ru"")"),"Нагрейте 2 чайные ложки масла в большой кастрюле и готовьте зеленый лук на слабом огне в течение 3 минут, пока он не станет мягким. Добавьте шпинат, закройте плотно закрывающуюся крышку и готовьте еще 2–3 минуты или пока он не станет мягким и не завянет, "&amp;"помешивая один или два раза. Откиньте смесь на сито или дуршлаг и дайте стечь и остыть.
Возьмите противень в качестве ориентира, вырежьте из теста фило 24 круга диаметром около 12,5 см (5 дюймов), вырезав по 6 кругов из каждого листа. Положите кружочки фи"&amp;"ло стопкой, а затем накройте пищевой пленкой, чтобы они не высохли.
Когда шпинатная смесь остынет, отожмите как можно больше лишней жидкости, а затем переложите в миску. Добавьте тунец, яйца, соус из острого перца, соль и перец по вкусу. Хорошо перемешать"&amp;".
Разогрейте духовку до 200°C (400°F, отметка газа 6). Возьмите один круг фило и слегка смажьте его оставшимся маслом. Наверху выложите второй круг и смажьте небольшим количеством масла, затем положите сверху третий круг и смажьте маслом.
Поместите столов"&amp;"ую ложку начинки в середину круга, затем положите тесто, придав ему форму полумесяца. Загните края, скрутив их, чтобы запечатать, и поместите на антипригарный противень. Повторите то же самое с оставшимся тестом и начинкой, чтобы всего получилось 8 кирпич"&amp;"иков.
Слегка смажьте брикеты оставшимся маслом. Выпекайте 12–15 минут или пока тесто не станет хрустящим и золотисто-коричневым.
Тем временем, добавив в миске помидоры и огурцы, сбрызните лимонным соком и приправами по вкусу. Подайте брики горячие с этим "&amp;"салатом и чатни.")</f>
        <v>Нагрейте 2 чайные ложки масла в большой кастрюле и готовьте зеленый лук на слабом огне в течение 3 минут, пока он не станет мягким. Добавьте шпинат, закройте плотно закрывающуюся крышку и готовьте еще 2–3 минуты или пока он не станет мягким и не завянет, помешивая один или два раза. Откиньте смесь на сито или дуршлаг и дайте стечь и остыть.
Возьмите противень в качестве ориентира, вырежьте из теста фило 24 круга диаметром около 12,5 см (5 дюймов), вырезав по 6 кругов из каждого листа. Положите кружочки фило стопкой, а затем накройте пищевой пленкой, чтобы они не высохли.
Когда шпинатная смесь остынет, отожмите как можно больше лишней жидкости, а затем переложите в миску. Добавьте тунец, яйца, соус из острого перца, соль и перец по вкусу. Хорошо перемешать.
Разогрейте духовку до 200°C (400°F, отметка газа 6). Возьмите один круг фило и слегка смажьте его оставшимся маслом. Наверху выложите второй круг и смажьте небольшим количеством масла, затем положите сверху третий круг и смажьте маслом.
Поместите столовую ложку начинки в середину круга, затем положите тесто, придав ему форму полумесяца. Загните края, скрутив их, чтобы запечатать, и поместите на антипригарный противень. Повторите то же самое с оставшимся тестом и начинкой, чтобы всего получилось 8 кирпичиков.
Слегка смажьте брикеты оставшимся маслом. Выпекайте 12–15 минут или пока тесто не станет хрустящим и золотисто-коричневым.
Тем временем, добавив в миске помидоры и огурцы, сбрызните лимонным соком и приправами по вкусу. Подайте брики горячие с этим салатом и чатни.</v>
      </c>
    </row>
    <row r="3109" ht="15.75" customHeight="1">
      <c r="A3109" s="2" t="s">
        <v>1212</v>
      </c>
      <c r="B3109" s="2" t="s">
        <v>622</v>
      </c>
      <c r="C3109" s="2" t="s">
        <v>1213</v>
      </c>
      <c r="E3109" s="2" t="str">
        <f>IFERROR(__xludf.DUMMYFUNCTION("GOOGLETRANSLATE(A3109, ""en"", ""ru"")"),"Loading...")</f>
        <v>Loading...</v>
      </c>
      <c r="F3109" s="2" t="str">
        <f>IFERROR(__xludf.DUMMYFUNCTION("GOOGLETRANSLATE(B3109, ""en"", ""ru"")"),"Loading...")</f>
        <v>Loading...</v>
      </c>
      <c r="G3109" s="2" t="str">
        <f>IFERROR(__xludf.DUMMYFUNCTION("GOOGLETRANSLATE(C3109, ""en"", ""ru"")"),"Loading...")</f>
        <v>Loading...</v>
      </c>
    </row>
    <row r="3110" ht="15.75" customHeight="1">
      <c r="A3110" s="2" t="s">
        <v>1212</v>
      </c>
      <c r="B3110" s="2" t="s">
        <v>77</v>
      </c>
      <c r="C3110" s="2" t="s">
        <v>1213</v>
      </c>
      <c r="E3110" s="2" t="str">
        <f>IFERROR(__xludf.DUMMYFUNCTION("GOOGLETRANSLATE(A3110, ""en"", ""ru"")"),"Loading...")</f>
        <v>Loading...</v>
      </c>
      <c r="F3110" s="2" t="str">
        <f>IFERROR(__xludf.DUMMYFUNCTION("GOOGLETRANSLATE(B3110, ""en"", ""ru"")"),"Лук")</f>
        <v>Лук</v>
      </c>
      <c r="G3110" s="2" t="str">
        <f>IFERROR(__xludf.DUMMYFUNCTION("GOOGLETRANSLATE(C3110, ""en"", ""ru"")"),"Loading...")</f>
        <v>Loading...</v>
      </c>
    </row>
    <row r="3111" ht="15.75" customHeight="1">
      <c r="A3111" s="2" t="s">
        <v>1212</v>
      </c>
      <c r="B3111" s="2" t="s">
        <v>39</v>
      </c>
      <c r="C3111" s="2" t="s">
        <v>1213</v>
      </c>
      <c r="E3111" s="2" t="str">
        <f>IFERROR(__xludf.DUMMYFUNCTION("GOOGLETRANSLATE(A3111, ""en"", ""ru"")"),"Loading...")</f>
        <v>Loading...</v>
      </c>
      <c r="F3111" s="2" t="str">
        <f>IFERROR(__xludf.DUMMYFUNCTION("GOOGLETRANSLATE(B3111, ""en"", ""ru"")"),"Зубчик чеснока")</f>
        <v>Зубчик чеснока</v>
      </c>
      <c r="G3111" s="2" t="str">
        <f>IFERROR(__xludf.DUMMYFUNCTION("GOOGLETRANSLATE(C3111, ""en"", ""ru"")"),"Loading...")</f>
        <v>Loading...</v>
      </c>
    </row>
    <row r="3112" ht="15.75" customHeight="1">
      <c r="A3112" s="2" t="s">
        <v>1212</v>
      </c>
      <c r="B3112" s="2" t="s">
        <v>118</v>
      </c>
      <c r="C3112" s="2" t="s">
        <v>1213</v>
      </c>
      <c r="E3112" s="2" t="str">
        <f>IFERROR(__xludf.DUMMYFUNCTION("GOOGLETRANSLATE(A3112, ""en"", ""ru"")"),"Loading...")</f>
        <v>Loading...</v>
      </c>
      <c r="F3112" s="2" t="str">
        <f>IFERROR(__xludf.DUMMYFUNCTION("GOOGLETRANSLATE(B3112, ""en"", ""ru"")"),"Петрушка")</f>
        <v>Петрушка</v>
      </c>
      <c r="G3112" s="2" t="str">
        <f>IFERROR(__xludf.DUMMYFUNCTION("GOOGLETRANSLATE(C3112, ""en"", ""ru"")"),"Loading...")</f>
        <v>Loading...</v>
      </c>
    </row>
    <row r="3113" ht="15.75" customHeight="1">
      <c r="A3113" s="2" t="s">
        <v>1212</v>
      </c>
      <c r="B3113" s="2" t="s">
        <v>42</v>
      </c>
      <c r="C3113" s="2" t="s">
        <v>1213</v>
      </c>
      <c r="E3113" s="2" t="str">
        <f>IFERROR(__xludf.DUMMYFUNCTION("GOOGLETRANSLATE(A3113, ""en"", ""ru"")"),"Loading...")</f>
        <v>Loading...</v>
      </c>
      <c r="F3113" s="2" t="str">
        <f>IFERROR(__xludf.DUMMYFUNCTION("GOOGLETRANSLATE(B3113, ""en"", ""ru"")"),"Тмин")</f>
        <v>Тмин</v>
      </c>
      <c r="G3113" s="2" t="str">
        <f>IFERROR(__xludf.DUMMYFUNCTION("GOOGLETRANSLATE(C3113, ""en"", ""ru"")"),"Loading...")</f>
        <v>Loading...</v>
      </c>
    </row>
    <row r="3114" ht="15.75" customHeight="1">
      <c r="A3114" s="2" t="s">
        <v>1212</v>
      </c>
      <c r="B3114" s="2" t="s">
        <v>29</v>
      </c>
      <c r="C3114" s="2" t="s">
        <v>1213</v>
      </c>
      <c r="E3114" s="2" t="str">
        <f>IFERROR(__xludf.DUMMYFUNCTION("GOOGLETRANSLATE(A3114, ""en"", ""ru"")"),"Loading...")</f>
        <v>Loading...</v>
      </c>
      <c r="F3114" s="2" t="str">
        <f>IFERROR(__xludf.DUMMYFUNCTION("GOOGLETRANSLATE(B3114, ""en"", ""ru"")"),"Порошок для выпечки")</f>
        <v>Порошок для выпечки</v>
      </c>
      <c r="G3114" s="2" t="str">
        <f>IFERROR(__xludf.DUMMYFUNCTION("GOOGLETRANSLATE(C3114, ""en"", ""ru"")"),"Loading...")</f>
        <v>Loading...</v>
      </c>
    </row>
    <row r="3115" ht="15.75" customHeight="1">
      <c r="A3115" s="2" t="s">
        <v>1212</v>
      </c>
      <c r="B3115" s="2" t="s">
        <v>40</v>
      </c>
      <c r="C3115" s="2" t="s">
        <v>1213</v>
      </c>
      <c r="E3115" s="2" t="str">
        <f>IFERROR(__xludf.DUMMYFUNCTION("GOOGLETRANSLATE(A3115, ""en"", ""ru"")"),"Loading...")</f>
        <v>Loading...</v>
      </c>
      <c r="F3115" s="2" t="str">
        <f>IFERROR(__xludf.DUMMYFUNCTION("GOOGLETRANSLATE(B3115, ""en"", ""ru"")"),"Кайенский перец")</f>
        <v>Кайенский перец</v>
      </c>
      <c r="G3115" s="2" t="str">
        <f>IFERROR(__xludf.DUMMYFUNCTION("GOOGLETRANSLATE(C3115, ""en"", ""ru"")"),"Loading...")</f>
        <v>Loading...</v>
      </c>
    </row>
    <row r="3116" ht="15.75" customHeight="1">
      <c r="A3116" s="2" t="s">
        <v>1212</v>
      </c>
      <c r="B3116" s="2" t="s">
        <v>28</v>
      </c>
      <c r="C3116" s="2" t="s">
        <v>1213</v>
      </c>
      <c r="E3116" s="2" t="str">
        <f>IFERROR(__xludf.DUMMYFUNCTION("GOOGLETRANSLATE(A3116, ""en"", ""ru"")"),"Loading...")</f>
        <v>Loading...</v>
      </c>
      <c r="F3116" s="2" t="str">
        <f>IFERROR(__xludf.DUMMYFUNCTION("GOOGLETRANSLATE(B3116, ""en"", ""ru"")"),"Мука")</f>
        <v>Мука</v>
      </c>
      <c r="G3116" s="2" t="str">
        <f>IFERROR(__xludf.DUMMYFUNCTION("GOOGLETRANSLATE(C3116, ""en"", ""ru"")"),"Loading...")</f>
        <v>Loading...</v>
      </c>
    </row>
    <row r="3117" ht="15.75" customHeight="1">
      <c r="A3117" s="2" t="s">
        <v>1212</v>
      </c>
      <c r="B3117" s="2" t="s">
        <v>197</v>
      </c>
      <c r="C3117" s="2" t="s">
        <v>1213</v>
      </c>
      <c r="E3117" s="2" t="str">
        <f>IFERROR(__xludf.DUMMYFUNCTION("GOOGLETRANSLATE(A3117, ""en"", ""ru"")"),"Loading...")</f>
        <v>Loading...</v>
      </c>
      <c r="F3117" s="2" t="str">
        <f>IFERROR(__xludf.DUMMYFUNCTION("GOOGLETRANSLATE(B3117, ""en"", ""ru"")"),"Loading...")</f>
        <v>Loading...</v>
      </c>
      <c r="G3117" s="2" t="str">
        <f>IFERROR(__xludf.DUMMYFUNCTION("GOOGLETRANSLATE(C3117, ""en"", ""ru"")"),"Loading...")</f>
        <v>Loading...</v>
      </c>
    </row>
    <row r="3118" ht="15.75" customHeight="1">
      <c r="A3118" s="2" t="s">
        <v>1214</v>
      </c>
      <c r="B3118" s="2" t="s">
        <v>520</v>
      </c>
      <c r="C3118" s="2" t="s">
        <v>1215</v>
      </c>
      <c r="E3118" s="2" t="str">
        <f>IFERROR(__xludf.DUMMYFUNCTION("GOOGLETRANSLATE(A3118, ""en"", ""ru"")"),"Loading...")</f>
        <v>Loading...</v>
      </c>
      <c r="F3118" s="2" t="str">
        <f>IFERROR(__xludf.DUMMYFUNCTION("GOOGLETRANSLATE(B3118, ""en"", ""ru"")"),"Свиные отбивные")</f>
        <v>Свиные отбивные</v>
      </c>
      <c r="G3118" s="2" t="str">
        <f>IFERROR(__xludf.DUMMYFUNCTION("GOOGLETRANSLATE(C3118, ""en"", ""ru"")"),"ШАГ 1
Удалите большой кусок жира с края каждой свиной корейки, затем разбейте каждую корейку между двумя кусками пергамента для выпечки до толщины примерно 1 см — это можно сделать с помощью приспособления для размягчения мяса или скалки. После измельчени"&amp;"я руками придайте мясу его первоначальную форму и толщину — на этом этапе сделается мясо максимально сочным.
ШАГ 2
Положите муку, яйца и панировочные сухари панко в пробу миски с широкими краями. Мясо приправьте, затем обваляйте сначала в муке, затем в я"&amp;"йцах, затем в панировочных сухарях.
ШАГ 3
В большую сковороду или сотейник налейте достаточно масла, чтобы оно дошло до края сковороды на 2 см. Нагрейте масло до 180С – если у вас нет термометра, бросьте в масло немного панко, а если оно немного утонет и"&amp;" начнет поджариваться, масло готово. Добавьте две свиные отбивные и готовьте по 1 минуте каждые 30 секунд с стороны, затем выньте и оставьте на решетке на 5 минут. Повторите то же самое с оставшимися свиными отбивными.
ШАГ 4
Пока свинина отдыхает, пригот"&amp;"овьте соус, смешав ингредиенты и добавив немного воды, если он особенно густой. Нарежьте тонкацу и подайте, полив соусом.")</f>
        <v>ШАГ 1
Удалите большой кусок жира с края каждой свиной корейки, затем разбейте каждую корейку между двумя кусками пергамента для выпечки до толщины примерно 1 см — это можно сделать с помощью приспособления для размягчения мяса или скалки. После измельчения руками придайте мясу его первоначальную форму и толщину — на этом этапе сделается мясо максимально сочным.
ШАГ 2
Положите муку, яйца и панировочные сухари панко в пробу миски с широкими краями. Мясо приправьте, затем обваляйте сначала в муке, затем в яйцах, затем в панировочных сухарях.
ШАГ 3
В большую сковороду или сотейник налейте достаточно масла, чтобы оно дошло до края сковороды на 2 см. Нагрейте масло до 180С – если у вас нет термометра, бросьте в масло немного панко, а если оно немного утонет и начнет поджариваться, масло готово. Добавьте две свиные отбивные и готовьте по 1 минуте каждые 30 секунд с стороны, затем выньте и оставьте на решетке на 5 минут. Повторите то же самое с оставшимися свиными отбивными.
ШАГ 4
Пока свинина отдыхает, приготовьте соус, смешав ингредиенты и добавив немного воды, если он особенно густой. Нарежьте тонкацу и подайте, полив соусом.</v>
      </c>
    </row>
    <row r="3119" ht="15.75" customHeight="1">
      <c r="A3119" s="2" t="s">
        <v>1214</v>
      </c>
      <c r="B3119" s="2" t="s">
        <v>28</v>
      </c>
      <c r="C3119" s="2" t="s">
        <v>1215</v>
      </c>
      <c r="E3119" s="2" t="str">
        <f>IFERROR(__xludf.DUMMYFUNCTION("GOOGLETRANSLATE(A3119, ""en"", ""ru"")"),"Loading...")</f>
        <v>Loading...</v>
      </c>
      <c r="F3119" s="2" t="str">
        <f>IFERROR(__xludf.DUMMYFUNCTION("GOOGLETRANSLATE(B3119, ""en"", ""ru"")"),"Мука")</f>
        <v>Мука</v>
      </c>
      <c r="G3119" s="2" t="str">
        <f>IFERROR(__xludf.DUMMYFUNCTION("GOOGLETRANSLATE(C3119, ""en"", ""ru"")"),"ШАГ 1
Удалите большой кусок жира с края каждой свиной корейки, затем разбейте каждую корейку между двумя кусками пергамента для выпечки до толщины примерно 1 см — это можно сделать с помощью приспособления для размягчения мяса или скалки. После измельчени"&amp;"я руками придайте мясу его первоначальную форму и толщину — на этом этапе сделается мясо максимально сочным.
ШАГ 2
Положите муку, яйца и панировочные сухари панко в пробу миски с широкими краями. Мясо приправьте, затем обваляйте сначала в муке, затем в я"&amp;"йцах, затем в панировочных сухарях.
ШАГ 3
В большую сковороду или сотейник налейте достаточно масла, чтобы оно дошло до края сковороды на 2 см. Нагрейте масло до 180С – если у вас нет термометра, бросьте в масло немного панко, а если оно немного утонет и"&amp;" начнет поджариваться, масло готово. Добавьте две свиные отбивные и готовьте по 1 минуте каждые 30 секунд с стороны, затем выньте и оставьте на решетке на 5 минут. Повторите то же самое с оставшимися свиными отбивными.
ШАГ 4
Пока свинина отдыхает, пригот"&amp;"овьте соус, смешав ингредиенты и добавив немного воды, если он особенно густой. Нарежьте тонкацу и подайте, полив соусом.")</f>
        <v>ШАГ 1
Удалите большой кусок жира с края каждой свиной корейки, затем разбейте каждую корейку между двумя кусками пергамента для выпечки до толщины примерно 1 см — это можно сделать с помощью приспособления для размягчения мяса или скалки. После измельчения руками придайте мясу его первоначальную форму и толщину — на этом этапе сделается мясо максимально сочным.
ШАГ 2
Положите муку, яйца и панировочные сухари панко в пробу миски с широкими краями. Мясо приправьте, затем обваляйте сначала в муке, затем в яйцах, затем в панировочных сухарях.
ШАГ 3
В большую сковороду или сотейник налейте достаточно масла, чтобы оно дошло до края сковороды на 2 см. Нагрейте масло до 180С – если у вас нет термометра, бросьте в масло немного панко, а если оно немного утонет и начнет поджариваться, масло готово. Добавьте две свиные отбивные и готовьте по 1 минуте каждые 30 секунд с стороны, затем выньте и оставьте на решетке на 5 минут. Повторите то же самое с оставшимися свиными отбивными.
ШАГ 4
Пока свинина отдыхает, приготовьте соус, смешав ингредиенты и добавив немного воды, если он особенно густой. Нарежьте тонкацу и подайте, полив соусом.</v>
      </c>
    </row>
    <row r="3120" ht="15.75" customHeight="1">
      <c r="A3120" s="2" t="s">
        <v>1214</v>
      </c>
      <c r="B3120" s="2" t="s">
        <v>27</v>
      </c>
      <c r="C3120" s="2" t="s">
        <v>1215</v>
      </c>
      <c r="E3120" s="2" t="str">
        <f>IFERROR(__xludf.DUMMYFUNCTION("GOOGLETRANSLATE(A3120, ""en"", ""ru"")"),"Loading...")</f>
        <v>Loading...</v>
      </c>
      <c r="F3120" s="2" t="str">
        <f>IFERROR(__xludf.DUMMYFUNCTION("GOOGLETRANSLATE(B3120, ""en"", ""ru"")"),"Яйца")</f>
        <v>Яйца</v>
      </c>
      <c r="G3120" s="2" t="str">
        <f>IFERROR(__xludf.DUMMYFUNCTION("GOOGLETRANSLATE(C3120, ""en"", ""ru"")"),"ШАГ 1
Удалите большой кусок жира с края каждой свиной корейки, затем разбейте каждую корейку между двумя кусками пергамента для выпечки до толщины примерно 1 см — это можно сделать с помощью приспособления для размягчения мяса или скалки. После измельчени"&amp;"я руками придайте мясу его первоначальную форму и толщину — на этом этапе сделается мясо максимально сочным.
ШАГ 2
Положите муку, яйца и панировочные сухари панко в пробу миски с широкими краями. Мясо приправьте, затем обваляйте сначала в муке, затем в я"&amp;"йцах, затем в панировочных сухарях.
ШАГ 3
В большую сковороду или сотейник налейте достаточно масла, чтобы оно дошло до края сковороды на 2 см. Нагрейте масло до 180С – если у вас нет термометра, бросьте в масло немного панко, а если оно немного утонет и"&amp;" начнет поджариваться, масло готово. Добавьте две свиные отбивные и готовьте по 1 минуте каждые 30 секунд с стороны, затем выньте и оставьте на решетке на 5 минут. Повторите то же самое с оставшимися свиными отбивными.
ШАГ 4
Пока свинина отдыхает, пригот"&amp;"овьте соус, смешав ингредиенты и добавив немного воды, если он особенно густой. Нарежьте тонкацу и подайте, полив соусом.")</f>
        <v>ШАГ 1
Удалите большой кусок жира с края каждой свиной корейки, затем разбейте каждую корейку между двумя кусками пергамента для выпечки до толщины примерно 1 см — это можно сделать с помощью приспособления для размягчения мяса или скалки. После измельчения руками придайте мясу его первоначальную форму и толщину — на этом этапе сделается мясо максимально сочным.
ШАГ 2
Положите муку, яйца и панировочные сухари панко в пробу миски с широкими краями. Мясо приправьте, затем обваляйте сначала в муке, затем в яйцах, затем в панировочных сухарях.
ШАГ 3
В большую сковороду или сотейник налейте достаточно масла, чтобы оно дошло до края сковороды на 2 см. Нагрейте масло до 180С – если у вас нет термометра, бросьте в масло немного панко, а если оно немного утонет и начнет поджариваться, масло готово. Добавьте две свиные отбивные и готовьте по 1 минуте каждые 30 секунд с стороны, затем выньте и оставьте на решетке на 5 минут. Повторите то же самое с оставшимися свиными отбивными.
ШАГ 4
Пока свинина отдыхает, приготовьте соус, смешав ингредиенты и добавив немного воды, если он особенно густой. Нарежьте тонкацу и подайте, полив соусом.</v>
      </c>
    </row>
    <row r="3121" ht="15.75" customHeight="1">
      <c r="A3121" s="2" t="s">
        <v>1214</v>
      </c>
      <c r="B3121" s="2" t="s">
        <v>223</v>
      </c>
      <c r="C3121" s="2" t="s">
        <v>1215</v>
      </c>
      <c r="E3121" s="2" t="str">
        <f>IFERROR(__xludf.DUMMYFUNCTION("GOOGLETRANSLATE(A3121, ""en"", ""ru"")"),"Loading...")</f>
        <v>Loading...</v>
      </c>
      <c r="F3121" s="2" t="str">
        <f>IFERROR(__xludf.DUMMYFUNCTION("GOOGLETRANSLATE(B3121, ""en"", ""ru"")"),"Loading...")</f>
        <v>Loading...</v>
      </c>
      <c r="G3121" s="2" t="str">
        <f>IFERROR(__xludf.DUMMYFUNCTION("GOOGLETRANSLATE(C3121, ""en"", ""ru"")"),"ШАГ 1
Удалите большой кусок жира с края каждой свиной корейки, затем разбейте каждую корейку между двумя кусками пергамента для выпечки до толщины примерно 1 см — это можно сделать с помощью приспособления для размягчения мяса или скалки. После измельчени"&amp;"я руками придайте мясу его первоначальную форму и толщину — на этом этапе сделается мясо максимально сочным.
ШАГ 2
Положите муку, яйца и панировочные сухари панко в пробу миски с широкими краями. Мясо приправьте, затем обваляйте сначала в муке, затем в я"&amp;"йцах, затем в панировочных сухарях.
ШАГ 3
В большую сковороду или сотейник налейте достаточно масла, чтобы оно дошло до края сковороды на 2 см. Нагрейте масло до 180С – если у вас нет термометра, бросьте в масло немного панко, а если оно немного утонет и"&amp;" начнет поджариваться, масло готово. Добавьте две свиные отбивные и готовьте по 1 минуте каждые 30 секунд с стороны, затем выньте и оставьте на решетке на 5 минут. Повторите то же самое с оставшимися свиными отбивными.
ШАГ 4
Пока свинина отдыхает, пригот"&amp;"овьте соус, смешав ингредиенты и добавив немного воды, если он особенно густой. Нарежьте тонкацу и подайте, полив соусом.")</f>
        <v>ШАГ 1
Удалите большой кусок жира с края каждой свиной корейки, затем разбейте каждую корейку между двумя кусками пергамента для выпечки до толщины примерно 1 см — это можно сделать с помощью приспособления для размягчения мяса или скалки. После измельчения руками придайте мясу его первоначальную форму и толщину — на этом этапе сделается мясо максимально сочным.
ШАГ 2
Положите муку, яйца и панировочные сухари панко в пробу миски с широкими краями. Мясо приправьте, затем обваляйте сначала в муке, затем в яйцах, затем в панировочных сухарях.
ШАГ 3
В большую сковороду или сотейник налейте достаточно масла, чтобы оно дошло до края сковороды на 2 см. Нагрейте масло до 180С – если у вас нет термометра, бросьте в масло немного панко, а если оно немного утонет и начнет поджариваться, масло готово. Добавьте две свиные отбивные и готовьте по 1 минуте каждые 30 секунд с стороны, затем выньте и оставьте на решетке на 5 минут. Повторите то же самое с оставшимися свиными отбивными.
ШАГ 4
Пока свинина отдыхает, приготовьте соус, смешав ингредиенты и добавив немного воды, если он особенно густой. Нарежьте тонкацу и подайте, полив соусом.</v>
      </c>
    </row>
    <row r="3122" ht="15.75" customHeight="1">
      <c r="A3122" s="2" t="s">
        <v>1214</v>
      </c>
      <c r="B3122" s="2" t="s">
        <v>197</v>
      </c>
      <c r="C3122" s="2" t="s">
        <v>1215</v>
      </c>
      <c r="E3122" s="2" t="str">
        <f>IFERROR(__xludf.DUMMYFUNCTION("GOOGLETRANSLATE(A3122, ""en"", ""ru"")"),"Loading...")</f>
        <v>Loading...</v>
      </c>
      <c r="F3122" s="2" t="str">
        <f>IFERROR(__xludf.DUMMYFUNCTION("GOOGLETRANSLATE(B3122, ""en"", ""ru"")"),"Loading...")</f>
        <v>Loading...</v>
      </c>
      <c r="G3122" s="2" t="str">
        <f>IFERROR(__xludf.DUMMYFUNCTION("GOOGLETRANSLATE(C3122, ""en"", ""ru"")"),"ШАГ 1
Удалите большой кусок жира с края каждой свиной корейки, затем разбейте каждую корейку между двумя кусками пергамента для выпечки до толщины примерно 1 см — это можно сделать с помощью приспособления для размягчения мяса или скалки. После измельчени"&amp;"я руками придайте мясу его первоначальную форму и толщину — на этом этапе сделается мясо максимально сочным.
ШАГ 2
Положите муку, яйца и панировочные сухари панко в пробу миски с широкими краями. Мясо приправьте, затем обваляйте сначала в муке, затем в я"&amp;"йцах, затем в панировочных сухарях.
ШАГ 3
В большую сковороду или сотейник налейте достаточно масла, чтобы оно дошло до края сковороды на 2 см. Нагрейте масло до 180С – если у вас нет термометра, бросьте в масло немного панко, а если оно немного утонет и"&amp;" начнет поджариваться, масло готово. Добавьте две свиные отбивные и готовьте по 1 минуте каждые 30 секунд с стороны, затем выньте и оставьте на решетке на 5 минут. Повторите то же самое с оставшимися свиными отбивными.
ШАГ 4
Пока свинина отдыхает, пригот"&amp;"овьте соус, смешав ингредиенты и добавив немного воды, если он особенно густой. Нарежьте тонкацу и подайте, полив соусом.")</f>
        <v>ШАГ 1
Удалите большой кусок жира с края каждой свиной корейки, затем разбейте каждую корейку между двумя кусками пергамента для выпечки до толщины примерно 1 см — это можно сделать с помощью приспособления для размягчения мяса или скалки. После измельчения руками придайте мясу его первоначальную форму и толщину — на этом этапе сделается мясо максимально сочным.
ШАГ 2
Положите муку, яйца и панировочные сухари панко в пробу миски с широкими краями. Мясо приправьте, затем обваляйте сначала в муке, затем в яйцах, затем в панировочных сухарях.
ШАГ 3
В большую сковороду или сотейник налейте достаточно масла, чтобы оно дошло до края сковороды на 2 см. Нагрейте масло до 180С – если у вас нет термометра, бросьте в масло немного панко, а если оно немного утонет и начнет поджариваться, масло готово. Добавьте две свиные отбивные и готовьте по 1 минуте каждые 30 секунд с стороны, затем выньте и оставьте на решетке на 5 минут. Повторите то же самое с оставшимися свиными отбивными.
ШАГ 4
Пока свинина отдыхает, приготовьте соус, смешав ингредиенты и добавив немного воды, если он особенно густой. Нарежьте тонкацу и подайте, полив соусом.</v>
      </c>
    </row>
    <row r="3123" ht="15.75" customHeight="1">
      <c r="A3123" s="2" t="s">
        <v>1214</v>
      </c>
      <c r="B3123" s="2" t="s">
        <v>110</v>
      </c>
      <c r="C3123" s="2" t="s">
        <v>1215</v>
      </c>
      <c r="E3123" s="2" t="str">
        <f>IFERROR(__xludf.DUMMYFUNCTION("GOOGLETRANSLATE(A3123, ""en"", ""ru"")"),"Loading...")</f>
        <v>Loading...</v>
      </c>
      <c r="F3123" s="2" t="str">
        <f>IFERROR(__xludf.DUMMYFUNCTION("GOOGLETRANSLATE(B3123, ""en"", ""ru"")"),"Loading...")</f>
        <v>Loading...</v>
      </c>
      <c r="G3123" s="2" t="str">
        <f>IFERROR(__xludf.DUMMYFUNCTION("GOOGLETRANSLATE(C3123, ""en"", ""ru"")"),"ШАГ 1
Удалите большой кусок жира с края каждой свиной корейки, затем разбейте каждую корейку между двумя кусками пергамента для выпечки до толщины примерно 1 см — это можно сделать с помощью приспособления для размягчения мяса или скалки. После измельчени"&amp;"я руками придайте мясу его первоначальную форму и толщину — на этом этапе сделается мясо максимально сочным.
ШАГ 2
Положите муку, яйца и панировочные сухари панко в пробу миски с широкими краями. Мясо приправьте, затем обваляйте сначала в муке, затем в я"&amp;"йцах, затем в панировочных сухарях.
ШАГ 3
В большую сковороду или сотейник налейте достаточно масла, чтобы оно дошло до края сковороды на 2 см. Нагрейте масло до 180С – если у вас нет термометра, бросьте в масло немного панко, а если оно немного утонет и"&amp;" начнет поджариваться, масло готово. Добавьте две свиные отбивные и готовьте по 1 минуте каждые 30 секунд с стороны, затем выньте и оставьте на решетке на 5 минут. Повторите то же самое с оставшимися свиными отбивными.
ШАГ 4
Пока свинина отдыхает, пригот"&amp;"овьте соус, смешав ингредиенты и добавив немного воды, если он особенно густой. Нарежьте тонкацу и подайте, полив соусом.")</f>
        <v>ШАГ 1
Удалите большой кусок жира с края каждой свиной корейки, затем разбейте каждую корейку между двумя кусками пергамента для выпечки до толщины примерно 1 см — это можно сделать с помощью приспособления для размягчения мяса или скалки. После измельчения руками придайте мясу его первоначальную форму и толщину — на этом этапе сделается мясо максимально сочным.
ШАГ 2
Положите муку, яйца и панировочные сухари панко в пробу миски с широкими краями. Мясо приправьте, затем обваляйте сначала в муке, затем в яйцах, затем в панировочных сухарях.
ШАГ 3
В большую сковороду или сотейник налейте достаточно масла, чтобы оно дошло до края сковороды на 2 см. Нагрейте масло до 180С – если у вас нет термометра, бросьте в масло немного панко, а если оно немного утонет и начнет поджариваться, масло готово. Добавьте две свиные отбивные и готовьте по 1 минуте каждые 30 секунд с стороны, затем выньте и оставьте на решетке на 5 минут. Повторите то же самое с оставшимися свиными отбивными.
ШАГ 4
Пока свинина отдыхает, приготовьте соус, смешав ингредиенты и добавив немного воды, если он особенно густой. Нарежьте тонкацу и подайте, полив соусом.</v>
      </c>
    </row>
    <row r="3124" ht="15.75" customHeight="1">
      <c r="A3124" s="2" t="s">
        <v>1214</v>
      </c>
      <c r="B3124" s="2" t="s">
        <v>257</v>
      </c>
      <c r="C3124" s="2" t="s">
        <v>1215</v>
      </c>
      <c r="E3124" s="2" t="str">
        <f>IFERROR(__xludf.DUMMYFUNCTION("GOOGLETRANSLATE(A3124, ""en"", ""ru"")"),"Loading...")</f>
        <v>Loading...</v>
      </c>
      <c r="F3124" s="2" t="str">
        <f>IFERROR(__xludf.DUMMYFUNCTION("GOOGLETRANSLATE(B3124, ""en"", ""ru"")"),"Вустерширский соус")</f>
        <v>Вустерширский соус</v>
      </c>
      <c r="G3124" s="2" t="str">
        <f>IFERROR(__xludf.DUMMYFUNCTION("GOOGLETRANSLATE(C3124, ""en"", ""ru"")"),"ШАГ 1
Удалите большой кусок жира с края каждой свиной корейки, затем разбейте каждую корейку между двумя кусками пергамента для выпечки до толщины примерно 1 см — это можно сделать с помощью приспособления для размягчения мяса или скалки. После измельчени"&amp;"я руками придайте мясу его первоначальную форму и толщину — на этом этапе сделается мясо максимально сочным.
ШАГ 2
Положите муку, яйца и панировочные сухари панко в пробу миски с широкими краями. Мясо приправьте, затем обваляйте сначала в муке, затем в я"&amp;"йцах, затем в панировочных сухарях.
ШАГ 3
В большую сковороду или сотейник налейте достаточно масла, чтобы оно дошло до края сковороды на 2 см. Нагрейте масло до 180С – если у вас нет термометра, бросьте в масло немного панко, а если оно немного утонет и"&amp;" начнет поджариваться, масло готово. Добавьте две свиные отбивные и готовьте по 1 минуте каждые 30 секунд с стороны, затем выньте и оставьте на решетке на 5 минут. Повторите то же самое с оставшимися свиными отбивными.
ШАГ 4
Пока свинина отдыхает, пригот"&amp;"овьте соус, смешав ингредиенты и добавив немного воды, если он особенно густой. Нарежьте тонкацу и подайте, полив соусом.")</f>
        <v>ШАГ 1
Удалите большой кусок жира с края каждой свиной корейки, затем разбейте каждую корейку между двумя кусками пергамента для выпечки до толщины примерно 1 см — это можно сделать с помощью приспособления для размягчения мяса или скалки. После измельчения руками придайте мясу его первоначальную форму и толщину — на этом этапе сделается мясо максимально сочным.
ШАГ 2
Положите муку, яйца и панировочные сухари панко в пробу миски с широкими краями. Мясо приправьте, затем обваляйте сначала в муке, затем в яйцах, затем в панировочных сухарях.
ШАГ 3
В большую сковороду или сотейник налейте достаточно масла, чтобы оно дошло до края сковороды на 2 см. Нагрейте масло до 180С – если у вас нет термометра, бросьте в масло немного панко, а если оно немного утонет и начнет поджариваться, масло готово. Добавьте две свиные отбивные и готовьте по 1 минуте каждые 30 секунд с стороны, затем выньте и оставьте на решетке на 5 минут. Повторите то же самое с оставшимися свиными отбивными.
ШАГ 4
Пока свинина отдыхает, приготовьте соус, смешав ингредиенты и добавив немного воды, если он особенно густой. Нарежьте тонкацу и подайте, полив соусом.</v>
      </c>
    </row>
    <row r="3125" ht="15.75" customHeight="1">
      <c r="A3125" s="2" t="s">
        <v>1214</v>
      </c>
      <c r="B3125" s="2" t="s">
        <v>206</v>
      </c>
      <c r="C3125" s="2" t="s">
        <v>1215</v>
      </c>
      <c r="E3125" s="2" t="str">
        <f>IFERROR(__xludf.DUMMYFUNCTION("GOOGLETRANSLATE(A3125, ""en"", ""ru"")"),"Loading...")</f>
        <v>Loading...</v>
      </c>
      <c r="F3125" s="2" t="str">
        <f>IFERROR(__xludf.DUMMYFUNCTION("GOOGLETRANSLATE(B3125, ""en"", ""ru"")"),"Loading...")</f>
        <v>Loading...</v>
      </c>
      <c r="G3125" s="2" t="str">
        <f>IFERROR(__xludf.DUMMYFUNCTION("GOOGLETRANSLATE(C3125, ""en"", ""ru"")"),"ШАГ 1
Удалите большой кусок жира с края каждой свиной корейки, затем разбейте каждую корейку между двумя кусками пергамента для выпечки до толщины примерно 1 см — это можно сделать с помощью приспособления для размягчения мяса или скалки. После измельчени"&amp;"я руками придайте мясу его первоначальную форму и толщину — на этом этапе сделается мясо максимально сочным.
ШАГ 2
Положите муку, яйца и панировочные сухари панко в пробу миски с широкими краями. Мясо приправьте, затем обваляйте сначала в муке, затем в я"&amp;"йцах, затем в панировочных сухарях.
ШАГ 3
В большую сковороду или сотейник налейте достаточно масла, чтобы оно дошло до края сковороды на 2 см. Нагрейте масло до 180С – если у вас нет термометра, бросьте в масло немного панко, а если оно немного утонет и"&amp;" начнет поджариваться, масло готово. Добавьте две свиные отбивные и готовьте по 1 минуте каждые 30 секунд с стороны, затем выньте и оставьте на решетке на 5 минут. Повторите то же самое с оставшимися свиными отбивными.
ШАГ 4
Пока свинина отдыхает, пригот"&amp;"овьте соус, смешав ингредиенты и добавив немного воды, если он особенно густой. Нарежьте тонкацу и подайте, полив соусом.")</f>
        <v>ШАГ 1
Удалите большой кусок жира с края каждой свиной корейки, затем разбейте каждую корейку между двумя кусками пергамента для выпечки до толщины примерно 1 см — это можно сделать с помощью приспособления для размягчения мяса или скалки. После измельчения руками придайте мясу его первоначальную форму и толщину — на этом этапе сделается мясо максимально сочным.
ШАГ 2
Положите муку, яйца и панировочные сухари панко в пробу миски с широкими краями. Мясо приправьте, затем обваляйте сначала в муке, затем в яйцах, затем в панировочных сухарях.
ШАГ 3
В большую сковороду или сотейник налейте достаточно масла, чтобы оно дошло до края сковороды на 2 см. Нагрейте масло до 180С – если у вас нет термометра, бросьте в масло немного панко, а если оно немного утонет и начнет поджариваться, масло готово. Добавьте две свиные отбивные и готовьте по 1 минуте каждые 30 секунд с стороны, затем выньте и оставьте на решетке на 5 минут. Повторите то же самое с оставшимися свиными отбивными.
ШАГ 4
Пока свинина отдыхает, приготовьте соус, смешав ингредиенты и добавив немного воды, если он особенно густой. Нарежьте тонкацу и подайте, полив соусом.</v>
      </c>
    </row>
    <row r="3126" ht="15.75" customHeight="1">
      <c r="A3126" s="2" t="s">
        <v>1214</v>
      </c>
      <c r="B3126" s="2" t="s">
        <v>17</v>
      </c>
      <c r="C3126" s="2" t="s">
        <v>1215</v>
      </c>
      <c r="E3126" s="2" t="str">
        <f>IFERROR(__xludf.DUMMYFUNCTION("GOOGLETRANSLATE(A3126, ""en"", ""ru"")"),"Loading...")</f>
        <v>Loading...</v>
      </c>
      <c r="F3126" s="2" t="str">
        <f>IFERROR(__xludf.DUMMYFUNCTION("GOOGLETRANSLATE(B3126, ""en"", ""ru"")"),"Кастеровый сахар")</f>
        <v>Кастеровый сахар</v>
      </c>
      <c r="G3126" s="2" t="str">
        <f>IFERROR(__xludf.DUMMYFUNCTION("GOOGLETRANSLATE(C3126, ""en"", ""ru"")"),"ШАГ 1
Удалите большой кусок жира с края каждой свиной корейки, затем разбейте каждую корейку между двумя кусками пергамента для выпечки до толщины примерно 1 см — это можно сделать с помощью приспособления для размягчения мяса или скалки. После измельчени"&amp;"я руками придайте мясу его первоначальную форму и толщину — на этом этапе сделается мясо максимально сочным.
ШАГ 2
Положите муку, яйца и панировочные сухари панко в пробу миски с широкими краями. Мясо приправьте, затем обваляйте сначала в муке, затем в я"&amp;"йцах, затем в панировочных сухарях.
ШАГ 3
В большую сковороду или сотейник налейте достаточно масла, чтобы оно дошло до края сковороды на 2 см. Нагрейте масло до 180С – если у вас нет термометра, бросьте в масло немного панко, а если оно немного утонет и"&amp;" начнет поджариваться, масло готово. Добавьте две свиные отбивные и готовьте по 1 минуте каждые 30 секунд с стороны, затем выньте и оставьте на решетке на 5 минут. Повторите то же самое с оставшимися свиными отбивными.
ШАГ 4
Пока свинина отдыхает, пригот"&amp;"овьте соус, смешав ингредиенты и добавив немного воды, если он особенно густой. Нарежьте тонкацу и подайте, полив соусом.")</f>
        <v>ШАГ 1
Удалите большой кусок жира с края каждой свиной корейки, затем разбейте каждую корейку между двумя кусками пергамента для выпечки до толщины примерно 1 см — это можно сделать с помощью приспособления для размягчения мяса или скалки. После измельчения руками придайте мясу его первоначальную форму и толщину — на этом этапе сделается мясо максимально сочным.
ШАГ 2
Положите муку, яйца и панировочные сухари панко в пробу миски с широкими краями. Мясо приправьте, затем обваляйте сначала в муке, затем в яйцах, затем в панировочных сухарях.
ШАГ 3
В большую сковороду или сотейник налейте достаточно масла, чтобы оно дошло до края сковороды на 2 см. Нагрейте масло до 180С – если у вас нет термометра, бросьте в масло немного панко, а если оно немного утонет и начнет поджариваться, масло готово. Добавьте две свиные отбивные и готовьте по 1 минуте каждые 30 секунд с стороны, затем выньте и оставьте на решетке на 5 минут. Повторите то же самое с оставшимися свиными отбивными.
ШАГ 4
Пока свинина отдыхает, приготовьте соус, смешав ингредиенты и добавив немного воды, если он особенно густой. Нарежьте тонкацу и подайте, полив соусом.</v>
      </c>
    </row>
    <row r="3127" ht="15.75" customHeight="1">
      <c r="A3127" s="2" t="s">
        <v>1216</v>
      </c>
      <c r="B3127" s="2" t="s">
        <v>95</v>
      </c>
      <c r="C3127" s="2" t="s">
        <v>1217</v>
      </c>
      <c r="E3127" s="2" t="str">
        <f>IFERROR(__xludf.DUMMYFUNCTION("GOOGLETRANSLATE(A3127, ""en"", ""ru"")"),"Loading...")</f>
        <v>Loading...</v>
      </c>
      <c r="F3127" s="2" t="str">
        <f>IFERROR(__xludf.DUMMYFUNCTION("GOOGLETRANSLATE(B3127, ""en"", ""ru"")"),"Говядина")</f>
        <v>Говядина</v>
      </c>
      <c r="G3127" s="2" t="str">
        <f>IFERROR(__xludf.DUMMYFUNCTION("GOOGLETRANSLATE(C3127, ""en"", ""ru"")"),"Очистите мясо от жил, если они есть, и нарежьте его на более мелкие кусочки, 3×3 см. Замаринуйте мясо в горчице и специях и оставьте на час в холодильнике.
Нагрейте в кастрюле одну столовую ложку свиного жира или растительного масла и обжарьте мясо со все"&amp;"х сторон до румяного цвета. Как только мясо будет готово, переложите его на тарелку и добавьте в кастрюлю еще столовую ложку жира.
Лук нарезаем очень мелко, морковь очищаем и измельчаем с помощью терки. Варите лук и морковь на слабом огне 15 минут. Овощи "&amp;"можно немного посолить, чтобы они быстрее размякли.
Как только овощи подрумяниваются и становятся слегка мягкими, разделяют мясо, лавровый лист и чеснок. Залейте вино и тушите 10–15 минут, чтобы алкоголь выпарился. Сейчас самое время добавить 2/3 количест"&amp;"ва жидкости.
Закройте крышку кастрюли и варите на медленном огне в течение часа, периодически помешивая. По прошествии первого часа залейте оставшуюся воду или бульон и варите еще 30–45 минут.
Дайте рагу немного остыть и подайте его, посыпав рубленой петр"&amp;"ушкой и несколькими ломтиками свежего острого перца, если вы хотите немного приправить его.
Нарежьте свежий хлеб, приправьте салат и просто наслаждайтесь этим чудесным блюдом.")</f>
        <v>Очистите мясо от жил, если они есть, и нарежьте его на более мелкие кусочки, 3×3 см. Замаринуйте мясо в горчице и специях и оставьте на час в холодильнике.
Нагрейте в кастрюле одну столовую ложку свиного жира или растительного масла и обжарьте мясо со всех сторон до румяного цвета. Как только мясо будет готово, переложите его на тарелку и добавьте в кастрюлю еще столовую ложку жира.
Лук нарезаем очень мелко, морковь очищаем и измельчаем с помощью терки. Варите лук и морковь на слабом огне 15 минут. Овощи можно немного посолить, чтобы они быстрее размякли.
Как только овощи подрумяниваются и становятся слегка мягкими, разделяют мясо, лавровый лист и чеснок. Залейте вино и тушите 10–15 минут, чтобы алкоголь выпарился. Сейчас самое время добавить 2/3 количества жидкости.
Закройте крышку кастрюли и варите на медленном огне в течение часа, периодически помешивая. По прошествии первого часа залейте оставшуюся воду или бульон и варите еще 30–45 минут.
Дайте рагу немного остыть и подайте его, посыпав рубленой петрушкой и несколькими ломтиками свежего острого перца, если вы хотите немного приправить его.
Нарежьте свежий хлеб, приправьте салат и просто наслаждайтесь этим чудесным блюдом.</v>
      </c>
    </row>
    <row r="3128" ht="15.75" customHeight="1">
      <c r="A3128" s="2" t="s">
        <v>1216</v>
      </c>
      <c r="B3128" s="2" t="s">
        <v>77</v>
      </c>
      <c r="C3128" s="2" t="s">
        <v>1217</v>
      </c>
      <c r="E3128" s="2" t="str">
        <f>IFERROR(__xludf.DUMMYFUNCTION("GOOGLETRANSLATE(A3128, ""en"", ""ru"")"),"Loading...")</f>
        <v>Loading...</v>
      </c>
      <c r="F3128" s="2" t="str">
        <f>IFERROR(__xludf.DUMMYFUNCTION("GOOGLETRANSLATE(B3128, ""en"", ""ru"")"),"Лук")</f>
        <v>Лук</v>
      </c>
      <c r="G3128" s="2" t="str">
        <f>IFERROR(__xludf.DUMMYFUNCTION("GOOGLETRANSLATE(C3128, ""en"", ""ru"")"),"Очистите мясо от жил, если они есть, и нарежьте его на более мелкие кусочки, 3×3 см. Замаринуйте мясо в горчице и специях и оставьте на час в холодильнике.
Нагрейте в кастрюле одну столовую ложку свиного жира или растительного масла и обжарьте мясо со все"&amp;"х сторон до румяного цвета. Как только мясо будет готово, переложите его на тарелку и добавьте в кастрюлю еще столовую ложку жира.
Лук нарезаем очень мелко, морковь очищаем и измельчаем с помощью терки. Варите лук и морковь на слабом огне 15 минут. Овощи "&amp;"можно немного посолить, чтобы они быстрее размякли.
Как только овощи подрумяниваются и становятся слегка мягкими, разделяют мясо, лавровый лист и чеснок. Залейте вино и тушите 10–15 минут, чтобы алкоголь выпарился. Сейчас самое время добавить 2/3 количест"&amp;"ва жидкости.
Закройте крышку кастрюли и варите на медленном огне в течение часа, периодически помешивая. По прошествии первого часа залейте оставшуюся воду или бульон и варите еще 30–45 минут.
Дайте рагу немного остыть и подайте его, посыпав рубленой петр"&amp;"ушкой и несколькими ломтиками свежего острого перца, если вы хотите немного приправить его.
Нарежьте свежий хлеб, приправьте салат и просто наслаждайтесь этим чудесным блюдом.")</f>
        <v>Очистите мясо от жил, если они есть, и нарежьте его на более мелкие кусочки, 3×3 см. Замаринуйте мясо в горчице и специях и оставьте на час в холодильнике.
Нагрейте в кастрюле одну столовую ложку свиного жира или растительного масла и обжарьте мясо со всех сторон до румяного цвета. Как только мясо будет готово, переложите его на тарелку и добавьте в кастрюлю еще столовую ложку жира.
Лук нарезаем очень мелко, морковь очищаем и измельчаем с помощью терки. Варите лук и морковь на слабом огне 15 минут. Овощи можно немного посолить, чтобы они быстрее размякли.
Как только овощи подрумяниваются и становятся слегка мягкими, разделяют мясо, лавровый лист и чеснок. Залейте вино и тушите 10–15 минут, чтобы алкоголь выпарился. Сейчас самое время добавить 2/3 количества жидкости.
Закройте крышку кастрюли и варите на медленном огне в течение часа, периодически помешивая. По прошествии первого часа залейте оставшуюся воду или бульон и варите еще 30–45 минут.
Дайте рагу немного остыть и подайте его, посыпав рубленой петрушкой и несколькими ломтиками свежего острого перца, если вы хотите немного приправить его.
Нарежьте свежий хлеб, приправьте салат и просто наслаждайтесь этим чудесным блюдом.</v>
      </c>
    </row>
    <row r="3129" ht="15.75" customHeight="1">
      <c r="A3129" s="2" t="s">
        <v>1216</v>
      </c>
      <c r="B3129" s="2" t="s">
        <v>91</v>
      </c>
      <c r="C3129" s="2" t="s">
        <v>1217</v>
      </c>
      <c r="E3129" s="2" t="str">
        <f>IFERROR(__xludf.DUMMYFUNCTION("GOOGLETRANSLATE(A3129, ""en"", ""ru"")"),"Loading...")</f>
        <v>Loading...</v>
      </c>
      <c r="F3129" s="2" t="str">
        <f>IFERROR(__xludf.DUMMYFUNCTION("GOOGLETRANSLATE(B3129, ""en"", ""ru"")"),"Морковь")</f>
        <v>Морковь</v>
      </c>
      <c r="G3129" s="2" t="str">
        <f>IFERROR(__xludf.DUMMYFUNCTION("GOOGLETRANSLATE(C3129, ""en"", ""ru"")"),"Очистите мясо от жил, если они есть, и нарежьте его на более мелкие кусочки, 3×3 см. Замаринуйте мясо в горчице и специях и оставьте на час в холодильнике.
Нагрейте в кастрюле одну столовую ложку свиного жира или растительного масла и обжарьте мясо со все"&amp;"х сторон до румяного цвета. Как только мясо будет готово, переложите его на тарелку и добавьте в кастрюлю еще столовую ложку жира.
Лук нарезаем очень мелко, морковь очищаем и измельчаем с помощью терки. Варите лук и морковь на слабом огне 15 минут. Овощи "&amp;"можно немного посолить, чтобы они быстрее размякли.
Как только овощи подрумяниваются и становятся слегка мягкими, разделяют мясо, лавровый лист и чеснок. Залейте вино и тушите 10–15 минут, чтобы алкоголь выпарился. Сейчас самое время добавить 2/3 количест"&amp;"ва жидкости.
Закройте крышку кастрюли и варите на медленном огне в течение часа, периодически помешивая. По прошествии первого часа залейте оставшуюся воду или бульон и варите еще 30–45 минут.
Дайте рагу немного остыть и подайте его, посыпав рубленой петр"&amp;"ушкой и несколькими ломтиками свежего острого перца, если вы хотите немного приправить его.
Нарежьте свежий хлеб, приправьте салат и просто наслаждайтесь этим чудесным блюдом.")</f>
        <v>Очистите мясо от жил, если они есть, и нарежьте его на более мелкие кусочки, 3×3 см. Замаринуйте мясо в горчице и специях и оставьте на час в холодильнике.
Нагрейте в кастрюле одну столовую ложку свиного жира или растительного масла и обжарьте мясо со всех сторон до румяного цвета. Как только мясо будет готово, переложите его на тарелку и добавьте в кастрюлю еще столовую ложку жира.
Лук нарезаем очень мелко, морковь очищаем и измельчаем с помощью терки. Варите лук и морковь на слабом огне 15 минут. Овощи можно немного посолить, чтобы они быстрее размякли.
Как только овощи подрумяниваются и становятся слегка мягкими, разделяют мясо, лавровый лист и чеснок. Залейте вино и тушите 10–15 минут, чтобы алкоголь выпарился. Сейчас самое время добавить 2/3 количества жидкости.
Закройте крышку кастрюли и варите на медленном огне в течение часа, периодически помешивая. По прошествии первого часа залейте оставшуюся воду или бульон и варите еще 30–45 минут.
Дайте рагу немного остыть и подайте его, посыпав рубленой петрушкой и несколькими ломтиками свежего острого перца, если вы хотите немного приправить его.
Нарежьте свежий хлеб, приправьте салат и просто наслаждайтесь этим чудесным блюдом.</v>
      </c>
    </row>
    <row r="3130" ht="15.75" customHeight="1">
      <c r="A3130" s="2" t="s">
        <v>1216</v>
      </c>
      <c r="B3130" s="2" t="s">
        <v>79</v>
      </c>
      <c r="C3130" s="2" t="s">
        <v>1217</v>
      </c>
      <c r="E3130" s="2" t="str">
        <f>IFERROR(__xludf.DUMMYFUNCTION("GOOGLETRANSLATE(A3130, ""en"", ""ru"")"),"Loading...")</f>
        <v>Loading...</v>
      </c>
      <c r="F3130" s="2" t="str">
        <f>IFERROR(__xludf.DUMMYFUNCTION("GOOGLETRANSLATE(B3130, ""en"", ""ru"")"),"Чеснок")</f>
        <v>Чеснок</v>
      </c>
      <c r="G3130" s="2" t="str">
        <f>IFERROR(__xludf.DUMMYFUNCTION("GOOGLETRANSLATE(C3130, ""en"", ""ru"")"),"Очистите мясо от жил, если они есть, и нарежьте его на более мелкие кусочки, 3×3 см. Замаринуйте мясо в горчице и специях и оставьте на час в холодильнике.
Нагрейте в кастрюле одну столовую ложку свиного жира или растительного масла и обжарьте мясо со все"&amp;"х сторон до румяного цвета. Как только мясо будет готово, переложите его на тарелку и добавьте в кастрюлю еще столовую ложку жира.
Лук нарезаем очень мелко, морковь очищаем и измельчаем с помощью терки. Варите лук и морковь на слабом огне 15 минут. Овощи "&amp;"можно немного посолить, чтобы они быстрее размякли.
Как только овощи подрумяниваются и становятся слегка мягкими, разделяют мясо, лавровый лист и чеснок. Залейте вино и тушите 10–15 минут, чтобы алкоголь выпарился. Сейчас самое время добавить 2/3 количест"&amp;"ва жидкости.
Закройте крышку кастрюли и варите на медленном огне в течение часа, периодически помешивая. По прошествии первого часа залейте оставшуюся воду или бульон и варите еще 30–45 минут.
Дайте рагу немного остыть и подайте его, посыпав рубленой петр"&amp;"ушкой и несколькими ломтиками свежего острого перца, если вы хотите немного приправить его.
Нарежьте свежий хлеб, приправьте салат и просто наслаждайтесь этим чудесным блюдом.")</f>
        <v>Очистите мясо от жил, если они есть, и нарежьте его на более мелкие кусочки, 3×3 см. Замаринуйте мясо в горчице и специях и оставьте на час в холодильнике.
Нагрейте в кастрюле одну столовую ложку свиного жира или растительного масла и обжарьте мясо со всех сторон до румяного цвета. Как только мясо будет готово, переложите его на тарелку и добавьте в кастрюлю еще столовую ложку жира.
Лук нарезаем очень мелко, морковь очищаем и измельчаем с помощью терки. Варите лук и морковь на слабом огне 15 минут. Овощи можно немного посолить, чтобы они быстрее размякли.
Как только овощи подрумяниваются и становятся слегка мягкими, разделяют мясо, лавровый лист и чеснок. Залейте вино и тушите 10–15 минут, чтобы алкоголь выпарился. Сейчас самое время добавить 2/3 количества жидкости.
Закройте крышку кастрюли и варите на медленном огне в течение часа, периодически помешивая. По прошествии первого часа залейте оставшуюся воду или бульон и варите еще 30–45 минут.
Дайте рагу немного остыть и подайте его, посыпав рубленой петрушкой и несколькими ломтиками свежего острого перца, если вы хотите немного приправить его.
Нарежьте свежий хлеб, приправьте салат и просто наслаждайтесь этим чудесным блюдом.</v>
      </c>
    </row>
    <row r="3131" ht="15.75" customHeight="1">
      <c r="A3131" s="2" t="s">
        <v>1216</v>
      </c>
      <c r="B3131" s="2" t="s">
        <v>89</v>
      </c>
      <c r="C3131" s="2" t="s">
        <v>1217</v>
      </c>
      <c r="E3131" s="2" t="str">
        <f>IFERROR(__xludf.DUMMYFUNCTION("GOOGLETRANSLATE(A3131, ""en"", ""ru"")"),"Loading...")</f>
        <v>Loading...</v>
      </c>
      <c r="F3131" s="2" t="str">
        <f>IFERROR(__xludf.DUMMYFUNCTION("GOOGLETRANSLATE(B3131, ""en"", ""ru"")"),"Лавровый лист")</f>
        <v>Лавровый лист</v>
      </c>
      <c r="G3131" s="2" t="str">
        <f>IFERROR(__xludf.DUMMYFUNCTION("GOOGLETRANSLATE(C3131, ""en"", ""ru"")"),"Очистите мясо от жил, если они есть, и нарежьте его на более мелкие кусочки, 3×3 см. Замаринуйте мясо в горчице и специях и оставьте на час в холодильнике.
Нагрейте в кастрюле одну столовую ложку свиного жира или растительного масла и обжарьте мясо со все"&amp;"х сторон до румяного цвета. Как только мясо будет готово, переложите его на тарелку и добавьте в кастрюлю еще столовую ложку жира.
Лук нарезаем очень мелко, морковь очищаем и измельчаем с помощью терки. Варите лук и морковь на слабом огне 15 минут. Овощи "&amp;"можно немного посолить, чтобы они быстрее размякли.
Как только овощи подрумяниваются и становятся слегка мягкими, разделяют мясо, лавровый лист и чеснок. Залейте вино и тушите 10–15 минут, чтобы алкоголь выпарился. Сейчас самое время добавить 2/3 количест"&amp;"ва жидкости.
Закройте крышку кастрюли и варите на медленном огне в течение часа, периодически помешивая. По прошествии первого часа залейте оставшуюся воду или бульон и варите еще 30–45 минут.
Дайте рагу немного остыть и подайте его, посыпав рубленой петр"&amp;"ушкой и несколькими ломтиками свежего острого перца, если вы хотите немного приправить его.
Нарежьте свежий хлеб, приправьте салат и просто наслаждайтесь этим чудесным блюдом.")</f>
        <v>Очистите мясо от жил, если они есть, и нарежьте его на более мелкие кусочки, 3×3 см. Замаринуйте мясо в горчице и специях и оставьте на час в холодильнике.
Нагрейте в кастрюле одну столовую ложку свиного жира или растительного масла и обжарьте мясо со всех сторон до румяного цвета. Как только мясо будет готово, переложите его на тарелку и добавьте в кастрюлю еще столовую ложку жира.
Лук нарезаем очень мелко, морковь очищаем и измельчаем с помощью терки. Варите лук и морковь на слабом огне 15 минут. Овощи можно немного посолить, чтобы они быстрее размякли.
Как только овощи подрумяниваются и становятся слегка мягкими, разделяют мясо, лавровый лист и чеснок. Залейте вино и тушите 10–15 минут, чтобы алкоголь выпарился. Сейчас самое время добавить 2/3 количества жидкости.
Закройте крышку кастрюли и варите на медленном огне в течение часа, периодически помешивая. По прошествии первого часа залейте оставшуюся воду или бульон и варите еще 30–45 минут.
Дайте рагу немного остыть и подайте его, посыпав рубленой петрушкой и несколькими ломтиками свежего острого перца, если вы хотите немного приправить его.
Нарежьте свежий хлеб, приправьте салат и просто наслаждайтесь этим чудесным блюдом.</v>
      </c>
    </row>
    <row r="3132" ht="15.75" customHeight="1">
      <c r="A3132" s="2" t="s">
        <v>1216</v>
      </c>
      <c r="B3132" s="2" t="s">
        <v>141</v>
      </c>
      <c r="C3132" s="2" t="s">
        <v>1217</v>
      </c>
      <c r="E3132" s="2" t="str">
        <f>IFERROR(__xludf.DUMMYFUNCTION("GOOGLETRANSLATE(A3132, ""en"", ""ru"")"),"Loading...")</f>
        <v>Loading...</v>
      </c>
      <c r="F3132" s="2" t="str">
        <f>IFERROR(__xludf.DUMMYFUNCTION("GOOGLETRANSLATE(B3132, ""en"", ""ru"")"),"Loading...")</f>
        <v>Loading...</v>
      </c>
      <c r="G3132" s="2" t="str">
        <f>IFERROR(__xludf.DUMMYFUNCTION("GOOGLETRANSLATE(C3132, ""en"", ""ru"")"),"Очистите мясо от жил, если они есть, и нарежьте его на более мелкие кусочки, 3×3 см. Замаринуйте мясо в горчице и специях и оставьте на час в холодильнике.
Нагрейте в кастрюле одну столовую ложку свиного жира или растительного масла и обжарьте мясо со все"&amp;"х сторон до румяного цвета. Как только мясо будет готово, переложите его на тарелку и добавьте в кастрюлю еще столовую ложку жира.
Лук нарезаем очень мелко, морковь очищаем и измельчаем с помощью терки. Варите лук и морковь на слабом огне 15 минут. Овощи "&amp;"можно немного посолить, чтобы они быстрее размякли.
Как только овощи подрумяниваются и становятся слегка мягкими, разделяют мясо, лавровый лист и чеснок. Залейте вино и тушите 10–15 минут, чтобы алкоголь выпарился. Сейчас самое время добавить 2/3 количест"&amp;"ва жидкости.
Закройте крышку кастрюли и варите на медленном огне в течение часа, периодически помешивая. По прошествии первого часа залейте оставшуюся воду или бульон и варите еще 30–45 минут.
Дайте рагу немного остыть и подайте его, посыпав рубленой петр"&amp;"ушкой и несколькими ломтиками свежего острого перца, если вы хотите немного приправить его.
Нарежьте свежий хлеб, приправьте салат и просто наслаждайтесь этим чудесным блюдом.")</f>
        <v>Очистите мясо от жил, если они есть, и нарежьте его на более мелкие кусочки, 3×3 см. Замаринуйте мясо в горчице и специях и оставьте на час в холодильнике.
Нагрейте в кастрюле одну столовую ложку свиного жира или растительного масла и обжарьте мясо со всех сторон до румяного цвета. Как только мясо будет готово, переложите его на тарелку и добавьте в кастрюлю еще столовую ложку жира.
Лук нарезаем очень мелко, морковь очищаем и измельчаем с помощью терки. Варите лук и морковь на слабом огне 15 минут. Овощи можно немного посолить, чтобы они быстрее размякли.
Как только овощи подрумяниваются и становятся слегка мягкими, разделяют мясо, лавровый лист и чеснок. Залейте вино и тушите 10–15 минут, чтобы алкоголь выпарился. Сейчас самое время добавить 2/3 количества жидкости.
Закройте крышку кастрюли и варите на медленном огне в течение часа, периодически помешивая. По прошествии первого часа залейте оставшуюся воду или бульон и варите еще 30–45 минут.
Дайте рагу немного остыть и подайте его, посыпав рубленой петрушкой и несколькими ломтиками свежего острого перца, если вы хотите немного приправить его.
Нарежьте свежий хлеб, приправьте салат и просто наслаждайтесь этим чудесным блюдом.</v>
      </c>
    </row>
    <row r="3133" ht="15.75" customHeight="1">
      <c r="A3133" s="2" t="s">
        <v>1216</v>
      </c>
      <c r="B3133" s="2" t="s">
        <v>47</v>
      </c>
      <c r="C3133" s="2" t="s">
        <v>1217</v>
      </c>
      <c r="E3133" s="2" t="str">
        <f>IFERROR(__xludf.DUMMYFUNCTION("GOOGLETRANSLATE(A3133, ""en"", ""ru"")"),"Loading...")</f>
        <v>Loading...</v>
      </c>
      <c r="F3133" s="2" t="str">
        <f>IFERROR(__xludf.DUMMYFUNCTION("GOOGLETRANSLATE(B3133, ""en"", ""ru"")"),"Вода")</f>
        <v>Вода</v>
      </c>
      <c r="G3133" s="2" t="str">
        <f>IFERROR(__xludf.DUMMYFUNCTION("GOOGLETRANSLATE(C3133, ""en"", ""ru"")"),"Очистите мясо от жил, если они есть, и нарежьте его на более мелкие кусочки, 3×3 см. Замаринуйте мясо в горчице и специях и оставьте на час в холодильнике.
Нагрейте в кастрюле одну столовую ложку свиного жира или растительного масла и обжарьте мясо со все"&amp;"х сторон до румяного цвета. Как только мясо будет готово, переложите его на тарелку и добавьте в кастрюлю еще столовую ложку жира.
Лук нарезаем очень мелко, морковь очищаем и измельчаем с помощью терки. Варите лук и морковь на слабом огне 15 минут. Овощи "&amp;"можно немного посолить, чтобы они быстрее размякли.
Как только овощи подрумяниваются и становятся слегка мягкими, разделяют мясо, лавровый лист и чеснок. Залейте вино и тушите 10–15 минут, чтобы алкоголь выпарился. Сейчас самое время добавить 2/3 количест"&amp;"ва жидкости.
Закройте крышку кастрюли и варите на медленном огне в течение часа, периодически помешивая. По прошествии первого часа залейте оставшуюся воду или бульон и варите еще 30–45 минут.
Дайте рагу немного остыть и подайте его, посыпав рубленой петр"&amp;"ушкой и несколькими ломтиками свежего острого перца, если вы хотите немного приправить его.
Нарежьте свежий хлеб, приправьте салат и просто наслаждайтесь этим чудесным блюдом.")</f>
        <v>Очистите мясо от жил, если они есть, и нарежьте его на более мелкие кусочки, 3×3 см. Замаринуйте мясо в горчице и специях и оставьте на час в холодильнике.
Нагрейте в кастрюле одну столовую ложку свиного жира или растительного масла и обжарьте мясо со всех сторон до румяного цвета. Как только мясо будет готово, переложите его на тарелку и добавьте в кастрюлю еще столовую ложку жира.
Лук нарезаем очень мелко, морковь очищаем и измельчаем с помощью терки. Варите лук и морковь на слабом огне 15 минут. Овощи можно немного посолить, чтобы они быстрее размякли.
Как только овощи подрумяниваются и становятся слегка мягкими, разделяют мясо, лавровый лист и чеснок. Залейте вино и тушите 10–15 минут, чтобы алкоголь выпарился. Сейчас самое время добавить 2/3 количества жидкости.
Закройте крышку кастрюли и варите на медленном огне в течение часа, периодически помешивая. По прошествии первого часа залейте оставшуюся воду или бульон и варите еще 30–45 минут.
Дайте рагу немного остыть и подайте его, посыпав рубленой петрушкой и несколькими ломтиками свежего острого перца, если вы хотите немного приправить его.
Нарежьте свежий хлеб, приправьте салат и просто наслаждайтесь этим чудесным блюдом.</v>
      </c>
    </row>
    <row r="3134" ht="15.75" customHeight="1">
      <c r="A3134" s="2" t="s">
        <v>1216</v>
      </c>
      <c r="B3134" s="2" t="s">
        <v>92</v>
      </c>
      <c r="C3134" s="2" t="s">
        <v>1217</v>
      </c>
      <c r="E3134" s="2" t="str">
        <f>IFERROR(__xludf.DUMMYFUNCTION("GOOGLETRANSLATE(A3134, ""en"", ""ru"")"),"Loading...")</f>
        <v>Loading...</v>
      </c>
      <c r="F3134" s="2" t="str">
        <f>IFERROR(__xludf.DUMMYFUNCTION("GOOGLETRANSLATE(B3134, ""en"", ""ru"")"),"Горчица")</f>
        <v>Горчица</v>
      </c>
      <c r="G3134" s="2" t="str">
        <f>IFERROR(__xludf.DUMMYFUNCTION("GOOGLETRANSLATE(C3134, ""en"", ""ru"")"),"Очистите мясо от жил, если они есть, и нарежьте его на более мелкие кусочки, 3×3 см. Замаринуйте мясо в горчице и специях и оставьте на час в холодильнике.
Нагрейте в кастрюле одну столовую ложку свиного жира или растительного масла и обжарьте мясо со все"&amp;"х сторон до румяного цвета. Как только мясо будет готово, переложите его на тарелку и добавьте в кастрюлю еще столовую ложку жира.
Лук нарезаем очень мелко, морковь очищаем и измельчаем с помощью терки. Варите лук и морковь на слабом огне 15 минут. Овощи "&amp;"можно немного посолить, чтобы они быстрее размякли.
Как только овощи подрумяниваются и становятся слегка мягкими, разделяют мясо, лавровый лист и чеснок. Залейте вино и тушите 10–15 минут, чтобы алкоголь выпарился. Сейчас самое время добавить 2/3 количест"&amp;"ва жидкости.
Закройте крышку кастрюли и варите на медленном огне в течение часа, периодически помешивая. По прошествии первого часа залейте оставшуюся воду или бульон и варите еще 30–45 минут.
Дайте рагу немного остыть и подайте его, посыпав рубленой петр"&amp;"ушкой и несколькими ломтиками свежего острого перца, если вы хотите немного приправить его.
Нарежьте свежий хлеб, приправьте салат и просто наслаждайтесь этим чудесным блюдом.")</f>
        <v>Очистите мясо от жил, если они есть, и нарежьте его на более мелкие кусочки, 3×3 см. Замаринуйте мясо в горчице и специях и оставьте на час в холодильнике.
Нагрейте в кастрюле одну столовую ложку свиного жира или растительного масла и обжарьте мясо со всех сторон до румяного цвета. Как только мясо будет готово, переложите его на тарелку и добавьте в кастрюлю еще столовую ложку жира.
Лук нарезаем очень мелко, морковь очищаем и измельчаем с помощью терки. Варите лук и морковь на слабом огне 15 минут. Овощи можно немного посолить, чтобы они быстрее размякли.
Как только овощи подрумяниваются и становятся слегка мягкими, разделяют мясо, лавровый лист и чеснок. Залейте вино и тушите 10–15 минут, чтобы алкоголь выпарился. Сейчас самое время добавить 2/3 количества жидкости.
Закройте крышку кастрюли и варите на медленном огне в течение часа, периодически помешивая. По прошествии первого часа залейте оставшуюся воду или бульон и варите еще 30–45 минут.
Дайте рагу немного остыть и подайте его, посыпав рубленой петрушкой и несколькими ломтиками свежего острого перца, если вы хотите немного приправить его.
Нарежьте свежий хлеб, приправьте салат и просто наслаждайтесь этим чудесным блюдом.</v>
      </c>
    </row>
    <row r="3135" ht="15.75" customHeight="1">
      <c r="A3135" s="2" t="s">
        <v>1216</v>
      </c>
      <c r="B3135" s="2" t="s">
        <v>30</v>
      </c>
      <c r="C3135" s="2" t="s">
        <v>1217</v>
      </c>
      <c r="E3135" s="2" t="str">
        <f>IFERROR(__xludf.DUMMYFUNCTION("GOOGLETRANSLATE(A3135, ""en"", ""ru"")"),"Loading...")</f>
        <v>Loading...</v>
      </c>
      <c r="F3135" s="2" t="str">
        <f>IFERROR(__xludf.DUMMYFUNCTION("GOOGLETRANSLATE(B3135, ""en"", ""ru"")"),"Соль")</f>
        <v>Соль</v>
      </c>
      <c r="G3135" s="2" t="str">
        <f>IFERROR(__xludf.DUMMYFUNCTION("GOOGLETRANSLATE(C3135, ""en"", ""ru"")"),"Очистите мясо от жил, если они есть, и нарежьте его на более мелкие кусочки, 3×3 см. Замаринуйте мясо в горчице и специях и оставьте на час в холодильнике.
Нагрейте в кастрюле одну столовую ложку свиного жира или растительного масла и обжарьте мясо со все"&amp;"х сторон до румяного цвета. Как только мясо будет готово, переложите его на тарелку и добавьте в кастрюлю еще столовую ложку жира.
Лук нарезаем очень мелко, морковь очищаем и измельчаем с помощью терки. Варите лук и морковь на слабом огне 15 минут. Овощи "&amp;"можно немного посолить, чтобы они быстрее размякли.
Как только овощи подрумяниваются и становятся слегка мягкими, разделяют мясо, лавровый лист и чеснок. Залейте вино и тушите 10–15 минут, чтобы алкоголь выпарился. Сейчас самое время добавить 2/3 количест"&amp;"ва жидкости.
Закройте крышку кастрюли и варите на медленном огне в течение часа, периодически помешивая. По прошествии первого часа залейте оставшуюся воду или бульон и варите еще 30–45 минут.
Дайте рагу немного остыть и подайте его, посыпав рубленой петр"&amp;"ушкой и несколькими ломтиками свежего острого перца, если вы хотите немного приправить его.
Нарежьте свежий хлеб, приправьте салат и просто наслаждайтесь этим чудесным блюдом.")</f>
        <v>Очистите мясо от жил, если они есть, и нарежьте его на более мелкие кусочки, 3×3 см. Замаринуйте мясо в горчице и специях и оставьте на час в холодильнике.
Нагрейте в кастрюле одну столовую ложку свиного жира или растительного масла и обжарьте мясо со всех сторон до румяного цвета. Как только мясо будет готово, переложите его на тарелку и добавьте в кастрюлю еще столовую ложку жира.
Лук нарезаем очень мелко, морковь очищаем и измельчаем с помощью терки. Варите лук и морковь на слабом огне 15 минут. Овощи можно немного посолить, чтобы они быстрее размякли.
Как только овощи подрумяниваются и становятся слегка мягкими, разделяют мясо, лавровый лист и чеснок. Залейте вино и тушите 10–15 минут, чтобы алкоголь выпарился. Сейчас самое время добавить 2/3 количества жидкости.
Закройте крышку кастрюли и варите на медленном огне в течение часа, периодически помешивая. По прошествии первого часа залейте оставшуюся воду или бульон и варите еще 30–45 минут.
Дайте рагу немного остыть и подайте его, посыпав рубленой петрушкой и несколькими ломтиками свежего острого перца, если вы хотите немного приправить его.
Нарежьте свежий хлеб, приправьте салат и просто наслаждайтесь этим чудесным блюдом.</v>
      </c>
    </row>
    <row r="3136" ht="15.75" customHeight="1">
      <c r="A3136" s="2" t="s">
        <v>1216</v>
      </c>
      <c r="B3136" s="2" t="s">
        <v>146</v>
      </c>
      <c r="C3136" s="2" t="s">
        <v>1217</v>
      </c>
      <c r="E3136" s="2" t="str">
        <f>IFERROR(__xludf.DUMMYFUNCTION("GOOGLETRANSLATE(A3136, ""en"", ""ru"")"),"Loading...")</f>
        <v>Loading...</v>
      </c>
      <c r="F3136" s="2" t="str">
        <f>IFERROR(__xludf.DUMMYFUNCTION("GOOGLETRANSLATE(B3136, ""en"", ""ru"")"),"Loading...")</f>
        <v>Loading...</v>
      </c>
      <c r="G3136" s="2" t="str">
        <f>IFERROR(__xludf.DUMMYFUNCTION("GOOGLETRANSLATE(C3136, ""en"", ""ru"")"),"Очистите мясо от жил, если они есть, и нарежьте его на более мелкие кусочки, 3×3 см. Замаринуйте мясо в горчице и специях и оставьте на час в холодильнике.
Нагрейте в кастрюле одну столовую ложку свиного жира или растительного масла и обжарьте мясо со все"&amp;"х сторон до румяного цвета. Как только мясо будет готово, переложите его на тарелку и добавьте в кастрюлю еще столовую ложку жира.
Лук нарезаем очень мелко, морковь очищаем и измельчаем с помощью терки. Варите лук и морковь на слабом огне 15 минут. Овощи "&amp;"можно немного посолить, чтобы они быстрее размякли.
Как только овощи подрумяниваются и становятся слегка мягкими, разделяют мясо, лавровый лист и чеснок. Залейте вино и тушите 10–15 минут, чтобы алкоголь выпарился. Сейчас самое время добавить 2/3 количест"&amp;"ва жидкости.
Закройте крышку кастрюли и варите на медленном огне в течение часа, периодически помешивая. По прошествии первого часа залейте оставшуюся воду или бульон и варите еще 30–45 минут.
Дайте рагу немного остыть и подайте его, посыпав рубленой петр"&amp;"ушкой и несколькими ломтиками свежего острого перца, если вы хотите немного приправить его.
Нарежьте свежий хлеб, приправьте салат и просто наслаждайтесь этим чудесным блюдом.")</f>
        <v>Очистите мясо от жил, если они есть, и нарежьте его на более мелкие кусочки, 3×3 см. Замаринуйте мясо в горчице и специях и оставьте на час в холодильнике.
Нагрейте в кастрюле одну столовую ложку свиного жира или растительного масла и обжарьте мясо со всех сторон до румяного цвета. Как только мясо будет готово, переложите его на тарелку и добавьте в кастрюлю еще столовую ложку жира.
Лук нарезаем очень мелко, морковь очищаем и измельчаем с помощью терки. Варите лук и морковь на слабом огне 15 минут. Овощи можно немного посолить, чтобы они быстрее размякли.
Как только овощи подрумяниваются и становятся слегка мягкими, разделяют мясо, лавровый лист и чеснок. Залейте вино и тушите 10–15 минут, чтобы алкоголь выпарился. Сейчас самое время добавить 2/3 количества жидкости.
Закройте крышку кастрюли и варите на медленном огне в течение часа, периодически помешивая. По прошествии первого часа залейте оставшуюся воду или бульон и варите еще 30–45 минут.
Дайте рагу немного остыть и подайте его, посыпав рубленой петрушкой и несколькими ломтиками свежего острого перца, если вы хотите немного приправить его.
Нарежьте свежий хлеб, приправьте салат и просто наслаждайтесь этим чудесным блюдом.</v>
      </c>
    </row>
    <row r="3137" ht="15.75" customHeight="1">
      <c r="A3137" s="2" t="s">
        <v>1216</v>
      </c>
      <c r="B3137" s="2" t="s">
        <v>247</v>
      </c>
      <c r="C3137" s="2" t="s">
        <v>1217</v>
      </c>
      <c r="E3137" s="2" t="str">
        <f>IFERROR(__xludf.DUMMYFUNCTION("GOOGLETRANSLATE(A3137, ""en"", ""ru"")"),"Loading...")</f>
        <v>Loading...</v>
      </c>
      <c r="F3137" s="2" t="str">
        <f>IFERROR(__xludf.DUMMYFUNCTION("GOOGLETRANSLATE(B3137, ""en"", ""ru"")"),"Loading...")</f>
        <v>Loading...</v>
      </c>
      <c r="G3137" s="2" t="str">
        <f>IFERROR(__xludf.DUMMYFUNCTION("GOOGLETRANSLATE(C3137, ""en"", ""ru"")"),"Очистите мясо от жил, если они есть, и нарежьте его на более мелкие кусочки, 3×3 см. Замаринуйте мясо в горчице и специях и оставьте на час в холодильнике.
Нагрейте в кастрюле одну столовую ложку свиного жира или растительного масла и обжарьте мясо со все"&amp;"х сторон до румяного цвета. Как только мясо будет готово, переложите его на тарелку и добавьте в кастрюлю еще столовую ложку жира.
Лук нарезаем очень мелко, морковь очищаем и измельчаем с помощью терки. Варите лук и морковь на слабом огне 15 минут. Овощи "&amp;"можно немного посолить, чтобы они быстрее размякли.
Как только овощи подрумяниваются и становятся слегка мягкими, разделяют мясо, лавровый лист и чеснок. Залейте вино и тушите 10–15 минут, чтобы алкоголь выпарился. Сейчас самое время добавить 2/3 количест"&amp;"ва жидкости.
Закройте крышку кастрюли и варите на медленном огне в течение часа, периодически помешивая. По прошествии первого часа залейте оставшуюся воду или бульон и варите еще 30–45 минут.
Дайте рагу немного остыть и подайте его, посыпав рубленой петр"&amp;"ушкой и несколькими ломтиками свежего острого перца, если вы хотите немного приправить его.
Нарежьте свежий хлеб, приправьте салат и просто наслаждайтесь этим чудесным блюдом.")</f>
        <v>Очистите мясо от жил, если они есть, и нарежьте его на более мелкие кусочки, 3×3 см. Замаринуйте мясо в горчице и специях и оставьте на час в холодильнике.
Нагрейте в кастрюле одну столовую ложку свиного жира или растительного масла и обжарьте мясо со всех сторон до румяного цвета. Как только мясо будет готово, переложите его на тарелку и добавьте в кастрюлю еще столовую ложку жира.
Лук нарезаем очень мелко, морковь очищаем и измельчаем с помощью терки. Варите лук и морковь на слабом огне 15 минут. Овощи можно немного посолить, чтобы они быстрее размякли.
Как только овощи подрумяниваются и становятся слегка мягкими, разделяют мясо, лавровый лист и чеснок. Залейте вино и тушите 10–15 минут, чтобы алкоголь выпарился. Сейчас самое время добавить 2/3 количества жидкости.
Закройте крышку кастрюли и варите на медленном огне в течение часа, периодически помешивая. По прошествии первого часа залейте оставшуюся воду или бульон и варите еще 30–45 минут.
Дайте рагу немного остыть и подайте его, посыпав рубленой петрушкой и несколькими ломтиками свежего острого перца, если вы хотите немного приправить его.
Нарежьте свежий хлеб, приправьте салат и просто наслаждайтесь этим чудесным блюдом.</v>
      </c>
    </row>
    <row r="3138" ht="15.75" customHeight="1">
      <c r="A3138" s="2" t="s">
        <v>1216</v>
      </c>
      <c r="B3138" s="2" t="s">
        <v>197</v>
      </c>
      <c r="C3138" s="2" t="s">
        <v>1217</v>
      </c>
      <c r="E3138" s="2" t="str">
        <f>IFERROR(__xludf.DUMMYFUNCTION("GOOGLETRANSLATE(A3138, ""en"", ""ru"")"),"Loading...")</f>
        <v>Loading...</v>
      </c>
      <c r="F3138" s="2" t="str">
        <f>IFERROR(__xludf.DUMMYFUNCTION("GOOGLETRANSLATE(B3138, ""en"", ""ru"")"),"Loading...")</f>
        <v>Loading...</v>
      </c>
      <c r="G3138" s="2" t="str">
        <f>IFERROR(__xludf.DUMMYFUNCTION("GOOGLETRANSLATE(C3138, ""en"", ""ru"")"),"Очистите мясо от жил, если они есть, и нарежьте его на более мелкие кусочки, 3×3 см. Замаринуйте мясо в горчице и специях и оставьте на час в холодильнике.
Нагрейте в кастрюле одну столовую ложку свиного жира или растительного масла и обжарьте мясо со все"&amp;"х сторон до румяного цвета. Как только мясо будет готово, переложите его на тарелку и добавьте в кастрюлю еще столовую ложку жира.
Лук нарезаем очень мелко, морковь очищаем и измельчаем с помощью терки. Варите лук и морковь на слабом огне 15 минут. Овощи "&amp;"можно немного посолить, чтобы они быстрее размякли.
Как только овощи подрумяниваются и становятся слегка мягкими, разделяют мясо, лавровый лист и чеснок. Залейте вино и тушите 10–15 минут, чтобы алкоголь выпарился. Сейчас самое время добавить 2/3 количест"&amp;"ва жидкости.
Закройте крышку кастрюли и варите на медленном огне в течение часа, периодически помешивая. По прошествии первого часа залейте оставшуюся воду или бульон и варите еще 30–45 минут.
Дайте рагу немного остыть и подайте его, посыпав рубленой петр"&amp;"ушкой и несколькими ломтиками свежего острого перца, если вы хотите немного приправить его.
Нарежьте свежий хлеб, приправьте салат и просто наслаждайтесь этим чудесным блюдом.")</f>
        <v>Очистите мясо от жил, если они есть, и нарежьте его на более мелкие кусочки, 3×3 см. Замаринуйте мясо в горчице и специях и оставьте на час в холодильнике.
Нагрейте в кастрюле одну столовую ложку свиного жира или растительного масла и обжарьте мясо со всех сторон до румяного цвета. Как только мясо будет готово, переложите его на тарелку и добавьте в кастрюлю еще столовую ложку жира.
Лук нарезаем очень мелко, морковь очищаем и измельчаем с помощью терки. Варите лук и морковь на слабом огне 15 минут. Овощи можно немного посолить, чтобы они быстрее размякли.
Как только овощи подрумяниваются и становятся слегка мягкими, разделяют мясо, лавровый лист и чеснок. Залейте вино и тушите 10–15 минут, чтобы алкоголь выпарился. Сейчас самое время добавить 2/3 количества жидкости.
Закройте крышку кастрюли и варите на медленном огне в течение часа, периодически помешивая. По прошествии первого часа залейте оставшуюся воду или бульон и варите еще 30–45 минут.
Дайте рагу немного остыть и подайте его, посыпав рубленой петрушкой и несколькими ломтиками свежего острого перца, если вы хотите немного приправить его.
Нарежьте свежий хлеб, приправьте салат и просто наслаждайтесь этим чудесным блюдом.</v>
      </c>
    </row>
    <row r="3139" ht="15.75" customHeight="1">
      <c r="A3139" s="2" t="s">
        <v>1218</v>
      </c>
      <c r="B3139" s="2" t="s">
        <v>536</v>
      </c>
      <c r="C3139" s="2" t="s">
        <v>1219</v>
      </c>
      <c r="E3139" s="2" t="str">
        <f>IFERROR(__xludf.DUMMYFUNCTION("GOOGLETRANSLATE(A3139, ""en"", ""ru"")"),"Loading...")</f>
        <v>Loading...</v>
      </c>
      <c r="F3139" s="2" t="str">
        <f>IFERROR(__xludf.DUMMYFUNCTION("GOOGLETRANSLATE(B3139, ""en"", ""ru"")"),"Баклажаны")</f>
        <v>Баклажаны</v>
      </c>
      <c r="G3139" s="2" t="str">
        <f>IFERROR(__xludf.DUMMYFUNCTION("GOOGLETRANSLATE(C3139, ""en"", ""ru"")"),"Loading...")</f>
        <v>Loading...</v>
      </c>
    </row>
    <row r="3140" ht="15.75" customHeight="1">
      <c r="A3140" s="2" t="s">
        <v>1218</v>
      </c>
      <c r="B3140" s="2" t="s">
        <v>27</v>
      </c>
      <c r="C3140" s="2" t="s">
        <v>1219</v>
      </c>
      <c r="E3140" s="2" t="str">
        <f>IFERROR(__xludf.DUMMYFUNCTION("GOOGLETRANSLATE(A3140, ""en"", ""ru"")"),"Loading...")</f>
        <v>Loading...</v>
      </c>
      <c r="F3140" s="2" t="str">
        <f>IFERROR(__xludf.DUMMYFUNCTION("GOOGLETRANSLATE(B3140, ""en"", ""ru"")"),"Яйца")</f>
        <v>Яйца</v>
      </c>
      <c r="G3140" s="2" t="str">
        <f>IFERROR(__xludf.DUMMYFUNCTION("GOOGLETRANSLATE(C3140, ""en"", ""ru"")"),"Loading...")</f>
        <v>Loading...</v>
      </c>
    </row>
    <row r="3141" ht="15.75" customHeight="1">
      <c r="A3141" s="2" t="s">
        <v>1218</v>
      </c>
      <c r="B3141" s="2" t="s">
        <v>30</v>
      </c>
      <c r="C3141" s="2" t="s">
        <v>1219</v>
      </c>
      <c r="E3141" s="2" t="str">
        <f>IFERROR(__xludf.DUMMYFUNCTION("GOOGLETRANSLATE(A3141, ""en"", ""ru"")"),"Loading...")</f>
        <v>Loading...</v>
      </c>
      <c r="F3141" s="2" t="str">
        <f>IFERROR(__xludf.DUMMYFUNCTION("GOOGLETRANSLATE(B3141, ""en"", ""ru"")"),"Соль")</f>
        <v>Соль</v>
      </c>
      <c r="G3141" s="2" t="str">
        <f>IFERROR(__xludf.DUMMYFUNCTION("GOOGLETRANSLATE(C3141, ""en"", ""ru"")"),"Loading...")</f>
        <v>Loading...</v>
      </c>
    </row>
    <row r="3142" ht="15.75" customHeight="1">
      <c r="A3142" s="2" t="s">
        <v>1218</v>
      </c>
      <c r="B3142" s="2" t="s">
        <v>69</v>
      </c>
      <c r="C3142" s="2" t="s">
        <v>1219</v>
      </c>
      <c r="E3142" s="2" t="str">
        <f>IFERROR(__xludf.DUMMYFUNCTION("GOOGLETRANSLATE(A3142, ""en"", ""ru"")"),"Loading...")</f>
        <v>Loading...</v>
      </c>
      <c r="F3142" s="2" t="str">
        <f>IFERROR(__xludf.DUMMYFUNCTION("GOOGLETRANSLATE(B3142, ""en"", ""ru"")"),"Оливковое масло")</f>
        <v>Оливковое масло</v>
      </c>
      <c r="G3142" s="2" t="str">
        <f>IFERROR(__xludf.DUMMYFUNCTION("GOOGLETRANSLATE(C3142, ""en"", ""ru"")"),"Loading...")</f>
        <v>Loading...</v>
      </c>
    </row>
    <row r="3143" ht="15.75" customHeight="1">
      <c r="A3143" s="2" t="s">
        <v>1220</v>
      </c>
      <c r="B3143" s="2" t="s">
        <v>1221</v>
      </c>
      <c r="C3143" s="2" t="s">
        <v>1222</v>
      </c>
      <c r="E3143" s="2" t="str">
        <f>IFERROR(__xludf.DUMMYFUNCTION("GOOGLETRANSLATE(A3143, ""en"", ""ru"")"),"Loading...")</f>
        <v>Loading...</v>
      </c>
      <c r="F3143" s="2" t="str">
        <f>IFERROR(__xludf.DUMMYFUNCTION("GOOGLETRANSLATE(B3143, ""en"", ""ru"")"),"Loading...")</f>
        <v>Loading...</v>
      </c>
      <c r="G3143" s="2" t="str">
        <f>IFERROR(__xludf.DUMMYFUNCTION("GOOGLETRANSLATE(C3143, ""en"", ""ru"")"),"1) Разогрейте духовку до 180 градусов. 
2) Отварить овощи 5-7 минут, до мягкости. Добавьте чечевицу и доведите до слабого золота, если захотите добавить интеллектуальный кубик. Продолжайте готовить и помешивать, пока чечевица не станет мягкой, на это уйде"&amp;"т около 20 минут. 
3) Бланшируйте листья шпината в течение нескольких минут на сковороде, а затем вынимайте и откладывайте в сторону. 
4) Налейте в кастрюлю воду и приготовьте листы лазаньи. Когда оно будет готово, слейте воду и отставьте в сторону.
5) Дл"&amp;"я приготовления соуса растопите сливочное масло и муку, затем постепенно добавляйте соевое молоко вместе с горчицей и уксусом. Подготовьте и перемешайте до получения массы, а затем по желанию выложите лазанью в форму для запекания. 
6) Выпекать в разогрет"&amp;"ой духовке около 25 минут.")</f>
        <v>1) Разогрейте духовку до 180 градусов. 
2) Отварить овощи 5-7 минут, до мягкости. Добавьте чечевицу и доведите до слабого золота, если захотите добавить интеллектуальный кубик. Продолжайте готовить и помешивать, пока чечевица не станет мягкой, на это уйдет около 20 минут. 
3) Бланшируйте листья шпината в течение нескольких минут на сковороде, а затем вынимайте и откладывайте в сторону. 
4) Налейте в кастрюлю воду и приготовьте листы лазаньи. Когда оно будет готово, слейте воду и отставьте в сторону.
5) Для приготовления соуса растопите сливочное масло и муку, затем постепенно добавляйте соевое молоко вместе с горчицей и уксусом. Подготовьте и перемешайте до получения массы, а затем по желанию выложите лазанью в форму для запекания. 
6) Выпекать в разогретой духовке около 25 минут.</v>
      </c>
    </row>
    <row r="3144" ht="15.75" customHeight="1">
      <c r="A3144" s="2" t="s">
        <v>1220</v>
      </c>
      <c r="B3144" s="2" t="s">
        <v>693</v>
      </c>
      <c r="C3144" s="2" t="s">
        <v>1222</v>
      </c>
      <c r="E3144" s="2" t="str">
        <f>IFERROR(__xludf.DUMMYFUNCTION("GOOGLETRANSLATE(A3144, ""en"", ""ru"")"),"Loading...")</f>
        <v>Loading...</v>
      </c>
      <c r="F3144" s="2" t="str">
        <f>IFERROR(__xludf.DUMMYFUNCTION("GOOGLETRANSLATE(B3144, ""en"", ""ru"")"),"Loading...")</f>
        <v>Loading...</v>
      </c>
      <c r="G3144" s="2" t="str">
        <f>IFERROR(__xludf.DUMMYFUNCTION("GOOGLETRANSLATE(C3144, ""en"", ""ru"")"),"1) Разогрейте духовку до 180 градусов. 
2) Отварить овощи 5-7 минут, до мягкости. Добавьте чечевицу и доведите до слабого золота, если захотите добавить интеллектуальный кубик. Продолжайте готовить и помешивать, пока чечевица не станет мягкой, на это уйде"&amp;"т около 20 минут. 
3) Бланшируйте листья шпината в течение нескольких минут на сковороде, а затем вынимайте и откладывайте в сторону. 
4) Налейте в кастрюлю воду и приготовьте листы лазаньи. Когда оно будет готово, слейте воду и отставьте в сторону.
5) Дл"&amp;"я приготовления соуса растопите сливочное масло и муку, затем постепенно добавляйте соевое молоко вместе с горчицей и уксусом. Подготовьте и перемешайте до получения массы, а затем по желанию выложите лазанью в форму для запекания. 
6) Выпекать в разогрет"&amp;"ой духовке около 25 минут.")</f>
        <v>1) Разогрейте духовку до 180 градусов. 
2) Отварить овощи 5-7 минут, до мягкости. Добавьте чечевицу и доведите до слабого золота, если захотите добавить интеллектуальный кубик. Продолжайте готовить и помешивать, пока чечевица не станет мягкой, на это уйдет около 20 минут. 
3) Бланшируйте листья шпината в течение нескольких минут на сковороде, а затем вынимайте и откладывайте в сторону. 
4) Налейте в кастрюлю воду и приготовьте листы лазаньи. Когда оно будет готово, слейте воду и отставьте в сторону.
5) Для приготовления соуса растопите сливочное масло и муку, затем постепенно добавляйте соевое молоко вместе с горчицей и уксусом. Подготовьте и перемешайте до получения массы, а затем по желанию выложите лазанью в форму для запекания. 
6) Выпекать в разогретой духовке около 25 минут.</v>
      </c>
    </row>
    <row r="3145" ht="15.75" customHeight="1">
      <c r="A3145" s="2" t="s">
        <v>1220</v>
      </c>
      <c r="B3145" s="2" t="s">
        <v>325</v>
      </c>
      <c r="C3145" s="2" t="s">
        <v>1222</v>
      </c>
      <c r="E3145" s="2" t="str">
        <f>IFERROR(__xludf.DUMMYFUNCTION("GOOGLETRANSLATE(A3145, ""en"", ""ru"")"),"Loading...")</f>
        <v>Loading...</v>
      </c>
      <c r="F3145" s="2" t="str">
        <f>IFERROR(__xludf.DUMMYFUNCTION("GOOGLETRANSLATE(B3145, ""en"", ""ru"")"),"Loading...")</f>
        <v>Loading...</v>
      </c>
      <c r="G3145" s="2" t="str">
        <f>IFERROR(__xludf.DUMMYFUNCTION("GOOGLETRANSLATE(C3145, ""en"", ""ru"")"),"1) Разогрейте духовку до 180 градусов. 
2) Отварить овощи 5-7 минут, до мягкости. Добавьте чечевицу и доведите до слабого золота, если захотите добавить интеллектуальный кубик. Продолжайте готовить и помешивать, пока чечевица не станет мягкой, на это уйде"&amp;"т около 20 минут. 
3) Бланшируйте листья шпината в течение нескольких минут на сковороде, а затем вынимайте и откладывайте в сторону. 
4) Налейте в кастрюлю воду и приготовьте листы лазаньи. Когда оно будет готово, слейте воду и отставьте в сторону.
5) Дл"&amp;"я приготовления соуса растопите сливочное масло и муку, затем постепенно добавляйте соевое молоко вместе с горчицей и уксусом. Подготовьте и перемешайте до получения массы, а затем по желанию выложите лазанью в форму для запекания. 
6) Выпекать в разогрет"&amp;"ой духовке около 25 минут.")</f>
        <v>1) Разогрейте духовку до 180 градусов. 
2) Отварить овощи 5-7 минут, до мягкости. Добавьте чечевицу и доведите до слабого золота, если захотите добавить интеллектуальный кубик. Продолжайте готовить и помешивать, пока чечевица не станет мягкой, на это уйдет около 20 минут. 
3) Бланшируйте листья шпината в течение нескольких минут на сковороде, а затем вынимайте и откладывайте в сторону. 
4) Налейте в кастрюлю воду и приготовьте листы лазаньи. Когда оно будет готово, слейте воду и отставьте в сторону.
5) Для приготовления соуса растопите сливочное масло и муку, затем постепенно добавляйте соевое молоко вместе с горчицей и уксусом. Подготовьте и перемешайте до получения массы, а затем по желанию выложите лазанью в форму для запекания. 
6) Выпекать в разогретой духовке около 25 минут.</v>
      </c>
    </row>
    <row r="3146" ht="15.75" customHeight="1">
      <c r="A3146" s="2" t="s">
        <v>1220</v>
      </c>
      <c r="B3146" s="2" t="s">
        <v>1223</v>
      </c>
      <c r="C3146" s="2" t="s">
        <v>1222</v>
      </c>
      <c r="E3146" s="2" t="str">
        <f>IFERROR(__xludf.DUMMYFUNCTION("GOOGLETRANSLATE(A3146, ""en"", ""ru"")"),"Loading...")</f>
        <v>Loading...</v>
      </c>
      <c r="F3146" s="2" t="str">
        <f>IFERROR(__xludf.DUMMYFUNCTION("GOOGLETRANSLATE(B3146, ""en"", ""ru"")"),"Loading...")</f>
        <v>Loading...</v>
      </c>
      <c r="G3146" s="2" t="str">
        <f>IFERROR(__xludf.DUMMYFUNCTION("GOOGLETRANSLATE(C3146, ""en"", ""ru"")"),"1) Разогрейте духовку до 180 градусов. 
2) Отварить овощи 5-7 минут, до мягкости. Добавьте чечевицу и доведите до слабого золота, если захотите добавить интеллектуальный кубик. Продолжайте готовить и помешивать, пока чечевица не станет мягкой, на это уйде"&amp;"т около 20 минут. 
3) Бланшируйте листья шпината в течение нескольких минут на сковороде, а затем вынимайте и откладывайте в сторону. 
4) Налейте в кастрюлю воду и приготовьте листы лазаньи. Когда оно будет готово, слейте воду и отставьте в сторону.
5) Дл"&amp;"я приготовления соуса растопите сливочное масло и муку, затем постепенно добавляйте соевое молоко вместе с горчицей и уксусом. Подготовьте и перемешайте до получения массы, а затем по желанию выложите лазанью в форму для запекания. 
6) Выпекать в разогрет"&amp;"ой духовке около 25 минут.")</f>
        <v>1) Разогрейте духовку до 180 градусов. 
2) Отварить овощи 5-7 минут, до мягкости. Добавьте чечевицу и доведите до слабого золота, если захотите добавить интеллектуальный кубик. Продолжайте готовить и помешивать, пока чечевица не станет мягкой, на это уйдет около 20 минут. 
3) Бланшируйте листья шпината в течение нескольких минут на сковороде, а затем вынимайте и откладывайте в сторону. 
4) Налейте в кастрюлю воду и приготовьте листы лазаньи. Когда оно будет готово, слейте воду и отставьте в сторону.
5) Для приготовления соуса растопите сливочное масло и муку, затем постепенно добавляйте соевое молоко вместе с горчицей и уксусом. Подготовьте и перемешайте до получения массы, а затем по желанию выложите лазанью в форму для запекания. 
6) Выпекать в разогретой духовке около 25 минут.</v>
      </c>
    </row>
    <row r="3147" ht="15.75" customHeight="1">
      <c r="A3147" s="2" t="s">
        <v>1220</v>
      </c>
      <c r="B3147" s="2" t="s">
        <v>779</v>
      </c>
      <c r="C3147" s="2" t="s">
        <v>1222</v>
      </c>
      <c r="E3147" s="2" t="str">
        <f>IFERROR(__xludf.DUMMYFUNCTION("GOOGLETRANSLATE(A3147, ""en"", ""ru"")"),"Loading...")</f>
        <v>Loading...</v>
      </c>
      <c r="F3147" s="2" t="str">
        <f>IFERROR(__xludf.DUMMYFUNCTION("GOOGLETRANSLATE(B3147, ""en"", ""ru"")"),"Loading...")</f>
        <v>Loading...</v>
      </c>
      <c r="G3147" s="2" t="str">
        <f>IFERROR(__xludf.DUMMYFUNCTION("GOOGLETRANSLATE(C3147, ""en"", ""ru"")"),"1) Разогрейте духовку до 180 градусов. 
2) Отварить овощи 5-7 минут, до мягкости. Добавьте чечевицу и доведите до слабого золота, если захотите добавить интеллектуальный кубик. Продолжайте готовить и помешивать, пока чечевица не станет мягкой, на это уйде"&amp;"т около 20 минут. 
3) Бланшируйте листья шпината в течение нескольких минут на сковороде, а затем вынимайте и откладывайте в сторону. 
4) Налейте в кастрюлю воду и приготовьте листы лазаньи. Когда оно будет готово, слейте воду и отставьте в сторону.
5) Дл"&amp;"я приготовления соуса растопите сливочное масло и муку, затем постепенно добавляйте соевое молоко вместе с горчицей и уксусом. Подготовьте и перемешайте до получения массы, а затем по желанию выложите лазанью в форму для запекания. 
6) Выпекать в разогрет"&amp;"ой духовке около 25 минут.")</f>
        <v>1) Разогрейте духовку до 180 градусов. 
2) Отварить овощи 5-7 минут, до мягкости. Добавьте чечевицу и доведите до слабого золота, если захотите добавить интеллектуальный кубик. Продолжайте готовить и помешивать, пока чечевица не станет мягкой, на это уйдет около 20 минут. 
3) Бланшируйте листья шпината в течение нескольких минут на сковороде, а затем вынимайте и откладывайте в сторону. 
4) Налейте в кастрюлю воду и приготовьте листы лазаньи. Когда оно будет готово, слейте воду и отставьте в сторону.
5) Для приготовления соуса растопите сливочное масло и муку, затем постепенно добавляйте соевое молоко вместе с горчицей и уксусом. Подготовьте и перемешайте до получения массы, а затем по желанию выложите лазанью в форму для запекания. 
6) Выпекать в разогретой духовке около 25 минут.</v>
      </c>
    </row>
    <row r="3148" ht="15.75" customHeight="1">
      <c r="A3148" s="2" t="s">
        <v>1220</v>
      </c>
      <c r="B3148" s="2" t="s">
        <v>1224</v>
      </c>
      <c r="C3148" s="2" t="s">
        <v>1222</v>
      </c>
      <c r="E3148" s="2" t="str">
        <f>IFERROR(__xludf.DUMMYFUNCTION("GOOGLETRANSLATE(A3148, ""en"", ""ru"")"),"Loading...")</f>
        <v>Loading...</v>
      </c>
      <c r="F3148" s="2" t="str">
        <f>IFERROR(__xludf.DUMMYFUNCTION("GOOGLETRANSLATE(B3148, ""en"", ""ru"")"),"Loading...")</f>
        <v>Loading...</v>
      </c>
      <c r="G3148" s="2" t="str">
        <f>IFERROR(__xludf.DUMMYFUNCTION("GOOGLETRANSLATE(C3148, ""en"", ""ru"")"),"1) Разогрейте духовку до 180 градусов. 
2) Отварить овощи 5-7 минут, до мягкости. Добавьте чечевицу и доведите до слабого золота, если захотите добавить интеллектуальный кубик. Продолжайте готовить и помешивать, пока чечевица не станет мягкой, на это уйде"&amp;"т около 20 минут. 
3) Бланшируйте листья шпината в течение нескольких минут на сковороде, а затем вынимайте и откладывайте в сторону. 
4) Налейте в кастрюлю воду и приготовьте листы лазаньи. Когда оно будет готово, слейте воду и отставьте в сторону.
5) Дл"&amp;"я приготовления соуса растопите сливочное масло и муку, затем постепенно добавляйте соевое молоко вместе с горчицей и уксусом. Подготовьте и перемешайте до получения массы, а затем по желанию выложите лазанью в форму для запекания. 
6) Выпекать в разогрет"&amp;"ой духовке около 25 минут.")</f>
        <v>1) Разогрейте духовку до 180 градусов. 
2) Отварить овощи 5-7 минут, до мягкости. Добавьте чечевицу и доведите до слабого золота, если захотите добавить интеллектуальный кубик. Продолжайте готовить и помешивать, пока чечевица не станет мягкой, на это уйдет около 20 минут. 
3) Бланшируйте листья шпината в течение нескольких минут на сковороде, а затем вынимайте и откладывайте в сторону. 
4) Налейте в кастрюлю воду и приготовьте листы лазаньи. Когда оно будет готово, слейте воду и отставьте в сторону.
5) Для приготовления соуса растопите сливочное масло и муку, затем постепенно добавляйте соевое молоко вместе с горчицей и уксусом. Подготовьте и перемешайте до получения массы, а затем по желанию выложите лазанью в форму для запекания. 
6) Выпекать в разогретой духовке около 25 минут.</v>
      </c>
    </row>
    <row r="3149" ht="15.75" customHeight="1">
      <c r="A3149" s="2" t="s">
        <v>1220</v>
      </c>
      <c r="B3149" s="2" t="s">
        <v>1225</v>
      </c>
      <c r="C3149" s="2" t="s">
        <v>1222</v>
      </c>
      <c r="E3149" s="2" t="str">
        <f>IFERROR(__xludf.DUMMYFUNCTION("GOOGLETRANSLATE(A3149, ""en"", ""ru"")"),"Loading...")</f>
        <v>Loading...</v>
      </c>
      <c r="F3149" s="2" t="str">
        <f>IFERROR(__xludf.DUMMYFUNCTION("GOOGLETRANSLATE(B3149, ""en"", ""ru"")"),"Loading...")</f>
        <v>Loading...</v>
      </c>
      <c r="G3149" s="2" t="str">
        <f>IFERROR(__xludf.DUMMYFUNCTION("GOOGLETRANSLATE(C3149, ""en"", ""ru"")"),"1) Разогрейте духовку до 180 градусов. 
2) Отварить овощи 5-7 минут, до мягкости. Добавьте чечевицу и доведите до слабого золота, если захотите добавить интеллектуальный кубик. Продолжайте готовить и помешивать, пока чечевица не станет мягкой, на это уйде"&amp;"т около 20 минут. 
3) Бланшируйте листья шпината в течение нескольких минут на сковороде, а затем вынимайте и откладывайте в сторону. 
4) Налейте в кастрюлю воду и приготовьте листы лазаньи. Когда оно будет готово, слейте воду и отставьте в сторону.
5) Дл"&amp;"я приготовления соуса растопите сливочное масло и муку, затем постепенно добавляйте соевое молоко вместе с горчицей и уксусом. Подготовьте и перемешайте до получения массы, а затем по желанию выложите лазанью в форму для запекания. 
6) Выпекать в разогрет"&amp;"ой духовке около 25 минут.")</f>
        <v>1) Разогрейте духовку до 180 градусов. 
2) Отварить овощи 5-7 минут, до мягкости. Добавьте чечевицу и доведите до слабого золота, если захотите добавить интеллектуальный кубик. Продолжайте готовить и помешивать, пока чечевица не станет мягкой, на это уйдет около 20 минут. 
3) Бланшируйте листья шпината в течение нескольких минут на сковороде, а затем вынимайте и откладывайте в сторону. 
4) Налейте в кастрюлю воду и приготовьте листы лазаньи. Когда оно будет готово, слейте воду и отставьте в сторону.
5) Для приготовления соуса растопите сливочное масло и муку, затем постепенно добавляйте соевое молоко вместе с горчицей и уксусом. Подготовьте и перемешайте до получения массы, а затем по желанию выложите лазанью в форму для запекания. 
6) Выпекать в разогретой духовке около 25 минут.</v>
      </c>
    </row>
    <row r="3150" ht="15.75" customHeight="1">
      <c r="A3150" s="2" t="s">
        <v>1220</v>
      </c>
      <c r="B3150" s="2" t="s">
        <v>1226</v>
      </c>
      <c r="C3150" s="2" t="s">
        <v>1222</v>
      </c>
      <c r="E3150" s="2" t="str">
        <f>IFERROR(__xludf.DUMMYFUNCTION("GOOGLETRANSLATE(A3150, ""en"", ""ru"")"),"Loading...")</f>
        <v>Loading...</v>
      </c>
      <c r="F3150" s="2" t="str">
        <f>IFERROR(__xludf.DUMMYFUNCTION("GOOGLETRANSLATE(B3150, ""en"", ""ru"")"),"Loading...")</f>
        <v>Loading...</v>
      </c>
      <c r="G3150" s="2" t="str">
        <f>IFERROR(__xludf.DUMMYFUNCTION("GOOGLETRANSLATE(C3150, ""en"", ""ru"")"),"1) Разогрейте духовку до 180 градусов. 
2) Отварить овощи 5-7 минут, до мягкости. Добавьте чечевицу и доведите до слабого золота, если захотите добавить интеллектуальный кубик. Продолжайте готовить и помешивать, пока чечевица не станет мягкой, на это уйде"&amp;"т около 20 минут. 
3) Бланшируйте листья шпината в течение нескольких минут на сковороде, а затем вынимайте и откладывайте в сторону. 
4) Налейте в кастрюлю воду и приготовьте листы лазаньи. Когда оно будет готово, слейте воду и отставьте в сторону.
5) Дл"&amp;"я приготовления соуса растопите сливочное масло и муку, затем постепенно добавляйте соевое молоко вместе с горчицей и уксусом. Подготовьте и перемешайте до получения массы, а затем по желанию выложите лазанью в форму для запекания. 
6) Выпекать в разогрет"&amp;"ой духовке около 25 минут.")</f>
        <v>1) Разогрейте духовку до 180 градусов. 
2) Отварить овощи 5-7 минут, до мягкости. Добавьте чечевицу и доведите до слабого золота, если захотите добавить интеллектуальный кубик. Продолжайте готовить и помешивать, пока чечевица не станет мягкой, на это уйдет около 20 минут. 
3) Бланшируйте листья шпината в течение нескольких минут на сковороде, а затем вынимайте и откладывайте в сторону. 
4) Налейте в кастрюлю воду и приготовьте листы лазаньи. Когда оно будет готово, слейте воду и отставьте в сторону.
5) Для приготовления соуса растопите сливочное масло и муку, затем постепенно добавляйте соевое молоко вместе с горчицей и уксусом. Подготовьте и перемешайте до получения массы, а затем по желанию выложите лазанью в форму для запекания. 
6) Выпекать в разогретой духовке около 25 минут.</v>
      </c>
    </row>
    <row r="3151" ht="15.75" customHeight="1">
      <c r="A3151" s="2" t="s">
        <v>1220</v>
      </c>
      <c r="B3151" s="2" t="s">
        <v>1227</v>
      </c>
      <c r="C3151" s="2" t="s">
        <v>1222</v>
      </c>
      <c r="E3151" s="2" t="str">
        <f>IFERROR(__xludf.DUMMYFUNCTION("GOOGLETRANSLATE(A3151, ""en"", ""ru"")"),"Loading...")</f>
        <v>Loading...</v>
      </c>
      <c r="F3151" s="2" t="str">
        <f>IFERROR(__xludf.DUMMYFUNCTION("GOOGLETRANSLATE(B3151, ""en"", ""ru"")"),"Loading...")</f>
        <v>Loading...</v>
      </c>
      <c r="G3151" s="2" t="str">
        <f>IFERROR(__xludf.DUMMYFUNCTION("GOOGLETRANSLATE(C3151, ""en"", ""ru"")"),"1) Разогрейте духовку до 180 градусов. 
2) Отварить овощи 5-7 минут, до мягкости. Добавьте чечевицу и доведите до слабого золота, если захотите добавить интеллектуальный кубик. Продолжайте готовить и помешивать, пока чечевица не станет мягкой, на это уйде"&amp;"т около 20 минут. 
3) Бланшируйте листья шпината в течение нескольких минут на сковороде, а затем вынимайте и откладывайте в сторону. 
4) Налейте в кастрюлю воду и приготовьте листы лазаньи. Когда оно будет готово, слейте воду и отставьте в сторону.
5) Дл"&amp;"я приготовления соуса растопите сливочное масло и муку, затем постепенно добавляйте соевое молоко вместе с горчицей и уксусом. Подготовьте и перемешайте до получения массы, а затем по желанию выложите лазанью в форму для запекания. 
6) Выпекать в разогрет"&amp;"ой духовке около 25 минут.")</f>
        <v>1) Разогрейте духовку до 180 градусов. 
2) Отварить овощи 5-7 минут, до мягкости. Добавьте чечевицу и доведите до слабого золота, если захотите добавить интеллектуальный кубик. Продолжайте готовить и помешивать, пока чечевица не станет мягкой, на это уйдет около 20 минут. 
3) Бланшируйте листья шпината в течение нескольких минут на сковороде, а затем вынимайте и откладывайте в сторону. 
4) Налейте в кастрюлю воду и приготовьте листы лазаньи. Когда оно будет готово, слейте воду и отставьте в сторону.
5) Для приготовления соуса растопите сливочное масло и муку, затем постепенно добавляйте соевое молоко вместе с горчицей и уксусом. Подготовьте и перемешайте до получения массы, а затем по желанию выложите лазанью в форму для запекания. 
6) Выпекать в разогретой духовке около 25 минут.</v>
      </c>
    </row>
    <row r="3152" ht="15.75" customHeight="1">
      <c r="A3152" s="2" t="s">
        <v>1220</v>
      </c>
      <c r="B3152" s="2" t="s">
        <v>1228</v>
      </c>
      <c r="C3152" s="2" t="s">
        <v>1222</v>
      </c>
      <c r="E3152" s="2" t="str">
        <f>IFERROR(__xludf.DUMMYFUNCTION("GOOGLETRANSLATE(A3152, ""en"", ""ru"")"),"Loading...")</f>
        <v>Loading...</v>
      </c>
      <c r="F3152" s="2" t="str">
        <f>IFERROR(__xludf.DUMMYFUNCTION("GOOGLETRANSLATE(B3152, ""en"", ""ru"")"),"Loading...")</f>
        <v>Loading...</v>
      </c>
      <c r="G3152" s="2" t="str">
        <f>IFERROR(__xludf.DUMMYFUNCTION("GOOGLETRANSLATE(C3152, ""en"", ""ru"")"),"1) Разогрейте духовку до 180 градусов. 
2) Отварить овощи 5-7 минут, до мягкости. Добавьте чечевицу и доведите до слабого золота, если захотите добавить интеллектуальный кубик. Продолжайте готовить и помешивать, пока чечевица не станет мягкой, на это уйде"&amp;"т около 20 минут. 
3) Бланшируйте листья шпината в течение нескольких минут на сковороде, а затем вынимайте и откладывайте в сторону. 
4) Налейте в кастрюлю воду и приготовьте листы лазаньи. Когда оно будет готово, слейте воду и отставьте в сторону.
5) Дл"&amp;"я приготовления соуса растопите сливочное масло и муку, затем постепенно добавляйте соевое молоко вместе с горчицей и уксусом. Подготовьте и перемешайте до получения массы, а затем по желанию выложите лазанью в форму для запекания. 
6) Выпекать в разогрет"&amp;"ой духовке около 25 минут.")</f>
        <v>1) Разогрейте духовку до 180 градусов. 
2) Отварить овощи 5-7 минут, до мягкости. Добавьте чечевицу и доведите до слабого золота, если захотите добавить интеллектуальный кубик. Продолжайте готовить и помешивать, пока чечевица не станет мягкой, на это уйдет около 20 минут. 
3) Бланшируйте листья шпината в течение нескольких минут на сковороде, а затем вынимайте и откладывайте в сторону. 
4) Налейте в кастрюлю воду и приготовьте листы лазаньи. Когда оно будет готово, слейте воду и отставьте в сторону.
5) Для приготовления соуса растопите сливочное масло и муку, затем постепенно добавляйте соевое молоко вместе с горчицей и уксусом. Подготовьте и перемешайте до получения массы, а затем по желанию выложите лазанью в форму для запекания. 
6) Выпекать в разогретой духовке около 25 минут.</v>
      </c>
    </row>
    <row r="3153" ht="15.75" customHeight="1">
      <c r="A3153" s="2" t="s">
        <v>1220</v>
      </c>
      <c r="B3153" s="2" t="s">
        <v>1229</v>
      </c>
      <c r="C3153" s="2" t="s">
        <v>1222</v>
      </c>
      <c r="E3153" s="2" t="str">
        <f>IFERROR(__xludf.DUMMYFUNCTION("GOOGLETRANSLATE(A3153, ""en"", ""ru"")"),"Loading...")</f>
        <v>Loading...</v>
      </c>
      <c r="F3153" s="2" t="str">
        <f>IFERROR(__xludf.DUMMYFUNCTION("GOOGLETRANSLATE(B3153, ""en"", ""ru"")"),"Loading...")</f>
        <v>Loading...</v>
      </c>
      <c r="G3153" s="2" t="str">
        <f>IFERROR(__xludf.DUMMYFUNCTION("GOOGLETRANSLATE(C3153, ""en"", ""ru"")"),"1) Разогрейте духовку до 180 градусов. 
2) Отварить овощи 5-7 минут, до мягкости. Добавьте чечевицу и доведите до слабого золота, если захотите добавить интеллектуальный кубик. Продолжайте готовить и помешивать, пока чечевица не станет мягкой, на это уйде"&amp;"т около 20 минут. 
3) Бланшируйте листья шпината в течение нескольких минут на сковороде, а затем вынимайте и откладывайте в сторону. 
4) Налейте в кастрюлю воду и приготовьте листы лазаньи. Когда оно будет готово, слейте воду и отставьте в сторону.
5) Дл"&amp;"я приготовления соуса растопите сливочное масло и муку, затем постепенно добавляйте соевое молоко вместе с горчицей и уксусом. Подготовьте и перемешайте до получения массы, а затем по желанию выложите лазанью в форму для запекания. 
6) Выпекать в разогрет"&amp;"ой духовке около 25 минут.")</f>
        <v>1) Разогрейте духовку до 180 градусов. 
2) Отварить овощи 5-7 минут, до мягкости. Добавьте чечевицу и доведите до слабого золота, если захотите добавить интеллектуальный кубик. Продолжайте готовить и помешивать, пока чечевица не станет мягкой, на это уйдет около 20 минут. 
3) Бланшируйте листья шпината в течение нескольких минут на сковороде, а затем вынимайте и откладывайте в сторону. 
4) Налейте в кастрюлю воду и приготовьте листы лазаньи. Когда оно будет готово, слейте воду и отставьте в сторону.
5) Для приготовления соуса растопите сливочное масло и муку, затем постепенно добавляйте соевое молоко вместе с горчицей и уксусом. Подготовьте и перемешайте до получения массы, а затем по желанию выложите лазанью в форму для запекания. 
6) Выпекать в разогретой духовке около 25 минут.</v>
      </c>
    </row>
    <row r="3154" ht="15.75" customHeight="1">
      <c r="A3154" s="2" t="s">
        <v>1220</v>
      </c>
      <c r="B3154" s="2" t="s">
        <v>1230</v>
      </c>
      <c r="C3154" s="2" t="s">
        <v>1222</v>
      </c>
      <c r="E3154" s="2" t="str">
        <f>IFERROR(__xludf.DUMMYFUNCTION("GOOGLETRANSLATE(A3154, ""en"", ""ru"")"),"Loading...")</f>
        <v>Loading...</v>
      </c>
      <c r="F3154" s="2" t="str">
        <f>IFERROR(__xludf.DUMMYFUNCTION("GOOGLETRANSLATE(B3154, ""en"", ""ru"")"),"Loading...")</f>
        <v>Loading...</v>
      </c>
      <c r="G3154" s="2" t="str">
        <f>IFERROR(__xludf.DUMMYFUNCTION("GOOGLETRANSLATE(C3154, ""en"", ""ru"")"),"1) Разогрейте духовку до 180 градусов. 
2) Отварить овощи 5-7 минут, до мягкости. Добавьте чечевицу и доведите до слабого золота, если захотите добавить интеллектуальный кубик. Продолжайте готовить и помешивать, пока чечевица не станет мягкой, на это уйде"&amp;"т около 20 минут. 
3) Бланшируйте листья шпината в течение нескольких минут на сковороде, а затем вынимайте и откладывайте в сторону. 
4) Налейте в кастрюлю воду и приготовьте листы лазаньи. Когда оно будет готово, слейте воду и отставьте в сторону.
5) Дл"&amp;"я приготовления соуса растопите сливочное масло и муку, затем постепенно добавляйте соевое молоко вместе с горчицей и уксусом. Подготовьте и перемешайте до получения массы, а затем по желанию выложите лазанью в форму для запекания. 
6) Выпекать в разогрет"&amp;"ой духовке около 25 минут.")</f>
        <v>1) Разогрейте духовку до 180 градусов. 
2) Отварить овощи 5-7 минут, до мягкости. Добавьте чечевицу и доведите до слабого золота, если захотите добавить интеллектуальный кубик. Продолжайте готовить и помешивать, пока чечевица не станет мягкой, на это уйдет около 20 минут. 
3) Бланшируйте листья шпината в течение нескольких минут на сковороде, а затем вынимайте и откладывайте в сторону. 
4) Налейте в кастрюлю воду и приготовьте листы лазаньи. Когда оно будет готово, слейте воду и отставьте в сторону.
5) Для приготовления соуса растопите сливочное масло и муку, затем постепенно добавляйте соевое молоко вместе с горчицей и уксусом. Подготовьте и перемешайте до получения массы, а затем по желанию выложите лазанью в форму для запекания. 
6) Выпекать в разогретой духовке около 25 минут.</v>
      </c>
    </row>
    <row r="3155" ht="15.75" customHeight="1">
      <c r="A3155" s="2" t="s">
        <v>1231</v>
      </c>
      <c r="B3155" s="2" t="s">
        <v>1048</v>
      </c>
      <c r="C3155" s="2" t="s">
        <v>1232</v>
      </c>
      <c r="E3155" s="2" t="str">
        <f>IFERROR(__xludf.DUMMYFUNCTION("GOOGLETRANSLATE(A3155, ""en"", ""ru"")"),"Веганский шоколадный торт")</f>
        <v>Веганский шоколадный торт</v>
      </c>
      <c r="F3155" s="2" t="str">
        <f>IFERROR(__xludf.DUMMYFUNCTION("GOOGLETRANSLATE(B3155, ""en"", ""ru"")"),"Loading...")</f>
        <v>Loading...</v>
      </c>
      <c r="G3155" s="2" t="str">
        <f>IFERROR(__xludf.DUMMYFUNCTION("GOOGLETRANSLATE(C3155, ""en"", ""ru"")"),"Просто добавьте все сухие ингредиенты с влажными и перемешайте. Выпекать 45 минут при 180 градусах. Украсьте растопленным веганским шоколадом. ")</f>
        <v>Просто добавьте все сухие ингредиенты с влажными и перемешайте. Выпекать 45 минут при 180 градусах. Украсьте растопленным веганским шоколадом. </v>
      </c>
    </row>
    <row r="3156" ht="15.75" customHeight="1">
      <c r="A3156" s="2" t="s">
        <v>1231</v>
      </c>
      <c r="B3156" s="2" t="s">
        <v>1233</v>
      </c>
      <c r="C3156" s="2" t="s">
        <v>1232</v>
      </c>
      <c r="E3156" s="2" t="str">
        <f>IFERROR(__xludf.DUMMYFUNCTION("GOOGLETRANSLATE(A3156, ""en"", ""ru"")"),"Веганский шоколадный торт")</f>
        <v>Веганский шоколадный торт</v>
      </c>
      <c r="F3156" s="2" t="str">
        <f>IFERROR(__xludf.DUMMYFUNCTION("GOOGLETRANSLATE(B3156, ""en"", ""ru"")"),"кокосовый сахар")</f>
        <v>кокосовый сахар</v>
      </c>
      <c r="G3156" s="2" t="str">
        <f>IFERROR(__xludf.DUMMYFUNCTION("GOOGLETRANSLATE(C3156, ""en"", ""ru"")"),"Просто добавьте все сухие ингредиенты с влажными и перемешайте. Выпекать 45 минут при 180 градусах. Украсьте растопленным веганским шоколадом. ")</f>
        <v>Просто добавьте все сухие ингредиенты с влажными и перемешайте. Выпекать 45 минут при 180 градусах. Украсьте растопленным веганским шоколадом. </v>
      </c>
    </row>
    <row r="3157" ht="15.75" customHeight="1">
      <c r="A3157" s="2" t="s">
        <v>1231</v>
      </c>
      <c r="B3157" s="2" t="s">
        <v>1234</v>
      </c>
      <c r="C3157" s="2" t="s">
        <v>1232</v>
      </c>
      <c r="E3157" s="2" t="str">
        <f>IFERROR(__xludf.DUMMYFUNCTION("GOOGLETRANSLATE(A3157, ""en"", ""ru"")"),"Веганский шоколадный торт")</f>
        <v>Веганский шоколадный торт</v>
      </c>
      <c r="F3157" s="2" t="str">
        <f>IFERROR(__xludf.DUMMYFUNCTION("GOOGLETRANSLATE(B3157, ""en"", ""ru"")"),"Loading...")</f>
        <v>Loading...</v>
      </c>
      <c r="G3157" s="2" t="str">
        <f>IFERROR(__xludf.DUMMYFUNCTION("GOOGLETRANSLATE(C3157, ""en"", ""ru"")"),"Просто добавьте все сухие ингредиенты с влажными и перемешайте. Выпекать 45 минут при 180 градусах. Украсьте растопленным веганским шоколадом. ")</f>
        <v>Просто добавьте все сухие ингредиенты с влажными и перемешайте. Выпекать 45 минут при 180 градусах. Украсьте растопленным веганским шоколадом. </v>
      </c>
    </row>
    <row r="3158" ht="15.75" customHeight="1">
      <c r="A3158" s="2" t="s">
        <v>1231</v>
      </c>
      <c r="B3158" s="2" t="s">
        <v>1235</v>
      </c>
      <c r="C3158" s="2" t="s">
        <v>1232</v>
      </c>
      <c r="E3158" s="2" t="str">
        <f>IFERROR(__xludf.DUMMYFUNCTION("GOOGLETRANSLATE(A3158, ""en"", ""ru"")"),"Веганский шоколадный торт")</f>
        <v>Веганский шоколадный торт</v>
      </c>
      <c r="F3158" s="2" t="str">
        <f>IFERROR(__xludf.DUMMYFUNCTION("GOOGLETRANSLATE(B3158, ""en"", ""ru"")"),"Loading...")</f>
        <v>Loading...</v>
      </c>
      <c r="G3158" s="2" t="str">
        <f>IFERROR(__xludf.DUMMYFUNCTION("GOOGLETRANSLATE(C3158, ""en"", ""ru"")"),"Просто добавьте все сухие ингредиенты с влажными и перемешайте. Выпекать 45 минут при 180 градусах. Украсьте растопленным веганским шоколадом. ")</f>
        <v>Просто добавьте все сухие ингредиенты с влажными и перемешайте. Выпекать 45 минут при 180 градусах. Украсьте растопленным веганским шоколадом. </v>
      </c>
    </row>
    <row r="3159" ht="15.75" customHeight="1">
      <c r="A3159" s="2" t="s">
        <v>1231</v>
      </c>
      <c r="B3159" s="2" t="s">
        <v>1236</v>
      </c>
      <c r="C3159" s="2" t="s">
        <v>1232</v>
      </c>
      <c r="E3159" s="2" t="str">
        <f>IFERROR(__xludf.DUMMYFUNCTION("GOOGLETRANSLATE(A3159, ""en"", ""ru"")"),"Веганский шоколадный торт")</f>
        <v>Веганский шоколадный торт</v>
      </c>
      <c r="F3159" s="2" t="str">
        <f>IFERROR(__xludf.DUMMYFUNCTION("GOOGLETRANSLATE(B3159, ""en"", ""ru"")"),"Loading...")</f>
        <v>Loading...</v>
      </c>
      <c r="G3159" s="2" t="str">
        <f>IFERROR(__xludf.DUMMYFUNCTION("GOOGLETRANSLATE(C3159, ""en"", ""ru"")"),"Просто добавьте все сухие ингредиенты с влажными и перемешайте. Выпекать 45 минут при 180 градусах. Украсьте растопленным веганским шоколадом. ")</f>
        <v>Просто добавьте все сухие ингредиенты с влажными и перемешайте. Выпекать 45 минут при 180 градусах. Украсьте растопленным веганским шоколадом. </v>
      </c>
    </row>
    <row r="3160" ht="15.75" customHeight="1">
      <c r="A3160" s="2" t="s">
        <v>1231</v>
      </c>
      <c r="B3160" s="2" t="s">
        <v>1237</v>
      </c>
      <c r="C3160" s="2" t="s">
        <v>1232</v>
      </c>
      <c r="E3160" s="2" t="str">
        <f>IFERROR(__xludf.DUMMYFUNCTION("GOOGLETRANSLATE(A3160, ""en"", ""ru"")"),"Веганский шоколадный торт")</f>
        <v>Веганский шоколадный торт</v>
      </c>
      <c r="F3160" s="2" t="str">
        <f>IFERROR(__xludf.DUMMYFUNCTION("GOOGLETRANSLATE(B3160, ""en"", ""ru"")"),"Loading...")</f>
        <v>Loading...</v>
      </c>
      <c r="G3160" s="2" t="str">
        <f>IFERROR(__xludf.DUMMYFUNCTION("GOOGLETRANSLATE(C3160, ""en"", ""ru"")"),"Просто добавьте все сухие ингредиенты с влажными и перемешайте. Выпекать 45 минут при 180 градусах. Украсьте растопленным веганским шоколадом. ")</f>
        <v>Просто добавьте все сухие ингредиенты с влажными и перемешайте. Выпекать 45 минут при 180 градусах. Украсьте растопленным веганским шоколадом. </v>
      </c>
    </row>
    <row r="3161" ht="15.75" customHeight="1">
      <c r="A3161" s="2" t="s">
        <v>1231</v>
      </c>
      <c r="B3161" s="2" t="s">
        <v>1238</v>
      </c>
      <c r="C3161" s="2" t="s">
        <v>1232</v>
      </c>
      <c r="E3161" s="2" t="str">
        <f>IFERROR(__xludf.DUMMYFUNCTION("GOOGLETRANSLATE(A3161, ""en"", ""ru"")"),"Веганский шоколадный торт")</f>
        <v>Веганский шоколадный торт</v>
      </c>
      <c r="F3161" s="2" t="str">
        <f>IFERROR(__xludf.DUMMYFUNCTION("GOOGLETRANSLATE(B3161, ""en"", ""ru"")"),"Loading...")</f>
        <v>Loading...</v>
      </c>
      <c r="G3161" s="2" t="str">
        <f>IFERROR(__xludf.DUMMYFUNCTION("GOOGLETRANSLATE(C3161, ""en"", ""ru"")"),"Просто добавьте все сухие ингредиенты с влажными и перемешайте. Выпекать 45 минут при 180 градусах. Украсьте растопленным веганским шоколадом. ")</f>
        <v>Просто добавьте все сухие ингредиенты с влажными и перемешайте. Выпекать 45 минут при 180 градусах. Украсьте растопленным веганским шоколадом. </v>
      </c>
    </row>
    <row r="3162" ht="15.75" customHeight="1">
      <c r="A3162" s="2" t="s">
        <v>1231</v>
      </c>
      <c r="B3162" s="2" t="s">
        <v>912</v>
      </c>
      <c r="C3162" s="2" t="s">
        <v>1232</v>
      </c>
      <c r="E3162" s="2" t="str">
        <f>IFERROR(__xludf.DUMMYFUNCTION("GOOGLETRANSLATE(A3162, ""en"", ""ru"")"),"Веганский шоколадный торт")</f>
        <v>Веганский шоколадный торт</v>
      </c>
      <c r="F3162" s="2" t="str">
        <f>IFERROR(__xludf.DUMMYFUNCTION("GOOGLETRANSLATE(B3162, ""en"", ""ru"")"),"Loading...")</f>
        <v>Loading...</v>
      </c>
      <c r="G3162" s="2" t="str">
        <f>IFERROR(__xludf.DUMMYFUNCTION("GOOGLETRANSLATE(C3162, ""en"", ""ru"")"),"Просто добавьте все сухие ингредиенты с влажными и перемешайте. Выпекать 45 минут при 180 градусах. Украсьте растопленным веганским шоколадом. ")</f>
        <v>Просто добавьте все сухие ингредиенты с влажными и перемешайте. Выпекать 45 минут при 180 градусах. Украсьте растопленным веганским шоколадом. </v>
      </c>
    </row>
    <row r="3163" ht="15.75" customHeight="1">
      <c r="A3163" s="2" t="s">
        <v>1239</v>
      </c>
      <c r="B3163" s="2" t="s">
        <v>228</v>
      </c>
      <c r="C3163" s="2" t="s">
        <v>1240</v>
      </c>
      <c r="E3163" s="2" t="str">
        <f>IFERROR(__xludf.DUMMYFUNCTION("GOOGLETRANSLATE(A3163, ""en"", ""ru"")"),"Loading...")</f>
        <v>Loading...</v>
      </c>
      <c r="F3163" s="2" t="str">
        <f>IFERROR(__xludf.DUMMYFUNCTION("GOOGLETRANSLATE(B3163, ""en"", ""ru"")"),"Loading...")</f>
        <v>Loading...</v>
      </c>
      <c r="G3163" s="2" t="str">
        <f>IFERROR(__xludf.DUMMYFUNCTION("GOOGLETRANSLATE(C3163, ""en"", ""ru"")"),"Loading...")</f>
        <v>Loading...</v>
      </c>
    </row>
    <row r="3164" ht="15.75" customHeight="1">
      <c r="A3164" s="2" t="s">
        <v>1239</v>
      </c>
      <c r="B3164" s="2" t="s">
        <v>1241</v>
      </c>
      <c r="C3164" s="2" t="s">
        <v>1240</v>
      </c>
      <c r="E3164" s="2" t="str">
        <f>IFERROR(__xludf.DUMMYFUNCTION("GOOGLETRANSLATE(A3164, ""en"", ""ru"")"),"Loading...")</f>
        <v>Loading...</v>
      </c>
      <c r="F3164" s="2" t="str">
        <f>IFERROR(__xludf.DUMMYFUNCTION("GOOGLETRANSLATE(B3164, ""en"", ""ru"")"),"Loading...")</f>
        <v>Loading...</v>
      </c>
      <c r="G3164" s="2" t="str">
        <f>IFERROR(__xludf.DUMMYFUNCTION("GOOGLETRANSLATE(C3164, ""en"", ""ru"")"),"Loading...")</f>
        <v>Loading...</v>
      </c>
    </row>
    <row r="3165" ht="15.75" customHeight="1">
      <c r="A3165" s="2" t="s">
        <v>1239</v>
      </c>
      <c r="B3165" s="2" t="s">
        <v>1242</v>
      </c>
      <c r="C3165" s="2" t="s">
        <v>1240</v>
      </c>
      <c r="E3165" s="2" t="str">
        <f>IFERROR(__xludf.DUMMYFUNCTION("GOOGLETRANSLATE(A3165, ""en"", ""ru"")"),"Loading...")</f>
        <v>Loading...</v>
      </c>
      <c r="F3165" s="2" t="str">
        <f>IFERROR(__xludf.DUMMYFUNCTION("GOOGLETRANSLATE(B3165, ""en"", ""ru"")"),"Loading...")</f>
        <v>Loading...</v>
      </c>
      <c r="G3165" s="2" t="str">
        <f>IFERROR(__xludf.DUMMYFUNCTION("GOOGLETRANSLATE(C3165, ""en"", ""ru"")"),"Loading...")</f>
        <v>Loading...</v>
      </c>
    </row>
    <row r="3166" ht="15.75" customHeight="1">
      <c r="A3166" s="2" t="s">
        <v>1239</v>
      </c>
      <c r="B3166" s="2" t="s">
        <v>37</v>
      </c>
      <c r="C3166" s="2" t="s">
        <v>1240</v>
      </c>
      <c r="E3166" s="2" t="str">
        <f>IFERROR(__xludf.DUMMYFUNCTION("GOOGLETRANSLATE(A3166, ""en"", ""ru"")"),"Loading...")</f>
        <v>Loading...</v>
      </c>
      <c r="F3166" s="2" t="str">
        <f>IFERROR(__xludf.DUMMYFUNCTION("GOOGLETRANSLATE(B3166, ""en"", ""ru"")"),"Шало")</f>
        <v>Шало</v>
      </c>
      <c r="G3166" s="2" t="str">
        <f>IFERROR(__xludf.DUMMYFUNCTION("GOOGLETRANSLATE(C3166, ""en"", ""ru"")"),"Loading...")</f>
        <v>Loading...</v>
      </c>
    </row>
    <row r="3167" ht="15.75" customHeight="1">
      <c r="A3167" s="2" t="s">
        <v>1239</v>
      </c>
      <c r="B3167" s="2" t="s">
        <v>79</v>
      </c>
      <c r="C3167" s="2" t="s">
        <v>1240</v>
      </c>
      <c r="E3167" s="2" t="str">
        <f>IFERROR(__xludf.DUMMYFUNCTION("GOOGLETRANSLATE(A3167, ""en"", ""ru"")"),"Loading...")</f>
        <v>Loading...</v>
      </c>
      <c r="F3167" s="2" t="str">
        <f>IFERROR(__xludf.DUMMYFUNCTION("GOOGLETRANSLATE(B3167, ""en"", ""ru"")"),"Чеснок")</f>
        <v>Чеснок</v>
      </c>
      <c r="G3167" s="2" t="str">
        <f>IFERROR(__xludf.DUMMYFUNCTION("GOOGLETRANSLATE(C3167, ""en"", ""ru"")"),"Loading...")</f>
        <v>Loading...</v>
      </c>
    </row>
    <row r="3168" ht="15.75" customHeight="1">
      <c r="A3168" s="2" t="s">
        <v>1239</v>
      </c>
      <c r="B3168" s="2" t="s">
        <v>32</v>
      </c>
      <c r="C3168" s="2" t="s">
        <v>1240</v>
      </c>
      <c r="E3168" s="2" t="str">
        <f>IFERROR(__xludf.DUMMYFUNCTION("GOOGLETRANSLATE(A3168, ""en"", ""ru"")"),"Loading...")</f>
        <v>Loading...</v>
      </c>
      <c r="F3168" s="2" t="str">
        <f>IFERROR(__xludf.DUMMYFUNCTION("GOOGLETRANSLATE(B3168, ""en"", ""ru"")"),"Сахар")</f>
        <v>Сахар</v>
      </c>
      <c r="G3168" s="2" t="str">
        <f>IFERROR(__xludf.DUMMYFUNCTION("GOOGLETRANSLATE(C3168, ""en"", ""ru"")"),"Loading...")</f>
        <v>Loading...</v>
      </c>
    </row>
    <row r="3169" ht="15.75" customHeight="1">
      <c r="A3169" s="2" t="s">
        <v>1239</v>
      </c>
      <c r="B3169" s="2" t="s">
        <v>842</v>
      </c>
      <c r="C3169" s="2" t="s">
        <v>1240</v>
      </c>
      <c r="E3169" s="2" t="str">
        <f>IFERROR(__xludf.DUMMYFUNCTION("GOOGLETRANSLATE(A3169, ""en"", ""ru"")"),"Loading...")</f>
        <v>Loading...</v>
      </c>
      <c r="F3169" s="2" t="str">
        <f>IFERROR(__xludf.DUMMYFUNCTION("GOOGLETRANSLATE(B3169, ""en"", ""ru"")"),"Рыбный соус")</f>
        <v>Рыбный соус</v>
      </c>
      <c r="G3169" s="2" t="str">
        <f>IFERROR(__xludf.DUMMYFUNCTION("GOOGLETRANSLATE(C3169, ""en"", ""ru"")"),"Loading...")</f>
        <v>Loading...</v>
      </c>
    </row>
    <row r="3170" ht="15.75" customHeight="1">
      <c r="A3170" s="2" t="s">
        <v>1239</v>
      </c>
      <c r="B3170" s="2" t="s">
        <v>195</v>
      </c>
      <c r="C3170" s="2" t="s">
        <v>1240</v>
      </c>
      <c r="E3170" s="2" t="str">
        <f>IFERROR(__xludf.DUMMYFUNCTION("GOOGLETRANSLATE(A3170, ""en"", ""ru"")"),"Loading...")</f>
        <v>Loading...</v>
      </c>
      <c r="F3170" s="2" t="str">
        <f>IFERROR(__xludf.DUMMYFUNCTION("GOOGLETRANSLATE(B3170, ""en"", ""ru"")"),"Loading...")</f>
        <v>Loading...</v>
      </c>
      <c r="G3170" s="2" t="str">
        <f>IFERROR(__xludf.DUMMYFUNCTION("GOOGLETRANSLATE(C3170, ""en"", ""ru"")"),"Loading...")</f>
        <v>Loading...</v>
      </c>
    </row>
    <row r="3171" ht="15.75" customHeight="1">
      <c r="A3171" s="2" t="s">
        <v>1239</v>
      </c>
      <c r="B3171" s="2" t="s">
        <v>146</v>
      </c>
      <c r="C3171" s="2" t="s">
        <v>1240</v>
      </c>
      <c r="E3171" s="2" t="str">
        <f>IFERROR(__xludf.DUMMYFUNCTION("GOOGLETRANSLATE(A3171, ""en"", ""ru"")"),"Loading...")</f>
        <v>Loading...</v>
      </c>
      <c r="F3171" s="2" t="str">
        <f>IFERROR(__xludf.DUMMYFUNCTION("GOOGLETRANSLATE(B3171, ""en"", ""ru"")"),"Loading...")</f>
        <v>Loading...</v>
      </c>
      <c r="G3171" s="2" t="str">
        <f>IFERROR(__xludf.DUMMYFUNCTION("GOOGLETRANSLATE(C3171, ""en"", ""ru"")"),"Loading...")</f>
        <v>Loading...</v>
      </c>
    </row>
    <row r="3172" ht="15.75" customHeight="1">
      <c r="A3172" s="2" t="s">
        <v>1239</v>
      </c>
      <c r="B3172" s="2" t="s">
        <v>69</v>
      </c>
      <c r="C3172" s="2" t="s">
        <v>1240</v>
      </c>
      <c r="E3172" s="2" t="str">
        <f>IFERROR(__xludf.DUMMYFUNCTION("GOOGLETRANSLATE(A3172, ""en"", ""ru"")"),"Loading...")</f>
        <v>Loading...</v>
      </c>
      <c r="F3172" s="2" t="str">
        <f>IFERROR(__xludf.DUMMYFUNCTION("GOOGLETRANSLATE(B3172, ""en"", ""ru"")"),"Оливковое масло")</f>
        <v>Оливковое масло</v>
      </c>
      <c r="G3172" s="2" t="str">
        <f>IFERROR(__xludf.DUMMYFUNCTION("GOOGLETRANSLATE(C3172, ""en"", ""ru"")"),"Loading...")</f>
        <v>Loading...</v>
      </c>
    </row>
    <row r="3173" ht="15.75" customHeight="1">
      <c r="A3173" s="2" t="s">
        <v>1239</v>
      </c>
      <c r="B3173" s="2" t="s">
        <v>234</v>
      </c>
      <c r="C3173" s="2" t="s">
        <v>1240</v>
      </c>
      <c r="E3173" s="2" t="str">
        <f>IFERROR(__xludf.DUMMYFUNCTION("GOOGLETRANSLATE(A3173, ""en"", ""ru"")"),"Loading...")</f>
        <v>Loading...</v>
      </c>
      <c r="F3173" s="2" t="str">
        <f>IFERROR(__xludf.DUMMYFUNCTION("GOOGLETRANSLATE(B3173, ""en"", ""ru"")"),"Loading...")</f>
        <v>Loading...</v>
      </c>
      <c r="G3173" s="2" t="str">
        <f>IFERROR(__xludf.DUMMYFUNCTION("GOOGLETRANSLATE(C3173, ""en"", ""ru"")"),"Loading...")</f>
        <v>Loading...</v>
      </c>
    </row>
    <row r="3174" ht="15.75" customHeight="1">
      <c r="A3174" s="2" t="s">
        <v>1239</v>
      </c>
      <c r="B3174" s="2" t="s">
        <v>161</v>
      </c>
      <c r="C3174" s="2" t="s">
        <v>1240</v>
      </c>
      <c r="E3174" s="2" t="str">
        <f>IFERROR(__xludf.DUMMYFUNCTION("GOOGLETRANSLATE(A3174, ""en"", ""ru"")"),"Loading...")</f>
        <v>Loading...</v>
      </c>
      <c r="F3174" s="2" t="str">
        <f>IFERROR(__xludf.DUMMYFUNCTION("GOOGLETRANSLATE(B3174, ""en"", ""ru"")"),"Loading...")</f>
        <v>Loading...</v>
      </c>
      <c r="G3174" s="2" t="str">
        <f>IFERROR(__xludf.DUMMYFUNCTION("GOOGLETRANSLATE(C3174, ""en"", ""ru"")"),"Loading...")</f>
        <v>Loading...</v>
      </c>
    </row>
    <row r="3175" ht="15.75" customHeight="1">
      <c r="A3175" s="2" t="s">
        <v>1239</v>
      </c>
      <c r="B3175" s="2" t="s">
        <v>745</v>
      </c>
      <c r="C3175" s="2" t="s">
        <v>1240</v>
      </c>
      <c r="E3175" s="2" t="str">
        <f>IFERROR(__xludf.DUMMYFUNCTION("GOOGLETRANSLATE(A3175, ""en"", ""ru"")"),"Loading...")</f>
        <v>Loading...</v>
      </c>
      <c r="F3175" s="2" t="str">
        <f>IFERROR(__xludf.DUMMYFUNCTION("GOOGLETRANSLATE(B3175, ""en"", ""ru"")"),"Арахис")</f>
        <v>Арахис</v>
      </c>
      <c r="G3175" s="2" t="str">
        <f>IFERROR(__xludf.DUMMYFUNCTION("GOOGLETRANSLATE(C3175, ""en"", ""ru"")"),"Loading...")</f>
        <v>Loading...</v>
      </c>
    </row>
    <row r="3176" ht="15.75" customHeight="1">
      <c r="A3176" s="2" t="s">
        <v>1243</v>
      </c>
      <c r="B3176" s="2" t="s">
        <v>69</v>
      </c>
      <c r="C3176" s="2" t="s">
        <v>1244</v>
      </c>
      <c r="E3176" s="2" t="str">
        <f>IFERROR(__xludf.DUMMYFUNCTION("GOOGLETRANSLATE(A3176, ""en"", ""ru"")"),"Loading...")</f>
        <v>Loading...</v>
      </c>
      <c r="F3176" s="2" t="str">
        <f>IFERROR(__xludf.DUMMYFUNCTION("GOOGLETRANSLATE(B3176, ""en"", ""ru"")"),"Оливковое масло")</f>
        <v>Оливковое масло</v>
      </c>
      <c r="G3176" s="2" t="str">
        <f>IFERROR(__xludf.DUMMYFUNCTION("GOOGLETRANSLATE(C3176, ""en"", ""ru"")"),"Loading...")</f>
        <v>Loading...</v>
      </c>
    </row>
    <row r="3177" ht="15.75" customHeight="1">
      <c r="A3177" s="2" t="s">
        <v>1243</v>
      </c>
      <c r="B3177" s="2" t="s">
        <v>554</v>
      </c>
      <c r="C3177" s="2" t="s">
        <v>1244</v>
      </c>
      <c r="E3177" s="2" t="str">
        <f>IFERROR(__xludf.DUMMYFUNCTION("GOOGLETRANSLATE(A3177, ""en"", ""ru"")"),"Loading...")</f>
        <v>Loading...</v>
      </c>
      <c r="F3177" s="2" t="str">
        <f>IFERROR(__xludf.DUMMYFUNCTION("GOOGLETRANSLATE(B3177, ""en"", ""ru"")"),"Утиные ножки")</f>
        <v>Утиные ножки</v>
      </c>
      <c r="G3177" s="2" t="str">
        <f>IFERROR(__xludf.DUMMYFUNCTION("GOOGLETRANSLATE(C3177, ""en"", ""ru"")"),"Loading...")</f>
        <v>Loading...</v>
      </c>
    </row>
    <row r="3178" ht="15.75" customHeight="1">
      <c r="A3178" s="2" t="s">
        <v>1243</v>
      </c>
      <c r="B3178" s="2" t="s">
        <v>77</v>
      </c>
      <c r="C3178" s="2" t="s">
        <v>1244</v>
      </c>
      <c r="E3178" s="2" t="str">
        <f>IFERROR(__xludf.DUMMYFUNCTION("GOOGLETRANSLATE(A3178, ""en"", ""ru"")"),"Loading...")</f>
        <v>Loading...</v>
      </c>
      <c r="F3178" s="2" t="str">
        <f>IFERROR(__xludf.DUMMYFUNCTION("GOOGLETRANSLATE(B3178, ""en"", ""ru"")"),"Лук")</f>
        <v>Лук</v>
      </c>
      <c r="G3178" s="2" t="str">
        <f>IFERROR(__xludf.DUMMYFUNCTION("GOOGLETRANSLATE(C3178, ""en"", ""ru"")"),"Loading...")</f>
        <v>Loading...</v>
      </c>
    </row>
    <row r="3179" ht="15.75" customHeight="1">
      <c r="A3179" s="2" t="s">
        <v>1243</v>
      </c>
      <c r="B3179" s="2" t="s">
        <v>79</v>
      </c>
      <c r="C3179" s="2" t="s">
        <v>1244</v>
      </c>
      <c r="E3179" s="2" t="str">
        <f>IFERROR(__xludf.DUMMYFUNCTION("GOOGLETRANSLATE(A3179, ""en"", ""ru"")"),"Loading...")</f>
        <v>Loading...</v>
      </c>
      <c r="F3179" s="2" t="str">
        <f>IFERROR(__xludf.DUMMYFUNCTION("GOOGLETRANSLATE(B3179, ""en"", ""ru"")"),"Чеснок")</f>
        <v>Чеснок</v>
      </c>
      <c r="G3179" s="2" t="str">
        <f>IFERROR(__xludf.DUMMYFUNCTION("GOOGLETRANSLATE(C3179, ""en"", ""ru"")"),"Loading...")</f>
        <v>Loading...</v>
      </c>
    </row>
    <row r="3180" ht="15.75" customHeight="1">
      <c r="A3180" s="2" t="s">
        <v>1243</v>
      </c>
      <c r="B3180" s="2" t="s">
        <v>22</v>
      </c>
      <c r="C3180" s="2" t="s">
        <v>1244</v>
      </c>
      <c r="E3180" s="2" t="str">
        <f>IFERROR(__xludf.DUMMYFUNCTION("GOOGLETRANSLATE(A3180, ""en"", ""ru"")"),"Loading...")</f>
        <v>Loading...</v>
      </c>
      <c r="F3180" s="2" t="str">
        <f>IFERROR(__xludf.DUMMYFUNCTION("GOOGLETRANSLATE(B3180, ""en"", ""ru"")"),"Корица")</f>
        <v>Корица</v>
      </c>
      <c r="G3180" s="2" t="str">
        <f>IFERROR(__xludf.DUMMYFUNCTION("GOOGLETRANSLATE(C3180, ""en"", ""ru"")"),"Loading...")</f>
        <v>Loading...</v>
      </c>
    </row>
    <row r="3181" ht="15.75" customHeight="1">
      <c r="A3181" s="2" t="s">
        <v>1243</v>
      </c>
      <c r="B3181" s="2" t="s">
        <v>15</v>
      </c>
      <c r="C3181" s="2" t="s">
        <v>1244</v>
      </c>
      <c r="E3181" s="2" t="str">
        <f>IFERROR(__xludf.DUMMYFUNCTION("GOOGLETRANSLATE(A3181, ""en"", ""ru"")"),"Loading...")</f>
        <v>Loading...</v>
      </c>
      <c r="F3181" s="2" t="str">
        <f>IFERROR(__xludf.DUMMYFUNCTION("GOOGLETRANSLATE(B3181, ""en"", ""ru"")"),"Пшеничной муки")</f>
        <v>Пшеничной муки</v>
      </c>
      <c r="G3181" s="2" t="str">
        <f>IFERROR(__xludf.DUMMYFUNCTION("GOOGLETRANSLATE(C3181, ""en"", ""ru"")"),"Loading...")</f>
        <v>Loading...</v>
      </c>
    </row>
    <row r="3182" ht="15.75" customHeight="1">
      <c r="A3182" s="2" t="s">
        <v>1243</v>
      </c>
      <c r="B3182" s="2" t="s">
        <v>141</v>
      </c>
      <c r="C3182" s="2" t="s">
        <v>1244</v>
      </c>
      <c r="E3182" s="2" t="str">
        <f>IFERROR(__xludf.DUMMYFUNCTION("GOOGLETRANSLATE(A3182, ""en"", ""ru"")"),"Loading...")</f>
        <v>Loading...</v>
      </c>
      <c r="F3182" s="2" t="str">
        <f>IFERROR(__xludf.DUMMYFUNCTION("GOOGLETRANSLATE(B3182, ""en"", ""ru"")"),"Loading...")</f>
        <v>Loading...</v>
      </c>
      <c r="G3182" s="2" t="str">
        <f>IFERROR(__xludf.DUMMYFUNCTION("GOOGLETRANSLATE(C3182, ""en"", ""ru"")"),"Loading...")</f>
        <v>Loading...</v>
      </c>
    </row>
    <row r="3183" ht="15.75" customHeight="1">
      <c r="A3183" s="2" t="s">
        <v>1243</v>
      </c>
      <c r="B3183" s="2" t="s">
        <v>394</v>
      </c>
      <c r="C3183" s="2" t="s">
        <v>1244</v>
      </c>
      <c r="E3183" s="2" t="str">
        <f>IFERROR(__xludf.DUMMYFUNCTION("GOOGLETRANSLATE(A3183, ""en"", ""ru"")"),"Loading...")</f>
        <v>Loading...</v>
      </c>
      <c r="F3183" s="2" t="str">
        <f>IFERROR(__xludf.DUMMYFUNCTION("GOOGLETRANSLATE(B3183, ""en"", ""ru"")"),"Loading...")</f>
        <v>Loading...</v>
      </c>
      <c r="G3183" s="2" t="str">
        <f>IFERROR(__xludf.DUMMYFUNCTION("GOOGLETRANSLATE(C3183, ""en"", ""ru"")"),"Loading...")</f>
        <v>Loading...</v>
      </c>
    </row>
    <row r="3184" ht="15.75" customHeight="1">
      <c r="A3184" s="2" t="s">
        <v>1243</v>
      </c>
      <c r="B3184" s="2" t="s">
        <v>286</v>
      </c>
      <c r="C3184" s="2" t="s">
        <v>1244</v>
      </c>
      <c r="E3184" s="2" t="str">
        <f>IFERROR(__xludf.DUMMYFUNCTION("GOOGLETRANSLATE(A3184, ""en"", ""ru"")"),"Loading...")</f>
        <v>Loading...</v>
      </c>
      <c r="F3184" s="2" t="str">
        <f>IFERROR(__xludf.DUMMYFUNCTION("GOOGLETRANSLATE(B3184, ""en"", ""ru"")"),"Loading...")</f>
        <v>Loading...</v>
      </c>
      <c r="G3184" s="2" t="str">
        <f>IFERROR(__xludf.DUMMYFUNCTION("GOOGLETRANSLATE(C3184, ""en"", ""ru"")"),"Loading...")</f>
        <v>Loading...</v>
      </c>
    </row>
    <row r="3185" ht="15.75" customHeight="1">
      <c r="A3185" s="2" t="s">
        <v>1243</v>
      </c>
      <c r="B3185" s="2" t="s">
        <v>88</v>
      </c>
      <c r="C3185" s="2" t="s">
        <v>1244</v>
      </c>
      <c r="E3185" s="2" t="str">
        <f>IFERROR(__xludf.DUMMYFUNCTION("GOOGLETRANSLATE(A3185, ""en"", ""ru"")"),"Loading...")</f>
        <v>Loading...</v>
      </c>
      <c r="F3185" s="2" t="str">
        <f>IFERROR(__xludf.DUMMYFUNCTION("GOOGLETRANSLATE(B3185, ""en"", ""ru"")"),"Розмари")</f>
        <v>Розмари</v>
      </c>
      <c r="G3185" s="2" t="str">
        <f>IFERROR(__xludf.DUMMYFUNCTION("GOOGLETRANSLATE(C3185, ""en"", ""ru"")"),"Loading...")</f>
        <v>Loading...</v>
      </c>
    </row>
    <row r="3186" ht="15.75" customHeight="1">
      <c r="A3186" s="2" t="s">
        <v>1243</v>
      </c>
      <c r="B3186" s="2" t="s">
        <v>89</v>
      </c>
      <c r="C3186" s="2" t="s">
        <v>1244</v>
      </c>
      <c r="E3186" s="2" t="str">
        <f>IFERROR(__xludf.DUMMYFUNCTION("GOOGLETRANSLATE(A3186, ""en"", ""ru"")"),"Loading...")</f>
        <v>Loading...</v>
      </c>
      <c r="F3186" s="2" t="str">
        <f>IFERROR(__xludf.DUMMYFUNCTION("GOOGLETRANSLATE(B3186, ""en"", ""ru"")"),"Лавровый лист")</f>
        <v>Лавровый лист</v>
      </c>
      <c r="G3186" s="2" t="str">
        <f>IFERROR(__xludf.DUMMYFUNCTION("GOOGLETRANSLATE(C3186, ""en"", ""ru"")"),"Loading...")</f>
        <v>Loading...</v>
      </c>
    </row>
    <row r="3187" ht="15.75" customHeight="1">
      <c r="A3187" s="2" t="s">
        <v>1243</v>
      </c>
      <c r="B3187" s="2" t="s">
        <v>32</v>
      </c>
      <c r="C3187" s="2" t="s">
        <v>1244</v>
      </c>
      <c r="E3187" s="2" t="str">
        <f>IFERROR(__xludf.DUMMYFUNCTION("GOOGLETRANSLATE(A3187, ""en"", ""ru"")"),"Loading...")</f>
        <v>Loading...</v>
      </c>
      <c r="F3187" s="2" t="str">
        <f>IFERROR(__xludf.DUMMYFUNCTION("GOOGLETRANSLATE(B3187, ""en"", ""ru"")"),"Сахар")</f>
        <v>Сахар</v>
      </c>
      <c r="G3187" s="2" t="str">
        <f>IFERROR(__xludf.DUMMYFUNCTION("GOOGLETRANSLATE(C3187, ""en"", ""ru"")"),"Loading...")</f>
        <v>Loading...</v>
      </c>
    </row>
    <row r="3188" ht="15.75" customHeight="1">
      <c r="A3188" s="2" t="s">
        <v>1243</v>
      </c>
      <c r="B3188" s="2" t="s">
        <v>25</v>
      </c>
      <c r="C3188" s="2" t="s">
        <v>1244</v>
      </c>
      <c r="E3188" s="2" t="str">
        <f>IFERROR(__xludf.DUMMYFUNCTION("GOOGLETRANSLATE(A3188, ""en"", ""ru"")"),"Loading...")</f>
        <v>Loading...</v>
      </c>
      <c r="F3188" s="2" t="str">
        <f>IFERROR(__xludf.DUMMYFUNCTION("GOOGLETRANSLATE(B3188, ""en"", ""ru"")"),"Молоко")</f>
        <v>Молоко</v>
      </c>
      <c r="G3188" s="2" t="str">
        <f>IFERROR(__xludf.DUMMYFUNCTION("GOOGLETRANSLATE(C3188, ""en"", ""ru"")"),"Loading...")</f>
        <v>Loading...</v>
      </c>
    </row>
    <row r="3189" ht="15.75" customHeight="1">
      <c r="A3189" s="2" t="s">
        <v>1243</v>
      </c>
      <c r="B3189" s="2" t="s">
        <v>1245</v>
      </c>
      <c r="C3189" s="2" t="s">
        <v>1244</v>
      </c>
      <c r="E3189" s="2" t="str">
        <f>IFERROR(__xludf.DUMMYFUNCTION("GOOGLETRANSLATE(A3189, ""en"", ""ru"")"),"Loading...")</f>
        <v>Loading...</v>
      </c>
      <c r="F3189" s="2" t="str">
        <f>IFERROR(__xludf.DUMMYFUNCTION("GOOGLETRANSLATE(B3189, ""en"", ""ru"")"),"Loading...")</f>
        <v>Loading...</v>
      </c>
      <c r="G3189" s="2" t="str">
        <f>IFERROR(__xludf.DUMMYFUNCTION("GOOGLETRANSLATE(C3189, ""en"", ""ru"")"),"Loading...")</f>
        <v>Loading...</v>
      </c>
    </row>
    <row r="3190" ht="15.75" customHeight="1">
      <c r="A3190" s="2" t="s">
        <v>1243</v>
      </c>
      <c r="B3190" s="2" t="s">
        <v>304</v>
      </c>
      <c r="C3190" s="2" t="s">
        <v>1244</v>
      </c>
      <c r="E3190" s="2" t="str">
        <f>IFERROR(__xludf.DUMMYFUNCTION("GOOGLETRANSLATE(A3190, ""en"", ""ru"")"),"Loading...")</f>
        <v>Loading...</v>
      </c>
      <c r="F3190" s="2" t="str">
        <f>IFERROR(__xludf.DUMMYFUNCTION("GOOGLETRANSLATE(B3190, ""en"", ""ru"")"),"Loading...")</f>
        <v>Loading...</v>
      </c>
      <c r="G3190" s="2" t="str">
        <f>IFERROR(__xludf.DUMMYFUNCTION("GOOGLETRANSLATE(C3190, ""en"", ""ru"")"),"Loading...")</f>
        <v>Loading...</v>
      </c>
    </row>
    <row r="3191" ht="15.75" customHeight="1">
      <c r="A3191" s="2" t="s">
        <v>1246</v>
      </c>
      <c r="B3191" s="2" t="s">
        <v>120</v>
      </c>
      <c r="C3191" s="2" t="s">
        <v>1247</v>
      </c>
      <c r="E3191" s="2" t="str">
        <f>IFERROR(__xludf.DUMMYFUNCTION("GOOGLETRANSLATE(A3191, ""en"", ""ru"")"),"Вегетарианская запеканка")</f>
        <v>Вегетарианская запеканка</v>
      </c>
      <c r="F3191" s="2" t="str">
        <f>IFERROR(__xludf.DUMMYFUNCTION("GOOGLETRANSLATE(B3191, ""en"", ""ru"")"),"Loading...")</f>
        <v>Loading...</v>
      </c>
      <c r="G3191" s="2" t="str">
        <f>IFERROR(__xludf.DUMMYFUNCTION("GOOGLETRANSLATE(C3191, ""en"", ""ru"")"),"Loading...")</f>
        <v>Loading...</v>
      </c>
    </row>
    <row r="3192" ht="15.75" customHeight="1">
      <c r="A3192" s="2" t="s">
        <v>1246</v>
      </c>
      <c r="B3192" s="2" t="s">
        <v>77</v>
      </c>
      <c r="C3192" s="2" t="s">
        <v>1247</v>
      </c>
      <c r="E3192" s="2" t="str">
        <f>IFERROR(__xludf.DUMMYFUNCTION("GOOGLETRANSLATE(A3192, ""en"", ""ru"")"),"Вегетарианская запеканка")</f>
        <v>Вегетарианская запеканка</v>
      </c>
      <c r="F3192" s="2" t="str">
        <f>IFERROR(__xludf.DUMMYFUNCTION("GOOGLETRANSLATE(B3192, ""en"", ""ru"")"),"Лук")</f>
        <v>Лук</v>
      </c>
      <c r="G3192" s="2" t="str">
        <f>IFERROR(__xludf.DUMMYFUNCTION("GOOGLETRANSLATE(C3192, ""en"", ""ru"")"),"Loading...")</f>
        <v>Loading...</v>
      </c>
    </row>
    <row r="3193" ht="15.75" customHeight="1">
      <c r="A3193" s="2" t="s">
        <v>1246</v>
      </c>
      <c r="B3193" s="2" t="s">
        <v>79</v>
      </c>
      <c r="C3193" s="2" t="s">
        <v>1247</v>
      </c>
      <c r="E3193" s="2" t="str">
        <f>IFERROR(__xludf.DUMMYFUNCTION("GOOGLETRANSLATE(A3193, ""en"", ""ru"")"),"Вегетарианская запеканка")</f>
        <v>Вегетарианская запеканка</v>
      </c>
      <c r="F3193" s="2" t="str">
        <f>IFERROR(__xludf.DUMMYFUNCTION("GOOGLETRANSLATE(B3193, ""en"", ""ru"")"),"Чеснок")</f>
        <v>Чеснок</v>
      </c>
      <c r="G3193" s="2" t="str">
        <f>IFERROR(__xludf.DUMMYFUNCTION("GOOGLETRANSLATE(C3193, ""en"", ""ru"")"),"Loading...")</f>
        <v>Loading...</v>
      </c>
    </row>
    <row r="3194" ht="15.75" customHeight="1">
      <c r="A3194" s="2" t="s">
        <v>1246</v>
      </c>
      <c r="B3194" s="2" t="s">
        <v>247</v>
      </c>
      <c r="C3194" s="2" t="s">
        <v>1247</v>
      </c>
      <c r="E3194" s="2" t="str">
        <f>IFERROR(__xludf.DUMMYFUNCTION("GOOGLETRANSLATE(A3194, ""en"", ""ru"")"),"Вегетарианская запеканка")</f>
        <v>Вегетарианская запеканка</v>
      </c>
      <c r="F3194" s="2" t="str">
        <f>IFERROR(__xludf.DUMMYFUNCTION("GOOGLETRANSLATE(B3194, ""en"", ""ru"")"),"Loading...")</f>
        <v>Loading...</v>
      </c>
      <c r="G3194" s="2" t="str">
        <f>IFERROR(__xludf.DUMMYFUNCTION("GOOGLETRANSLATE(C3194, ""en"", ""ru"")"),"Loading...")</f>
        <v>Loading...</v>
      </c>
    </row>
    <row r="3195" ht="15.75" customHeight="1">
      <c r="A3195" s="2" t="s">
        <v>1246</v>
      </c>
      <c r="B3195" s="2" t="s">
        <v>42</v>
      </c>
      <c r="C3195" s="2" t="s">
        <v>1247</v>
      </c>
      <c r="E3195" s="2" t="str">
        <f>IFERROR(__xludf.DUMMYFUNCTION("GOOGLETRANSLATE(A3195, ""en"", ""ru"")"),"Вегетарианская запеканка")</f>
        <v>Вегетарианская запеканка</v>
      </c>
      <c r="F3195" s="2" t="str">
        <f>IFERROR(__xludf.DUMMYFUNCTION("GOOGLETRANSLATE(B3195, ""en"", ""ru"")"),"Тмин")</f>
        <v>Тмин</v>
      </c>
      <c r="G3195" s="2" t="str">
        <f>IFERROR(__xludf.DUMMYFUNCTION("GOOGLETRANSLATE(C3195, ""en"", ""ru"")"),"Loading...")</f>
        <v>Loading...</v>
      </c>
    </row>
    <row r="3196" ht="15.75" customHeight="1">
      <c r="A3196" s="2" t="s">
        <v>1246</v>
      </c>
      <c r="B3196" s="2" t="s">
        <v>87</v>
      </c>
      <c r="C3196" s="2" t="s">
        <v>1247</v>
      </c>
      <c r="E3196" s="2" t="str">
        <f>IFERROR(__xludf.DUMMYFUNCTION("GOOGLETRANSLATE(A3196, ""en"", ""ru"")"),"Вегетарианская запеканка")</f>
        <v>Вегетарианская запеканка</v>
      </c>
      <c r="F3196" s="2" t="str">
        <f>IFERROR(__xludf.DUMMYFUNCTION("GOOGLETRANSLATE(B3196, ""en"", ""ru"")"),"Тимьян")</f>
        <v>Тимьян</v>
      </c>
      <c r="G3196" s="2" t="str">
        <f>IFERROR(__xludf.DUMMYFUNCTION("GOOGLETRANSLATE(C3196, ""en"", ""ru"")"),"Loading...")</f>
        <v>Loading...</v>
      </c>
    </row>
    <row r="3197" ht="15.75" customHeight="1">
      <c r="A3197" s="2" t="s">
        <v>1246</v>
      </c>
      <c r="B3197" s="2" t="s">
        <v>91</v>
      </c>
      <c r="C3197" s="2" t="s">
        <v>1247</v>
      </c>
      <c r="E3197" s="2" t="str">
        <f>IFERROR(__xludf.DUMMYFUNCTION("GOOGLETRANSLATE(A3197, ""en"", ""ru"")"),"Вегетарианская запеканка")</f>
        <v>Вегетарианская запеканка</v>
      </c>
      <c r="F3197" s="2" t="str">
        <f>IFERROR(__xludf.DUMMYFUNCTION("GOOGLETRANSLATE(B3197, ""en"", ""ru"")"),"Морковь")</f>
        <v>Морковь</v>
      </c>
      <c r="G3197" s="2" t="str">
        <f>IFERROR(__xludf.DUMMYFUNCTION("GOOGLETRANSLATE(C3197, ""en"", ""ru"")"),"Loading...")</f>
        <v>Loading...</v>
      </c>
    </row>
    <row r="3198" ht="15.75" customHeight="1">
      <c r="A3198" s="2" t="s">
        <v>1246</v>
      </c>
      <c r="B3198" s="2" t="s">
        <v>122</v>
      </c>
      <c r="C3198" s="2" t="s">
        <v>1247</v>
      </c>
      <c r="E3198" s="2" t="str">
        <f>IFERROR(__xludf.DUMMYFUNCTION("GOOGLETRANSLATE(A3198, ""en"", ""ru"")"),"Вегетарианская запеканка")</f>
        <v>Вегетарианская запеканка</v>
      </c>
      <c r="F3198" s="2" t="str">
        <f>IFERROR(__xludf.DUMMYFUNCTION("GOOGLETRANSLATE(B3198, ""en"", ""ru"")"),"Loading...")</f>
        <v>Loading...</v>
      </c>
      <c r="G3198" s="2" t="str">
        <f>IFERROR(__xludf.DUMMYFUNCTION("GOOGLETRANSLATE(C3198, ""en"", ""ru"")"),"Loading...")</f>
        <v>Loading...</v>
      </c>
    </row>
    <row r="3199" ht="15.75" customHeight="1">
      <c r="A3199" s="2" t="s">
        <v>1246</v>
      </c>
      <c r="B3199" s="2" t="s">
        <v>192</v>
      </c>
      <c r="C3199" s="2" t="s">
        <v>1247</v>
      </c>
      <c r="E3199" s="2" t="str">
        <f>IFERROR(__xludf.DUMMYFUNCTION("GOOGLETRANSLATE(A3199, ""en"", ""ru"")"),"Вегетарианская запеканка")</f>
        <v>Вегетарианская запеканка</v>
      </c>
      <c r="F3199" s="2" t="str">
        <f>IFERROR(__xludf.DUMMYFUNCTION("GOOGLETRANSLATE(B3199, ""en"", ""ru"")"),"Loading...")</f>
        <v>Loading...</v>
      </c>
      <c r="G3199" s="2" t="str">
        <f>IFERROR(__xludf.DUMMYFUNCTION("GOOGLETRANSLATE(C3199, ""en"", ""ru"")"),"Loading...")</f>
        <v>Loading...</v>
      </c>
    </row>
    <row r="3200" ht="15.75" customHeight="1">
      <c r="A3200" s="2" t="s">
        <v>1246</v>
      </c>
      <c r="B3200" s="2" t="s">
        <v>570</v>
      </c>
      <c r="C3200" s="2" t="s">
        <v>1247</v>
      </c>
      <c r="E3200" s="2" t="str">
        <f>IFERROR(__xludf.DUMMYFUNCTION("GOOGLETRANSLATE(A3200, ""en"", ""ru"")"),"Вегетарианская запеканка")</f>
        <v>Вегетарианская запеканка</v>
      </c>
      <c r="F3200" s="2" t="str">
        <f>IFERROR(__xludf.DUMMYFUNCTION("GOOGLETRANSLATE(B3200, ""en"", ""ru"")"),"Loading...")</f>
        <v>Loading...</v>
      </c>
      <c r="G3200" s="2" t="str">
        <f>IFERROR(__xludf.DUMMYFUNCTION("GOOGLETRANSLATE(C3200, ""en"", ""ru"")"),"Loading...")</f>
        <v>Loading...</v>
      </c>
    </row>
    <row r="3201" ht="15.75" customHeight="1">
      <c r="A3201" s="2" t="s">
        <v>1246</v>
      </c>
      <c r="B3201" s="2" t="s">
        <v>191</v>
      </c>
      <c r="C3201" s="2" t="s">
        <v>1247</v>
      </c>
      <c r="E3201" s="2" t="str">
        <f>IFERROR(__xludf.DUMMYFUNCTION("GOOGLETRANSLATE(A3201, ""en"", ""ru"")"),"Вегетарианская запеканка")</f>
        <v>Вегетарианская запеканка</v>
      </c>
      <c r="F3201" s="2" t="str">
        <f>IFERROR(__xludf.DUMMYFUNCTION("GOOGLETRANSLATE(B3201, ""en"", ""ru"")"),"Loading...")</f>
        <v>Loading...</v>
      </c>
      <c r="G3201" s="2" t="str">
        <f>IFERROR(__xludf.DUMMYFUNCTION("GOOGLETRANSLATE(C3201, ""en"", ""ru"")"),"Loading...")</f>
        <v>Loading...</v>
      </c>
    </row>
    <row r="3202" ht="15.75" customHeight="1">
      <c r="A3202" s="2" t="s">
        <v>1246</v>
      </c>
      <c r="B3202" s="2" t="s">
        <v>396</v>
      </c>
      <c r="C3202" s="2" t="s">
        <v>1247</v>
      </c>
      <c r="E3202" s="2" t="str">
        <f>IFERROR(__xludf.DUMMYFUNCTION("GOOGLETRANSLATE(A3202, ""en"", ""ru"")"),"Вегетарианская запеканка")</f>
        <v>Вегетарианская запеканка</v>
      </c>
      <c r="F3202" s="2" t="str">
        <f>IFERROR(__xludf.DUMMYFUNCTION("GOOGLETRANSLATE(B3202, ""en"", ""ru"")"),"Loading...")</f>
        <v>Loading...</v>
      </c>
      <c r="G3202" s="2" t="str">
        <f>IFERROR(__xludf.DUMMYFUNCTION("GOOGLETRANSLATE(C3202, ""en"", ""ru"")"),"Loading...")</f>
        <v>Loading...</v>
      </c>
    </row>
    <row r="3203" ht="15.75" customHeight="1">
      <c r="A3203" s="2" t="s">
        <v>1246</v>
      </c>
      <c r="B3203" s="2" t="s">
        <v>527</v>
      </c>
      <c r="C3203" s="2" t="s">
        <v>1247</v>
      </c>
      <c r="E3203" s="2" t="str">
        <f>IFERROR(__xludf.DUMMYFUNCTION("GOOGLETRANSLATE(A3203, ""en"", ""ru"")"),"Вегетарианская запеканка")</f>
        <v>Вегетарианская запеканка</v>
      </c>
      <c r="F3203" s="2" t="str">
        <f>IFERROR(__xludf.DUMMYFUNCTION("GOOGLETRANSLATE(B3203, ""en"", ""ru"")"),"Loading...")</f>
        <v>Loading...</v>
      </c>
      <c r="G3203" s="2" t="str">
        <f>IFERROR(__xludf.DUMMYFUNCTION("GOOGLETRANSLATE(C3203, ""en"", ""ru"")"),"Loading...")</f>
        <v>Loading...</v>
      </c>
    </row>
    <row r="3204" ht="15.75" customHeight="1">
      <c r="A3204" s="2" t="s">
        <v>1246</v>
      </c>
      <c r="B3204" s="2" t="s">
        <v>87</v>
      </c>
      <c r="C3204" s="2" t="s">
        <v>1247</v>
      </c>
      <c r="E3204" s="2" t="str">
        <f>IFERROR(__xludf.DUMMYFUNCTION("GOOGLETRANSLATE(A3204, ""en"", ""ru"")"),"Вегетарианская запеканка")</f>
        <v>Вегетарианская запеканка</v>
      </c>
      <c r="F3204" s="2" t="str">
        <f>IFERROR(__xludf.DUMMYFUNCTION("GOOGLETRANSLATE(B3204, ""en"", ""ru"")"),"Тимьян")</f>
        <v>Тимьян</v>
      </c>
      <c r="G3204" s="2" t="str">
        <f>IFERROR(__xludf.DUMMYFUNCTION("GOOGLETRANSLATE(C3204, ""en"", ""ru"")"),"Loading...")</f>
        <v>Loading...</v>
      </c>
    </row>
    <row r="3205" ht="15.75" customHeight="1">
      <c r="A3205" s="2" t="s">
        <v>1246</v>
      </c>
      <c r="B3205" s="2" t="s">
        <v>482</v>
      </c>
      <c r="C3205" s="2" t="s">
        <v>1247</v>
      </c>
      <c r="E3205" s="2" t="str">
        <f>IFERROR(__xludf.DUMMYFUNCTION("GOOGLETRANSLATE(A3205, ""en"", ""ru"")"),"Вегетарианская запеканка")</f>
        <v>Вегетарианская запеканка</v>
      </c>
      <c r="F3205" s="2" t="str">
        <f>IFERROR(__xludf.DUMMYFUNCTION("GOOGLETRANSLATE(B3205, ""en"", ""ru"")"),"Чечевица")</f>
        <v>Чечевица</v>
      </c>
      <c r="G3205" s="2" t="str">
        <f>IFERROR(__xludf.DUMMYFUNCTION("GOOGLETRANSLATE(C3205, ""en"", ""ru"")"),"Loading...")</f>
        <v>Loading...</v>
      </c>
    </row>
    <row r="3206" ht="15.75" customHeight="1">
      <c r="A3206" s="2" t="s">
        <v>1248</v>
      </c>
      <c r="B3206" s="2" t="s">
        <v>1249</v>
      </c>
      <c r="C3206" s="2" t="s">
        <v>1250</v>
      </c>
      <c r="E3206" s="2" t="str">
        <f>IFERROR(__xludf.DUMMYFUNCTION("GOOGLETRANSLATE(A3206, ""en"", ""ru"")"),"Loading...")</f>
        <v>Loading...</v>
      </c>
      <c r="F3206" s="2" t="str">
        <f>IFERROR(__xludf.DUMMYFUNCTION("GOOGLETRANSLATE(B3206, ""en"", ""ru"")"),"Loading...")</f>
        <v>Loading...</v>
      </c>
      <c r="G3206" s="2" t="str">
        <f>IFERROR(__xludf.DUMMYFUNCTION("GOOGLETRANSLATE(C3206, ""en"", ""ru"")"),"Разогрейте духовку до 200°C/180°C с конвекцией/газом. 6. Готовьте овощи в форме для запекания в течение 15 минут. Добавьте фасоль и помидоры, приправьте и готовьте еще 10–15 минут, пока они не станут достаточно горячими. Нагрейте пакетик в микроволновой п"&amp;"ечи на низкой мощности в течение 1 минуты и подавайте с перцем чили.")</f>
        <v>Разогрейте духовку до 200°C/180°C с конвекцией/газом. 6. Готовьте овощи в форме для запекания в течение 15 минут. Добавьте фасоль и помидоры, приправьте и готовьте еще 10–15 минут, пока они не станут достаточно горячими. Нагрейте пакетик в микроволновой печи на низкой мощности в течение 1 минуты и подавайте с перцем чили.</v>
      </c>
    </row>
    <row r="3207" ht="15.75" customHeight="1">
      <c r="A3207" s="2" t="s">
        <v>1248</v>
      </c>
      <c r="B3207" s="2" t="s">
        <v>704</v>
      </c>
      <c r="C3207" s="2" t="s">
        <v>1250</v>
      </c>
      <c r="E3207" s="2" t="str">
        <f>IFERROR(__xludf.DUMMYFUNCTION("GOOGLETRANSLATE(A3207, ""en"", ""ru"")"),"Loading...")</f>
        <v>Loading...</v>
      </c>
      <c r="F3207" s="2" t="str">
        <f>IFERROR(__xludf.DUMMYFUNCTION("GOOGLETRANSLATE(B3207, ""en"", ""ru"")"),"Loading...")</f>
        <v>Loading...</v>
      </c>
      <c r="G3207" s="2" t="str">
        <f>IFERROR(__xludf.DUMMYFUNCTION("GOOGLETRANSLATE(C3207, ""en"", ""ru"")"),"Разогрейте духовку до 200°C/180°C с конвекцией/газом. 6. Готовьте овощи в форме для запекания в течение 15 минут. Добавьте фасоль и помидоры, приправьте и готовьте еще 10–15 минут, пока они не станут достаточно горячими. Нагрейте пакетик в микроволновой п"&amp;"ечи на низкой мощности в течение 1 минуты и подавайте с перцем чили.")</f>
        <v>Разогрейте духовку до 200°C/180°C с конвекцией/газом. 6. Готовьте овощи в форме для запекания в течение 15 минут. Добавьте фасоль и помидоры, приправьте и готовьте еще 10–15 минут, пока они не станут достаточно горячими. Нагрейте пакетик в микроволновой печи на низкой мощности в течение 1 минуты и подавайте с перцем чили.</v>
      </c>
    </row>
    <row r="3208" ht="15.75" customHeight="1">
      <c r="A3208" s="2" t="s">
        <v>1248</v>
      </c>
      <c r="B3208" s="2" t="s">
        <v>394</v>
      </c>
      <c r="C3208" s="2" t="s">
        <v>1250</v>
      </c>
      <c r="E3208" s="2" t="str">
        <f>IFERROR(__xludf.DUMMYFUNCTION("GOOGLETRANSLATE(A3208, ""en"", ""ru"")"),"Loading...")</f>
        <v>Loading...</v>
      </c>
      <c r="F3208" s="2" t="str">
        <f>IFERROR(__xludf.DUMMYFUNCTION("GOOGLETRANSLATE(B3208, ""en"", ""ru"")"),"Loading...")</f>
        <v>Loading...</v>
      </c>
      <c r="G3208" s="2" t="str">
        <f>IFERROR(__xludf.DUMMYFUNCTION("GOOGLETRANSLATE(C3208, ""en"", ""ru"")"),"Разогрейте духовку до 200°C/180°C с конвекцией/газом. 6. Готовьте овощи в форме для запекания в течение 15 минут. Добавьте фасоль и помидоры, приправьте и готовьте еще 10–15 минут, пока они не станут достаточно горячими. Нагрейте пакетик в микроволновой п"&amp;"ечи на низкой мощности в течение 1 минуты и подавайте с перцем чили.")</f>
        <v>Разогрейте духовку до 200°C/180°C с конвекцией/газом. 6. Готовьте овощи в форме для запекания в течение 15 минут. Добавьте фасоль и помидоры, приправьте и готовьте еще 10–15 минут, пока они не станут достаточно горячими. Нагрейте пакетик в микроволновой печи на низкой мощности в течение 1 минуты и подавайте с перцем чили.</v>
      </c>
    </row>
    <row r="3209" ht="15.75" customHeight="1">
      <c r="A3209" s="2" t="s">
        <v>1248</v>
      </c>
      <c r="B3209" s="2" t="s">
        <v>1251</v>
      </c>
      <c r="C3209" s="2" t="s">
        <v>1250</v>
      </c>
      <c r="E3209" s="2" t="str">
        <f>IFERROR(__xludf.DUMMYFUNCTION("GOOGLETRANSLATE(A3209, ""en"", ""ru"")"),"Loading...")</f>
        <v>Loading...</v>
      </c>
      <c r="F3209" s="2" t="str">
        <f>IFERROR(__xludf.DUMMYFUNCTION("GOOGLETRANSLATE(B3209, ""en"", ""ru"")"),"Loading...")</f>
        <v>Loading...</v>
      </c>
      <c r="G3209" s="2" t="str">
        <f>IFERROR(__xludf.DUMMYFUNCTION("GOOGLETRANSLATE(C3209, ""en"", ""ru"")"),"Разогрейте духовку до 200°C/180°C с конвекцией/газом. 6. Готовьте овощи в форме для запекания в течение 15 минут. Добавьте фасоль и помидоры, приправьте и готовьте еще 10–15 минут, пока они не станут достаточно горячими. Нагрейте пакетик в микроволновой п"&amp;"ечи на низкой мощности в течение 1 минуты и подавайте с перцем чили.")</f>
        <v>Разогрейте духовку до 200°C/180°C с конвекцией/газом. 6. Готовьте овощи в форме для запекания в течение 15 минут. Добавьте фасоль и помидоры, приправьте и готовьте еще 10–15 минут, пока они не станут достаточно горячими. Нагрейте пакетик в микроволновой печи на низкой мощности в течение 1 минуты и подавайте с перцем чили.</v>
      </c>
    </row>
    <row r="3210" ht="15.75" customHeight="1">
      <c r="A3210" s="2" t="s">
        <v>1252</v>
      </c>
      <c r="B3210" s="2" t="s">
        <v>93</v>
      </c>
      <c r="C3210" s="2" t="s">
        <v>1253</v>
      </c>
      <c r="E3210" s="2" t="str">
        <f>IFERROR(__xludf.DUMMYFUNCTION("GOOGLETRANSLATE(A3210, ""en"", ""ru"")"),"Loading...")</f>
        <v>Loading...</v>
      </c>
      <c r="F3210" s="2" t="str">
        <f>IFERROR(__xludf.DUMMYFUNCTION("GOOGLETRANSLATE(B3210, ""en"", ""ru"")"),"Картофель")</f>
        <v>Картофель</v>
      </c>
      <c r="G3210" s="2" t="str">
        <f>IFERROR(__xludf.DUMMYFUNCTION("GOOGLETRANSLATE(C3210, ""en"", ""ru"")"),"Добавьте ингредиенты:
12 чашек нарезанной овощной смеси
1 чашка нарезанных свежих грибов 
1 чашка жемчужного лука
ТОПИНГ:
Разогрейте духовку до 450°. Запекайте картофель на противне, застеленном фольгой, до подачи, около 45 минут. Дайте немного остыть,"&amp;" а затем очистите. Пропустите картофель через мясорубку, пищевую мельницу или дуршлаг в большую миску. Добавьте сливочное масло; переключи, пока хорошо не смешано. добавьте молоко. Посолите по вкусу.
НАПОЛНЕНИЕ:
Замочите сушеные белые грибы в 3 стаканах"&amp;" горячей воды; отложить. Смешайте чечевицу, 1 зубчик чеснока, 1 ч.л. л. соли и 4 стакана воды в средней кастрюле. Довести до золота; уменьшите огонь и варите, время от времени помешивая, пока чечевица не станет мягкой, но не мягкой, 15–20 минут. Слейте во"&amp;"ду с чечевицами и выбросьте чеснок.
Нагрейте 3 ст. масла в большой горелке кастрюле на среднем огне. Добавьте лук и готовьте, время от времени помешивая, до мягкости, около 12 минут. Добавьте смешанный чеснок и готовьте 1 минуту. Добавьте томатную пасту."&amp;" Готовьте, постоянно помешивая, пока томатная паста не карамелизируется, 2–3 минуты.
добавьте лавровый лист и вино; перемешайте, соскребая подрумяненные кусочки. Добавьте белые грибы, медленно вводя в кастрюлю жидкость для замачивания белых грибов, но ос"&amp;"тавляя осадки. Добавьте белок и варите, пока жидкость не уменьшится вдвое, примерно 10 минут. Добавьте бульон и варите, время от времени помешивая, пока объем не уменьшится вдвое, около 45 минут.
Процедите смесь в большую кастрюлю и добавьте золото; выбр"&amp;"осьте твердые частицы в место. Добавьте кукурузный крахмал и 2 ст. воды в небольшой миске, чтобы она растворилась. добавьте смесь кукурузного крахмала; варить до загустения, около 5 минут. Взбейте мисо. Приправьте соус солью и перцем. Отложите в сторону.
"&amp;"
Разогрейте духовку до 450°. Сложите овощи и жемчужный лук с оставшимися 2 ст. масло, 5 зубчиков чеснока и веточки розмарина в большой миске; Приправить солью и перцем. Разделите тесто на 2 противня с бортиками. Запекать, помешивая один раз, до помощи, 20"&amp;"–25 минут. Переложите зубчики чеснока в небольшую миску; Хорошо разомните вилку и композиции в соусе. Откажитесь от розмарина. СДЕЛАЙТЕ ВПЕРЕД: Чечевицу, соус и овощи можно приготовить за 1 день вперед. Крышка отдельно; холод.
Разложите чечевицу ровным сл"&amp;"оем в 3-квартальной емкости. посуда для выпечки; Установите блюдо на противень, застеленный фольгой. Переложите жареные овощи с свежими грибами и рубленой зеленью; верхний слой чечевицы. Полить соусом овощи. Равномерно выложите картофельную смесь.
Выпека"&amp;"йте, пока не подрумянится и не запузырится, около 30 минут. Перед подачей дайте постоять 15 минут.")</f>
        <v>Добавьте ингредиенты:
12 чашек нарезанной овощной смеси
1 чашка нарезанных свежих грибов 
1 чашка жемчужного лука
ТОПИНГ:
Разогрейте духовку до 450°. Запекайте картофель на противне, застеленном фольгой, до подачи, около 45 минут. Дайте немного остыть, а затем очистите. Пропустите картофель через мясорубку, пищевую мельницу или дуршлаг в большую миску. Добавьте сливочное масло; переключи, пока хорошо не смешано. добавьте молоко. Посолите по вкусу.
НАПОЛНЕНИЕ:
Замочите сушеные белые грибы в 3 стаканах горячей воды; отложить. Смешайте чечевицу, 1 зубчик чеснока, 1 ч.л. л. соли и 4 стакана воды в средней кастрюле. Довести до золота; уменьшите огонь и варите, время от времени помешивая, пока чечевица не станет мягкой, но не мягкой, 15–20 минут. Слейте воду с чечевицами и выбросьте чеснок.
Нагрейте 3 ст. масла в большой горелке кастрюле на среднем огне. Добавьте лук и готовьте, время от времени помешивая, до мягкости, около 12 минут. Добавьте смешанный чеснок и готовьте 1 минуту. Добавьте томатную пасту. Готовьте, постоянно помешивая, пока томатная паста не карамелизируется, 2–3 минуты.
добавьте лавровый лист и вино; перемешайте, соскребая подрумяненные кусочки. Добавьте белые грибы, медленно вводя в кастрюлю жидкость для замачивания белых грибов, но оставляя осадки. Добавьте белок и варите, пока жидкость не уменьшится вдвое, примерно 10 минут. Добавьте бульон и варите, время от времени помешивая, пока объем не уменьшится вдвое, около 45 минут.
Процедите смесь в большую кастрюлю и добавьте золото; выбросьте твердые частицы в место. Добавьте кукурузный крахмал и 2 ст. воды в небольшой миске, чтобы она растворилась. добавьте смесь кукурузного крахмала; варить до загустения, около 5 минут. Взбейте мисо. Приправьте соус солью и перцем. Отложите в сторону.
Разогрейте духовку до 450°. Сложите овощи и жемчужный лук с оставшимися 2 ст. масло, 5 зубчиков чеснока и веточки розмарина в большой миске; Приправить солью и перцем. Разделите тесто на 2 противня с бортиками. Запекать, помешивая один раз, до помощи, 20–25 минут. Переложите зубчики чеснока в небольшую миску; Хорошо разомните вилку и композиции в соусе. Откажитесь от розмарина. СДЕЛАЙТЕ ВПЕРЕД: Чечевицу, соус и овощи можно приготовить за 1 день вперед. Крышка отдельно; холод.
Разложите чечевицу ровным слоем в 3-квартальной емкости. посуда для выпечки; Установите блюдо на противень, застеленный фольгой. Переложите жареные овощи с свежими грибами и рубленой зеленью; верхний слой чечевицы. Полить соусом овощи. Равномерно выложите картофельную смесь.
Выпекайте, пока не подрумянится и не запузырится, около 30 минут. Перед подачей дайте постоять 15 минут.</v>
      </c>
    </row>
    <row r="3211" ht="15.75" customHeight="1">
      <c r="A3211" s="2" t="s">
        <v>1252</v>
      </c>
      <c r="B3211" s="2" t="s">
        <v>505</v>
      </c>
      <c r="C3211" s="2" t="s">
        <v>1253</v>
      </c>
      <c r="E3211" s="2" t="str">
        <f>IFERROR(__xludf.DUMMYFUNCTION("GOOGLETRANSLATE(A3211, ""en"", ""ru"")"),"Loading...")</f>
        <v>Loading...</v>
      </c>
      <c r="F3211" s="2" t="str">
        <f>IFERROR(__xludf.DUMMYFUNCTION("GOOGLETRANSLATE(B3211, ""en"", ""ru"")"),"Loading...")</f>
        <v>Loading...</v>
      </c>
      <c r="G3211" s="2" t="str">
        <f>IFERROR(__xludf.DUMMYFUNCTION("GOOGLETRANSLATE(C3211, ""en"", ""ru"")"),"Добавьте ингредиенты:
12 чашек нарезанной овощной смеси
1 чашка нарезанных свежих грибов 
1 чашка жемчужного лука
ТОПИНГ:
Разогрейте духовку до 450°. Запекайте картофель на противне, застеленном фольгой, до подачи, около 45 минут. Дайте немного остыть,"&amp;" а затем очистите. Пропустите картофель через мясорубку, пищевую мельницу или дуршлаг в большую миску. Добавьте сливочное масло; переключи, пока хорошо не смешано. добавьте молоко. Посолите по вкусу.
НАПОЛНЕНИЕ:
Замочите сушеные белые грибы в 3 стаканах"&amp;" горячей воды; отложить. Смешайте чечевицу, 1 зубчик чеснока, 1 ч.л. л. соли и 4 стакана воды в средней кастрюле. Довести до золота; уменьшите огонь и варите, время от времени помешивая, пока чечевица не станет мягкой, но не мягкой, 15–20 минут. Слейте во"&amp;"ду с чечевицами и выбросьте чеснок.
Нагрейте 3 ст. масла в большой горелке кастрюле на среднем огне. Добавьте лук и готовьте, время от времени помешивая, до мягкости, около 12 минут. Добавьте смешанный чеснок и готовьте 1 минуту. Добавьте томатную пасту."&amp;" Готовьте, постоянно помешивая, пока томатная паста не карамелизируется, 2–3 минуты.
добавьте лавровый лист и вино; перемешайте, соскребая подрумяненные кусочки. Добавьте белые грибы, медленно вводя в кастрюлю жидкость для замачивания белых грибов, но ос"&amp;"тавляя осадки. Добавьте белок и варите, пока жидкость не уменьшится вдвое, примерно 10 минут. Добавьте бульон и варите, время от времени помешивая, пока объем не уменьшится вдвое, около 45 минут.
Процедите смесь в большую кастрюлю и добавьте золото; выбр"&amp;"осьте твердые частицы в место. Добавьте кукурузный крахмал и 2 ст. воды в небольшой миске, чтобы она растворилась. добавьте смесь кукурузного крахмала; варить до загустения, около 5 минут. Взбейте мисо. Приправьте соус солью и перцем. Отложите в сторону.
"&amp;"
Разогрейте духовку до 450°. Сложите овощи и жемчужный лук с оставшимися 2 ст. масло, 5 зубчиков чеснока и веточки розмарина в большой миске; Приправить солью и перцем. Разделите тесто на 2 противня с бортиками. Запекать, помешивая один раз, до помощи, 20"&amp;"–25 минут. Переложите зубчики чеснока в небольшую миску; Хорошо разомните вилку и композиции в соусе. Откажитесь от розмарина. СДЕЛАЙТЕ ВПЕРЕД: Чечевицу, соус и овощи можно приготовить за 1 день вперед. Крышка отдельно; холод.
Разложите чечевицу ровным сл"&amp;"оем в 3-квартальной емкости. посуда для выпечки; Установите блюдо на противень, застеленный фольгой. Переложите жареные овощи с свежими грибами и рубленой зеленью; верхний слой чечевицы. Полить соусом овощи. Равномерно выложите картофельную смесь.
Выпека"&amp;"йте, пока не подрумянится и не запузырится, около 30 минут. Перед подачей дайте постоять 15 минут.")</f>
        <v>Добавьте ингредиенты:
12 чашек нарезанной овощной смеси
1 чашка нарезанных свежих грибов 
1 чашка жемчужного лука
ТОПИНГ:
Разогрейте духовку до 450°. Запекайте картофель на противне, застеленном фольгой, до подачи, около 45 минут. Дайте немного остыть, а затем очистите. Пропустите картофель через мясорубку, пищевую мельницу или дуршлаг в большую миску. Добавьте сливочное масло; переключи, пока хорошо не смешано. добавьте молоко. Посолите по вкусу.
НАПОЛНЕНИЕ:
Замочите сушеные белые грибы в 3 стаканах горячей воды; отложить. Смешайте чечевицу, 1 зубчик чеснока, 1 ч.л. л. соли и 4 стакана воды в средней кастрюле. Довести до золота; уменьшите огонь и варите, время от времени помешивая, пока чечевица не станет мягкой, но не мягкой, 15–20 минут. Слейте воду с чечевицами и выбросьте чеснок.
Нагрейте 3 ст. масла в большой горелке кастрюле на среднем огне. Добавьте лук и готовьте, время от времени помешивая, до мягкости, около 12 минут. Добавьте смешанный чеснок и готовьте 1 минуту. Добавьте томатную пасту. Готовьте, постоянно помешивая, пока томатная паста не карамелизируется, 2–3 минуты.
добавьте лавровый лист и вино; перемешайте, соскребая подрумяненные кусочки. Добавьте белые грибы, медленно вводя в кастрюлю жидкость для замачивания белых грибов, но оставляя осадки. Добавьте белок и варите, пока жидкость не уменьшится вдвое, примерно 10 минут. Добавьте бульон и варите, время от времени помешивая, пока объем не уменьшится вдвое, около 45 минут.
Процедите смесь в большую кастрюлю и добавьте золото; выбросьте твердые частицы в место. Добавьте кукурузный крахмал и 2 ст. воды в небольшой миске, чтобы она растворилась. добавьте смесь кукурузного крахмала; варить до загустения, около 5 минут. Взбейте мисо. Приправьте соус солью и перцем. Отложите в сторону.
Разогрейте духовку до 450°. Сложите овощи и жемчужный лук с оставшимися 2 ст. масло, 5 зубчиков чеснока и веточки розмарина в большой миске; Приправить солью и перцем. Разделите тесто на 2 противня с бортиками. Запекать, помешивая один раз, до помощи, 20–25 минут. Переложите зубчики чеснока в небольшую миску; Хорошо разомните вилку и композиции в соусе. Откажитесь от розмарина. СДЕЛАЙТЕ ВПЕРЕД: Чечевицу, соус и овощи можно приготовить за 1 день вперед. Крышка отдельно; холод.
Разложите чечевицу ровным слоем в 3-квартальной емкости. посуда для выпечки; Установите блюдо на противень, застеленный фольгой. Переложите жареные овощи с свежими грибами и рубленой зеленью; верхний слой чечевицы. Полить соусом овощи. Равномерно выложите картофельную смесь.
Выпекайте, пока не подрумянится и не запузырится, около 30 минут. Перед подачей дайте постоять 15 минут.</v>
      </c>
    </row>
    <row r="3212" ht="15.75" customHeight="1">
      <c r="A3212" s="2" t="s">
        <v>1252</v>
      </c>
      <c r="B3212" s="2" t="s">
        <v>423</v>
      </c>
      <c r="C3212" s="2" t="s">
        <v>1253</v>
      </c>
      <c r="E3212" s="2" t="str">
        <f>IFERROR(__xludf.DUMMYFUNCTION("GOOGLETRANSLATE(A3212, ""en"", ""ru"")"),"Loading...")</f>
        <v>Loading...</v>
      </c>
      <c r="F3212" s="2" t="str">
        <f>IFERROR(__xludf.DUMMYFUNCTION("GOOGLETRANSLATE(B3212, ""en"", ""ru"")"),"Соленое масло")</f>
        <v>Соленое масло</v>
      </c>
      <c r="G3212" s="2" t="str">
        <f>IFERROR(__xludf.DUMMYFUNCTION("GOOGLETRANSLATE(C3212, ""en"", ""ru"")"),"Добавьте ингредиенты:
12 чашек нарезанной овощной смеси
1 чашка нарезанных свежих грибов 
1 чашка жемчужного лука
ТОПИНГ:
Разогрейте духовку до 450°. Запекайте картофель на противне, застеленном фольгой, до подачи, около 45 минут. Дайте немного остыть,"&amp;" а затем очистите. Пропустите картофель через мясорубку, пищевую мельницу или дуршлаг в большую миску. Добавьте сливочное масло; переключи, пока хорошо не смешано. добавьте молоко. Посолите по вкусу.
НАПОЛНЕНИЕ:
Замочите сушеные белые грибы в 3 стаканах"&amp;" горячей воды; отложить. Смешайте чечевицу, 1 зубчик чеснока, 1 ч.л. л. соли и 4 стакана воды в средней кастрюле. Довести до золота; уменьшите огонь и варите, время от времени помешивая, пока чечевица не станет мягкой, но не мягкой, 15–20 минут. Слейте во"&amp;"ду с чечевицами и выбросьте чеснок.
Нагрейте 3 ст. масла в большой горелке кастрюле на среднем огне. Добавьте лук и готовьте, время от времени помешивая, до мягкости, около 12 минут. Добавьте смешанный чеснок и готовьте 1 минуту. Добавьте томатную пасту."&amp;" Готовьте, постоянно помешивая, пока томатная паста не карамелизируется, 2–3 минуты.
добавьте лавровый лист и вино; перемешайте, соскребая подрумяненные кусочки. Добавьте белые грибы, медленно вводя в кастрюлю жидкость для замачивания белых грибов, но ос"&amp;"тавляя осадки. Добавьте белок и варите, пока жидкость не уменьшится вдвое, примерно 10 минут. Добавьте бульон и варите, время от времени помешивая, пока объем не уменьшится вдвое, около 45 минут.
Процедите смесь в большую кастрюлю и добавьте золото; выбр"&amp;"осьте твердые частицы в место. Добавьте кукурузный крахмал и 2 ст. воды в небольшой миске, чтобы она растворилась. добавьте смесь кукурузного крахмала; варить до загустения, около 5 минут. Взбейте мисо. Приправьте соус солью и перцем. Отложите в сторону.
"&amp;"
Разогрейте духовку до 450°. Сложите овощи и жемчужный лук с оставшимися 2 ст. масло, 5 зубчиков чеснока и веточки розмарина в большой миске; Приправить солью и перцем. Разделите тесто на 2 противня с бортиками. Запекать, помешивая один раз, до помощи, 20"&amp;"–25 минут. Переложите зубчики чеснока в небольшую миску; Хорошо разомните вилку и композиции в соусе. Откажитесь от розмарина. СДЕЛАЙТЕ ВПЕРЕД: Чечевицу, соус и овощи можно приготовить за 1 день вперед. Крышка отдельно; холод.
Разложите чечевицу ровным сл"&amp;"оем в 3-квартальной емкости. посуда для выпечки; Установите блюдо на противень, застеленный фольгой. Переложите жареные овощи с свежими грибами и рубленой зеленью; верхний слой чечевицы. Полить соусом овощи. Равномерно выложите картофельную смесь.
Выпека"&amp;"йте, пока не подрумянится и не запузырится, около 30 минут. Перед подачей дайте постоять 15 минут.")</f>
        <v>Добавьте ингредиенты:
12 чашек нарезанной овощной смеси
1 чашка нарезанных свежих грибов 
1 чашка жемчужного лука
ТОПИНГ:
Разогрейте духовку до 450°. Запекайте картофель на противне, застеленном фольгой, до подачи, около 45 минут. Дайте немного остыть, а затем очистите. Пропустите картофель через мясорубку, пищевую мельницу или дуршлаг в большую миску. Добавьте сливочное масло; переключи, пока хорошо не смешано. добавьте молоко. Посолите по вкусу.
НАПОЛНЕНИЕ:
Замочите сушеные белые грибы в 3 стаканах горячей воды; отложить. Смешайте чечевицу, 1 зубчик чеснока, 1 ч.л. л. соли и 4 стакана воды в средней кастрюле. Довести до золота; уменьшите огонь и варите, время от времени помешивая, пока чечевица не станет мягкой, но не мягкой, 15–20 минут. Слейте воду с чечевицами и выбросьте чеснок.
Нагрейте 3 ст. масла в большой горелке кастрюле на среднем огне. Добавьте лук и готовьте, время от времени помешивая, до мягкости, около 12 минут. Добавьте смешанный чеснок и готовьте 1 минуту. Добавьте томатную пасту. Готовьте, постоянно помешивая, пока томатная паста не карамелизируется, 2–3 минуты.
добавьте лавровый лист и вино; перемешайте, соскребая подрумяненные кусочки. Добавьте белые грибы, медленно вводя в кастрюлю жидкость для замачивания белых грибов, но оставляя осадки. Добавьте белок и варите, пока жидкость не уменьшится вдвое, примерно 10 минут. Добавьте бульон и варите, время от времени помешивая, пока объем не уменьшится вдвое, около 45 минут.
Процедите смесь в большую кастрюлю и добавьте золото; выбросьте твердые частицы в место. Добавьте кукурузный крахмал и 2 ст. воды в небольшой миске, чтобы она растворилась. добавьте смесь кукурузного крахмала; варить до загустения, около 5 минут. Взбейте мисо. Приправьте соус солью и перцем. Отложите в сторону.
Разогрейте духовку до 450°. Сложите овощи и жемчужный лук с оставшимися 2 ст. масло, 5 зубчиков чеснока и веточки розмарина в большой миске; Приправить солью и перцем. Разделите тесто на 2 противня с бортиками. Запекать, помешивая один раз, до помощи, 20–25 минут. Переложите зубчики чеснока в небольшую миску; Хорошо разомните вилку и композиции в соусе. Откажитесь от розмарина. СДЕЛАЙТЕ ВПЕРЕД: Чечевицу, соус и овощи можно приготовить за 1 день вперед. Крышка отдельно; холод.
Разложите чечевицу ровным слоем в 3-квартальной емкости. посуда для выпечки; Установите блюдо на противень, застеленный фольгой. Переложите жареные овощи с свежими грибами и рубленой зеленью; верхний слой чечевицы. Полить соусом овощи. Равномерно выложите картофельную смесь.
Выпекайте, пока не подрумянится и не запузырится, около 30 минут. Перед подачей дайте постоять 15 минут.</v>
      </c>
    </row>
    <row r="3213" ht="15.75" customHeight="1">
      <c r="A3213" s="2" t="s">
        <v>1252</v>
      </c>
      <c r="B3213" s="2" t="s">
        <v>115</v>
      </c>
      <c r="C3213" s="2" t="s">
        <v>1253</v>
      </c>
      <c r="E3213" s="2" t="str">
        <f>IFERROR(__xludf.DUMMYFUNCTION("GOOGLETRANSLATE(A3213, ""en"", ""ru"")"),"Loading...")</f>
        <v>Loading...</v>
      </c>
      <c r="F3213" s="2" t="str">
        <f>IFERROR(__xludf.DUMMYFUNCTION("GOOGLETRANSLATE(B3213, ""en"", ""ru"")"),"Loading...")</f>
        <v>Loading...</v>
      </c>
      <c r="G3213" s="2" t="str">
        <f>IFERROR(__xludf.DUMMYFUNCTION("GOOGLETRANSLATE(C3213, ""en"", ""ru"")"),"Добавьте ингредиенты:
12 чашек нарезанной овощной смеси
1 чашка нарезанных свежих грибов 
1 чашка жемчужного лука
ТОПИНГ:
Разогрейте духовку до 450°. Запекайте картофель на противне, застеленном фольгой, до подачи, около 45 минут. Дайте немного остыть,"&amp;" а затем очистите. Пропустите картофель через мясорубку, пищевую мельницу или дуршлаг в большую миску. Добавьте сливочное масло; переключи, пока хорошо не смешано. добавьте молоко. Посолите по вкусу.
НАПОЛНЕНИЕ:
Замочите сушеные белые грибы в 3 стаканах"&amp;" горячей воды; отложить. Смешайте чечевицу, 1 зубчик чеснока, 1 ч.л. л. соли и 4 стакана воды в средней кастрюле. Довести до золота; уменьшите огонь и варите, время от времени помешивая, пока чечевица не станет мягкой, но не мягкой, 15–20 минут. Слейте во"&amp;"ду с чечевицами и выбросьте чеснок.
Нагрейте 3 ст. масла в большой горелке кастрюле на среднем огне. Добавьте лук и готовьте, время от времени помешивая, до мягкости, около 12 минут. Добавьте смешанный чеснок и готовьте 1 минуту. Добавьте томатную пасту."&amp;" Готовьте, постоянно помешивая, пока томатная паста не карамелизируется, 2–3 минуты.
добавьте лавровый лист и вино; перемешайте, соскребая подрумяненные кусочки. Добавьте белые грибы, медленно вводя в кастрюлю жидкость для замачивания белых грибов, но ос"&amp;"тавляя осадки. Добавьте белок и варите, пока жидкость не уменьшится вдвое, примерно 10 минут. Добавьте бульон и варите, время от времени помешивая, пока объем не уменьшится вдвое, около 45 минут.
Процедите смесь в большую кастрюлю и добавьте золото; выбр"&amp;"осьте твердые частицы в место. Добавьте кукурузный крахмал и 2 ст. воды в небольшой миске, чтобы она растворилась. добавьте смесь кукурузного крахмала; варить до загустения, около 5 минут. Взбейте мисо. Приправьте соус солью и перцем. Отложите в сторону.
"&amp;"
Разогрейте духовку до 450°. Сложите овощи и жемчужный лук с оставшимися 2 ст. масло, 5 зубчиков чеснока и веточки розмарина в большой миске; Приправить солью и перцем. Разделите тесто на 2 противня с бортиками. Запекать, помешивая один раз, до помощи, 20"&amp;"–25 минут. Переложите зубчики чеснока в небольшую миску; Хорошо разомните вилку и композиции в соусе. Откажитесь от розмарина. СДЕЛАЙТЕ ВПЕРЕД: Чечевицу, соус и овощи можно приготовить за 1 день вперед. Крышка отдельно; холод.
Разложите чечевицу ровным сл"&amp;"оем в 3-квартальной емкости. посуда для выпечки; Установите блюдо на противень, застеленный фольгой. Переложите жареные овощи с свежими грибами и рубленой зеленью; верхний слой чечевицы. Полить соусом овощи. Равномерно выложите картофельную смесь.
Выпека"&amp;"йте, пока не подрумянится и не запузырится, около 30 минут. Перед подачей дайте постоять 15 минут.")</f>
        <v>Добавьте ингредиенты:
12 чашек нарезанной овощной смеси
1 чашка нарезанных свежих грибов 
1 чашка жемчужного лука
ТОПИНГ:
Разогрейте духовку до 450°. Запекайте картофель на противне, застеленном фольгой, до подачи, около 45 минут. Дайте немного остыть, а затем очистите. Пропустите картофель через мясорубку, пищевую мельницу или дуршлаг в большую миску. Добавьте сливочное масло; переключи, пока хорошо не смешано. добавьте молоко. Посолите по вкусу.
НАПОЛНЕНИЕ:
Замочите сушеные белые грибы в 3 стаканах горячей воды; отложить. Смешайте чечевицу, 1 зубчик чеснока, 1 ч.л. л. соли и 4 стакана воды в средней кастрюле. Довести до золота; уменьшите огонь и варите, время от времени помешивая, пока чечевица не станет мягкой, но не мягкой, 15–20 минут. Слейте воду с чечевицами и выбросьте чеснок.
Нагрейте 3 ст. масла в большой горелке кастрюле на среднем огне. Добавьте лук и готовьте, время от времени помешивая, до мягкости, около 12 минут. Добавьте смешанный чеснок и готовьте 1 минуту. Добавьте томатную пасту. Готовьте, постоянно помешивая, пока томатная паста не карамелизируется, 2–3 минуты.
добавьте лавровый лист и вино; перемешайте, соскребая подрумяненные кусочки. Добавьте белые грибы, медленно вводя в кастрюлю жидкость для замачивания белых грибов, но оставляя осадки. Добавьте белок и варите, пока жидкость не уменьшится вдвое, примерно 10 минут. Добавьте бульон и варите, время от времени помешивая, пока объем не уменьшится вдвое, около 45 минут.
Процедите смесь в большую кастрюлю и добавьте золото; выбросьте твердые частицы в место. Добавьте кукурузный крахмал и 2 ст. воды в небольшой миске, чтобы она растворилась. добавьте смесь кукурузного крахмала; варить до загустения, около 5 минут. Взбейте мисо. Приправьте соус солью и перцем. Отложите в сторону.
Разогрейте духовку до 450°. Сложите овощи и жемчужный лук с оставшимися 2 ст. масло, 5 зубчиков чеснока и веточки розмарина в большой миске; Приправить солью и перцем. Разделите тесто на 2 противня с бортиками. Запекать, помешивая один раз, до помощи, 20–25 минут. Переложите зубчики чеснока в небольшую миску; Хорошо разомните вилку и композиции в соусе. Откажитесь от розмарина. СДЕЛАЙТЕ ВПЕРЕД: Чечевицу, соус и овощи можно приготовить за 1 день вперед. Крышка отдельно; холод.
Разложите чечевицу ровным слоем в 3-квартальной емкости. посуда для выпечки; Установите блюдо на противень, застеленный фольгой. Переложите жареные овощи с свежими грибами и рубленой зеленью; верхний слой чечевицы. Полить соусом овощи. Равномерно выложите картофельную смесь.
Выпекайте, пока не подрумянится и не запузырится, около 30 минут. Перед подачей дайте постоять 15 минут.</v>
      </c>
    </row>
    <row r="3214" ht="15.75" customHeight="1">
      <c r="A3214" s="2" t="s">
        <v>1252</v>
      </c>
      <c r="B3214" s="2" t="s">
        <v>766</v>
      </c>
      <c r="C3214" s="2" t="s">
        <v>1253</v>
      </c>
      <c r="E3214" s="2" t="str">
        <f>IFERROR(__xludf.DUMMYFUNCTION("GOOGLETRANSLATE(A3214, ""en"", ""ru"")"),"Loading...")</f>
        <v>Loading...</v>
      </c>
      <c r="F3214" s="2" t="str">
        <f>IFERROR(__xludf.DUMMYFUNCTION("GOOGLETRANSLATE(B3214, ""en"", ""ru"")"),"Loading...")</f>
        <v>Loading...</v>
      </c>
      <c r="G3214" s="2" t="str">
        <f>IFERROR(__xludf.DUMMYFUNCTION("GOOGLETRANSLATE(C3214, ""en"", ""ru"")"),"Добавьте ингредиенты:
12 чашек нарезанной овощной смеси
1 чашка нарезанных свежих грибов 
1 чашка жемчужного лука
ТОПИНГ:
Разогрейте духовку до 450°. Запекайте картофель на противне, застеленном фольгой, до подачи, около 45 минут. Дайте немного остыть,"&amp;" а затем очистите. Пропустите картофель через мясорубку, пищевую мельницу или дуршлаг в большую миску. Добавьте сливочное масло; переключи, пока хорошо не смешано. добавьте молоко. Посолите по вкусу.
НАПОЛНЕНИЕ:
Замочите сушеные белые грибы в 3 стаканах"&amp;" горячей воды; отложить. Смешайте чечевицу, 1 зубчик чеснока, 1 ч.л. л. соли и 4 стакана воды в средней кастрюле. Довести до золота; уменьшите огонь и варите, время от времени помешивая, пока чечевица не станет мягкой, но не мягкой, 15–20 минут. Слейте во"&amp;"ду с чечевицами и выбросьте чеснок.
Нагрейте 3 ст. масла в большой горелке кастрюле на среднем огне. Добавьте лук и готовьте, время от времени помешивая, до мягкости, около 12 минут. Добавьте смешанный чеснок и готовьте 1 минуту. Добавьте томатную пасту."&amp;" Готовьте, постоянно помешивая, пока томатная паста не карамелизируется, 2–3 минуты.
добавьте лавровый лист и вино; перемешайте, соскребая подрумяненные кусочки. Добавьте белые грибы, медленно вводя в кастрюлю жидкость для замачивания белых грибов, но ос"&amp;"тавляя осадки. Добавьте белок и варите, пока жидкость не уменьшится вдвое, примерно 10 минут. Добавьте бульон и варите, время от времени помешивая, пока объем не уменьшится вдвое, около 45 минут.
Процедите смесь в большую кастрюлю и добавьте золото; выбр"&amp;"осьте твердые частицы в место. Добавьте кукурузный крахмал и 2 ст. воды в небольшой миске, чтобы она растворилась. добавьте смесь кукурузного крахмала; варить до загустения, около 5 минут. Взбейте мисо. Приправьте соус солью и перцем. Отложите в сторону.
"&amp;"
Разогрейте духовку до 450°. Сложите овощи и жемчужный лук с оставшимися 2 ст. масло, 5 зубчиков чеснока и веточки розмарина в большой миске; Приправить солью и перцем. Разделите тесто на 2 противня с бортиками. Запекать, помешивая один раз, до помощи, 20"&amp;"–25 минут. Переложите зубчики чеснока в небольшую миску; Хорошо разомните вилку и композиции в соусе. Откажитесь от розмарина. СДЕЛАЙТЕ ВПЕРЕД: Чечевицу, соус и овощи можно приготовить за 1 день вперед. Крышка отдельно; холод.
Разложите чечевицу ровным сл"&amp;"оем в 3-квартальной емкости. посуда для выпечки; Установите блюдо на противень, застеленный фольгой. Переложите жареные овощи с свежими грибами и рубленой зеленью; верхний слой чечевицы. Полить соусом овощи. Равномерно выложите картофельную смесь.
Выпека"&amp;"йте, пока не подрумянится и не запузырится, около 30 минут. Перед подачей дайте постоять 15 минут.")</f>
        <v>Добавьте ингредиенты:
12 чашек нарезанной овощной смеси
1 чашка нарезанных свежих грибов 
1 чашка жемчужного лука
ТОПИНГ:
Разогрейте духовку до 450°. Запекайте картофель на противне, застеленном фольгой, до подачи, около 45 минут. Дайте немного остыть, а затем очистите. Пропустите картофель через мясорубку, пищевую мельницу или дуршлаг в большую миску. Добавьте сливочное масло; переключи, пока хорошо не смешано. добавьте молоко. Посолите по вкусу.
НАПОЛНЕНИЕ:
Замочите сушеные белые грибы в 3 стаканах горячей воды; отложить. Смешайте чечевицу, 1 зубчик чеснока, 1 ч.л. л. соли и 4 стакана воды в средней кастрюле. Довести до золота; уменьшите огонь и варите, время от времени помешивая, пока чечевица не станет мягкой, но не мягкой, 15–20 минут. Слейте воду с чечевицами и выбросьте чеснок.
Нагрейте 3 ст. масла в большой горелке кастрюле на среднем огне. Добавьте лук и готовьте, время от времени помешивая, до мягкости, около 12 минут. Добавьте смешанный чеснок и готовьте 1 минуту. Добавьте томатную пасту. Готовьте, постоянно помешивая, пока томатная паста не карамелизируется, 2–3 минуты.
добавьте лавровый лист и вино; перемешайте, соскребая подрумяненные кусочки. Добавьте белые грибы, медленно вводя в кастрюлю жидкость для замачивания белых грибов, но оставляя осадки. Добавьте белок и варите, пока жидкость не уменьшится вдвое, примерно 10 минут. Добавьте бульон и варите, время от времени помешивая, пока объем не уменьшится вдвое, около 45 минут.
Процедите смесь в большую кастрюлю и добавьте золото; выбросьте твердые частицы в место. Добавьте кукурузный крахмал и 2 ст. воды в небольшой миске, чтобы она растворилась. добавьте смесь кукурузного крахмала; варить до загустения, около 5 минут. Взбейте мисо. Приправьте соус солью и перцем. Отложите в сторону.
Разогрейте духовку до 450°. Сложите овощи и жемчужный лук с оставшимися 2 ст. масло, 5 зубчиков чеснока и веточки розмарина в большой миске; Приправить солью и перцем. Разделите тесто на 2 противня с бортиками. Запекать, помешивая один раз, до помощи, 20–25 минут. Переложите зубчики чеснока в небольшую миску; Хорошо разомните вилку и композиции в соусе. Откажитесь от розмарина. СДЕЛАЙТЕ ВПЕРЕД: Чечевицу, соус и овощи можно приготовить за 1 день вперед. Крышка отдельно; холод.
Разложите чечевицу ровным слоем в 3-квартальной емкости. посуда для выпечки; Установите блюдо на противень, застеленный фольгой. Переложите жареные овощи с свежими грибами и рубленой зеленью; верхний слой чечевицы. Полить соусом овощи. Равномерно выложите картофельную смесь.
Выпекайте, пока не подрумянится и не запузырится, около 30 минут. Перед подачей дайте постоять 15 минут.</v>
      </c>
    </row>
    <row r="3215" ht="15.75" customHeight="1">
      <c r="A3215" s="2" t="s">
        <v>1252</v>
      </c>
      <c r="B3215" s="2" t="s">
        <v>79</v>
      </c>
      <c r="C3215" s="2" t="s">
        <v>1253</v>
      </c>
      <c r="E3215" s="2" t="str">
        <f>IFERROR(__xludf.DUMMYFUNCTION("GOOGLETRANSLATE(A3215, ""en"", ""ru"")"),"Loading...")</f>
        <v>Loading...</v>
      </c>
      <c r="F3215" s="2" t="str">
        <f>IFERROR(__xludf.DUMMYFUNCTION("GOOGLETRANSLATE(B3215, ""en"", ""ru"")"),"Чеснок")</f>
        <v>Чеснок</v>
      </c>
      <c r="G3215" s="2" t="str">
        <f>IFERROR(__xludf.DUMMYFUNCTION("GOOGLETRANSLATE(C3215, ""en"", ""ru"")"),"Добавьте ингредиенты:
12 чашек нарезанной овощной смеси
1 чашка нарезанных свежих грибов 
1 чашка жемчужного лука
ТОПИНГ:
Разогрейте духовку до 450°. Запекайте картофель на противне, застеленном фольгой, до подачи, около 45 минут. Дайте немного остыть,"&amp;" а затем очистите. Пропустите картофель через мясорубку, пищевую мельницу или дуршлаг в большую миску. Добавьте сливочное масло; переключи, пока хорошо не смешано. добавьте молоко. Посолите по вкусу.
НАПОЛНЕНИЕ:
Замочите сушеные белые грибы в 3 стаканах"&amp;" горячей воды; отложить. Смешайте чечевицу, 1 зубчик чеснока, 1 ч.л. л. соли и 4 стакана воды в средней кастрюле. Довести до золота; уменьшите огонь и варите, время от времени помешивая, пока чечевица не станет мягкой, но не мягкой, 15–20 минут. Слейте во"&amp;"ду с чечевицами и выбросьте чеснок.
Нагрейте 3 ст. масла в большой горелке кастрюле на среднем огне. Добавьте лук и готовьте, время от времени помешивая, до мягкости, около 12 минут. Добавьте смешанный чеснок и готовьте 1 минуту. Добавьте томатную пасту."&amp;" Готовьте, постоянно помешивая, пока томатная паста не карамелизируется, 2–3 минуты.
добавьте лавровый лист и вино; перемешайте, соскребая подрумяненные кусочки. Добавьте белые грибы, медленно вводя в кастрюлю жидкость для замачивания белых грибов, но ос"&amp;"тавляя осадки. Добавьте белок и варите, пока жидкость не уменьшится вдвое, примерно 10 минут. Добавьте бульон и варите, время от времени помешивая, пока объем не уменьшится вдвое, около 45 минут.
Процедите смесь в большую кастрюлю и добавьте золото; выбр"&amp;"осьте твердые частицы в место. Добавьте кукурузный крахмал и 2 ст. воды в небольшой миске, чтобы она растворилась. добавьте смесь кукурузного крахмала; варить до загустения, около 5 минут. Взбейте мисо. Приправьте соус солью и перцем. Отложите в сторону.
"&amp;"
Разогрейте духовку до 450°. Сложите овощи и жемчужный лук с оставшимися 2 ст. масло, 5 зубчиков чеснока и веточки розмарина в большой миске; Приправить солью и перцем. Разделите тесто на 2 противня с бортиками. Запекать, помешивая один раз, до помощи, 20"&amp;"–25 минут. Переложите зубчики чеснока в небольшую миску; Хорошо разомните вилку и композиции в соусе. Откажитесь от розмарина. СДЕЛАЙТЕ ВПЕРЕД: Чечевицу, соус и овощи можно приготовить за 1 день вперед. Крышка отдельно; холод.
Разложите чечевицу ровным сл"&amp;"оем в 3-квартальной емкости. посуда для выпечки; Установите блюдо на противень, застеленный фольгой. Переложите жареные овощи с свежими грибами и рубленой зеленью; верхний слой чечевицы. Полить соусом овощи. Равномерно выложите картофельную смесь.
Выпека"&amp;"йте, пока не подрумянится и не запузырится, около 30 минут. Перед подачей дайте постоять 15 минут.")</f>
        <v>Добавьте ингредиенты:
12 чашек нарезанной овощной смеси
1 чашка нарезанных свежих грибов 
1 чашка жемчужного лука
ТОПИНГ:
Разогрейте духовку до 450°. Запекайте картофель на противне, застеленном фольгой, до подачи, около 45 минут. Дайте немного остыть, а затем очистите. Пропустите картофель через мясорубку, пищевую мельницу или дуршлаг в большую миску. Добавьте сливочное масло; переключи, пока хорошо не смешано. добавьте молоко. Посолите по вкусу.
НАПОЛНЕНИЕ:
Замочите сушеные белые грибы в 3 стаканах горячей воды; отложить. Смешайте чечевицу, 1 зубчик чеснока, 1 ч.л. л. соли и 4 стакана воды в средней кастрюле. Довести до золота; уменьшите огонь и варите, время от времени помешивая, пока чечевица не станет мягкой, но не мягкой, 15–20 минут. Слейте воду с чечевицами и выбросьте чеснок.
Нагрейте 3 ст. масла в большой горелке кастрюле на среднем огне. Добавьте лук и готовьте, время от времени помешивая, до мягкости, около 12 минут. Добавьте смешанный чеснок и готовьте 1 минуту. Добавьте томатную пасту. Готовьте, постоянно помешивая, пока томатная паста не карамелизируется, 2–3 минуты.
добавьте лавровый лист и вино; перемешайте, соскребая подрумяненные кусочки. Добавьте белые грибы, медленно вводя в кастрюлю жидкость для замачивания белых грибов, но оставляя осадки. Добавьте белок и варите, пока жидкость не уменьшится вдвое, примерно 10 минут. Добавьте бульон и варите, время от времени помешивая, пока объем не уменьшится вдвое, около 45 минут.
Процедите смесь в большую кастрюлю и добавьте золото; выбросьте твердые частицы в место. Добавьте кукурузный крахмал и 2 ст. воды в небольшой миске, чтобы она растворилась. добавьте смесь кукурузного крахмала; варить до загустения, около 5 минут. Взбейте мисо. Приправьте соус солью и перцем. Отложите в сторону.
Разогрейте духовку до 450°. Сложите овощи и жемчужный лук с оставшимися 2 ст. масло, 5 зубчиков чеснока и веточки розмарина в большой миске; Приправить солью и перцем. Разделите тесто на 2 противня с бортиками. Запекать, помешивая один раз, до помощи, 20–25 минут. Переложите зубчики чеснока в небольшую миску; Хорошо разомните вилку и композиции в соусе. Откажитесь от розмарина. СДЕЛАЙТЕ ВПЕРЕД: Чечевицу, соус и овощи можно приготовить за 1 день вперед. Крышка отдельно; холод.
Разложите чечевицу ровным слоем в 3-квартальной емкости. посуда для выпечки; Установите блюдо на противень, застеленный фольгой. Переложите жареные овощи с свежими грибами и рубленой зеленью; верхний слой чечевицы. Полить соусом овощи. Равномерно выложите картофельную смесь.
Выпекайте, пока не подрумянится и не запузырится, около 30 минут. Перед подачей дайте постоять 15 минут.</v>
      </c>
    </row>
    <row r="3216" ht="15.75" customHeight="1">
      <c r="A3216" s="2" t="s">
        <v>1252</v>
      </c>
      <c r="B3216" s="2" t="s">
        <v>646</v>
      </c>
      <c r="C3216" s="2" t="s">
        <v>1253</v>
      </c>
      <c r="E3216" s="2" t="str">
        <f>IFERROR(__xludf.DUMMYFUNCTION("GOOGLETRANSLATE(A3216, ""en"", ""ru"")"),"Loading...")</f>
        <v>Loading...</v>
      </c>
      <c r="F3216" s="2" t="str">
        <f>IFERROR(__xludf.DUMMYFUNCTION("GOOGLETRANSLATE(B3216, ""en"", ""ru"")"),"Loading...")</f>
        <v>Loading...</v>
      </c>
      <c r="G3216" s="2" t="str">
        <f>IFERROR(__xludf.DUMMYFUNCTION("GOOGLETRANSLATE(C3216, ""en"", ""ru"")"),"Добавьте ингредиенты:
12 чашек нарезанной овощной смеси
1 чашка нарезанных свежих грибов 
1 чашка жемчужного лука
ТОПИНГ:
Разогрейте духовку до 450°. Запекайте картофель на противне, застеленном фольгой, до подачи, около 45 минут. Дайте немного остыть,"&amp;" а затем очистите. Пропустите картофель через мясорубку, пищевую мельницу или дуршлаг в большую миску. Добавьте сливочное масло; переключи, пока хорошо не смешано. добавьте молоко. Посолите по вкусу.
НАПОЛНЕНИЕ:
Замочите сушеные белые грибы в 3 стаканах"&amp;" горячей воды; отложить. Смешайте чечевицу, 1 зубчик чеснока, 1 ч.л. л. соли и 4 стакана воды в средней кастрюле. Довести до золота; уменьшите огонь и варите, время от времени помешивая, пока чечевица не станет мягкой, но не мягкой, 15–20 минут. Слейте во"&amp;"ду с чечевицами и выбросьте чеснок.
Нагрейте 3 ст. масла в большой горелке кастрюле на среднем огне. Добавьте лук и готовьте, время от времени помешивая, до мягкости, около 12 минут. Добавьте смешанный чеснок и готовьте 1 минуту. Добавьте томатную пасту."&amp;" Готовьте, постоянно помешивая, пока томатная паста не карамелизируется, 2–3 минуты.
добавьте лавровый лист и вино; перемешайте, соскребая подрумяненные кусочки. Добавьте белые грибы, медленно вводя в кастрюлю жидкость для замачивания белых грибов, но ос"&amp;"тавляя осадки. Добавьте белок и варите, пока жидкость не уменьшится вдвое, примерно 10 минут. Добавьте бульон и варите, время от времени помешивая, пока объем не уменьшится вдвое, около 45 минут.
Процедите смесь в большую кастрюлю и добавьте золото; выбр"&amp;"осьте твердые частицы в место. Добавьте кукурузный крахмал и 2 ст. воды в небольшой миске, чтобы она растворилась. добавьте смесь кукурузного крахмала; варить до загустения, около 5 минут. Взбейте мисо. Приправьте соус солью и перцем. Отложите в сторону.
"&amp;"
Разогрейте духовку до 450°. Сложите овощи и жемчужный лук с оставшимися 2 ст. масло, 5 зубчиков чеснока и веточки розмарина в большой миске; Приправить солью и перцем. Разделите тесто на 2 противня с бортиками. Запекать, помешивая один раз, до помощи, 20"&amp;"–25 минут. Переложите зубчики чеснока в небольшую миску; Хорошо разомните вилку и композиции в соусе. Откажитесь от розмарина. СДЕЛАЙТЕ ВПЕРЕД: Чечевицу, соус и овощи можно приготовить за 1 день вперед. Крышка отдельно; холод.
Разложите чечевицу ровным сл"&amp;"оем в 3-квартальной емкости. посуда для выпечки; Установите блюдо на противень, застеленный фольгой. Переложите жареные овощи с свежими грибами и рубленой зеленью; верхний слой чечевицы. Полить соусом овощи. Равномерно выложите картофельную смесь.
Выпека"&amp;"йте, пока не подрумянится и не запузырится, около 30 минут. Перед подачей дайте постоять 15 минут.")</f>
        <v>Добавьте ингредиенты:
12 чашек нарезанной овощной смеси
1 чашка нарезанных свежих грибов 
1 чашка жемчужного лука
ТОПИНГ:
Разогрейте духовку до 450°. Запекайте картофель на противне, застеленном фольгой, до подачи, около 45 минут. Дайте немного остыть, а затем очистите. Пропустите картофель через мясорубку, пищевую мельницу или дуршлаг в большую миску. Добавьте сливочное масло; переключи, пока хорошо не смешано. добавьте молоко. Посолите по вкусу.
НАПОЛНЕНИЕ:
Замочите сушеные белые грибы в 3 стаканах горячей воды; отложить. Смешайте чечевицу, 1 зубчик чеснока, 1 ч.л. л. соли и 4 стакана воды в средней кастрюле. Довести до золота; уменьшите огонь и варите, время от времени помешивая, пока чечевица не станет мягкой, но не мягкой, 15–20 минут. Слейте воду с чечевицами и выбросьте чеснок.
Нагрейте 3 ст. масла в большой горелке кастрюле на среднем огне. Добавьте лук и готовьте, время от времени помешивая, до мягкости, около 12 минут. Добавьте смешанный чеснок и готовьте 1 минуту. Добавьте томатную пасту. Готовьте, постоянно помешивая, пока томатная паста не карамелизируется, 2–3 минуты.
добавьте лавровый лист и вино; перемешайте, соскребая подрумяненные кусочки. Добавьте белые грибы, медленно вводя в кастрюлю жидкость для замачивания белых грибов, но оставляя осадки. Добавьте белок и варите, пока жидкость не уменьшится вдвое, примерно 10 минут. Добавьте бульон и варите, время от времени помешивая, пока объем не уменьшится вдвое, около 45 минут.
Процедите смесь в большую кастрюлю и добавьте золото; выбросьте твердые частицы в место. Добавьте кукурузный крахмал и 2 ст. воды в небольшой миске, чтобы она растворилась. добавьте смесь кукурузного крахмала; варить до загустения, около 5 минут. Взбейте мисо. Приправьте соус солью и перцем. Отложите в сторону.
Разогрейте духовку до 450°. Сложите овощи и жемчужный лук с оставшимися 2 ст. масло, 5 зубчиков чеснока и веточки розмарина в большой миске; Приправить солью и перцем. Разделите тесто на 2 противня с бортиками. Запекать, помешивая один раз, до помощи, 20–25 минут. Переложите зубчики чеснока в небольшую миску; Хорошо разомните вилку и композиции в соусе. Откажитесь от розмарина. СДЕЛАЙТЕ ВПЕРЕД: Чечевицу, соус и овощи можно приготовить за 1 день вперед. Крышка отдельно; холод.
Разложите чечевицу ровным слоем в 3-квартальной емкости. посуда для выпечки; Установите блюдо на противень, застеленный фольгой. Переложите жареные овощи с свежими грибами и рубленой зеленью; верхний слой чечевицы. Полить соусом овощи. Равномерно выложите картофельную смесь.
Выпекайте, пока не подрумянится и не запузырится, около 30 минут. Перед подачей дайте постоять 15 минут.</v>
      </c>
    </row>
    <row r="3217" ht="15.75" customHeight="1">
      <c r="A3217" s="2" t="s">
        <v>1252</v>
      </c>
      <c r="B3217" s="2" t="s">
        <v>77</v>
      </c>
      <c r="C3217" s="2" t="s">
        <v>1253</v>
      </c>
      <c r="E3217" s="2" t="str">
        <f>IFERROR(__xludf.DUMMYFUNCTION("GOOGLETRANSLATE(A3217, ""en"", ""ru"")"),"Loading...")</f>
        <v>Loading...</v>
      </c>
      <c r="F3217" s="2" t="str">
        <f>IFERROR(__xludf.DUMMYFUNCTION("GOOGLETRANSLATE(B3217, ""en"", ""ru"")"),"Лук")</f>
        <v>Лук</v>
      </c>
      <c r="G3217" s="2" t="str">
        <f>IFERROR(__xludf.DUMMYFUNCTION("GOOGLETRANSLATE(C3217, ""en"", ""ru"")"),"Добавьте ингредиенты:
12 чашек нарезанной овощной смеси
1 чашка нарезанных свежих грибов 
1 чашка жемчужного лука
ТОПИНГ:
Разогрейте духовку до 450°. Запекайте картофель на противне, застеленном фольгой, до подачи, около 45 минут. Дайте немного остыть,"&amp;" а затем очистите. Пропустите картофель через мясорубку, пищевую мельницу или дуршлаг в большую миску. Добавьте сливочное масло; переключи, пока хорошо не смешано. добавьте молоко. Посолите по вкусу.
НАПОЛНЕНИЕ:
Замочите сушеные белые грибы в 3 стаканах"&amp;" горячей воды; отложить. Смешайте чечевицу, 1 зубчик чеснока, 1 ч.л. л. соли и 4 стакана воды в средней кастрюле. Довести до золота; уменьшите огонь и варите, время от времени помешивая, пока чечевица не станет мягкой, но не мягкой, 15–20 минут. Слейте во"&amp;"ду с чечевицами и выбросьте чеснок.
Нагрейте 3 ст. масла в большой горелке кастрюле на среднем огне. Добавьте лук и готовьте, время от времени помешивая, до мягкости, около 12 минут. Добавьте смешанный чеснок и готовьте 1 минуту. Добавьте томатную пасту."&amp;" Готовьте, постоянно помешивая, пока томатная паста не карамелизируется, 2–3 минуты.
добавьте лавровый лист и вино; перемешайте, соскребая подрумяненные кусочки. Добавьте белые грибы, медленно вводя в кастрюлю жидкость для замачивания белых грибов, но ос"&amp;"тавляя осадки. Добавьте белок и варите, пока жидкость не уменьшится вдвое, примерно 10 минут. Добавьте бульон и варите, время от времени помешивая, пока объем не уменьшится вдвое, около 45 минут.
Процедите смесь в большую кастрюлю и добавьте золото; выбр"&amp;"осьте твердые частицы в место. Добавьте кукурузный крахмал и 2 ст. воды в небольшой миске, чтобы она растворилась. добавьте смесь кукурузного крахмала; варить до загустения, около 5 минут. Взбейте мисо. Приправьте соус солью и перцем. Отложите в сторону.
"&amp;"
Разогрейте духовку до 450°. Сложите овощи и жемчужный лук с оставшимися 2 ст. масло, 5 зубчиков чеснока и веточки розмарина в большой миске; Приправить солью и перцем. Разделите тесто на 2 противня с бортиками. Запекать, помешивая один раз, до помощи, 20"&amp;"–25 минут. Переложите зубчики чеснока в небольшую миску; Хорошо разомните вилку и композиции в соусе. Откажитесь от розмарина. СДЕЛАЙТЕ ВПЕРЕД: Чечевицу, соус и овощи можно приготовить за 1 день вперед. Крышка отдельно; холод.
Разложите чечевицу ровным сл"&amp;"оем в 3-квартальной емкости. посуда для выпечки; Установите блюдо на противень, застеленный фольгой. Переложите жареные овощи с свежими грибами и рубленой зеленью; верхний слой чечевицы. Полить соусом овощи. Равномерно выложите картофельную смесь.
Выпека"&amp;"йте, пока не подрумянится и не запузырится, около 30 минут. Перед подачей дайте постоять 15 минут.")</f>
        <v>Добавьте ингредиенты:
12 чашек нарезанной овощной смеси
1 чашка нарезанных свежих грибов 
1 чашка жемчужного лука
ТОПИНГ:
Разогрейте духовку до 450°. Запекайте картофель на противне, застеленном фольгой, до подачи, около 45 минут. Дайте немного остыть, а затем очистите. Пропустите картофель через мясорубку, пищевую мельницу или дуршлаг в большую миску. Добавьте сливочное масло; переключи, пока хорошо не смешано. добавьте молоко. Посолите по вкусу.
НАПОЛНЕНИЕ:
Замочите сушеные белые грибы в 3 стаканах горячей воды; отложить. Смешайте чечевицу, 1 зубчик чеснока, 1 ч.л. л. соли и 4 стакана воды в средней кастрюле. Довести до золота; уменьшите огонь и варите, время от времени помешивая, пока чечевица не станет мягкой, но не мягкой, 15–20 минут. Слейте воду с чечевицами и выбросьте чеснок.
Нагрейте 3 ст. масла в большой горелке кастрюле на среднем огне. Добавьте лук и готовьте, время от времени помешивая, до мягкости, около 12 минут. Добавьте смешанный чеснок и готовьте 1 минуту. Добавьте томатную пасту. Готовьте, постоянно помешивая, пока томатная паста не карамелизируется, 2–3 минуты.
добавьте лавровый лист и вино; перемешайте, соскребая подрумяненные кусочки. Добавьте белые грибы, медленно вводя в кастрюлю жидкость для замачивания белых грибов, но оставляя осадки. Добавьте белок и варите, пока жидкость не уменьшится вдвое, примерно 10 минут. Добавьте бульон и варите, время от времени помешивая, пока объем не уменьшится вдвое, около 45 минут.
Процедите смесь в большую кастрюлю и добавьте золото; выбросьте твердые частицы в место. Добавьте кукурузный крахмал и 2 ст. воды в небольшой миске, чтобы она растворилась. добавьте смесь кукурузного крахмала; варить до загустения, около 5 минут. Взбейте мисо. Приправьте соус солью и перцем. Отложите в сторону.
Разогрейте духовку до 450°. Сложите овощи и жемчужный лук с оставшимися 2 ст. масло, 5 зубчиков чеснока и веточки розмарина в большой миске; Приправить солью и перцем. Разделите тесто на 2 противня с бортиками. Запекать, помешивая один раз, до помощи, 20–25 минут. Переложите зубчики чеснока в небольшую миску; Хорошо разомните вилку и композиции в соусе. Откажитесь от розмарина. СДЕЛАЙТЕ ВПЕРЕД: Чечевицу, соус и овощи можно приготовить за 1 день вперед. Крышка отдельно; холод.
Разложите чечевицу ровным слоем в 3-квартальной емкости. посуда для выпечки; Установите блюдо на противень, застеленный фольгой. Переложите жареные овощи с свежими грибами и рубленой зеленью; верхний слой чечевицы. Полить соусом овощи. Равномерно выложите картофельную смесь.
Выпекайте, пока не подрумянится и не запузырится, около 30 минут. Перед подачей дайте постоять 15 минут.</v>
      </c>
    </row>
    <row r="3218" ht="15.75" customHeight="1">
      <c r="A3218" s="2" t="s">
        <v>1252</v>
      </c>
      <c r="B3218" s="2" t="s">
        <v>177</v>
      </c>
      <c r="C3218" s="2" t="s">
        <v>1253</v>
      </c>
      <c r="E3218" s="2" t="str">
        <f>IFERROR(__xludf.DUMMYFUNCTION("GOOGLETRANSLATE(A3218, ""en"", ""ru"")"),"Loading...")</f>
        <v>Loading...</v>
      </c>
      <c r="F3218" s="2" t="str">
        <f>IFERROR(__xludf.DUMMYFUNCTION("GOOGLETRANSLATE(B3218, ""en"", ""ru"")"),"Loading...")</f>
        <v>Loading...</v>
      </c>
      <c r="G3218" s="2" t="str">
        <f>IFERROR(__xludf.DUMMYFUNCTION("GOOGLETRANSLATE(C3218, ""en"", ""ru"")"),"Добавьте ингредиенты:
12 чашек нарезанной овощной смеси
1 чашка нарезанных свежих грибов 
1 чашка жемчужного лука
ТОПИНГ:
Разогрейте духовку до 450°. Запекайте картофель на противне, застеленном фольгой, до подачи, около 45 минут. Дайте немного остыть,"&amp;" а затем очистите. Пропустите картофель через мясорубку, пищевую мельницу или дуршлаг в большую миску. Добавьте сливочное масло; переключи, пока хорошо не смешано. добавьте молоко. Посолите по вкусу.
НАПОЛНЕНИЕ:
Замочите сушеные белые грибы в 3 стаканах"&amp;" горячей воды; отложить. Смешайте чечевицу, 1 зубчик чеснока, 1 ч.л. л. соли и 4 стакана воды в средней кастрюле. Довести до золота; уменьшите огонь и варите, время от времени помешивая, пока чечевица не станет мягкой, но не мягкой, 15–20 минут. Слейте во"&amp;"ду с чечевицами и выбросьте чеснок.
Нагрейте 3 ст. масла в большой горелке кастрюле на среднем огне. Добавьте лук и готовьте, время от времени помешивая, до мягкости, около 12 минут. Добавьте смешанный чеснок и готовьте 1 минуту. Добавьте томатную пасту."&amp;" Готовьте, постоянно помешивая, пока томатная паста не карамелизируется, 2–3 минуты.
добавьте лавровый лист и вино; перемешайте, соскребая подрумяненные кусочки. Добавьте белые грибы, медленно вводя в кастрюлю жидкость для замачивания белых грибов, но ос"&amp;"тавляя осадки. Добавьте белок и варите, пока жидкость не уменьшится вдвое, примерно 10 минут. Добавьте бульон и варите, время от времени помешивая, пока объем не уменьшится вдвое, около 45 минут.
Процедите смесь в большую кастрюлю и добавьте золото; выбр"&amp;"осьте твердые частицы в место. Добавьте кукурузный крахмал и 2 ст. воды в небольшой миске, чтобы она растворилась. добавьте смесь кукурузного крахмала; варить до загустения, около 5 минут. Взбейте мисо. Приправьте соус солью и перцем. Отложите в сторону.
"&amp;"
Разогрейте духовку до 450°. Сложите овощи и жемчужный лук с оставшимися 2 ст. масло, 5 зубчиков чеснока и веточки розмарина в большой миске; Приправить солью и перцем. Разделите тесто на 2 противня с бортиками. Запекать, помешивая один раз, до помощи, 20"&amp;"–25 минут. Переложите зубчики чеснока в небольшую миску; Хорошо разомните вилку и композиции в соусе. Откажитесь от розмарина. СДЕЛАЙТЕ ВПЕРЕД: Чечевицу, соус и овощи можно приготовить за 1 день вперед. Крышка отдельно; холод.
Разложите чечевицу ровным сл"&amp;"оем в 3-квартальной емкости. посуда для выпечки; Установите блюдо на противень, застеленный фольгой. Переложите жареные овощи с свежими грибами и рубленой зеленью; верхний слой чечевицы. Полить соусом овощи. Равномерно выложите картофельную смесь.
Выпека"&amp;"йте, пока не подрумянится и не запузырится, около 30 минут. Перед подачей дайте постоять 15 минут.")</f>
        <v>Добавьте ингредиенты:
12 чашек нарезанной овощной смеси
1 чашка нарезанных свежих грибов 
1 чашка жемчужного лука
ТОПИНГ:
Разогрейте духовку до 450°. Запекайте картофель на противне, застеленном фольгой, до подачи, около 45 минут. Дайте немного остыть, а затем очистите. Пропустите картофель через мясорубку, пищевую мельницу или дуршлаг в большую миску. Добавьте сливочное масло; переключи, пока хорошо не смешано. добавьте молоко. Посолите по вкусу.
НАПОЛНЕНИЕ:
Замочите сушеные белые грибы в 3 стаканах горячей воды; отложить. Смешайте чечевицу, 1 зубчик чеснока, 1 ч.л. л. соли и 4 стакана воды в средней кастрюле. Довести до золота; уменьшите огонь и варите, время от времени помешивая, пока чечевица не станет мягкой, но не мягкой, 15–20 минут. Слейте воду с чечевицами и выбросьте чеснок.
Нагрейте 3 ст. масла в большой горелке кастрюле на среднем огне. Добавьте лук и готовьте, время от времени помешивая, до мягкости, около 12 минут. Добавьте смешанный чеснок и готовьте 1 минуту. Добавьте томатную пасту. Готовьте, постоянно помешивая, пока томатная паста не карамелизируется, 2–3 минуты.
добавьте лавровый лист и вино; перемешайте, соскребая подрумяненные кусочки. Добавьте белые грибы, медленно вводя в кастрюлю жидкость для замачивания белых грибов, но оставляя осадки. Добавьте белок и варите, пока жидкость не уменьшится вдвое, примерно 10 минут. Добавьте бульон и варите, время от времени помешивая, пока объем не уменьшится вдвое, около 45 минут.
Процедите смесь в большую кастрюлю и добавьте золото; выбросьте твердые частицы в место. Добавьте кукурузный крахмал и 2 ст. воды в небольшой миске, чтобы она растворилась. добавьте смесь кукурузного крахмала; варить до загустения, около 5 минут. Взбейте мисо. Приправьте соус солью и перцем. Отложите в сторону.
Разогрейте духовку до 450°. Сложите овощи и жемчужный лук с оставшимися 2 ст. масло, 5 зубчиков чеснока и веточки розмарина в большой миске; Приправить солью и перцем. Разделите тесто на 2 противня с бортиками. Запекать, помешивая один раз, до помощи, 20–25 минут. Переложите зубчики чеснока в небольшую миску; Хорошо разомните вилку и композиции в соусе. Откажитесь от розмарина. СДЕЛАЙТЕ ВПЕРЕД: Чечевицу, соус и овощи можно приготовить за 1 день вперед. Крышка отдельно; холод.
Разложите чечевицу ровным слоем в 3-квартальной емкости. посуда для выпечки; Установите блюдо на противень, застеленный фольгой. Переложите жареные овощи с свежими грибами и рубленой зеленью; верхний слой чечевицы. Полить соусом овощи. Равномерно выложите картофельную смесь.
Выпекайте, пока не подрумянится и не запузырится, около 30 минут. Перед подачей дайте постоять 15 минут.</v>
      </c>
    </row>
    <row r="3219" ht="15.75" customHeight="1">
      <c r="A3219" s="2" t="s">
        <v>1252</v>
      </c>
      <c r="B3219" s="2" t="s">
        <v>89</v>
      </c>
      <c r="C3219" s="2" t="s">
        <v>1253</v>
      </c>
      <c r="E3219" s="2" t="str">
        <f>IFERROR(__xludf.DUMMYFUNCTION("GOOGLETRANSLATE(A3219, ""en"", ""ru"")"),"Loading...")</f>
        <v>Loading...</v>
      </c>
      <c r="F3219" s="2" t="str">
        <f>IFERROR(__xludf.DUMMYFUNCTION("GOOGLETRANSLATE(B3219, ""en"", ""ru"")"),"Лавровый лист")</f>
        <v>Лавровый лист</v>
      </c>
      <c r="G3219" s="2" t="str">
        <f>IFERROR(__xludf.DUMMYFUNCTION("GOOGLETRANSLATE(C3219, ""en"", ""ru"")"),"Добавьте ингредиенты:
12 чашек нарезанной овощной смеси
1 чашка нарезанных свежих грибов 
1 чашка жемчужного лука
ТОПИНГ:
Разогрейте духовку до 450°. Запекайте картофель на противне, застеленном фольгой, до подачи, около 45 минут. Дайте немного остыть,"&amp;" а затем очистите. Пропустите картофель через мясорубку, пищевую мельницу или дуршлаг в большую миску. Добавьте сливочное масло; переключи, пока хорошо не смешано. добавьте молоко. Посолите по вкусу.
НАПОЛНЕНИЕ:
Замочите сушеные белые грибы в 3 стаканах"&amp;" горячей воды; отложить. Смешайте чечевицу, 1 зубчик чеснока, 1 ч.л. л. соли и 4 стакана воды в средней кастрюле. Довести до золота; уменьшите огонь и варите, время от времени помешивая, пока чечевица не станет мягкой, но не мягкой, 15–20 минут. Слейте во"&amp;"ду с чечевицами и выбросьте чеснок.
Нагрейте 3 ст. масла в большой горелке кастрюле на среднем огне. Добавьте лук и готовьте, время от времени помешивая, до мягкости, около 12 минут. Добавьте смешанный чеснок и готовьте 1 минуту. Добавьте томатную пасту."&amp;" Готовьте, постоянно помешивая, пока томатная паста не карамелизируется, 2–3 минуты.
добавьте лавровый лист и вино; перемешайте, соскребая подрумяненные кусочки. Добавьте белые грибы, медленно вводя в кастрюлю жидкость для замачивания белых грибов, но ос"&amp;"тавляя осадки. Добавьте белок и варите, пока жидкость не уменьшится вдвое, примерно 10 минут. Добавьте бульон и варите, время от времени помешивая, пока объем не уменьшится вдвое, около 45 минут.
Процедите смесь в большую кастрюлю и добавьте золото; выбр"&amp;"осьте твердые частицы в место. Добавьте кукурузный крахмал и 2 ст. воды в небольшой миске, чтобы она растворилась. добавьте смесь кукурузного крахмала; варить до загустения, около 5 минут. Взбейте мисо. Приправьте соус солью и перцем. Отложите в сторону.
"&amp;"
Разогрейте духовку до 450°. Сложите овощи и жемчужный лук с оставшимися 2 ст. масло, 5 зубчиков чеснока и веточки розмарина в большой миске; Приправить солью и перцем. Разделите тесто на 2 противня с бортиками. Запекать, помешивая один раз, до помощи, 20"&amp;"–25 минут. Переложите зубчики чеснока в небольшую миску; Хорошо разомните вилку и композиции в соусе. Откажитесь от розмарина. СДЕЛАЙТЕ ВПЕРЕД: Чечевицу, соус и овощи можно приготовить за 1 день вперед. Крышка отдельно; холод.
Разложите чечевицу ровным сл"&amp;"оем в 3-квартальной емкости. посуда для выпечки; Установите блюдо на противень, застеленный фольгой. Переложите жареные овощи с свежими грибами и рубленой зеленью; верхний слой чечевицы. Полить соусом овощи. Равномерно выложите картофельную смесь.
Выпека"&amp;"йте, пока не подрумянится и не запузырится, около 30 минут. Перед подачей дайте постоять 15 минут.")</f>
        <v>Добавьте ингредиенты:
12 чашек нарезанной овощной смеси
1 чашка нарезанных свежих грибов 
1 чашка жемчужного лука
ТОПИНГ:
Разогрейте духовку до 450°. Запекайте картофель на противне, застеленном фольгой, до подачи, около 45 минут. Дайте немного остыть, а затем очистите. Пропустите картофель через мясорубку, пищевую мельницу или дуршлаг в большую миску. Добавьте сливочное масло; переключи, пока хорошо не смешано. добавьте молоко. Посолите по вкусу.
НАПОЛНЕНИЕ:
Замочите сушеные белые грибы в 3 стаканах горячей воды; отложить. Смешайте чечевицу, 1 зубчик чеснока, 1 ч.л. л. соли и 4 стакана воды в средней кастрюле. Довести до золота; уменьшите огонь и варите, время от времени помешивая, пока чечевица не станет мягкой, но не мягкой, 15–20 минут. Слейте воду с чечевицами и выбросьте чеснок.
Нагрейте 3 ст. масла в большой горелке кастрюле на среднем огне. Добавьте лук и готовьте, время от времени помешивая, до мягкости, около 12 минут. Добавьте смешанный чеснок и готовьте 1 минуту. Добавьте томатную пасту. Готовьте, постоянно помешивая, пока томатная паста не карамелизируется, 2–3 минуты.
добавьте лавровый лист и вино; перемешайте, соскребая подрумяненные кусочки. Добавьте белые грибы, медленно вводя в кастрюлю жидкость для замачивания белых грибов, но оставляя осадки. Добавьте белок и варите, пока жидкость не уменьшится вдвое, примерно 10 минут. Добавьте бульон и варите, время от времени помешивая, пока объем не уменьшится вдвое, около 45 минут.
Процедите смесь в большую кастрюлю и добавьте золото; выбросьте твердые частицы в место. Добавьте кукурузный крахмал и 2 ст. воды в небольшой миске, чтобы она растворилась. добавьте смесь кукурузного крахмала; варить до загустения, около 5 минут. Взбейте мисо. Приправьте соус солью и перцем. Отложите в сторону.
Разогрейте духовку до 450°. Сложите овощи и жемчужный лук с оставшимися 2 ст. масло, 5 зубчиков чеснока и веточки розмарина в большой миске; Приправить солью и перцем. Разделите тесто на 2 противня с бортиками. Запекать, помешивая один раз, до помощи, 20–25 минут. Переложите зубчики чеснока в небольшую миску; Хорошо разомните вилку и композиции в соусе. Откажитесь от розмарина. СДЕЛАЙТЕ ВПЕРЕД: Чечевицу, соус и овощи можно приготовить за 1 день вперед. Крышка отдельно; холод.
Разложите чечевицу ровным слоем в 3-квартальной емкости. посуда для выпечки; Установите блюдо на противень, застеленный фольгой. Переложите жареные овощи с свежими грибами и рубленой зеленью; верхний слой чечевицы. Полить соусом овощи. Равномерно выложите картофельную смесь.
Выпекайте, пока не подрумянится и не запузырится, около 30 минут. Перед подачей дайте постоять 15 минут.</v>
      </c>
    </row>
    <row r="3220" ht="15.75" customHeight="1">
      <c r="A3220" s="2" t="s">
        <v>1252</v>
      </c>
      <c r="B3220" s="2" t="s">
        <v>69</v>
      </c>
      <c r="C3220" s="2" t="s">
        <v>1253</v>
      </c>
      <c r="E3220" s="2" t="str">
        <f>IFERROR(__xludf.DUMMYFUNCTION("GOOGLETRANSLATE(A3220, ""en"", ""ru"")"),"Loading...")</f>
        <v>Loading...</v>
      </c>
      <c r="F3220" s="2" t="str">
        <f>IFERROR(__xludf.DUMMYFUNCTION("GOOGLETRANSLATE(B3220, ""en"", ""ru"")"),"Оливковое масло")</f>
        <v>Оливковое масло</v>
      </c>
      <c r="G3220" s="2" t="str">
        <f>IFERROR(__xludf.DUMMYFUNCTION("GOOGLETRANSLATE(C3220, ""en"", ""ru"")"),"Добавьте ингредиенты:
12 чашек нарезанной овощной смеси
1 чашка нарезанных свежих грибов 
1 чашка жемчужного лука
ТОПИНГ:
Разогрейте духовку до 450°. Запекайте картофель на противне, застеленном фольгой, до подачи, около 45 минут. Дайте немного остыть,"&amp;" а затем очистите. Пропустите картофель через мясорубку, пищевую мельницу или дуршлаг в большую миску. Добавьте сливочное масло; переключи, пока хорошо не смешано. добавьте молоко. Посолите по вкусу.
НАПОЛНЕНИЕ:
Замочите сушеные белые грибы в 3 стаканах"&amp;" горячей воды; отложить. Смешайте чечевицу, 1 зубчик чеснока, 1 ч.л. л. соли и 4 стакана воды в средней кастрюле. Довести до золота; уменьшите огонь и варите, время от времени помешивая, пока чечевица не станет мягкой, но не мягкой, 15–20 минут. Слейте во"&amp;"ду с чечевицами и выбросьте чеснок.
Нагрейте 3 ст. масла в большой горелке кастрюле на среднем огне. Добавьте лук и готовьте, время от времени помешивая, до мягкости, около 12 минут. Добавьте смешанный чеснок и готовьте 1 минуту. Добавьте томатную пасту."&amp;" Готовьте, постоянно помешивая, пока томатная паста не карамелизируется, 2–3 минуты.
добавьте лавровый лист и вино; перемешайте, соскребая подрумяненные кусочки. Добавьте белые грибы, медленно вводя в кастрюлю жидкость для замачивания белых грибов, но ос"&amp;"тавляя осадки. Добавьте белок и варите, пока жидкость не уменьшится вдвое, примерно 10 минут. Добавьте бульон и варите, время от времени помешивая, пока объем не уменьшится вдвое, около 45 минут.
Процедите смесь в большую кастрюлю и добавьте золото; выбр"&amp;"осьте твердые частицы в место. Добавьте кукурузный крахмал и 2 ст. воды в небольшой миске, чтобы она растворилась. добавьте смесь кукурузного крахмала; варить до загустения, около 5 минут. Взбейте мисо. Приправьте соус солью и перцем. Отложите в сторону.
"&amp;"
Разогрейте духовку до 450°. Сложите овощи и жемчужный лук с оставшимися 2 ст. масло, 5 зубчиков чеснока и веточки розмарина в большой миске; Приправить солью и перцем. Разделите тесто на 2 противня с бортиками. Запекать, помешивая один раз, до помощи, 20"&amp;"–25 минут. Переложите зубчики чеснока в небольшую миску; Хорошо разомните вилку и композиции в соусе. Откажитесь от розмарина. СДЕЛАЙТЕ ВПЕРЕД: Чечевицу, соус и овощи можно приготовить за 1 день вперед. Крышка отдельно; холод.
Разложите чечевицу ровным сл"&amp;"оем в 3-квартальной емкости. посуда для выпечки; Установите блюдо на противень, застеленный фольгой. Переложите жареные овощи с свежими грибами и рубленой зеленью; верхний слой чечевицы. Полить соусом овощи. Равномерно выложите картофельную смесь.
Выпека"&amp;"йте, пока не подрумянится и не запузырится, около 30 минут. Перед подачей дайте постоять 15 минут.")</f>
        <v>Добавьте ингредиенты:
12 чашек нарезанной овощной смеси
1 чашка нарезанных свежих грибов 
1 чашка жемчужного лука
ТОПИНГ:
Разогрейте духовку до 450°. Запекайте картофель на противне, застеленном фольгой, до подачи, около 45 минут. Дайте немного остыть, а затем очистите. Пропустите картофель через мясорубку, пищевую мельницу или дуршлаг в большую миску. Добавьте сливочное масло; переключи, пока хорошо не смешано. добавьте молоко. Посолите по вкусу.
НАПОЛНЕНИЕ:
Замочите сушеные белые грибы в 3 стаканах горячей воды; отложить. Смешайте чечевицу, 1 зубчик чеснока, 1 ч.л. л. соли и 4 стакана воды в средней кастрюле. Довести до золота; уменьшите огонь и варите, время от времени помешивая, пока чечевица не станет мягкой, но не мягкой, 15–20 минут. Слейте воду с чечевицами и выбросьте чеснок.
Нагрейте 3 ст. масла в большой горелке кастрюле на среднем огне. Добавьте лук и готовьте, время от времени помешивая, до мягкости, около 12 минут. Добавьте смешанный чеснок и готовьте 1 минуту. Добавьте томатную пасту. Готовьте, постоянно помешивая, пока томатная паста не карамелизируется, 2–3 минуты.
добавьте лавровый лист и вино; перемешайте, соскребая подрумяненные кусочки. Добавьте белые грибы, медленно вводя в кастрюлю жидкость для замачивания белых грибов, но оставляя осадки. Добавьте белок и варите, пока жидкость не уменьшится вдвое, примерно 10 минут. Добавьте бульон и варите, время от времени помешивая, пока объем не уменьшится вдвое, около 45 минут.
Процедите смесь в большую кастрюлю и добавьте золото; выбросьте твердые частицы в место. Добавьте кукурузный крахмал и 2 ст. воды в небольшой миске, чтобы она растворилась. добавьте смесь кукурузного крахмала; варить до загустения, около 5 минут. Взбейте мисо. Приправьте соус солью и перцем. Отложите в сторону.
Разогрейте духовку до 450°. Сложите овощи и жемчужный лук с оставшимися 2 ст. масло, 5 зубчиков чеснока и веточки розмарина в большой миске; Приправить солью и перцем. Разделите тесто на 2 противня с бортиками. Запекать, помешивая один раз, до помощи, 20–25 минут. Переложите зубчики чеснока в небольшую миску; Хорошо разомните вилку и композиции в соусе. Откажитесь от розмарина. СДЕЛАЙТЕ ВПЕРЕД: Чечевицу, соус и овощи можно приготовить за 1 день вперед. Крышка отдельно; холод.
Разложите чечевицу ровным слоем в 3-квартальной емкости. посуда для выпечки; Установите блюдо на противень, застеленный фольгой. Переложите жареные овощи с свежими грибами и рубленой зеленью; верхний слой чечевицы. Полить соусом овощи. Равномерно выложите картофельную смесь.
Выпекайте, пока не подрумянится и не запузырится, около 30 минут. Перед подачей дайте постоять 15 минут.</v>
      </c>
    </row>
    <row r="3221" ht="15.75" customHeight="1">
      <c r="A3221" s="2" t="s">
        <v>1252</v>
      </c>
      <c r="B3221" s="2" t="s">
        <v>463</v>
      </c>
      <c r="C3221" s="2" t="s">
        <v>1253</v>
      </c>
      <c r="E3221" s="2" t="str">
        <f>IFERROR(__xludf.DUMMYFUNCTION("GOOGLETRANSLATE(A3221, ""en"", ""ru"")"),"Loading...")</f>
        <v>Loading...</v>
      </c>
      <c r="F3221" s="2" t="str">
        <f>IFERROR(__xludf.DUMMYFUNCTION("GOOGLETRANSLATE(B3221, ""en"", ""ru"")"),"Loading...")</f>
        <v>Loading...</v>
      </c>
      <c r="G3221" s="2" t="str">
        <f>IFERROR(__xludf.DUMMYFUNCTION("GOOGLETRANSLATE(C3221, ""en"", ""ru"")"),"Добавьте ингредиенты:
12 чашек нарезанной овощной смеси
1 чашка нарезанных свежих грибов 
1 чашка жемчужного лука
ТОПИНГ:
Разогрейте духовку до 450°. Запекайте картофель на противне, застеленном фольгой, до подачи, около 45 минут. Дайте немного остыть,"&amp;" а затем очистите. Пропустите картофель через мясорубку, пищевую мельницу или дуршлаг в большую миску. Добавьте сливочное масло; переключи, пока хорошо не смешано. добавьте молоко. Посолите по вкусу.
НАПОЛНЕНИЕ:
Замочите сушеные белые грибы в 3 стаканах"&amp;" горячей воды; отложить. Смешайте чечевицу, 1 зубчик чеснока, 1 ч.л. л. соли и 4 стакана воды в средней кастрюле. Довести до золота; уменьшите огонь и варите, время от времени помешивая, пока чечевица не станет мягкой, но не мягкой, 15–20 минут. Слейте во"&amp;"ду с чечевицами и выбросьте чеснок.
Нагрейте 3 ст. масла в большой горелке кастрюле на среднем огне. Добавьте лук и готовьте, время от времени помешивая, до мягкости, около 12 минут. Добавьте смешанный чеснок и готовьте 1 минуту. Добавьте томатную пасту."&amp;" Готовьте, постоянно помешивая, пока томатная паста не карамелизируется, 2–3 минуты.
добавьте лавровый лист и вино; перемешайте, соскребая подрумяненные кусочки. Добавьте белые грибы, медленно вводя в кастрюлю жидкость для замачивания белых грибов, но ос"&amp;"тавляя осадки. Добавьте белок и варите, пока жидкость не уменьшится вдвое, примерно 10 минут. Добавьте бульон и варите, время от времени помешивая, пока объем не уменьшится вдвое, около 45 минут.
Процедите смесь в большую кастрюлю и добавьте золото; выбр"&amp;"осьте твердые частицы в место. Добавьте кукурузный крахмал и 2 ст. воды в небольшой миске, чтобы она растворилась. добавьте смесь кукурузного крахмала; варить до загустения, около 5 минут. Взбейте мисо. Приправьте соус солью и перцем. Отложите в сторону.
"&amp;"
Разогрейте духовку до 450°. Сложите овощи и жемчужный лук с оставшимися 2 ст. масло, 5 зубчиков чеснока и веточки розмарина в большой миске; Приправить солью и перцем. Разделите тесто на 2 противня с бортиками. Запекать, помешивая один раз, до помощи, 20"&amp;"–25 минут. Переложите зубчики чеснока в небольшую миску; Хорошо разомните вилку и композиции в соусе. Откажитесь от розмарина. СДЕЛАЙТЕ ВПЕРЕД: Чечевицу, соус и овощи можно приготовить за 1 день вперед. Крышка отдельно; холод.
Разложите чечевицу ровным сл"&amp;"оем в 3-квартальной емкости. посуда для выпечки; Установите блюдо на противень, застеленный фольгой. Переложите жареные овощи с свежими грибами и рубленой зеленью; верхний слой чечевицы. Полить соусом овощи. Равномерно выложите картофельную смесь.
Выпека"&amp;"йте, пока не подрумянится и не запузырится, около 30 минут. Перед подачей дайте постоять 15 минут.")</f>
        <v>Добавьте ингредиенты:
12 чашек нарезанной овощной смеси
1 чашка нарезанных свежих грибов 
1 чашка жемчужного лука
ТОПИНГ:
Разогрейте духовку до 450°. Запекайте картофель на противне, застеленном фольгой, до подачи, около 45 минут. Дайте немного остыть, а затем очистите. Пропустите картофель через мясорубку, пищевую мельницу или дуршлаг в большую миску. Добавьте сливочное масло; переключи, пока хорошо не смешано. добавьте молоко. Посолите по вкусу.
НАПОЛНЕНИЕ:
Замочите сушеные белые грибы в 3 стаканах горячей воды; отложить. Смешайте чечевицу, 1 зубчик чеснока, 1 ч.л. л. соли и 4 стакана воды в средней кастрюле. Довести до золота; уменьшите огонь и варите, время от времени помешивая, пока чечевица не станет мягкой, но не мягкой, 15–20 минут. Слейте воду с чечевицами и выбросьте чеснок.
Нагрейте 3 ст. масла в большой горелке кастрюле на среднем огне. Добавьте лук и готовьте, время от времени помешивая, до мягкости, около 12 минут. Добавьте смешанный чеснок и готовьте 1 минуту. Добавьте томатную пасту. Готовьте, постоянно помешивая, пока томатная паста не карамелизируется, 2–3 минуты.
добавьте лавровый лист и вино; перемешайте, соскребая подрумяненные кусочки. Добавьте белые грибы, медленно вводя в кастрюлю жидкость для замачивания белых грибов, но оставляя осадки. Добавьте белок и варите, пока жидкость не уменьшится вдвое, примерно 10 минут. Добавьте бульон и варите, время от времени помешивая, пока объем не уменьшится вдвое, около 45 минут.
Процедите смесь в большую кастрюлю и добавьте золото; выбросьте твердые частицы в место. Добавьте кукурузный крахмал и 2 ст. воды в небольшой миске, чтобы она растворилась. добавьте смесь кукурузного крахмала; варить до загустения, около 5 минут. Взбейте мисо. Приправьте соус солью и перцем. Отложите в сторону.
Разогрейте духовку до 450°. Сложите овощи и жемчужный лук с оставшимися 2 ст. масло, 5 зубчиков чеснока и веточки розмарина в большой миске; Приправить солью и перцем. Разделите тесто на 2 противня с бортиками. Запекать, помешивая один раз, до помощи, 20–25 минут. Переложите зубчики чеснока в небольшую миску; Хорошо разомните вилку и композиции в соусе. Откажитесь от розмарина. СДЕЛАЙТЕ ВПЕРЕД: Чечевицу, соус и овощи можно приготовить за 1 день вперед. Крышка отдельно; холод.
Разложите чечевицу ровным слоем в 3-квартальной емкости. посуда для выпечки; Установите блюдо на противень, застеленный фольгой. Переложите жареные овощи с свежими грибами и рубленой зеленью; верхний слой чечевицы. Полить соусом овощи. Равномерно выложите картофельную смесь.
Выпекайте, пока не подрумянится и не запузырится, около 30 минут. Перед подачей дайте постоять 15 минут.</v>
      </c>
    </row>
    <row r="3222" ht="15.75" customHeight="1">
      <c r="A3222" s="2" t="s">
        <v>1252</v>
      </c>
      <c r="B3222" s="2" t="s">
        <v>124</v>
      </c>
      <c r="C3222" s="2" t="s">
        <v>1253</v>
      </c>
      <c r="E3222" s="2" t="str">
        <f>IFERROR(__xludf.DUMMYFUNCTION("GOOGLETRANSLATE(A3222, ""en"", ""ru"")"),"Loading...")</f>
        <v>Loading...</v>
      </c>
      <c r="F3222" s="2" t="str">
        <f>IFERROR(__xludf.DUMMYFUNCTION("GOOGLETRANSLATE(B3222, ""en"", ""ru"")"),"Loading...")</f>
        <v>Loading...</v>
      </c>
      <c r="G3222" s="2" t="str">
        <f>IFERROR(__xludf.DUMMYFUNCTION("GOOGLETRANSLATE(C3222, ""en"", ""ru"")"),"Добавьте ингредиенты:
12 чашек нарезанной овощной смеси
1 чашка нарезанных свежих грибов 
1 чашка жемчужного лука
ТОПИНГ:
Разогрейте духовку до 450°. Запекайте картофель на противне, застеленном фольгой, до подачи, около 45 минут. Дайте немного остыть,"&amp;" а затем очистите. Пропустите картофель через мясорубку, пищевую мельницу или дуршлаг в большую миску. Добавьте сливочное масло; переключи, пока хорошо не смешано. добавьте молоко. Посолите по вкусу.
НАПОЛНЕНИЕ:
Замочите сушеные белые грибы в 3 стаканах"&amp;" горячей воды; отложить. Смешайте чечевицу, 1 зубчик чеснока, 1 ч.л. л. соли и 4 стакана воды в средней кастрюле. Довести до золота; уменьшите огонь и варите, время от времени помешивая, пока чечевица не станет мягкой, но не мягкой, 15–20 минут. Слейте во"&amp;"ду с чечевицами и выбросьте чеснок.
Нагрейте 3 ст. масла в большой горелке кастрюле на среднем огне. Добавьте лук и готовьте, время от времени помешивая, до мягкости, около 12 минут. Добавьте смешанный чеснок и готовьте 1 минуту. Добавьте томатную пасту."&amp;" Готовьте, постоянно помешивая, пока томатная паста не карамелизируется, 2–3 минуты.
добавьте лавровый лист и вино; перемешайте, соскребая подрумяненные кусочки. Добавьте белые грибы, медленно вводя в кастрюлю жидкость для замачивания белых грибов, но ос"&amp;"тавляя осадки. Добавьте белок и варите, пока жидкость не уменьшится вдвое, примерно 10 минут. Добавьте бульон и варите, время от времени помешивая, пока объем не уменьшится вдвое, около 45 минут.
Процедите смесь в большую кастрюлю и добавьте золото; выбр"&amp;"осьте твердые частицы в место. Добавьте кукурузный крахмал и 2 ст. воды в небольшой миске, чтобы она растворилась. добавьте смесь кукурузного крахмала; варить до загустения, около 5 минут. Взбейте мисо. Приправьте соус солью и перцем. Отложите в сторону.
"&amp;"
Разогрейте духовку до 450°. Сложите овощи и жемчужный лук с оставшимися 2 ст. масло, 5 зубчиков чеснока и веточки розмарина в большой миске; Приправить солью и перцем. Разделите тесто на 2 противня с бортиками. Запекать, помешивая один раз, до помощи, 20"&amp;"–25 минут. Переложите зубчики чеснока в небольшую миску; Хорошо разомните вилку и композиции в соусе. Откажитесь от розмарина. СДЕЛАЙТЕ ВПЕРЕД: Чечевицу, соус и овощи можно приготовить за 1 день вперед. Крышка отдельно; холод.
Разложите чечевицу ровным сл"&amp;"оем в 3-квартальной емкости. посуда для выпечки; Установите блюдо на противень, застеленный фольгой. Переложите жареные овощи с свежими грибами и рубленой зеленью; верхний слой чечевицы. Полить соусом овощи. Равномерно выложите картофельную смесь.
Выпека"&amp;"йте, пока не подрумянится и не запузырится, около 30 минут. Перед подачей дайте постоять 15 минут.")</f>
        <v>Добавьте ингредиенты:
12 чашек нарезанной овощной смеси
1 чашка нарезанных свежих грибов 
1 чашка жемчужного лука
ТОПИНГ:
Разогрейте духовку до 450°. Запекайте картофель на противне, застеленном фольгой, до подачи, около 45 минут. Дайте немного остыть, а затем очистите. Пропустите картофель через мясорубку, пищевую мельницу или дуршлаг в большую миску. Добавьте сливочное масло; переключи, пока хорошо не смешано. добавьте молоко. Посолите по вкусу.
НАПОЛНЕНИЕ:
Замочите сушеные белые грибы в 3 стаканах горячей воды; отложить. Смешайте чечевицу, 1 зубчик чеснока, 1 ч.л. л. соли и 4 стакана воды в средней кастрюле. Довести до золота; уменьшите огонь и варите, время от времени помешивая, пока чечевица не станет мягкой, но не мягкой, 15–20 минут. Слейте воду с чечевицами и выбросьте чеснок.
Нагрейте 3 ст. масла в большой горелке кастрюле на среднем огне. Добавьте лук и готовьте, время от времени помешивая, до мягкости, около 12 минут. Добавьте смешанный чеснок и готовьте 1 минуту. Добавьте томатную пасту. Готовьте, постоянно помешивая, пока томатная паста не карамелизируется, 2–3 минуты.
добавьте лавровый лист и вино; перемешайте, соскребая подрумяненные кусочки. Добавьте белые грибы, медленно вводя в кастрюлю жидкость для замачивания белых грибов, но оставляя осадки. Добавьте белок и варите, пока жидкость не уменьшится вдвое, примерно 10 минут. Добавьте бульон и варите, время от времени помешивая, пока объем не уменьшится вдвое, около 45 минут.
Процедите смесь в большую кастрюлю и добавьте золото; выбросьте твердые частицы в место. Добавьте кукурузный крахмал и 2 ст. воды в небольшой миске, чтобы она растворилась. добавьте смесь кукурузного крахмала; варить до загустения, около 5 минут. Взбейте мисо. Приправьте соус солью и перцем. Отложите в сторону.
Разогрейте духовку до 450°. Сложите овощи и жемчужный лук с оставшимися 2 ст. масло, 5 зубчиков чеснока и веточки розмарина в большой миске; Приправить солью и перцем. Разделите тесто на 2 противня с бортиками. Запекать, помешивая один раз, до помощи, 20–25 минут. Переложите зубчики чеснока в небольшую миску; Хорошо разомните вилку и композиции в соусе. Откажитесь от розмарина. СДЕЛАЙТЕ ВПЕРЕД: Чечевицу, соус и овощи можно приготовить за 1 день вперед. Крышка отдельно; холод.
Разложите чечевицу ровным слоем в 3-квартальной емкости. посуда для выпечки; Установите блюдо на противень, застеленный фольгой. Переложите жареные овощи с свежими грибами и рубленой зеленью; верхний слой чечевицы. Полить соусом овощи. Равномерно выложите картофельную смесь.
Выпекайте, пока не подрумянится и не запузырится, около 30 минут. Перед подачей дайте постоять 15 минут.</v>
      </c>
    </row>
    <row r="3223" ht="15.75" customHeight="1">
      <c r="A3223" s="2" t="s">
        <v>1252</v>
      </c>
      <c r="B3223" s="2" t="s">
        <v>196</v>
      </c>
      <c r="C3223" s="2" t="s">
        <v>1253</v>
      </c>
      <c r="E3223" s="2" t="str">
        <f>IFERROR(__xludf.DUMMYFUNCTION("GOOGLETRANSLATE(A3223, ""en"", ""ru"")"),"Loading...")</f>
        <v>Loading...</v>
      </c>
      <c r="F3223" s="2" t="str">
        <f>IFERROR(__xludf.DUMMYFUNCTION("GOOGLETRANSLATE(B3223, ""en"", ""ru"")"),"Loading...")</f>
        <v>Loading...</v>
      </c>
      <c r="G3223" s="2" t="str">
        <f>IFERROR(__xludf.DUMMYFUNCTION("GOOGLETRANSLATE(C3223, ""en"", ""ru"")"),"Добавьте ингредиенты:
12 чашек нарезанной овощной смеси
1 чашка нарезанных свежих грибов 
1 чашка жемчужного лука
ТОПИНГ:
Разогрейте духовку до 450°. Запекайте картофель на противне, застеленном фольгой, до подачи, около 45 минут. Дайте немного остыть,"&amp;" а затем очистите. Пропустите картофель через мясорубку, пищевую мельницу или дуршлаг в большую миску. Добавьте сливочное масло; переключи, пока хорошо не смешано. добавьте молоко. Посолите по вкусу.
НАПОЛНЕНИЕ:
Замочите сушеные белые грибы в 3 стаканах"&amp;" горячей воды; отложить. Смешайте чечевицу, 1 зубчик чеснока, 1 ч.л. л. соли и 4 стакана воды в средней кастрюле. Довести до золота; уменьшите огонь и варите, время от времени помешивая, пока чечевица не станет мягкой, но не мягкой, 15–20 минут. Слейте во"&amp;"ду с чечевицами и выбросьте чеснок.
Нагрейте 3 ст. масла в большой горелке кастрюле на среднем огне. Добавьте лук и готовьте, время от времени помешивая, до мягкости, около 12 минут. Добавьте смешанный чеснок и готовьте 1 минуту. Добавьте томатную пасту."&amp;" Готовьте, постоянно помешивая, пока томатная паста не карамелизируется, 2–3 минуты.
добавьте лавровый лист и вино; перемешайте, соскребая подрумяненные кусочки. Добавьте белые грибы, медленно вводя в кастрюлю жидкость для замачивания белых грибов, но ос"&amp;"тавляя осадки. Добавьте белок и варите, пока жидкость не уменьшится вдвое, примерно 10 минут. Добавьте бульон и варите, время от времени помешивая, пока объем не уменьшится вдвое, около 45 минут.
Процедите смесь в большую кастрюлю и добавьте золото; выбр"&amp;"осьте твердые частицы в место. Добавьте кукурузный крахмал и 2 ст. воды в небольшой миске, чтобы она растворилась. добавьте смесь кукурузного крахмала; варить до загустения, около 5 минут. Взбейте мисо. Приправьте соус солью и перцем. Отложите в сторону.
"&amp;"
Разогрейте духовку до 450°. Сложите овощи и жемчужный лук с оставшимися 2 ст. масло, 5 зубчиков чеснока и веточки розмарина в большой миске; Приправить солью и перцем. Разделите тесто на 2 противня с бортиками. Запекать, помешивая один раз, до помощи, 20"&amp;"–25 минут. Переложите зубчики чеснока в небольшую миску; Хорошо разомните вилку и композиции в соусе. Откажитесь от розмарина. СДЕЛАЙТЕ ВПЕРЕД: Чечевицу, соус и овощи можно приготовить за 1 день вперед. Крышка отдельно; холод.
Разложите чечевицу ровным сл"&amp;"оем в 3-квартальной емкости. посуда для выпечки; Установите блюдо на противень, застеленный фольгой. Переложите жареные овощи с свежими грибами и рубленой зеленью; верхний слой чечевицы. Полить соусом овощи. Равномерно выложите картофельную смесь.
Выпека"&amp;"йте, пока не подрумянится и не запузырится, около 30 минут. Перед подачей дайте постоять 15 минут.")</f>
        <v>Добавьте ингредиенты:
12 чашек нарезанной овощной смеси
1 чашка нарезанных свежих грибов 
1 чашка жемчужного лука
ТОПИНГ:
Разогрейте духовку до 450°. Запекайте картофель на противне, застеленном фольгой, до подачи, около 45 минут. Дайте немного остыть, а затем очистите. Пропустите картофель через мясорубку, пищевую мельницу или дуршлаг в большую миску. Добавьте сливочное масло; переключи, пока хорошо не смешано. добавьте молоко. Посолите по вкусу.
НАПОЛНЕНИЕ:
Замочите сушеные белые грибы в 3 стаканах горячей воды; отложить. Смешайте чечевицу, 1 зубчик чеснока, 1 ч.л. л. соли и 4 стакана воды в средней кастрюле. Довести до золота; уменьшите огонь и варите, время от времени помешивая, пока чечевица не станет мягкой, но не мягкой, 15–20 минут. Слейте воду с чечевицами и выбросьте чеснок.
Нагрейте 3 ст. масла в большой горелке кастрюле на среднем огне. Добавьте лук и готовьте, время от времени помешивая, до мягкости, около 12 минут. Добавьте смешанный чеснок и готовьте 1 минуту. Добавьте томатную пасту. Готовьте, постоянно помешивая, пока томатная паста не карамелизируется, 2–3 минуты.
добавьте лавровый лист и вино; перемешайте, соскребая подрумяненные кусочки. Добавьте белые грибы, медленно вводя в кастрюлю жидкость для замачивания белых грибов, но оставляя осадки. Добавьте белок и варите, пока жидкость не уменьшится вдвое, примерно 10 минут. Добавьте бульон и варите, время от времени помешивая, пока объем не уменьшится вдвое, около 45 минут.
Процедите смесь в большую кастрюлю и добавьте золото; выбросьте твердые частицы в место. Добавьте кукурузный крахмал и 2 ст. воды в небольшой миске, чтобы она растворилась. добавьте смесь кукурузного крахмала; варить до загустения, около 5 минут. Взбейте мисо. Приправьте соус солью и перцем. Отложите в сторону.
Разогрейте духовку до 450°. Сложите овощи и жемчужный лук с оставшимися 2 ст. масло, 5 зубчиков чеснока и веточки розмарина в большой миске; Приправить солью и перцем. Разделите тесто на 2 противня с бортиками. Запекать, помешивая один раз, до помощи, 20–25 минут. Переложите зубчики чеснока в небольшую миску; Хорошо разомните вилку и композиции в соусе. Откажитесь от розмарина. СДЕЛАЙТЕ ВПЕРЕД: Чечевицу, соус и овощи можно приготовить за 1 день вперед. Крышка отдельно; холод.
Разложите чечевицу ровным слоем в 3-квартальной емкости. посуда для выпечки; Установите блюдо на противень, застеленный фольгой. Переложите жареные овощи с свежими грибами и рубленой зеленью; верхний слой чечевицы. Полить соусом овощи. Равномерно выложите картофельную смесь.
Выпекайте, пока не подрумянится и не запузырится, около 30 минут. Перед подачей дайте постоять 15 минут.</v>
      </c>
    </row>
    <row r="3224" ht="15.75" customHeight="1">
      <c r="A3224" s="2" t="s">
        <v>1252</v>
      </c>
      <c r="B3224" s="2" t="s">
        <v>195</v>
      </c>
      <c r="C3224" s="2" t="s">
        <v>1253</v>
      </c>
      <c r="E3224" s="2" t="str">
        <f>IFERROR(__xludf.DUMMYFUNCTION("GOOGLETRANSLATE(A3224, ""en"", ""ru"")"),"Loading...")</f>
        <v>Loading...</v>
      </c>
      <c r="F3224" s="2" t="str">
        <f>IFERROR(__xludf.DUMMYFUNCTION("GOOGLETRANSLATE(B3224, ""en"", ""ru"")"),"Loading...")</f>
        <v>Loading...</v>
      </c>
      <c r="G3224" s="2" t="str">
        <f>IFERROR(__xludf.DUMMYFUNCTION("GOOGLETRANSLATE(C3224, ""en"", ""ru"")"),"Добавьте ингредиенты:
12 чашек нарезанной овощной смеси
1 чашка нарезанных свежих грибов 
1 чашка жемчужного лука
ТОПИНГ:
Разогрейте духовку до 450°. Запекайте картофель на противне, застеленном фольгой, до подачи, около 45 минут. Дайте немного остыть,"&amp;" а затем очистите. Пропустите картофель через мясорубку, пищевую мельницу или дуршлаг в большую миску. Добавьте сливочное масло; переключи, пока хорошо не смешано. добавьте молоко. Посолите по вкусу.
НАПОЛНЕНИЕ:
Замочите сушеные белые грибы в 3 стаканах"&amp;" горячей воды; отложить. Смешайте чечевицу, 1 зубчик чеснока, 1 ч.л. л. соли и 4 стакана воды в средней кастрюле. Довести до золота; уменьшите огонь и варите, время от времени помешивая, пока чечевица не станет мягкой, но не мягкой, 15–20 минут. Слейте во"&amp;"ду с чечевицами и выбросьте чеснок.
Нагрейте 3 ст. масла в большой горелке кастрюле на среднем огне. Добавьте лук и готовьте, время от времени помешивая, до мягкости, около 12 минут. Добавьте смешанный чеснок и готовьте 1 минуту. Добавьте томатную пасту."&amp;" Готовьте, постоянно помешивая, пока томатная паста не карамелизируется, 2–3 минуты.
добавьте лавровый лист и вино; перемешайте, соскребая подрумяненные кусочки. Добавьте белые грибы, медленно вводя в кастрюлю жидкость для замачивания белых грибов, но ос"&amp;"тавляя осадки. Добавьте белок и варите, пока жидкость не уменьшится вдвое, примерно 10 минут. Добавьте бульон и варите, время от времени помешивая, пока объем не уменьшится вдвое, около 45 минут.
Процедите смесь в большую кастрюлю и добавьте золото; выбр"&amp;"осьте твердые частицы в место. Добавьте кукурузный крахмал и 2 ст. воды в небольшой миске, чтобы она растворилась. добавьте смесь кукурузного крахмала; варить до загустения, около 5 минут. Взбейте мисо. Приправьте соус солью и перцем. Отложите в сторону.
"&amp;"
Разогрейте духовку до 450°. Сложите овощи и жемчужный лук с оставшимися 2 ст. масло, 5 зубчиков чеснока и веточки розмарина в большой миске; Приправить солью и перцем. Разделите тесто на 2 противня с бортиками. Запекать, помешивая один раз, до помощи, 20"&amp;"–25 минут. Переложите зубчики чеснока в небольшую миску; Хорошо разомните вилку и композиции в соусе. Откажитесь от розмарина. СДЕЛАЙТЕ ВПЕРЕД: Чечевицу, соус и овощи можно приготовить за 1 день вперед. Крышка отдельно; холод.
Разложите чечевицу ровным сл"&amp;"оем в 3-квартальной емкости. посуда для выпечки; Установите блюдо на противень, застеленный фольгой. Переложите жареные овощи с свежими грибами и рубленой зеленью; верхний слой чечевицы. Полить соусом овощи. Равномерно выложите картофельную смесь.
Выпека"&amp;"йте, пока не подрумянится и не запузырится, около 30 минут. Перед подачей дайте постоять 15 минут.")</f>
        <v>Добавьте ингредиенты:
12 чашек нарезанной овощной смеси
1 чашка нарезанных свежих грибов 
1 чашка жемчужного лука
ТОПИНГ:
Разогрейте духовку до 450°. Запекайте картофель на противне, застеленном фольгой, до подачи, около 45 минут. Дайте немного остыть, а затем очистите. Пропустите картофель через мясорубку, пищевую мельницу или дуршлаг в большую миску. Добавьте сливочное масло; переключи, пока хорошо не смешано. добавьте молоко. Посолите по вкусу.
НАПОЛНЕНИЕ:
Замочите сушеные белые грибы в 3 стаканах горячей воды; отложить. Смешайте чечевицу, 1 зубчик чеснока, 1 ч.л. л. соли и 4 стакана воды в средней кастрюле. Довести до золота; уменьшите огонь и варите, время от времени помешивая, пока чечевица не станет мягкой, но не мягкой, 15–20 минут. Слейте воду с чечевицами и выбросьте чеснок.
Нагрейте 3 ст. масла в большой горелке кастрюле на среднем огне. Добавьте лук и готовьте, время от времени помешивая, до мягкости, около 12 минут. Добавьте смешанный чеснок и готовьте 1 минуту. Добавьте томатную пасту. Готовьте, постоянно помешивая, пока томатная паста не карамелизируется, 2–3 минуты.
добавьте лавровый лист и вино; перемешайте, соскребая подрумяненные кусочки. Добавьте белые грибы, медленно вводя в кастрюлю жидкость для замачивания белых грибов, но оставляя осадки. Добавьте белок и варите, пока жидкость не уменьшится вдвое, примерно 10 минут. Добавьте бульон и варите, время от времени помешивая, пока объем не уменьшится вдвое, около 45 минут.
Процедите смесь в большую кастрюлю и добавьте золото; выбросьте твердые частицы в место. Добавьте кукурузный крахмал и 2 ст. воды в небольшой миске, чтобы она растворилась. добавьте смесь кукурузного крахмала; варить до загустения, около 5 минут. Взбейте мисо. Приправьте соус солью и перцем. Отложите в сторону.
Разогрейте духовку до 450°. Сложите овощи и жемчужный лук с оставшимися 2 ст. масло, 5 зубчиков чеснока и веточки розмарина в большой миске; Приправить солью и перцем. Разделите тесто на 2 противня с бортиками. Запекать, помешивая один раз, до помощи, 20–25 минут. Переложите зубчики чеснока в небольшую миску; Хорошо разомните вилку и композиции в соусе. Откажитесь от розмарина. СДЕЛАЙТЕ ВПЕРЕД: Чечевицу, соус и овощи можно приготовить за 1 день вперед. Крышка отдельно; холод.
Разложите чечевицу ровным слоем в 3-квартальной емкости. посуда для выпечки; Установите блюдо на противень, застеленный фольгой. Переложите жареные овощи с свежими грибами и рубленой зеленью; верхний слой чечевицы. Полить соусом овощи. Равномерно выложите картофельную смесь.
Выпекайте, пока не подрумянится и не запузырится, около 30 минут. Перед подачей дайте постоять 15 минут.</v>
      </c>
    </row>
    <row r="3225" ht="15.75" customHeight="1">
      <c r="A3225" s="2" t="s">
        <v>1252</v>
      </c>
      <c r="B3225" s="2" t="s">
        <v>88</v>
      </c>
      <c r="C3225" s="2" t="s">
        <v>1253</v>
      </c>
      <c r="E3225" s="2" t="str">
        <f>IFERROR(__xludf.DUMMYFUNCTION("GOOGLETRANSLATE(A3225, ""en"", ""ru"")"),"Loading...")</f>
        <v>Loading...</v>
      </c>
      <c r="F3225" s="2" t="str">
        <f>IFERROR(__xludf.DUMMYFUNCTION("GOOGLETRANSLATE(B3225, ""en"", ""ru"")"),"Розмари")</f>
        <v>Розмари</v>
      </c>
      <c r="G3225" s="2" t="str">
        <f>IFERROR(__xludf.DUMMYFUNCTION("GOOGLETRANSLATE(C3225, ""en"", ""ru"")"),"Добавьте ингредиенты:
12 чашек нарезанной овощной смеси
1 чашка нарезанных свежих грибов 
1 чашка жемчужного лука
ТОПИНГ:
Разогрейте духовку до 450°. Запекайте картофель на противне, застеленном фольгой, до подачи, около 45 минут. Дайте немного остыть,"&amp;" а затем очистите. Пропустите картофель через мясорубку, пищевую мельницу или дуршлаг в большую миску. Добавьте сливочное масло; переключи, пока хорошо не смешано. добавьте молоко. Посолите по вкусу.
НАПОЛНЕНИЕ:
Замочите сушеные белые грибы в 3 стаканах"&amp;" горячей воды; отложить. Смешайте чечевицу, 1 зубчик чеснока, 1 ч.л. л. соли и 4 стакана воды в средней кастрюле. Довести до золота; уменьшите огонь и варите, время от времени помешивая, пока чечевица не станет мягкой, но не мягкой, 15–20 минут. Слейте во"&amp;"ду с чечевицами и выбросьте чеснок.
Нагрейте 3 ст. масла в большой горелке кастрюле на среднем огне. Добавьте лук и готовьте, время от времени помешивая, до мягкости, около 12 минут. Добавьте смешанный чеснок и готовьте 1 минуту. Добавьте томатную пасту."&amp;" Готовьте, постоянно помешивая, пока томатная паста не карамелизируется, 2–3 минуты.
добавьте лавровый лист и вино; перемешайте, соскребая подрумяненные кусочки. Добавьте белые грибы, медленно вводя в кастрюлю жидкость для замачивания белых грибов, но ос"&amp;"тавляя осадки. Добавьте белок и варите, пока жидкость не уменьшится вдвое, примерно 10 минут. Добавьте бульон и варите, время от времени помешивая, пока объем не уменьшится вдвое, около 45 минут.
Процедите смесь в большую кастрюлю и добавьте золото; выбр"&amp;"осьте твердые частицы в место. Добавьте кукурузный крахмал и 2 ст. воды в небольшой миске, чтобы она растворилась. добавьте смесь кукурузного крахмала; варить до загустения, около 5 минут. Взбейте мисо. Приправьте соус солью и перцем. Отложите в сторону.
"&amp;"
Разогрейте духовку до 450°. Сложите овощи и жемчужный лук с оставшимися 2 ст. масло, 5 зубчиков чеснока и веточки розмарина в большой миске; Приправить солью и перцем. Разделите тесто на 2 противня с бортиками. Запекать, помешивая один раз, до помощи, 20"&amp;"–25 минут. Переложите зубчики чеснока в небольшую миску; Хорошо разомните вилку и композиции в соусе. Откажитесь от розмарина. СДЕЛАЙТЕ ВПЕРЕД: Чечевицу, соус и овощи можно приготовить за 1 день вперед. Крышка отдельно; холод.
Разложите чечевицу ровным сл"&amp;"оем в 3-квартальной емкости. посуда для выпечки; Установите блюдо на противень, застеленный фольгой. Переложите жареные овощи с свежими грибами и рубленой зеленью; верхний слой чечевицы. Полить соусом овощи. Равномерно выложите картофельную смесь.
Выпека"&amp;"йте, пока не подрумянится и не запузырится, около 30 минут. Перед подачей дайте постоять 15 минут.")</f>
        <v>Добавьте ингредиенты:
12 чашек нарезанной овощной смеси
1 чашка нарезанных свежих грибов 
1 чашка жемчужного лука
ТОПИНГ:
Разогрейте духовку до 450°. Запекайте картофель на противне, застеленном фольгой, до подачи, около 45 минут. Дайте немного остыть, а затем очистите. Пропустите картофель через мясорубку, пищевую мельницу или дуршлаг в большую миску. Добавьте сливочное масло; переключи, пока хорошо не смешано. добавьте молоко. Посолите по вкусу.
НАПОЛНЕНИЕ:
Замочите сушеные белые грибы в 3 стаканах горячей воды; отложить. Смешайте чечевицу, 1 зубчик чеснока, 1 ч.л. л. соли и 4 стакана воды в средней кастрюле. Довести до золота; уменьшите огонь и варите, время от времени помешивая, пока чечевица не станет мягкой, но не мягкой, 15–20 минут. Слейте воду с чечевицами и выбросьте чеснок.
Нагрейте 3 ст. масла в большой горелке кастрюле на среднем огне. Добавьте лук и готовьте, время от времени помешивая, до мягкости, около 12 минут. Добавьте смешанный чеснок и готовьте 1 минуту. Добавьте томатную пасту. Готовьте, постоянно помешивая, пока томатная паста не карамелизируется, 2–3 минуты.
добавьте лавровый лист и вино; перемешайте, соскребая подрумяненные кусочки. Добавьте белые грибы, медленно вводя в кастрюлю жидкость для замачивания белых грибов, но оставляя осадки. Добавьте белок и варите, пока жидкость не уменьшится вдвое, примерно 10 минут. Добавьте бульон и варите, время от времени помешивая, пока объем не уменьшится вдвое, около 45 минут.
Процедите смесь в большую кастрюлю и добавьте золото; выбросьте твердые частицы в место. Добавьте кукурузный крахмал и 2 ст. воды в небольшой миске, чтобы она растворилась. добавьте смесь кукурузного крахмала; варить до загустения, около 5 минут. Взбейте мисо. Приправьте соус солью и перцем. Отложите в сторону.
Разогрейте духовку до 450°. Сложите овощи и жемчужный лук с оставшимися 2 ст. масло, 5 зубчиков чеснока и веточки розмарина в большой миске; Приправить солью и перцем. Разделите тесто на 2 противня с бортиками. Запекать, помешивая один раз, до помощи, 20–25 минут. Переложите зубчики чеснока в небольшую миску; Хорошо разомните вилку и композиции в соусе. Откажитесь от розмарина. СДЕЛАЙТЕ ВПЕРЕД: Чечевицу, соус и овощи можно приготовить за 1 день вперед. Крышка отдельно; холод.
Разложите чечевицу ровным слоем в 3-квартальной емкости. посуда для выпечки; Установите блюдо на противень, застеленный фольгой. Переложите жареные овощи с свежими грибами и рубленой зеленью; верхний слой чечевицы. Полить соусом овощи. Равномерно выложите картофельную смесь.
Выпекайте, пока не подрумянится и не запузырится, около 30 минут. Перед подачей дайте постоять 15 минут.</v>
      </c>
    </row>
    <row r="3226" ht="15.75" customHeight="1">
      <c r="A3226" s="2" t="s">
        <v>1252</v>
      </c>
      <c r="B3226" s="2" t="s">
        <v>118</v>
      </c>
      <c r="C3226" s="2" t="s">
        <v>1253</v>
      </c>
      <c r="E3226" s="2" t="str">
        <f>IFERROR(__xludf.DUMMYFUNCTION("GOOGLETRANSLATE(A3226, ""en"", ""ru"")"),"Loading...")</f>
        <v>Loading...</v>
      </c>
      <c r="F3226" s="2" t="str">
        <f>IFERROR(__xludf.DUMMYFUNCTION("GOOGLETRANSLATE(B3226, ""en"", ""ru"")"),"Петрушка")</f>
        <v>Петрушка</v>
      </c>
      <c r="G3226" s="2" t="str">
        <f>IFERROR(__xludf.DUMMYFUNCTION("GOOGLETRANSLATE(C3226, ""en"", ""ru"")"),"Добавьте ингредиенты:
12 чашек нарезанной овощной смеси
1 чашка нарезанных свежих грибов 
1 чашка жемчужного лука
ТОПИНГ:
Разогрейте духовку до 450°. Запекайте картофель на противне, застеленном фольгой, до подачи, около 45 минут. Дайте немного остыть,"&amp;" а затем очистите. Пропустите картофель через мясорубку, пищевую мельницу или дуршлаг в большую миску. Добавьте сливочное масло; переключи, пока хорошо не смешано. добавьте молоко. Посолите по вкусу.
НАПОЛНЕНИЕ:
Замочите сушеные белые грибы в 3 стаканах"&amp;" горячей воды; отложить. Смешайте чечевицу, 1 зубчик чеснока, 1 ч.л. л. соли и 4 стакана воды в средней кастрюле. Довести до золота; уменьшите огонь и варите, время от времени помешивая, пока чечевица не станет мягкой, но не мягкой, 15–20 минут. Слейте во"&amp;"ду с чечевицами и выбросьте чеснок.
Нагрейте 3 ст. масла в большой горелке кастрюле на среднем огне. Добавьте лук и готовьте, время от времени помешивая, до мягкости, около 12 минут. Добавьте смешанный чеснок и готовьте 1 минуту. Добавьте томатную пасту."&amp;" Готовьте, постоянно помешивая, пока томатная паста не карамелизируется, 2–3 минуты.
добавьте лавровый лист и вино; перемешайте, соскребая подрумяненные кусочки. Добавьте белые грибы, медленно вводя в кастрюлю жидкость для замачивания белых грибов, но ос"&amp;"тавляя осадки. Добавьте белок и варите, пока жидкость не уменьшится вдвое, примерно 10 минут. Добавьте бульон и варите, время от времени помешивая, пока объем не уменьшится вдвое, около 45 минут.
Процедите смесь в большую кастрюлю и добавьте золото; выбр"&amp;"осьте твердые частицы в место. Добавьте кукурузный крахмал и 2 ст. воды в небольшой миске, чтобы она растворилась. добавьте смесь кукурузного крахмала; варить до загустения, около 5 минут. Взбейте мисо. Приправьте соус солью и перцем. Отложите в сторону.
"&amp;"
Разогрейте духовку до 450°. Сложите овощи и жемчужный лук с оставшимися 2 ст. масло, 5 зубчиков чеснока и веточки розмарина в большой миске; Приправить солью и перцем. Разделите тесто на 2 противня с бортиками. Запекать, помешивая один раз, до помощи, 20"&amp;"–25 минут. Переложите зубчики чеснока в небольшую миску; Хорошо разомните вилку и композиции в соусе. Откажитесь от розмарина. СДЕЛАЙТЕ ВПЕРЕД: Чечевицу, соус и овощи можно приготовить за 1 день вперед. Крышка отдельно; холод.
Разложите чечевицу ровным сл"&amp;"оем в 3-квартальной емкости. посуда для выпечки; Установите блюдо на противень, застеленный фольгой. Переложите жареные овощи с свежими грибами и рубленой зеленью; верхний слой чечевицы. Полить соусом овощи. Равномерно выложите картофельную смесь.
Выпека"&amp;"йте, пока не подрумянится и не запузырится, около 30 минут. Перед подачей дайте постоять 15 минут.")</f>
        <v>Добавьте ингредиенты:
12 чашек нарезанной овощной смеси
1 чашка нарезанных свежих грибов 
1 чашка жемчужного лука
ТОПИНГ:
Разогрейте духовку до 450°. Запекайте картофель на противне, застеленном фольгой, до подачи, около 45 минут. Дайте немного остыть, а затем очистите. Пропустите картофель через мясорубку, пищевую мельницу или дуршлаг в большую миску. Добавьте сливочное масло; переключи, пока хорошо не смешано. добавьте молоко. Посолите по вкусу.
НАПОЛНЕНИЕ:
Замочите сушеные белые грибы в 3 стаканах горячей воды; отложить. Смешайте чечевицу, 1 зубчик чеснока, 1 ч.л. л. соли и 4 стакана воды в средней кастрюле. Довести до золота; уменьшите огонь и варите, время от времени помешивая, пока чечевица не станет мягкой, но не мягкой, 15–20 минут. Слейте воду с чечевицами и выбросьте чеснок.
Нагрейте 3 ст. масла в большой горелке кастрюле на среднем огне. Добавьте лук и готовьте, время от времени помешивая, до мягкости, около 12 минут. Добавьте смешанный чеснок и готовьте 1 минуту. Добавьте томатную пасту. Готовьте, постоянно помешивая, пока томатная паста не карамелизируется, 2–3 минуты.
добавьте лавровый лист и вино; перемешайте, соскребая подрумяненные кусочки. Добавьте белые грибы, медленно вводя в кастрюлю жидкость для замачивания белых грибов, но оставляя осадки. Добавьте белок и варите, пока жидкость не уменьшится вдвое, примерно 10 минут. Добавьте бульон и варите, время от времени помешивая, пока объем не уменьшится вдвое, около 45 минут.
Процедите смесь в большую кастрюлю и добавьте золото; выбросьте твердые частицы в место. Добавьте кукурузный крахмал и 2 ст. воды в небольшой миске, чтобы она растворилась. добавьте смесь кукурузного крахмала; варить до загустения, около 5 минут. Взбейте мисо. Приправьте соус солью и перцем. Отложите в сторону.
Разогрейте духовку до 450°. Сложите овощи и жемчужный лук с оставшимися 2 ст. масло, 5 зубчиков чеснока и веточки розмарина в большой миске; Приправить солью и перцем. Разделите тесто на 2 противня с бортиками. Запекать, помешивая один раз, до помощи, 20–25 минут. Переложите зубчики чеснока в небольшую миску; Хорошо разомните вилку и композиции в соусе. Откажитесь от розмарина. СДЕЛАЙТЕ ВПЕРЕД: Чечевицу, соус и овощи можно приготовить за 1 день вперед. Крышка отдельно; холод.
Разложите чечевицу ровным слоем в 3-квартальной емкости. посуда для выпечки; Установите блюдо на противень, застеленный фольгой. Переложите жареные овощи с свежими грибами и рубленой зеленью; верхний слой чечевицы. Полить соусом овощи. Равномерно выложите картофельную смесь.
Выпекайте, пока не подрумянится и не запузырится, около 30 минут. Перед подачей дайте постоять 15 минут.</v>
      </c>
    </row>
    <row r="3227" ht="15.75" customHeight="1">
      <c r="A3227" s="2" t="s">
        <v>1252</v>
      </c>
      <c r="B3227" s="2" t="s">
        <v>849</v>
      </c>
      <c r="C3227" s="2" t="s">
        <v>1253</v>
      </c>
      <c r="E3227" s="2" t="str">
        <f>IFERROR(__xludf.DUMMYFUNCTION("GOOGLETRANSLATE(A3227, ""en"", ""ru"")"),"Loading...")</f>
        <v>Loading...</v>
      </c>
      <c r="F3227" s="2" t="str">
        <f>IFERROR(__xludf.DUMMYFUNCTION("GOOGLETRANSLATE(B3227, ""en"", ""ru"")"),"Loading...")</f>
        <v>Loading...</v>
      </c>
      <c r="G3227" s="2" t="str">
        <f>IFERROR(__xludf.DUMMYFUNCTION("GOOGLETRANSLATE(C3227, ""en"", ""ru"")"),"Добавьте ингредиенты:
12 чашек нарезанной овощной смеси
1 чашка нарезанных свежих грибов 
1 чашка жемчужного лука
ТОПИНГ:
Разогрейте духовку до 450°. Запекайте картофель на противне, застеленном фольгой, до подачи, около 45 минут. Дайте немного остыть,"&amp;" а затем очистите. Пропустите картофель через мясорубку, пищевую мельницу или дуршлаг в большую миску. Добавьте сливочное масло; переключи, пока хорошо не смешано. добавьте молоко. Посолите по вкусу.
НАПОЛНЕНИЕ:
Замочите сушеные белые грибы в 3 стаканах"&amp;" горячей воды; отложить. Смешайте чечевицу, 1 зубчик чеснока, 1 ч.л. л. соли и 4 стакана воды в средней кастрюле. Довести до золота; уменьшите огонь и варите, время от времени помешивая, пока чечевица не станет мягкой, но не мягкой, 15–20 минут. Слейте во"&amp;"ду с чечевицами и выбросьте чеснок.
Нагрейте 3 ст. масла в большой горелке кастрюле на среднем огне. Добавьте лук и готовьте, время от времени помешивая, до мягкости, около 12 минут. Добавьте смешанный чеснок и готовьте 1 минуту. Добавьте томатную пасту."&amp;" Готовьте, постоянно помешивая, пока томатная паста не карамелизируется, 2–3 минуты.
добавьте лавровый лист и вино; перемешайте, соскребая подрумяненные кусочки. Добавьте белые грибы, медленно вводя в кастрюлю жидкость для замачивания белых грибов, но ос"&amp;"тавляя осадки. Добавьте белок и варите, пока жидкость не уменьшится вдвое, примерно 10 минут. Добавьте бульон и варите, время от времени помешивая, пока объем не уменьшится вдвое, около 45 минут.
Процедите смесь в большую кастрюлю и добавьте золото; выбр"&amp;"осьте твердые частицы в место. Добавьте кукурузный крахмал и 2 ст. воды в небольшой миске, чтобы она растворилась. добавьте смесь кукурузного крахмала; варить до загустения, около 5 минут. Взбейте мисо. Приправьте соус солью и перцем. Отложите в сторону.
"&amp;"
Разогрейте духовку до 450°. Сложите овощи и жемчужный лук с оставшимися 2 ст. масло, 5 зубчиков чеснока и веточки розмарина в большой миске; Приправить солью и перцем. Разделите тесто на 2 противня с бортиками. Запекать, помешивая один раз, до помощи, 20"&amp;"–25 минут. Переложите зубчики чеснока в небольшую миску; Хорошо разомните вилку и композиции в соусе. Откажитесь от розмарина. СДЕЛАЙТЕ ВПЕРЕД: Чечевицу, соус и овощи можно приготовить за 1 день вперед. Крышка отдельно; холод.
Разложите чечевицу ровным сл"&amp;"оем в 3-квартальной емкости. посуда для выпечки; Установите блюдо на противень, застеленный фольгой. Переложите жареные овощи с свежими грибами и рубленой зеленью; верхний слой чечевицы. Полить соусом овощи. Равномерно выложите картофельную смесь.
Выпека"&amp;"йте, пока не подрумянится и не запузырится, около 30 минут. Перед подачей дайте постоять 15 минут.")</f>
        <v>Добавьте ингредиенты:
12 чашек нарезанной овощной смеси
1 чашка нарезанных свежих грибов 
1 чашка жемчужного лука
ТОПИНГ:
Разогрейте духовку до 450°. Запекайте картофель на противне, застеленном фольгой, до подачи, около 45 минут. Дайте немного остыть, а затем очистите. Пропустите картофель через мясорубку, пищевую мельницу или дуршлаг в большую миску. Добавьте сливочное масло; переключи, пока хорошо не смешано. добавьте молоко. Посолите по вкусу.
НАПОЛНЕНИЕ:
Замочите сушеные белые грибы в 3 стаканах горячей воды; отложить. Смешайте чечевицу, 1 зубчик чеснока, 1 ч.л. л. соли и 4 стакана воды в средней кастрюле. Довести до золота; уменьшите огонь и варите, время от времени помешивая, пока чечевица не станет мягкой, но не мягкой, 15–20 минут. Слейте воду с чечевицами и выбросьте чеснок.
Нагрейте 3 ст. масла в большой горелке кастрюле на среднем огне. Добавьте лук и готовьте, время от времени помешивая, до мягкости, около 12 минут. Добавьте смешанный чеснок и готовьте 1 минуту. Добавьте томатную пасту. Готовьте, постоянно помешивая, пока томатная паста не карамелизируется, 2–3 минуты.
добавьте лавровый лист и вино; перемешайте, соскребая подрумяненные кусочки. Добавьте белые грибы, медленно вводя в кастрюлю жидкость для замачивания белых грибов, но оставляя осадки. Добавьте белок и варите, пока жидкость не уменьшится вдвое, примерно 10 минут. Добавьте бульон и варите, время от времени помешивая, пока объем не уменьшится вдвое, около 45 минут.
Процедите смесь в большую кастрюлю и добавьте золото; выбросьте твердые частицы в место. Добавьте кукурузный крахмал и 2 ст. воды в небольшой миске, чтобы она растворилась. добавьте смесь кукурузного крахмала; варить до загустения, около 5 минут. Взбейте мисо. Приправьте соус солью и перцем. Отложите в сторону.
Разогрейте духовку до 450°. Сложите овощи и жемчужный лук с оставшимися 2 ст. масло, 5 зубчиков чеснока и веточки розмарина в большой миске; Приправить солью и перцем. Разделите тесто на 2 противня с бортиками. Запекать, помешивая один раз, до помощи, 20–25 минут. Переложите зубчики чеснока в небольшую миску; Хорошо разомните вилку и композиции в соусе. Откажитесь от розмарина. СДЕЛАЙТЕ ВПЕРЕД: Чечевицу, соус и овощи можно приготовить за 1 день вперед. Крышка отдельно; холод.
Разложите чечевицу ровным слоем в 3-квартальной емкости. посуда для выпечки; Установите блюдо на противень, застеленный фольгой. Переложите жареные овощи с свежими грибами и рубленой зеленью; верхний слой чечевицы. Полить соусом овощи. Равномерно выложите картофельную смесь.
Выпекайте, пока не подрумянится и не запузырится, около 30 минут. Перед подачей дайте постоять 15 минут.</v>
      </c>
    </row>
    <row r="3228" ht="15.75" customHeight="1">
      <c r="A3228" s="2" t="s">
        <v>1252</v>
      </c>
      <c r="B3228" s="2" t="s">
        <v>609</v>
      </c>
      <c r="C3228" s="2" t="s">
        <v>1253</v>
      </c>
      <c r="E3228" s="2" t="str">
        <f>IFERROR(__xludf.DUMMYFUNCTION("GOOGLETRANSLATE(A3228, ""en"", ""ru"")"),"Loading...")</f>
        <v>Loading...</v>
      </c>
      <c r="F3228" s="2" t="str">
        <f>IFERROR(__xludf.DUMMYFUNCTION("GOOGLETRANSLATE(B3228, ""en"", ""ru"")"),"Loading...")</f>
        <v>Loading...</v>
      </c>
      <c r="G3228" s="2" t="str">
        <f>IFERROR(__xludf.DUMMYFUNCTION("GOOGLETRANSLATE(C3228, ""en"", ""ru"")"),"Добавьте ингредиенты:
12 чашек нарезанной овощной смеси
1 чашка нарезанных свежих грибов 
1 чашка жемчужного лука
ТОПИНГ:
Разогрейте духовку до 450°. Запекайте картофель на противне, застеленном фольгой, до подачи, около 45 минут. Дайте немного остыть,"&amp;" а затем очистите. Пропустите картофель через мясорубку, пищевую мельницу или дуршлаг в большую миску. Добавьте сливочное масло; переключи, пока хорошо не смешано. добавьте молоко. Посолите по вкусу.
НАПОЛНЕНИЕ:
Замочите сушеные белые грибы в 3 стаканах"&amp;" горячей воды; отложить. Смешайте чечевицу, 1 зубчик чеснока, 1 ч.л. л. соли и 4 стакана воды в средней кастрюле. Довести до золота; уменьшите огонь и варите, время от времени помешивая, пока чечевица не станет мягкой, но не мягкой, 15–20 минут. Слейте во"&amp;"ду с чечевицами и выбросьте чеснок.
Нагрейте 3 ст. масла в большой горелке кастрюле на среднем огне. Добавьте лук и готовьте, время от времени помешивая, до мягкости, около 12 минут. Добавьте смешанный чеснок и готовьте 1 минуту. Добавьте томатную пасту."&amp;" Готовьте, постоянно помешивая, пока томатная паста не карамелизируется, 2–3 минуты.
добавьте лавровый лист и вино; перемешайте, соскребая подрумяненные кусочки. Добавьте белые грибы, медленно вводя в кастрюлю жидкость для замачивания белых грибов, но ос"&amp;"тавляя осадки. Добавьте белок и варите, пока жидкость не уменьшится вдвое, примерно 10 минут. Добавьте бульон и варите, время от времени помешивая, пока объем не уменьшится вдвое, около 45 минут.
Процедите смесь в большую кастрюлю и добавьте золото; выбр"&amp;"осьте твердые частицы в место. Добавьте кукурузный крахмал и 2 ст. воды в небольшой миске, чтобы она растворилась. добавьте смесь кукурузного крахмала; варить до загустения, около 5 минут. Взбейте мисо. Приправьте соус солью и перцем. Отложите в сторону.
"&amp;"
Разогрейте духовку до 450°. Сложите овощи и жемчужный лук с оставшимися 2 ст. масло, 5 зубчиков чеснока и веточки розмарина в большой миске; Приправить солью и перцем. Разделите тесто на 2 противня с бортиками. Запекать, помешивая один раз, до помощи, 20"&amp;"–25 минут. Переложите зубчики чеснока в небольшую миску; Хорошо разомните вилку и композиции в соусе. Откажитесь от розмарина. СДЕЛАЙТЕ ВПЕРЕД: Чечевицу, соус и овощи можно приготовить за 1 день вперед. Крышка отдельно; холод.
Разложите чечевицу ровным сл"&amp;"оем в 3-квартальной емкости. посуда для выпечки; Установите блюдо на противень, застеленный фольгой. Переложите жареные овощи с свежими грибами и рубленой зеленью; верхний слой чечевицы. Полить соусом овощи. Равномерно выложите картофельную смесь.
Выпека"&amp;"йте, пока не подрумянится и не запузырится, около 30 минут. Перед подачей дайте постоять 15 минут.")</f>
        <v>Добавьте ингредиенты:
12 чашек нарезанной овощной смеси
1 чашка нарезанных свежих грибов 
1 чашка жемчужного лука
ТОПИНГ:
Разогрейте духовку до 450°. Запекайте картофель на противне, застеленном фольгой, до подачи, около 45 минут. Дайте немного остыть, а затем очистите. Пропустите картофель через мясорубку, пищевую мельницу или дуршлаг в большую миску. Добавьте сливочное масло; переключи, пока хорошо не смешано. добавьте молоко. Посолите по вкусу.
НАПОЛНЕНИЕ:
Замочите сушеные белые грибы в 3 стаканах горячей воды; отложить. Смешайте чечевицу, 1 зубчик чеснока, 1 ч.л. л. соли и 4 стакана воды в средней кастрюле. Довести до золота; уменьшите огонь и варите, время от времени помешивая, пока чечевица не станет мягкой, но не мягкой, 15–20 минут. Слейте воду с чечевицами и выбросьте чеснок.
Нагрейте 3 ст. масла в большой горелке кастрюле на среднем огне. Добавьте лук и готовьте, время от времени помешивая, до мягкости, около 12 минут. Добавьте смешанный чеснок и готовьте 1 минуту. Добавьте томатную пасту. Готовьте, постоянно помешивая, пока томатная паста не карамелизируется, 2–3 минуты.
добавьте лавровый лист и вино; перемешайте, соскребая подрумяненные кусочки. Добавьте белые грибы, медленно вводя в кастрюлю жидкость для замачивания белых грибов, но оставляя осадки. Добавьте белок и варите, пока жидкость не уменьшится вдвое, примерно 10 минут. Добавьте бульон и варите, время от времени помешивая, пока объем не уменьшится вдвое, около 45 минут.
Процедите смесь в большую кастрюлю и добавьте золото; выбросьте твердые частицы в место. Добавьте кукурузный крахмал и 2 ст. воды в небольшой миске, чтобы она растворилась. добавьте смесь кукурузного крахмала; варить до загустения, около 5 минут. Взбейте мисо. Приправьте соус солью и перцем. Отложите в сторону.
Разогрейте духовку до 450°. Сложите овощи и жемчужный лук с оставшимися 2 ст. масло, 5 зубчиков чеснока и веточки розмарина в большой миске; Приправить солью и перцем. Разделите тесто на 2 противня с бортиками. Запекать, помешивая один раз, до помощи, 20–25 минут. Переложите зубчики чеснока в небольшую миску; Хорошо разомните вилку и композиции в соусе. Откажитесь от розмарина. СДЕЛАЙТЕ ВПЕРЕД: Чечевицу, соус и овощи можно приготовить за 1 день вперед. Крышка отдельно; холод.
Разложите чечевицу ровным слоем в 3-квартальной емкости. посуда для выпечки; Установите блюдо на противень, застеленный фольгой. Переложите жареные овощи с свежими грибами и рубленой зеленью; верхний слой чечевицы. Полить соусом овощи. Равномерно выложите картофельную смесь.
Выпекайте, пока не подрумянится и не запузырится, около 30 минут. Перед подачей дайте постоять 15 минут.</v>
      </c>
    </row>
    <row r="3229" ht="15.75" customHeight="1">
      <c r="A3229" s="2" t="s">
        <v>1254</v>
      </c>
      <c r="B3229" s="2" t="s">
        <v>159</v>
      </c>
      <c r="C3229" s="2" t="s">
        <v>1255</v>
      </c>
      <c r="E3229" s="2" t="str">
        <f>IFERROR(__xludf.DUMMYFUNCTION("GOOGLETRANSLATE(A3229, ""en"", ""ru"")"),"Крем-брюле из белого шоколада")</f>
        <v>Крем-брюле из белого шоколада</v>
      </c>
      <c r="F3229" s="2" t="str">
        <f>IFERROR(__xludf.DUMMYFUNCTION("GOOGLETRANSLATE(B3229, ""en"", ""ru"")"),"Loading...")</f>
        <v>Loading...</v>
      </c>
      <c r="G3229" s="2" t="str">
        <f>IFERROR(__xludf.DUMMYFUNCTION("GOOGLETRANSLATE(C3229, ""en"", ""ru"")"),"Loading...")</f>
        <v>Loading...</v>
      </c>
    </row>
    <row r="3230" ht="15.75" customHeight="1">
      <c r="A3230" s="2" t="s">
        <v>1254</v>
      </c>
      <c r="B3230" s="2" t="s">
        <v>670</v>
      </c>
      <c r="C3230" s="2" t="s">
        <v>1255</v>
      </c>
      <c r="E3230" s="2" t="str">
        <f>IFERROR(__xludf.DUMMYFUNCTION("GOOGLETRANSLATE(A3230, ""en"", ""ru"")"),"Крем-брюле из белого шоколада")</f>
        <v>Крем-брюле из белого шоколада</v>
      </c>
      <c r="F3230" s="2" t="str">
        <f>IFERROR(__xludf.DUMMYFUNCTION("GOOGLETRANSLATE(B3230, ""en"", ""ru"")"),"Loading...")</f>
        <v>Loading...</v>
      </c>
      <c r="G3230" s="2" t="str">
        <f>IFERROR(__xludf.DUMMYFUNCTION("GOOGLETRANSLATE(C3230, ""en"", ""ru"")"),"Loading...")</f>
        <v>Loading...</v>
      </c>
    </row>
    <row r="3231" ht="15.75" customHeight="1">
      <c r="A3231" s="2" t="s">
        <v>1254</v>
      </c>
      <c r="B3231" s="2" t="s">
        <v>411</v>
      </c>
      <c r="C3231" s="2" t="s">
        <v>1255</v>
      </c>
      <c r="E3231" s="2" t="str">
        <f>IFERROR(__xludf.DUMMYFUNCTION("GOOGLETRANSLATE(A3231, ""en"", ""ru"")"),"Крем-брюле из белого шоколада")</f>
        <v>Крем-брюле из белого шоколада</v>
      </c>
      <c r="F3231" s="2" t="str">
        <f>IFERROR(__xludf.DUMMYFUNCTION("GOOGLETRANSLATE(B3231, ""en"", ""ru"")"),"Loading...")</f>
        <v>Loading...</v>
      </c>
      <c r="G3231" s="2" t="str">
        <f>IFERROR(__xludf.DUMMYFUNCTION("GOOGLETRANSLATE(C3231, ""en"", ""ru"")"),"Loading...")</f>
        <v>Loading...</v>
      </c>
    </row>
    <row r="3232" ht="15.75" customHeight="1">
      <c r="A3232" s="2" t="s">
        <v>1254</v>
      </c>
      <c r="B3232" s="2" t="s">
        <v>73</v>
      </c>
      <c r="C3232" s="2" t="s">
        <v>1255</v>
      </c>
      <c r="E3232" s="2" t="str">
        <f>IFERROR(__xludf.DUMMYFUNCTION("GOOGLETRANSLATE(A3232, ""en"", ""ru"")"),"Крем-брюле из белого шоколада")</f>
        <v>Крем-брюле из белого шоколада</v>
      </c>
      <c r="F3232" s="2" t="str">
        <f>IFERROR(__xludf.DUMMYFUNCTION("GOOGLETRANSLATE(B3232, ""en"", ""ru"")"),"Яичные желтки")</f>
        <v>Яичные желтки</v>
      </c>
      <c r="G3232" s="2" t="str">
        <f>IFERROR(__xludf.DUMMYFUNCTION("GOOGLETRANSLATE(C3232, ""en"", ""ru"")"),"Loading...")</f>
        <v>Loading...</v>
      </c>
    </row>
    <row r="3233" ht="15.75" customHeight="1">
      <c r="A3233" s="2" t="s">
        <v>1254</v>
      </c>
      <c r="B3233" s="2" t="s">
        <v>17</v>
      </c>
      <c r="C3233" s="2" t="s">
        <v>1255</v>
      </c>
      <c r="E3233" s="2" t="str">
        <f>IFERROR(__xludf.DUMMYFUNCTION("GOOGLETRANSLATE(A3233, ""en"", ""ru"")"),"Крем-брюле из белого шоколада")</f>
        <v>Крем-брюле из белого шоколада</v>
      </c>
      <c r="F3233" s="2" t="str">
        <f>IFERROR(__xludf.DUMMYFUNCTION("GOOGLETRANSLATE(B3233, ""en"", ""ru"")"),"Кастеровый сахар")</f>
        <v>Кастеровый сахар</v>
      </c>
      <c r="G3233" s="2" t="str">
        <f>IFERROR(__xludf.DUMMYFUNCTION("GOOGLETRANSLATE(C3233, ""en"", ""ru"")"),"Loading...")</f>
        <v>Loading...</v>
      </c>
    </row>
    <row r="3234" ht="15.75" customHeight="1">
      <c r="A3234" s="2" t="s">
        <v>1254</v>
      </c>
      <c r="B3234" s="2" t="s">
        <v>17</v>
      </c>
      <c r="C3234" s="2" t="s">
        <v>1255</v>
      </c>
      <c r="E3234" s="2" t="str">
        <f>IFERROR(__xludf.DUMMYFUNCTION("GOOGLETRANSLATE(A3234, ""en"", ""ru"")"),"Крем-брюле из белого шоколада")</f>
        <v>Крем-брюле из белого шоколада</v>
      </c>
      <c r="F3234" s="2" t="str">
        <f>IFERROR(__xludf.DUMMYFUNCTION("GOOGLETRANSLATE(B3234, ""en"", ""ru"")"),"Кастеровый сахар")</f>
        <v>Кастеровый сахар</v>
      </c>
      <c r="G3234" s="2" t="str">
        <f>IFERROR(__xludf.DUMMYFUNCTION("GOOGLETRANSLATE(C3234, ""en"", ""ru"")"),"Loading...")</f>
        <v>Loading...</v>
      </c>
    </row>
    <row r="3235" ht="15.75" customHeight="1">
      <c r="A3235" s="2" t="s">
        <v>1256</v>
      </c>
      <c r="B3235" s="2" t="s">
        <v>228</v>
      </c>
      <c r="C3235" s="2" t="s">
        <v>1257</v>
      </c>
      <c r="E3235" s="2" t="str">
        <f>IFERROR(__xludf.DUMMYFUNCTION("GOOGLETRANSLATE(A3235, ""en"", ""ru"")"),"Loading...")</f>
        <v>Loading...</v>
      </c>
      <c r="F3235" s="2" t="str">
        <f>IFERROR(__xludf.DUMMYFUNCTION("GOOGLETRANSLATE(B3235, ""en"", ""ru"")"),"Loading...")</f>
        <v>Loading...</v>
      </c>
      <c r="G3235" s="2" t="str">
        <f>IFERROR(__xludf.DUMMYFUNCTION("GOOGLETRANSLATE(C3235, ""en"", ""ru"")"),"Loading...")</f>
        <v>Loading...</v>
      </c>
    </row>
    <row r="3236" ht="15.75" customHeight="1">
      <c r="A3236" s="2" t="s">
        <v>1256</v>
      </c>
      <c r="B3236" s="2" t="s">
        <v>39</v>
      </c>
      <c r="C3236" s="2" t="s">
        <v>1257</v>
      </c>
      <c r="E3236" s="2" t="str">
        <f>IFERROR(__xludf.DUMMYFUNCTION("GOOGLETRANSLATE(A3236, ""en"", ""ru"")"),"Loading...")</f>
        <v>Loading...</v>
      </c>
      <c r="F3236" s="2" t="str">
        <f>IFERROR(__xludf.DUMMYFUNCTION("GOOGLETRANSLATE(B3236, ""en"", ""ru"")"),"Зубчик чеснока")</f>
        <v>Зубчик чеснока</v>
      </c>
      <c r="G3236" s="2" t="str">
        <f>IFERROR(__xludf.DUMMYFUNCTION("GOOGLETRANSLATE(C3236, ""en"", ""ru"")"),"Loading...")</f>
        <v>Loading...</v>
      </c>
    </row>
    <row r="3237" ht="15.75" customHeight="1">
      <c r="A3237" s="2" t="s">
        <v>1256</v>
      </c>
      <c r="B3237" s="2" t="s">
        <v>38</v>
      </c>
      <c r="C3237" s="2" t="s">
        <v>1257</v>
      </c>
      <c r="E3237" s="2" t="str">
        <f>IFERROR(__xludf.DUMMYFUNCTION("GOOGLETRANSLATE(A3237, ""en"", ""ru"")"),"Loading...")</f>
        <v>Loading...</v>
      </c>
      <c r="F3237" s="2" t="str">
        <f>IFERROR(__xludf.DUMMYFUNCTION("GOOGLETRANSLATE(B3237, ""en"", ""ru"")"),"Имбирь")</f>
        <v>Имбирь</v>
      </c>
      <c r="G3237" s="2" t="str">
        <f>IFERROR(__xludf.DUMMYFUNCTION("GOOGLETRANSLATE(C3237, ""en"", ""ru"")"),"Loading...")</f>
        <v>Loading...</v>
      </c>
    </row>
    <row r="3238" ht="15.75" customHeight="1">
      <c r="A3238" s="2" t="s">
        <v>1256</v>
      </c>
      <c r="B3238" s="2" t="s">
        <v>195</v>
      </c>
      <c r="C3238" s="2" t="s">
        <v>1257</v>
      </c>
      <c r="E3238" s="2" t="str">
        <f>IFERROR(__xludf.DUMMYFUNCTION("GOOGLETRANSLATE(A3238, ""en"", ""ru"")"),"Loading...")</f>
        <v>Loading...</v>
      </c>
      <c r="F3238" s="2" t="str">
        <f>IFERROR(__xludf.DUMMYFUNCTION("GOOGLETRANSLATE(B3238, ""en"", ""ru"")"),"Loading...")</f>
        <v>Loading...</v>
      </c>
      <c r="G3238" s="2" t="str">
        <f>IFERROR(__xludf.DUMMYFUNCTION("GOOGLETRANSLATE(C3238, ""en"", ""ru"")"),"Loading...")</f>
        <v>Loading...</v>
      </c>
    </row>
    <row r="3239" ht="15.75" customHeight="1">
      <c r="A3239" s="2" t="s">
        <v>1256</v>
      </c>
      <c r="B3239" s="2" t="s">
        <v>200</v>
      </c>
      <c r="C3239" s="2" t="s">
        <v>1257</v>
      </c>
      <c r="E3239" s="2" t="str">
        <f>IFERROR(__xludf.DUMMYFUNCTION("GOOGLETRANSLATE(A3239, ""en"", ""ru"")"),"Loading...")</f>
        <v>Loading...</v>
      </c>
      <c r="F3239" s="2" t="str">
        <f>IFERROR(__xludf.DUMMYFUNCTION("GOOGLETRANSLATE(B3239, ""en"", ""ru"")"),"Loading...")</f>
        <v>Loading...</v>
      </c>
      <c r="G3239" s="2" t="str">
        <f>IFERROR(__xludf.DUMMYFUNCTION("GOOGLETRANSLATE(C3239, ""en"", ""ru"")"),"Loading...")</f>
        <v>Loading...</v>
      </c>
    </row>
    <row r="3240" ht="15.75" customHeight="1">
      <c r="A3240" s="2" t="s">
        <v>1256</v>
      </c>
      <c r="B3240" s="2" t="s">
        <v>91</v>
      </c>
      <c r="C3240" s="2" t="s">
        <v>1257</v>
      </c>
      <c r="E3240" s="2" t="str">
        <f>IFERROR(__xludf.DUMMYFUNCTION("GOOGLETRANSLATE(A3240, ""en"", ""ru"")"),"Loading...")</f>
        <v>Loading...</v>
      </c>
      <c r="F3240" s="2" t="str">
        <f>IFERROR(__xludf.DUMMYFUNCTION("GOOGLETRANSLATE(B3240, ""en"", ""ru"")"),"Морковь")</f>
        <v>Морковь</v>
      </c>
      <c r="G3240" s="2" t="str">
        <f>IFERROR(__xludf.DUMMYFUNCTION("GOOGLETRANSLATE(C3240, ""en"", ""ru"")"),"Loading...")</f>
        <v>Loading...</v>
      </c>
    </row>
    <row r="3241" ht="15.75" customHeight="1">
      <c r="A3241" s="2" t="s">
        <v>1256</v>
      </c>
      <c r="B3241" s="2" t="s">
        <v>122</v>
      </c>
      <c r="C3241" s="2" t="s">
        <v>1257</v>
      </c>
      <c r="E3241" s="2" t="str">
        <f>IFERROR(__xludf.DUMMYFUNCTION("GOOGLETRANSLATE(A3241, ""en"", ""ru"")"),"Loading...")</f>
        <v>Loading...</v>
      </c>
      <c r="F3241" s="2" t="str">
        <f>IFERROR(__xludf.DUMMYFUNCTION("GOOGLETRANSLATE(B3241, ""en"", ""ru"")"),"Loading...")</f>
        <v>Loading...</v>
      </c>
      <c r="G3241" s="2" t="str">
        <f>IFERROR(__xludf.DUMMYFUNCTION("GOOGLETRANSLATE(C3241, ""en"", ""ru"")"),"Loading...")</f>
        <v>Loading...</v>
      </c>
    </row>
    <row r="3242" ht="15.75" customHeight="1">
      <c r="A3242" s="2" t="s">
        <v>1256</v>
      </c>
      <c r="B3242" s="2" t="s">
        <v>77</v>
      </c>
      <c r="C3242" s="2" t="s">
        <v>1257</v>
      </c>
      <c r="E3242" s="2" t="str">
        <f>IFERROR(__xludf.DUMMYFUNCTION("GOOGLETRANSLATE(A3242, ""en"", ""ru"")"),"Loading...")</f>
        <v>Loading...</v>
      </c>
      <c r="F3242" s="2" t="str">
        <f>IFERROR(__xludf.DUMMYFUNCTION("GOOGLETRANSLATE(B3242, ""en"", ""ru"")"),"Лук")</f>
        <v>Лук</v>
      </c>
      <c r="G3242" s="2" t="str">
        <f>IFERROR(__xludf.DUMMYFUNCTION("GOOGLETRANSLATE(C3242, ""en"", ""ru"")"),"Loading...")</f>
        <v>Loading...</v>
      </c>
    </row>
    <row r="3243" ht="15.75" customHeight="1">
      <c r="A3243" s="2" t="s">
        <v>1256</v>
      </c>
      <c r="B3243" s="2" t="s">
        <v>1258</v>
      </c>
      <c r="C3243" s="2" t="s">
        <v>1257</v>
      </c>
      <c r="E3243" s="2" t="str">
        <f>IFERROR(__xludf.DUMMYFUNCTION("GOOGLETRANSLATE(A3243, ""en"", ""ru"")"),"Loading...")</f>
        <v>Loading...</v>
      </c>
      <c r="F3243" s="2" t="str">
        <f>IFERROR(__xludf.DUMMYFUNCTION("GOOGLETRANSLATE(B3243, ""en"", ""ru"")"),"Скин Вонтона")</f>
        <v>Скин Вонтона</v>
      </c>
      <c r="G3243" s="2" t="str">
        <f>IFERROR(__xludf.DUMMYFUNCTION("GOOGLETRANSLATE(C3243, ""en"", ""ru"")"),"Loading...")</f>
        <v>Loading...</v>
      </c>
    </row>
    <row r="3244" ht="15.75" customHeight="1">
      <c r="A3244" s="2" t="s">
        <v>1256</v>
      </c>
      <c r="B3244" s="2" t="s">
        <v>18</v>
      </c>
      <c r="C3244" s="2" t="s">
        <v>1257</v>
      </c>
      <c r="E3244" s="2" t="str">
        <f>IFERROR(__xludf.DUMMYFUNCTION("GOOGLETRANSLATE(A3244, ""en"", ""ru"")"),"Loading...")</f>
        <v>Loading...</v>
      </c>
      <c r="F3244" s="2" t="str">
        <f>IFERROR(__xludf.DUMMYFUNCTION("GOOGLETRANSLATE(B3244, ""en"", ""ru"")"),"Масло")</f>
        <v>Масло</v>
      </c>
      <c r="G3244" s="2" t="str">
        <f>IFERROR(__xludf.DUMMYFUNCTION("GOOGLETRANSLATE(C3244, ""en"", ""ru"")"),"Loading...")</f>
        <v>Loading...</v>
      </c>
    </row>
    <row r="3245" ht="15.75" customHeight="1">
      <c r="A3245" s="2" t="s">
        <v>1256</v>
      </c>
      <c r="B3245" s="2" t="s">
        <v>47</v>
      </c>
      <c r="C3245" s="2" t="s">
        <v>1257</v>
      </c>
      <c r="E3245" s="2" t="str">
        <f>IFERROR(__xludf.DUMMYFUNCTION("GOOGLETRANSLATE(A3245, ""en"", ""ru"")"),"Loading...")</f>
        <v>Loading...</v>
      </c>
      <c r="F3245" s="2" t="str">
        <f>IFERROR(__xludf.DUMMYFUNCTION("GOOGLETRANSLATE(B3245, ""en"", ""ru"")"),"Вода")</f>
        <v>Вода</v>
      </c>
      <c r="G3245" s="2" t="str">
        <f>IFERROR(__xludf.DUMMYFUNCTION("GOOGLETRANSLATE(C3245, ""en"", ""ru"")"),"Loading...")</f>
        <v>Loading...</v>
      </c>
    </row>
    <row r="3246" ht="15.75" customHeight="1">
      <c r="A3246" s="2" t="s">
        <v>1259</v>
      </c>
      <c r="B3246" s="2" t="s">
        <v>28</v>
      </c>
      <c r="C3246" s="2" t="s">
        <v>1260</v>
      </c>
      <c r="E3246" s="2" t="str">
        <f>IFERROR(__xludf.DUMMYFUNCTION("GOOGLETRANSLATE(A3246, ""en"", ""ru"")"),"Loading...")</f>
        <v>Loading...</v>
      </c>
      <c r="F3246" s="2" t="str">
        <f>IFERROR(__xludf.DUMMYFUNCTION("GOOGLETRANSLATE(B3246, ""en"", ""ru"")"),"Мука")</f>
        <v>Мука</v>
      </c>
      <c r="G3246" s="2" t="str">
        <f>IFERROR(__xludf.DUMMYFUNCTION("GOOGLETRANSLATE(C3246, ""en"", ""ru"")"),"Loading...")</f>
        <v>Loading...</v>
      </c>
    </row>
    <row r="3247" ht="15.75" customHeight="1">
      <c r="A3247" s="2" t="s">
        <v>1259</v>
      </c>
      <c r="B3247" s="2" t="s">
        <v>17</v>
      </c>
      <c r="C3247" s="2" t="s">
        <v>1260</v>
      </c>
      <c r="E3247" s="2" t="str">
        <f>IFERROR(__xludf.DUMMYFUNCTION("GOOGLETRANSLATE(A3247, ""en"", ""ru"")"),"Loading...")</f>
        <v>Loading...</v>
      </c>
      <c r="F3247" s="2" t="str">
        <f>IFERROR(__xludf.DUMMYFUNCTION("GOOGLETRANSLATE(B3247, ""en"", ""ru"")"),"Кастеровый сахар")</f>
        <v>Кастеровый сахар</v>
      </c>
      <c r="G3247" s="2" t="str">
        <f>IFERROR(__xludf.DUMMYFUNCTION("GOOGLETRANSLATE(C3247, ""en"", ""ru"")"),"Loading...")</f>
        <v>Loading...</v>
      </c>
    </row>
    <row r="3248" ht="15.75" customHeight="1">
      <c r="A3248" s="2" t="s">
        <v>1259</v>
      </c>
      <c r="B3248" s="2" t="s">
        <v>181</v>
      </c>
      <c r="C3248" s="2" t="s">
        <v>1260</v>
      </c>
      <c r="E3248" s="2" t="str">
        <f>IFERROR(__xludf.DUMMYFUNCTION("GOOGLETRANSLATE(A3248, ""en"", ""ru"")"),"Loading...")</f>
        <v>Loading...</v>
      </c>
      <c r="F3248" s="2" t="str">
        <f>IFERROR(__xludf.DUMMYFUNCTION("GOOGLETRANSLATE(B3248, ""en"", ""ru"")"),"Loading...")</f>
        <v>Loading...</v>
      </c>
      <c r="G3248" s="2" t="str">
        <f>IFERROR(__xludf.DUMMYFUNCTION("GOOGLETRANSLATE(C3248, ""en"", ""ru"")"),"Loading...")</f>
        <v>Loading...</v>
      </c>
    </row>
    <row r="3249" ht="15.75" customHeight="1">
      <c r="A3249" s="2" t="s">
        <v>1259</v>
      </c>
      <c r="B3249" s="2" t="s">
        <v>30</v>
      </c>
      <c r="C3249" s="2" t="s">
        <v>1260</v>
      </c>
      <c r="E3249" s="2" t="str">
        <f>IFERROR(__xludf.DUMMYFUNCTION("GOOGLETRANSLATE(A3249, ""en"", ""ru"")"),"Loading...")</f>
        <v>Loading...</v>
      </c>
      <c r="F3249" s="2" t="str">
        <f>IFERROR(__xludf.DUMMYFUNCTION("GOOGLETRANSLATE(B3249, ""en"", ""ru"")"),"Соль")</f>
        <v>Соль</v>
      </c>
      <c r="G3249" s="2" t="str">
        <f>IFERROR(__xludf.DUMMYFUNCTION("GOOGLETRANSLATE(C3249, ""en"", ""ru"")"),"Loading...")</f>
        <v>Loading...</v>
      </c>
    </row>
    <row r="3250" ht="15.75" customHeight="1">
      <c r="A3250" s="2" t="s">
        <v>1259</v>
      </c>
      <c r="B3250" s="2" t="s">
        <v>25</v>
      </c>
      <c r="C3250" s="2" t="s">
        <v>1260</v>
      </c>
      <c r="E3250" s="2" t="str">
        <f>IFERROR(__xludf.DUMMYFUNCTION("GOOGLETRANSLATE(A3250, ""en"", ""ru"")"),"Loading...")</f>
        <v>Loading...</v>
      </c>
      <c r="F3250" s="2" t="str">
        <f>IFERROR(__xludf.DUMMYFUNCTION("GOOGLETRANSLATE(B3250, ""en"", ""ru"")"),"Молоко")</f>
        <v>Молоко</v>
      </c>
      <c r="G3250" s="2" t="str">
        <f>IFERROR(__xludf.DUMMYFUNCTION("GOOGLETRANSLATE(C3250, ""en"", ""ru"")"),"Loading...")</f>
        <v>Loading...</v>
      </c>
    </row>
    <row r="3251" ht="15.75" customHeight="1">
      <c r="A3251" s="2" t="s">
        <v>1259</v>
      </c>
      <c r="B3251" s="2" t="s">
        <v>27</v>
      </c>
      <c r="C3251" s="2" t="s">
        <v>1260</v>
      </c>
      <c r="E3251" s="2" t="str">
        <f>IFERROR(__xludf.DUMMYFUNCTION("GOOGLETRANSLATE(A3251, ""en"", ""ru"")"),"Loading...")</f>
        <v>Loading...</v>
      </c>
      <c r="F3251" s="2" t="str">
        <f>IFERROR(__xludf.DUMMYFUNCTION("GOOGLETRANSLATE(B3251, ""en"", ""ru"")"),"Яйца")</f>
        <v>Яйца</v>
      </c>
      <c r="G3251" s="2" t="str">
        <f>IFERROR(__xludf.DUMMYFUNCTION("GOOGLETRANSLATE(C3251, ""en"", ""ru"")"),"Loading...")</f>
        <v>Loading...</v>
      </c>
    </row>
    <row r="3252" ht="15.75" customHeight="1">
      <c r="A3252" s="2" t="s">
        <v>1259</v>
      </c>
      <c r="B3252" s="2" t="s">
        <v>18</v>
      </c>
      <c r="C3252" s="2" t="s">
        <v>1260</v>
      </c>
      <c r="E3252" s="2" t="str">
        <f>IFERROR(__xludf.DUMMYFUNCTION("GOOGLETRANSLATE(A3252, ""en"", ""ru"")"),"Loading...")</f>
        <v>Loading...</v>
      </c>
      <c r="F3252" s="2" t="str">
        <f>IFERROR(__xludf.DUMMYFUNCTION("GOOGLETRANSLATE(B3252, ""en"", ""ru"")"),"Масло")</f>
        <v>Масло</v>
      </c>
      <c r="G3252" s="2" t="str">
        <f>IFERROR(__xludf.DUMMYFUNCTION("GOOGLETRANSLATE(C3252, ""en"", ""ru"")"),"Loading...")</f>
        <v>Loading...</v>
      </c>
    </row>
    <row r="3253" ht="15.75" customHeight="1">
      <c r="A3253" s="2" t="s">
        <v>1259</v>
      </c>
      <c r="B3253" s="2" t="s">
        <v>440</v>
      </c>
      <c r="C3253" s="2" t="s">
        <v>1260</v>
      </c>
      <c r="E3253" s="2" t="str">
        <f>IFERROR(__xludf.DUMMYFUNCTION("GOOGLETRANSLATE(A3253, ""en"", ""ru"")"),"Loading...")</f>
        <v>Loading...</v>
      </c>
      <c r="F3253" s="2" t="str">
        <f>IFERROR(__xludf.DUMMYFUNCTION("GOOGLETRANSLATE(B3253, ""en"", ""ru"")"),"Loading...")</f>
        <v>Loading...</v>
      </c>
      <c r="G3253" s="2" t="str">
        <f>IFERROR(__xludf.DUMMYFUNCTION("GOOGLETRANSLATE(C3253, ""en"", ""ru"")"),"Loading...")</f>
        <v>Loading...</v>
      </c>
    </row>
    <row r="3254" ht="15.75" customHeight="1">
      <c r="A3254" s="2" t="s">
        <v>1259</v>
      </c>
      <c r="B3254" s="2" t="s">
        <v>18</v>
      </c>
      <c r="C3254" s="2" t="s">
        <v>1260</v>
      </c>
      <c r="E3254" s="2" t="str">
        <f>IFERROR(__xludf.DUMMYFUNCTION("GOOGLETRANSLATE(A3254, ""en"", ""ru"")"),"Loading...")</f>
        <v>Loading...</v>
      </c>
      <c r="F3254" s="2" t="str">
        <f>IFERROR(__xludf.DUMMYFUNCTION("GOOGLETRANSLATE(B3254, ""en"", ""ru"")"),"Масло")</f>
        <v>Масло</v>
      </c>
      <c r="G3254" s="2" t="str">
        <f>IFERROR(__xludf.DUMMYFUNCTION("GOOGLETRANSLATE(C3254, ""en"", ""ru"")"),"Loading...")</f>
        <v>Loading...</v>
      </c>
    </row>
    <row r="3255" ht="15.75" customHeight="1">
      <c r="A3255" s="2" t="s">
        <v>1259</v>
      </c>
      <c r="B3255" s="2" t="s">
        <v>444</v>
      </c>
      <c r="C3255" s="2" t="s">
        <v>1260</v>
      </c>
      <c r="E3255" s="2" t="str">
        <f>IFERROR(__xludf.DUMMYFUNCTION("GOOGLETRANSLATE(A3255, ""en"", ""ru"")"),"Loading...")</f>
        <v>Loading...</v>
      </c>
      <c r="F3255" s="2" t="str">
        <f>IFERROR(__xludf.DUMMYFUNCTION("GOOGLETRANSLATE(B3255, ""en"", ""ru"")"),"Loading...")</f>
        <v>Loading...</v>
      </c>
      <c r="G3255" s="2" t="str">
        <f>IFERROR(__xludf.DUMMYFUNCTION("GOOGLETRANSLATE(C3255, ""en"", ""ru"")"),"Loading...")</f>
        <v>Loading...</v>
      </c>
    </row>
    <row r="3256" ht="15.75" customHeight="1">
      <c r="A3256" s="2" t="s">
        <v>1259</v>
      </c>
      <c r="B3256" s="2" t="s">
        <v>22</v>
      </c>
      <c r="C3256" s="2" t="s">
        <v>1260</v>
      </c>
      <c r="E3256" s="2" t="str">
        <f>IFERROR(__xludf.DUMMYFUNCTION("GOOGLETRANSLATE(A3256, ""en"", ""ru"")"),"Loading...")</f>
        <v>Loading...</v>
      </c>
      <c r="F3256" s="2" t="str">
        <f>IFERROR(__xludf.DUMMYFUNCTION("GOOGLETRANSLATE(B3256, ""en"", ""ru"")"),"Корица")</f>
        <v>Корица</v>
      </c>
      <c r="G3256" s="2" t="str">
        <f>IFERROR(__xludf.DUMMYFUNCTION("GOOGLETRANSLATE(C3256, ""en"", ""ru"")"),"Loading...")</f>
        <v>Loading...</v>
      </c>
    </row>
    <row r="3257" ht="15.75" customHeight="1">
      <c r="A3257" s="2" t="s">
        <v>1259</v>
      </c>
      <c r="B3257" s="2" t="s">
        <v>25</v>
      </c>
      <c r="C3257" s="2" t="s">
        <v>1260</v>
      </c>
      <c r="E3257" s="2" t="str">
        <f>IFERROR(__xludf.DUMMYFUNCTION("GOOGLETRANSLATE(A3257, ""en"", ""ru"")"),"Loading...")</f>
        <v>Loading...</v>
      </c>
      <c r="F3257" s="2" t="str">
        <f>IFERROR(__xludf.DUMMYFUNCTION("GOOGLETRANSLATE(B3257, ""en"", ""ru"")"),"Молоко")</f>
        <v>Молоко</v>
      </c>
      <c r="G3257" s="2" t="str">
        <f>IFERROR(__xludf.DUMMYFUNCTION("GOOGLETRANSLATE(C3257, ""en"", ""ru"")"),"Loading...")</f>
        <v>Loading...</v>
      </c>
    </row>
    <row r="3258" ht="15.75" customHeight="1">
      <c r="A3258" s="2" t="s">
        <v>1259</v>
      </c>
      <c r="B3258" s="2" t="s">
        <v>170</v>
      </c>
      <c r="C3258" s="2" t="s">
        <v>1260</v>
      </c>
      <c r="E3258" s="2" t="str">
        <f>IFERROR(__xludf.DUMMYFUNCTION("GOOGLETRANSLATE(A3258, ""en"", ""ru"")"),"Loading...")</f>
        <v>Loading...</v>
      </c>
      <c r="F3258" s="2" t="str">
        <f>IFERROR(__xludf.DUMMYFUNCTION("GOOGLETRANSLATE(B3258, ""en"", ""ru"")"),"Loading...")</f>
        <v>Loading...</v>
      </c>
      <c r="G3258" s="2" t="str">
        <f>IFERROR(__xludf.DUMMYFUNCTION("GOOGLETRANSLATE(C3258, ""en"", ""ru"")"),"Loading...")</f>
        <v>Loading...</v>
      </c>
    </row>
    <row r="3259" ht="15.75" customHeight="1">
      <c r="A3259" s="2" t="s">
        <v>1261</v>
      </c>
      <c r="B3259" s="2" t="s">
        <v>1262</v>
      </c>
      <c r="C3259" s="2" t="s">
        <v>1263</v>
      </c>
      <c r="E3259" s="2" t="str">
        <f>IFERROR(__xludf.DUMMYFUNCTION("GOOGLETRANSLATE(A3259, ""en"", ""ru"")"),"Loading...")</f>
        <v>Loading...</v>
      </c>
      <c r="F3259" s="2" t="str">
        <f>IFERROR(__xludf.DUMMYFUNCTION("GOOGLETRANSLATE(B3259, ""en"", ""ru"")"),"Loading...")</f>
        <v>Loading...</v>
      </c>
      <c r="G3259" s="2" t="str">
        <f>IFERROR(__xludf.DUMMYFUNCTION("GOOGLETRANSLATE(C3259, ""en"", ""ru"")"),"Loading...")</f>
        <v>Loading...</v>
      </c>
    </row>
    <row r="3260" ht="15.75" customHeight="1">
      <c r="A3260" s="2" t="s">
        <v>1261</v>
      </c>
      <c r="B3260" s="2" t="s">
        <v>200</v>
      </c>
      <c r="C3260" s="2" t="s">
        <v>1263</v>
      </c>
      <c r="E3260" s="2" t="str">
        <f>IFERROR(__xludf.DUMMYFUNCTION("GOOGLETRANSLATE(A3260, ""en"", ""ru"")"),"Loading...")</f>
        <v>Loading...</v>
      </c>
      <c r="F3260" s="2" t="str">
        <f>IFERROR(__xludf.DUMMYFUNCTION("GOOGLETRANSLATE(B3260, ""en"", ""ru"")"),"Loading...")</f>
        <v>Loading...</v>
      </c>
      <c r="G3260" s="2" t="str">
        <f>IFERROR(__xludf.DUMMYFUNCTION("GOOGLETRANSLATE(C3260, ""en"", ""ru"")"),"Loading...")</f>
        <v>Loading...</v>
      </c>
    </row>
    <row r="3261" ht="15.75" customHeight="1">
      <c r="A3261" s="2" t="s">
        <v>1261</v>
      </c>
      <c r="B3261" s="2" t="s">
        <v>77</v>
      </c>
      <c r="C3261" s="2" t="s">
        <v>1263</v>
      </c>
      <c r="E3261" s="2" t="str">
        <f>IFERROR(__xludf.DUMMYFUNCTION("GOOGLETRANSLATE(A3261, ""en"", ""ru"")"),"Loading...")</f>
        <v>Loading...</v>
      </c>
      <c r="F3261" s="2" t="str">
        <f>IFERROR(__xludf.DUMMYFUNCTION("GOOGLETRANSLATE(B3261, ""en"", ""ru"")"),"Лук")</f>
        <v>Лук</v>
      </c>
      <c r="G3261" s="2" t="str">
        <f>IFERROR(__xludf.DUMMYFUNCTION("GOOGLETRANSLATE(C3261, ""en"", ""ru"")"),"Loading...")</f>
        <v>Loading...</v>
      </c>
    </row>
    <row r="3262" ht="15.75" customHeight="1">
      <c r="A3262" s="2" t="s">
        <v>1261</v>
      </c>
      <c r="B3262" s="2" t="s">
        <v>251</v>
      </c>
      <c r="C3262" s="2" t="s">
        <v>1263</v>
      </c>
      <c r="E3262" s="2" t="str">
        <f>IFERROR(__xludf.DUMMYFUNCTION("GOOGLETRANSLATE(A3262, ""en"", ""ru"")"),"Loading...")</f>
        <v>Loading...</v>
      </c>
      <c r="F3262" s="2" t="str">
        <f>IFERROR(__xludf.DUMMYFUNCTION("GOOGLETRANSLATE(B3262, ""en"", ""ru"")"),"Loading...")</f>
        <v>Loading...</v>
      </c>
      <c r="G3262" s="2" t="str">
        <f>IFERROR(__xludf.DUMMYFUNCTION("GOOGLETRANSLATE(C3262, ""en"", ""ru"")"),"Loading...")</f>
        <v>Loading...</v>
      </c>
    </row>
    <row r="3263" ht="15.75" customHeight="1">
      <c r="A3263" s="2" t="s">
        <v>1261</v>
      </c>
      <c r="B3263" s="2" t="s">
        <v>509</v>
      </c>
      <c r="C3263" s="2" t="s">
        <v>1263</v>
      </c>
      <c r="E3263" s="2" t="str">
        <f>IFERROR(__xludf.DUMMYFUNCTION("GOOGLETRANSLATE(A3263, ""en"", ""ru"")"),"Loading...")</f>
        <v>Loading...</v>
      </c>
      <c r="F3263" s="2" t="str">
        <f>IFERROR(__xludf.DUMMYFUNCTION("GOOGLETRANSLATE(B3263, ""en"", ""ru"")"),"Loading...")</f>
        <v>Loading...</v>
      </c>
      <c r="G3263" s="2" t="str">
        <f>IFERROR(__xludf.DUMMYFUNCTION("GOOGLETRANSLATE(C3263, ""en"", ""ru"")"),"Loading...")</f>
        <v>Loading...</v>
      </c>
    </row>
    <row r="3264" ht="15.75" customHeight="1">
      <c r="A3264" s="2" t="s">
        <v>1261</v>
      </c>
      <c r="B3264" s="2" t="s">
        <v>77</v>
      </c>
      <c r="C3264" s="2" t="s">
        <v>1263</v>
      </c>
      <c r="E3264" s="2" t="str">
        <f>IFERROR(__xludf.DUMMYFUNCTION("GOOGLETRANSLATE(A3264, ""en"", ""ru"")"),"Loading...")</f>
        <v>Loading...</v>
      </c>
      <c r="F3264" s="2" t="str">
        <f>IFERROR(__xludf.DUMMYFUNCTION("GOOGLETRANSLATE(B3264, ""en"", ""ru"")"),"Лук")</f>
        <v>Лук</v>
      </c>
      <c r="G3264" s="2" t="str">
        <f>IFERROR(__xludf.DUMMYFUNCTION("GOOGLETRANSLATE(C3264, ""en"", ""ru"")"),"Loading...")</f>
        <v>Loading...</v>
      </c>
    </row>
    <row r="3265" ht="15.75" customHeight="1">
      <c r="A3265" s="2" t="s">
        <v>1261</v>
      </c>
      <c r="B3265" s="2" t="s">
        <v>711</v>
      </c>
      <c r="C3265" s="2" t="s">
        <v>1263</v>
      </c>
      <c r="E3265" s="2" t="str">
        <f>IFERROR(__xludf.DUMMYFUNCTION("GOOGLETRANSLATE(A3265, ""en"", ""ru"")"),"Loading...")</f>
        <v>Loading...</v>
      </c>
      <c r="F3265" s="2" t="str">
        <f>IFERROR(__xludf.DUMMYFUNCTION("GOOGLETRANSLATE(B3265, ""en"", ""ru"")"),"Loading...")</f>
        <v>Loading...</v>
      </c>
      <c r="G3265" s="2" t="str">
        <f>IFERROR(__xludf.DUMMYFUNCTION("GOOGLETRANSLATE(C3265, ""en"", ""ru"")"),"Loading...")</f>
        <v>Loading...</v>
      </c>
    </row>
    <row r="3266" ht="15.75" customHeight="1">
      <c r="A3266" s="2" t="s">
        <v>1261</v>
      </c>
      <c r="B3266" s="2" t="s">
        <v>195</v>
      </c>
      <c r="C3266" s="2" t="s">
        <v>1263</v>
      </c>
      <c r="E3266" s="2" t="str">
        <f>IFERROR(__xludf.DUMMYFUNCTION("GOOGLETRANSLATE(A3266, ""en"", ""ru"")"),"Loading...")</f>
        <v>Loading...</v>
      </c>
      <c r="F3266" s="2" t="str">
        <f>IFERROR(__xludf.DUMMYFUNCTION("GOOGLETRANSLATE(B3266, ""en"", ""ru"")"),"Loading...")</f>
        <v>Loading...</v>
      </c>
      <c r="G3266" s="2" t="str">
        <f>IFERROR(__xludf.DUMMYFUNCTION("GOOGLETRANSLATE(C3266, ""en"", ""ru"")"),"Loading...")</f>
        <v>Loading...</v>
      </c>
    </row>
    <row r="3267" ht="15.75" customHeight="1">
      <c r="A3267" s="2" t="s">
        <v>1261</v>
      </c>
      <c r="B3267" s="2" t="s">
        <v>17</v>
      </c>
      <c r="C3267" s="2" t="s">
        <v>1263</v>
      </c>
      <c r="E3267" s="2" t="str">
        <f>IFERROR(__xludf.DUMMYFUNCTION("GOOGLETRANSLATE(A3267, ""en"", ""ru"")"),"Loading...")</f>
        <v>Loading...</v>
      </c>
      <c r="F3267" s="2" t="str">
        <f>IFERROR(__xludf.DUMMYFUNCTION("GOOGLETRANSLATE(B3267, ""en"", ""ru"")"),"Кастеровый сахар")</f>
        <v>Кастеровый сахар</v>
      </c>
      <c r="G3267" s="2" t="str">
        <f>IFERROR(__xludf.DUMMYFUNCTION("GOOGLETRANSLATE(C3267, ""en"", ""ru"")"),"Loading...")</f>
        <v>Loading...</v>
      </c>
    </row>
    <row r="3268" ht="15.75" customHeight="1">
      <c r="A3268" s="2" t="s">
        <v>1261</v>
      </c>
      <c r="B3268" s="2" t="s">
        <v>257</v>
      </c>
      <c r="C3268" s="2" t="s">
        <v>1263</v>
      </c>
      <c r="E3268" s="2" t="str">
        <f>IFERROR(__xludf.DUMMYFUNCTION("GOOGLETRANSLATE(A3268, ""en"", ""ru"")"),"Loading...")</f>
        <v>Loading...</v>
      </c>
      <c r="F3268" s="2" t="str">
        <f>IFERROR(__xludf.DUMMYFUNCTION("GOOGLETRANSLATE(B3268, ""en"", ""ru"")"),"Вустерширский соус")</f>
        <v>Вустерширский соус</v>
      </c>
      <c r="G3268" s="2" t="str">
        <f>IFERROR(__xludf.DUMMYFUNCTION("GOOGLETRANSLATE(C3268, ""en"", ""ru"")"),"Loading...")</f>
        <v>Loading...</v>
      </c>
    </row>
  </sheetData>
  <printOptions/>
  <pageMargins bottom="1.0" footer="0.0" header="0.0" left="0.75" right="0.75" top="1.0"/>
  <pageSetup orientation="landscape"/>
  <drawing r:id="rId1"/>
</worksheet>
</file>