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junior-analyst-portfolio-main\excel\"/>
    </mc:Choice>
  </mc:AlternateContent>
  <xr:revisionPtr revIDLastSave="0" documentId="8_{5F2F6316-9E9E-4EB1-81BC-A951DAE69168}" xr6:coauthVersionLast="45" xr6:coauthVersionMax="45" xr10:uidLastSave="{00000000-0000-0000-0000-000000000000}"/>
  <bookViews>
    <workbookView xWindow="-108" yWindow="-108" windowWidth="26136" windowHeight="16848" tabRatio="830" activeTab="5"/>
  </bookViews>
  <sheets>
    <sheet name="1 задание " sheetId="14" r:id="rId1"/>
    <sheet name="2 задание" sheetId="2" r:id="rId2"/>
    <sheet name="3 задание " sheetId="11" r:id="rId3"/>
    <sheet name="4 задание" sheetId="8" r:id="rId4"/>
    <sheet name="5 задание " sheetId="13" r:id="rId5"/>
    <sheet name="6 задание " sheetId="6" r:id="rId6"/>
    <sheet name="7 задание" sheetId="16" r:id="rId7"/>
    <sheet name="8 задание" sheetId="12" r:id="rId8"/>
    <sheet name="СводнаяТаблица" sheetId="17" r:id="rId9"/>
    <sheet name="9 задание" sheetId="10" r:id="rId10"/>
  </sheets>
  <definedNames>
    <definedName name="_xlnm._FilterDatabase" localSheetId="9" hidden="1">'9 задание'!$A$7:$F$44</definedName>
  </definedNames>
  <calcPr calcId="191029" concurrentCalc="0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4" l="1"/>
  <c r="E18" i="13"/>
  <c r="E19" i="13"/>
  <c r="E20" i="13"/>
  <c r="E21" i="13"/>
  <c r="E17" i="13"/>
  <c r="E9" i="13"/>
  <c r="E10" i="13"/>
  <c r="E11" i="13"/>
  <c r="E12" i="13"/>
  <c r="E13" i="13"/>
  <c r="E14" i="13"/>
  <c r="E8" i="13"/>
  <c r="E15" i="13"/>
  <c r="E22" i="13"/>
  <c r="E24" i="13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8" i="10"/>
  <c r="E2" i="16"/>
  <c r="D2" i="16"/>
  <c r="C2" i="16"/>
  <c r="B2" i="16"/>
  <c r="F14" i="6"/>
  <c r="F15" i="6"/>
  <c r="F16" i="6"/>
  <c r="F17" i="6"/>
  <c r="F18" i="6"/>
  <c r="F19" i="6"/>
  <c r="F13" i="6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10" i="8"/>
  <c r="D8" i="2"/>
  <c r="D9" i="2"/>
  <c r="D7" i="2"/>
  <c r="C7" i="2"/>
  <c r="C8" i="2"/>
  <c r="C9" i="2"/>
  <c r="E8" i="14"/>
  <c r="E9" i="14"/>
  <c r="E10" i="14"/>
  <c r="E11" i="14"/>
  <c r="E12" i="14"/>
  <c r="E13" i="14"/>
  <c r="E14" i="14"/>
  <c r="E15" i="14"/>
  <c r="E16" i="14"/>
  <c r="E17" i="14"/>
  <c r="E19" i="14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</calcChain>
</file>

<file path=xl/sharedStrings.xml><?xml version="1.0" encoding="utf-8"?>
<sst xmlns="http://schemas.openxmlformats.org/spreadsheetml/2006/main" count="2571" uniqueCount="205">
  <si>
    <t>Петров</t>
  </si>
  <si>
    <t>Васильев</t>
  </si>
  <si>
    <t>Иванов</t>
  </si>
  <si>
    <t>Список</t>
  </si>
  <si>
    <t>Мат-ка</t>
  </si>
  <si>
    <t>Физ</t>
  </si>
  <si>
    <t>Общий</t>
  </si>
  <si>
    <t>балл</t>
  </si>
  <si>
    <t>Сидоров</t>
  </si>
  <si>
    <t>Савельев</t>
  </si>
  <si>
    <t>Смирнова</t>
  </si>
  <si>
    <t>Степанова</t>
  </si>
  <si>
    <t>Васина</t>
  </si>
  <si>
    <t>Деточкин</t>
  </si>
  <si>
    <t>Ленский</t>
  </si>
  <si>
    <t>Шемуранов</t>
  </si>
  <si>
    <t>Невзоров</t>
  </si>
  <si>
    <t>Ципинов</t>
  </si>
  <si>
    <t>Носов</t>
  </si>
  <si>
    <t>Солнцев</t>
  </si>
  <si>
    <t>Котов</t>
  </si>
  <si>
    <t>Котовский</t>
  </si>
  <si>
    <t>Астрономия</t>
  </si>
  <si>
    <t>студентов</t>
  </si>
  <si>
    <t>теория</t>
  </si>
  <si>
    <t>практика</t>
  </si>
  <si>
    <t>Регион</t>
  </si>
  <si>
    <t>ESR</t>
  </si>
  <si>
    <t>"а"</t>
  </si>
  <si>
    <t>"б"</t>
  </si>
  <si>
    <t>Код продукта</t>
  </si>
  <si>
    <t>Продажи ESR команды, Руб.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</si>
  <si>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</si>
  <si>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</si>
  <si>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</si>
  <si>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</si>
  <si>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</si>
  <si>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</si>
  <si>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</si>
  <si>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Месяц</t>
  </si>
  <si>
    <t>код Региона</t>
  </si>
  <si>
    <t>Код площадки</t>
  </si>
  <si>
    <t>Площадка</t>
  </si>
  <si>
    <t>RSM</t>
  </si>
  <si>
    <t>DSM</t>
  </si>
  <si>
    <t>TSM</t>
  </si>
  <si>
    <t>код ESRа</t>
  </si>
  <si>
    <t>категория</t>
  </si>
  <si>
    <t>группа</t>
  </si>
  <si>
    <t>подгруппа</t>
  </si>
  <si>
    <t>Сумма продаж (руб.)</t>
  </si>
  <si>
    <t>Количество (шт.)</t>
  </si>
  <si>
    <t>Количество (уп.)</t>
  </si>
  <si>
    <t>Количество (кор.)</t>
  </si>
  <si>
    <t>Вес (кг.)</t>
  </si>
  <si>
    <t>Nestle - IRK</t>
  </si>
  <si>
    <t>IRK-Слата (Иркутск)</t>
  </si>
  <si>
    <t>Гнатенко Игорь Иванович</t>
  </si>
  <si>
    <t>Дадаев Владимир Сергеевич</t>
  </si>
  <si>
    <t>Айрян Елена</t>
  </si>
  <si>
    <t>Креков Владимир Владимирович</t>
  </si>
  <si>
    <t>050 Плиточный шоколад</t>
  </si>
  <si>
    <t>05010 Плиточный шоколад</t>
  </si>
  <si>
    <t>Плиточный шоколад</t>
  </si>
  <si>
    <t>060 Батончики</t>
  </si>
  <si>
    <t>06010 Батончики</t>
  </si>
  <si>
    <t>Батончики</t>
  </si>
  <si>
    <t>070 Шоколадные наборы</t>
  </si>
  <si>
    <t>07010 Нестле Шоколадные наборы</t>
  </si>
  <si>
    <t>Нестле Шоколадные наборы</t>
  </si>
  <si>
    <t>080 Сахаристые</t>
  </si>
  <si>
    <t>08010 Сахаристые</t>
  </si>
  <si>
    <t>Сахаристые</t>
  </si>
  <si>
    <t>090 Печенье</t>
  </si>
  <si>
    <t>09010 Печенье</t>
  </si>
  <si>
    <t>Печенье</t>
  </si>
  <si>
    <t>Зеленин Артём Юрьевич</t>
  </si>
  <si>
    <t>07020 Рузанна Шоколадные наборы</t>
  </si>
  <si>
    <t>Рузанна Шоколадные наборы</t>
  </si>
  <si>
    <t>Штыкин Евгений Викторович</t>
  </si>
  <si>
    <t>Ведюшкин Евгений Сергеевич</t>
  </si>
  <si>
    <t>Воронин Дмитрий</t>
  </si>
  <si>
    <t>Макаров Павел Александрович</t>
  </si>
  <si>
    <t>010 Растворимый кофе</t>
  </si>
  <si>
    <t>01010 Нескафе Классик</t>
  </si>
  <si>
    <t>Нескафе Классик</t>
  </si>
  <si>
    <t>01020 Элитный Кофе</t>
  </si>
  <si>
    <t>Элитный Кофе</t>
  </si>
  <si>
    <t>01030 Кофейные Напитки</t>
  </si>
  <si>
    <t>Кофейные Напитки</t>
  </si>
  <si>
    <t>030 Какао Несквик</t>
  </si>
  <si>
    <t>03010 Какао Несквик</t>
  </si>
  <si>
    <t>Какао Несквик</t>
  </si>
  <si>
    <t>110 Кулинария</t>
  </si>
  <si>
    <t>11010 Бульоны</t>
  </si>
  <si>
    <t>Бульоны</t>
  </si>
  <si>
    <t>11020 Горячая Кружка и снэки</t>
  </si>
  <si>
    <t>Горячая Кружка и снэки</t>
  </si>
  <si>
    <t>11030 Приправы Магги</t>
  </si>
  <si>
    <t>Приправы Магги</t>
  </si>
  <si>
    <t>11045 Основы для супов</t>
  </si>
  <si>
    <t>Основы для супов</t>
  </si>
  <si>
    <t>11050 Готовые Рецепты</t>
  </si>
  <si>
    <t>Готовые Рецепты</t>
  </si>
  <si>
    <t>11060 Супы</t>
  </si>
  <si>
    <t>Супы</t>
  </si>
  <si>
    <t>11080 Соусы Магги</t>
  </si>
  <si>
    <t>Соусы Магги</t>
  </si>
  <si>
    <t>120 Каши для всей семьи</t>
  </si>
  <si>
    <t>12010 Быстров Каши для всей семьи</t>
  </si>
  <si>
    <t>Быстров Каши для всей семьи</t>
  </si>
  <si>
    <t>130 Готовые Завтраки</t>
  </si>
  <si>
    <t>13010 Готовые Завтраки</t>
  </si>
  <si>
    <t>Готовые Завтраки</t>
  </si>
  <si>
    <t>140 Заменитель Грудного Молока</t>
  </si>
  <si>
    <t>14010 Заменитель Грудного Молока</t>
  </si>
  <si>
    <t>Заменитель Грудного Молока</t>
  </si>
  <si>
    <t>150 Детское питание</t>
  </si>
  <si>
    <t>15010 Каши</t>
  </si>
  <si>
    <t>Каши</t>
  </si>
  <si>
    <t>15020 Нестле Детское питание и соки</t>
  </si>
  <si>
    <t>Нестле Детское питание и соки</t>
  </si>
  <si>
    <t>15030 Гербер Детское питание и соки</t>
  </si>
  <si>
    <t>Гербер Детское питание и соки</t>
  </si>
  <si>
    <t>15040 Молочные напитки со злаками</t>
  </si>
  <si>
    <t>Молочные напитки со злаками</t>
  </si>
  <si>
    <t>Самойленко Анастасия Владимировна</t>
  </si>
  <si>
    <t>Летохов Станислав Александрович</t>
  </si>
  <si>
    <t>Волошина Елена Николаевна</t>
  </si>
  <si>
    <t>Лалетин Максим Борисович</t>
  </si>
  <si>
    <t>12020 Быстренок Каши для всей семьи</t>
  </si>
  <si>
    <t>Быстренок Каши для всей семьи</t>
  </si>
  <si>
    <t>Челбаев Игорь Александрович</t>
  </si>
  <si>
    <t>Хликов Владимир Александрович</t>
  </si>
  <si>
    <t>Щеглов Фёдор Жоржевич</t>
  </si>
  <si>
    <t>Наумов Игорь</t>
  </si>
  <si>
    <t>Глушков Владимир Сергеевич</t>
  </si>
  <si>
    <t>Белоношко Константин Владимирович</t>
  </si>
  <si>
    <t>Мазунов Сергей Александрович</t>
  </si>
  <si>
    <t>Василькова Екатерина Олеговна</t>
  </si>
  <si>
    <t>Тураев Григорий Вячеславович</t>
  </si>
  <si>
    <t>Ярушин Антон Сергеевич</t>
  </si>
  <si>
    <t>Булдина Светлана Викторовна</t>
  </si>
  <si>
    <t>Гребенев Александр Васильевич</t>
  </si>
  <si>
    <t>Чумаков Вадим Борисович</t>
  </si>
  <si>
    <t>Акимов Дмитрий Владимирович</t>
  </si>
  <si>
    <t>Поливцев Александр Борисович</t>
  </si>
  <si>
    <t>Онишко Юлия Семёновна</t>
  </si>
  <si>
    <t>Еликов Иван Александрович</t>
  </si>
  <si>
    <t>ФИО Торгового</t>
  </si>
  <si>
    <t>план по кол-ву торговых точек в которых должен быть стандарт акции</t>
  </si>
  <si>
    <t xml:space="preserve">итого кол-во торговых точек которые соответствуют стандарту акции </t>
  </si>
  <si>
    <t>план по продажам (месяц)</t>
  </si>
  <si>
    <t>итого выполнение плана по продажам</t>
  </si>
  <si>
    <t>Якубовская Н.</t>
  </si>
  <si>
    <t>Подарвинцкос Стас</t>
  </si>
  <si>
    <t>Жеребятьева М.</t>
  </si>
  <si>
    <t>Федина Ольга</t>
  </si>
  <si>
    <t>Иванов Антон</t>
  </si>
  <si>
    <t>Давыдова Ирина</t>
  </si>
  <si>
    <t>Дю Елена</t>
  </si>
  <si>
    <t>Type</t>
  </si>
  <si>
    <t>Product Group</t>
  </si>
  <si>
    <t>Прогноз</t>
  </si>
  <si>
    <t>GROCERY</t>
  </si>
  <si>
    <t>INFANT NUTRITION</t>
  </si>
  <si>
    <t>COFFEE</t>
  </si>
  <si>
    <t>OTHER DRINKS</t>
  </si>
  <si>
    <t>COFFEE-MATE</t>
  </si>
  <si>
    <t>BISTROFF</t>
  </si>
  <si>
    <t>CULINARY</t>
  </si>
  <si>
    <t>ADULT NUTRITION</t>
  </si>
  <si>
    <t>GROCERY Итог</t>
  </si>
  <si>
    <t>CONFECTIONERY</t>
  </si>
  <si>
    <t>TABLETS</t>
  </si>
  <si>
    <t>BOXES</t>
  </si>
  <si>
    <t>COUNTLINES</t>
  </si>
  <si>
    <t>SUGAR</t>
  </si>
  <si>
    <t>BISCUITS</t>
  </si>
  <si>
    <t>CONFECTIONERY Итог</t>
  </si>
  <si>
    <t>Общий итог</t>
  </si>
  <si>
    <t>Категория</t>
  </si>
  <si>
    <t>% прироста</t>
  </si>
  <si>
    <t>Детское питание</t>
  </si>
  <si>
    <t>Кофе</t>
  </si>
  <si>
    <t>Какао</t>
  </si>
  <si>
    <t>Быстроф</t>
  </si>
  <si>
    <t>Кулинария</t>
  </si>
  <si>
    <t>Готовые завтраки</t>
  </si>
  <si>
    <t>Плита</t>
  </si>
  <si>
    <t>Конфеты</t>
  </si>
  <si>
    <t>Батоны</t>
  </si>
  <si>
    <t>Бисквиты</t>
  </si>
  <si>
    <t>Факт на 20 марта 2015 г.</t>
  </si>
  <si>
    <t>DBC0000001 ГЕРБЕР Яблоко Шиповник Пюре 130г</t>
  </si>
  <si>
    <t>DBC0000004 Золотая Марка133/121</t>
  </si>
  <si>
    <t>DBC00013 БП Суфле ТуттиФрутти90</t>
  </si>
  <si>
    <t>Добавьте НДС</t>
  </si>
  <si>
    <t>Цена со скидкой 23%</t>
  </si>
  <si>
    <t>Наценка 15%</t>
  </si>
  <si>
    <t>Какой % скидки нужно дать, чтобы получилась цена 80.55</t>
  </si>
  <si>
    <t>процент выполнения плана по торговым точкам</t>
  </si>
  <si>
    <t>Продажи</t>
  </si>
  <si>
    <t>Сумма продаж</t>
  </si>
  <si>
    <t>Количество товаров (шт.)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</si>
</sst>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0" formatCode="_-* #,##0.00&quot;р.&quot;_-;\-* #,##0.00&quot;р.&quot;_-;_-* &quot;-&quot;??&quot;р.&quot;_-;_-@_-"/>
    <numFmt numFmtId="181" formatCode="_-* #,##0.00_р_._-;\-* #,##0.00_р_._-;_-* &quot;-&quot;??_р_._-;_-@_-"/>
    <numFmt numFmtId="192" formatCode="_-* #,##0.00\ &quot;р.&quot;_-;\-* #,##0.00\ &quot;р.&quot;_-;_-* &quot;-&quot;??\ &quot;р.&quot;_-;_-@_-"/>
    <numFmt numFmtId="195" formatCode="0.0"/>
    <numFmt numFmtId="215" formatCode="_-* #,##0_р_._-;\-* #,##0_р_._-;_-* &quot;-&quot;??_р_._-;_-@_-"/>
    <numFmt numFmtId="216" formatCode="#,##0_р_."/>
  </numFmts>
  <fonts count="36" x14ac:knownFonts="1">
    <font>
      <sz val="10"/>
      <name val="Arial"/>
      <charset val="204"/>
    </font>
    <font>
      <sz val="10"/>
      <name val="Arial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8"/>
      <name val="Calibri"/>
      <family val="2"/>
      <charset val="204"/>
    </font>
    <font>
      <sz val="8"/>
      <color indexed="8"/>
      <name val="Verdana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i/>
      <sz val="10"/>
      <color indexed="8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</borders>
  <cellStyleXfs count="6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180" fontId="1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28" fillId="24" borderId="0" applyNumberFormat="0" applyBorder="0" applyAlignment="0" applyProtection="0"/>
    <xf numFmtId="0" fontId="28" fillId="30" borderId="0" applyNumberFormat="0" applyBorder="0" applyAlignment="0" applyProtection="0"/>
    <xf numFmtId="0" fontId="28" fillId="36" borderId="0" applyNumberFormat="0" applyBorder="0" applyAlignment="0" applyProtection="0"/>
    <xf numFmtId="0" fontId="28" fillId="25" borderId="0" applyNumberFormat="0" applyBorder="0" applyAlignment="0" applyProtection="0"/>
    <xf numFmtId="0" fontId="28" fillId="31" borderId="0" applyNumberFormat="0" applyBorder="0" applyAlignment="0" applyProtection="0"/>
    <xf numFmtId="0" fontId="28" fillId="37" borderId="0" applyNumberFormat="0" applyBorder="0" applyAlignment="0" applyProtection="0"/>
    <xf numFmtId="0" fontId="28" fillId="26" borderId="0" applyNumberFormat="0" applyBorder="0" applyAlignment="0" applyProtection="0"/>
    <xf numFmtId="0" fontId="28" fillId="32" borderId="0" applyNumberFormat="0" applyBorder="0" applyAlignment="0" applyProtection="0"/>
    <xf numFmtId="0" fontId="28" fillId="38" borderId="0" applyNumberFormat="0" applyBorder="0" applyAlignment="0" applyProtection="0"/>
    <xf numFmtId="0" fontId="28" fillId="27" borderId="0" applyNumberFormat="0" applyBorder="0" applyAlignment="0" applyProtection="0"/>
    <xf numFmtId="0" fontId="28" fillId="33" borderId="0" applyNumberFormat="0" applyBorder="0" applyAlignment="0" applyProtection="0"/>
    <xf numFmtId="0" fontId="28" fillId="39" borderId="0" applyNumberFormat="0" applyBorder="0" applyAlignment="0" applyProtection="0"/>
    <xf numFmtId="0" fontId="28" fillId="28" borderId="0" applyNumberFormat="0" applyBorder="0" applyAlignment="0" applyProtection="0"/>
    <xf numFmtId="0" fontId="28" fillId="34" borderId="0" applyNumberFormat="0" applyBorder="0" applyAlignment="0" applyProtection="0"/>
    <xf numFmtId="0" fontId="28" fillId="40" borderId="0" applyNumberFormat="0" applyBorder="0" applyAlignment="0" applyProtection="0"/>
    <xf numFmtId="0" fontId="28" fillId="29" borderId="0" applyNumberFormat="0" applyBorder="0" applyAlignment="0" applyProtection="0"/>
    <xf numFmtId="0" fontId="28" fillId="35" borderId="0" applyNumberFormat="0" applyBorder="0" applyAlignment="0" applyProtection="0"/>
    <xf numFmtId="0" fontId="28" fillId="41" borderId="0" applyNumberFormat="0" applyBorder="0" applyAlignment="0" applyProtection="0"/>
  </cellStyleXfs>
  <cellXfs count="79">
    <xf numFmtId="0" fontId="0" fillId="0" borderId="0" xfId="0"/>
    <xf numFmtId="3" fontId="23" fillId="0" borderId="0" xfId="44" applyNumberFormat="1" applyFont="1" applyFill="1" applyBorder="1" applyAlignment="1">
      <alignment horizontal="left" vertical="top"/>
    </xf>
    <xf numFmtId="0" fontId="5" fillId="0" borderId="0" xfId="44" applyFill="1" applyBorder="1" applyAlignment="1"/>
    <xf numFmtId="0" fontId="23" fillId="0" borderId="0" xfId="44" applyFont="1" applyFill="1" applyBorder="1" applyAlignment="1">
      <alignment horizontal="left" vertical="top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0" fontId="0" fillId="0" borderId="0" xfId="47" applyNumberFormat="1" applyFont="1"/>
    <xf numFmtId="0" fontId="0" fillId="0" borderId="0" xfId="0" applyNumberFormat="1"/>
    <xf numFmtId="0" fontId="0" fillId="0" borderId="0" xfId="0" pivotButton="1"/>
    <xf numFmtId="0" fontId="29" fillId="0" borderId="12" xfId="0" applyFont="1" applyFill="1" applyBorder="1" applyAlignment="1">
      <alignment horizontal="center"/>
    </xf>
    <xf numFmtId="0" fontId="30" fillId="0" borderId="0" xfId="0" applyFont="1"/>
    <xf numFmtId="0" fontId="30" fillId="0" borderId="12" xfId="0" applyFont="1" applyFill="1" applyBorder="1" applyAlignment="1">
      <alignment horizontal="right"/>
    </xf>
    <xf numFmtId="4" fontId="30" fillId="0" borderId="12" xfId="0" applyNumberFormat="1" applyFont="1" applyFill="1" applyBorder="1" applyAlignment="1">
      <alignment horizontal="left"/>
    </xf>
    <xf numFmtId="1" fontId="30" fillId="0" borderId="12" xfId="0" applyNumberFormat="1" applyFont="1" applyFill="1" applyBorder="1" applyAlignment="1">
      <alignment horizontal="center"/>
    </xf>
    <xf numFmtId="9" fontId="30" fillId="0" borderId="12" xfId="47" applyFont="1" applyFill="1" applyBorder="1" applyAlignment="1">
      <alignment horizontal="center"/>
    </xf>
    <xf numFmtId="0" fontId="29" fillId="0" borderId="12" xfId="0" applyFont="1" applyFill="1" applyBorder="1" applyAlignment="1">
      <alignment horizontal="right"/>
    </xf>
    <xf numFmtId="0" fontId="29" fillId="0" borderId="12" xfId="0" applyNumberFormat="1" applyFont="1" applyFill="1" applyBorder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45" applyFont="1" applyFill="1"/>
    <xf numFmtId="0" fontId="32" fillId="0" borderId="0" xfId="45" applyFont="1" applyFill="1"/>
    <xf numFmtId="0" fontId="30" fillId="0" borderId="0" xfId="45" applyFont="1"/>
    <xf numFmtId="0" fontId="29" fillId="0" borderId="0" xfId="45" applyFont="1" applyFill="1"/>
    <xf numFmtId="0" fontId="30" fillId="0" borderId="0" xfId="45" applyFont="1" applyFill="1"/>
    <xf numFmtId="0" fontId="34" fillId="0" borderId="0" xfId="45" applyFont="1" applyFill="1"/>
    <xf numFmtId="0" fontId="33" fillId="0" borderId="0" xfId="0" applyFont="1" applyFill="1" applyBorder="1" applyAlignment="1"/>
    <xf numFmtId="0" fontId="30" fillId="0" borderId="0" xfId="0" applyFont="1" applyFill="1" applyBorder="1" applyAlignment="1"/>
    <xf numFmtId="3" fontId="30" fillId="0" borderId="0" xfId="0" applyNumberFormat="1" applyFont="1" applyFill="1" applyBorder="1" applyAlignment="1"/>
    <xf numFmtId="0" fontId="29" fillId="0" borderId="10" xfId="0" applyFont="1" applyFill="1" applyBorder="1" applyAlignment="1">
      <alignment horizontal="right"/>
    </xf>
    <xf numFmtId="0" fontId="34" fillId="0" borderId="0" xfId="45" applyFont="1" applyFill="1" applyBorder="1" applyAlignment="1">
      <alignment horizontal="left"/>
    </xf>
    <xf numFmtId="0" fontId="29" fillId="0" borderId="0" xfId="45" applyFont="1" applyFill="1" applyBorder="1" applyAlignment="1">
      <alignment horizontal="right"/>
    </xf>
    <xf numFmtId="0" fontId="34" fillId="0" borderId="10" xfId="45" applyFont="1" applyFill="1" applyBorder="1" applyAlignment="1">
      <alignment horizontal="left"/>
    </xf>
    <xf numFmtId="0" fontId="29" fillId="0" borderId="10" xfId="45" applyFont="1" applyFill="1" applyBorder="1" applyAlignment="1">
      <alignment horizontal="right" vertical="center"/>
    </xf>
    <xf numFmtId="0" fontId="29" fillId="0" borderId="10" xfId="45" applyFont="1" applyFill="1" applyBorder="1" applyAlignment="1">
      <alignment horizontal="right"/>
    </xf>
    <xf numFmtId="0" fontId="29" fillId="0" borderId="0" xfId="45" applyFont="1" applyFill="1" applyBorder="1" applyAlignment="1">
      <alignment horizontal="centerContinuous"/>
    </xf>
    <xf numFmtId="0" fontId="35" fillId="0" borderId="0" xfId="45" applyFont="1" applyFill="1" applyBorder="1" applyAlignment="1">
      <alignment horizontal="left"/>
    </xf>
    <xf numFmtId="195" fontId="33" fillId="0" borderId="0" xfId="45" applyNumberFormat="1" applyFont="1" applyFill="1" applyBorder="1" applyAlignment="1"/>
    <xf numFmtId="195" fontId="33" fillId="0" borderId="0" xfId="43" applyNumberFormat="1" applyFont="1" applyFill="1" applyBorder="1" applyAlignment="1"/>
    <xf numFmtId="195" fontId="33" fillId="42" borderId="0" xfId="45" applyNumberFormat="1" applyFont="1" applyFill="1" applyBorder="1" applyAlignment="1"/>
    <xf numFmtId="0" fontId="3" fillId="0" borderId="0" xfId="0" applyFont="1" applyFill="1"/>
    <xf numFmtId="0" fontId="24" fillId="0" borderId="0" xfId="46" applyFont="1" applyFill="1" applyBorder="1" applyAlignment="1"/>
    <xf numFmtId="0" fontId="27" fillId="0" borderId="10" xfId="46" applyFont="1" applyFill="1" applyBorder="1" applyAlignment="1">
      <alignment horizontal="right"/>
    </xf>
    <xf numFmtId="14" fontId="30" fillId="0" borderId="0" xfId="0" applyNumberFormat="1" applyFont="1" applyFill="1"/>
    <xf numFmtId="0" fontId="30" fillId="0" borderId="0" xfId="0" applyFont="1" applyFill="1"/>
    <xf numFmtId="0" fontId="30" fillId="0" borderId="14" xfId="0" applyFont="1" applyFill="1" applyBorder="1" applyAlignment="1">
      <alignment horizontal="right"/>
    </xf>
    <xf numFmtId="216" fontId="30" fillId="0" borderId="14" xfId="0" applyNumberFormat="1" applyFont="1" applyFill="1" applyBorder="1" applyAlignment="1">
      <alignment horizontal="right" wrapText="1"/>
    </xf>
    <xf numFmtId="0" fontId="30" fillId="0" borderId="15" xfId="0" applyFont="1" applyFill="1" applyBorder="1"/>
    <xf numFmtId="0" fontId="30" fillId="0" borderId="0" xfId="0" applyFont="1" applyFill="1" applyBorder="1" applyAlignment="1">
      <alignment horizontal="right"/>
    </xf>
    <xf numFmtId="216" fontId="30" fillId="0" borderId="0" xfId="0" applyNumberFormat="1" applyFont="1" applyFill="1" applyBorder="1" applyAlignment="1">
      <alignment horizontal="right" wrapText="1"/>
    </xf>
    <xf numFmtId="0" fontId="30" fillId="0" borderId="11" xfId="0" applyFont="1" applyFill="1" applyBorder="1"/>
    <xf numFmtId="0" fontId="30" fillId="0" borderId="18" xfId="0" applyFont="1" applyFill="1" applyBorder="1"/>
    <xf numFmtId="216" fontId="30" fillId="0" borderId="18" xfId="0" applyNumberFormat="1" applyFont="1" applyFill="1" applyBorder="1" applyAlignment="1">
      <alignment wrapText="1"/>
    </xf>
    <xf numFmtId="0" fontId="29" fillId="0" borderId="11" xfId="0" applyFont="1" applyFill="1" applyBorder="1"/>
    <xf numFmtId="0" fontId="29" fillId="0" borderId="12" xfId="0" applyFont="1" applyFill="1" applyBorder="1" applyAlignment="1">
      <alignment wrapText="1"/>
    </xf>
    <xf numFmtId="0" fontId="34" fillId="43" borderId="13" xfId="0" applyFont="1" applyFill="1" applyBorder="1"/>
    <xf numFmtId="0" fontId="34" fillId="43" borderId="16" xfId="0" applyFont="1" applyFill="1" applyBorder="1"/>
    <xf numFmtId="0" fontId="34" fillId="43" borderId="17" xfId="0" applyFont="1" applyFill="1" applyBorder="1"/>
    <xf numFmtId="216" fontId="34" fillId="43" borderId="17" xfId="0" applyNumberFormat="1" applyFont="1" applyFill="1" applyBorder="1" applyAlignment="1">
      <alignment wrapText="1"/>
    </xf>
    <xf numFmtId="0" fontId="29" fillId="43" borderId="16" xfId="0" applyFont="1" applyFill="1" applyBorder="1"/>
    <xf numFmtId="0" fontId="29" fillId="43" borderId="17" xfId="0" applyFont="1" applyFill="1" applyBorder="1"/>
    <xf numFmtId="216" fontId="29" fillId="43" borderId="17" xfId="0" applyNumberFormat="1" applyFont="1" applyFill="1" applyBorder="1" applyAlignment="1">
      <alignment wrapText="1"/>
    </xf>
    <xf numFmtId="0" fontId="29" fillId="0" borderId="0" xfId="0" applyFont="1" applyFill="1" applyAlignment="1">
      <alignment horizontal="right" vertical="center" wrapText="1"/>
    </xf>
    <xf numFmtId="9" fontId="30" fillId="0" borderId="0" xfId="47" applyFont="1" applyFill="1"/>
    <xf numFmtId="1" fontId="33" fillId="0" borderId="0" xfId="0" applyNumberFormat="1" applyFont="1" applyFill="1" applyBorder="1" applyAlignment="1"/>
    <xf numFmtId="1" fontId="33" fillId="0" borderId="0" xfId="42" applyNumberFormat="1" applyFont="1" applyFill="1" applyBorder="1" applyAlignment="1" applyProtection="1">
      <protection locked="0"/>
    </xf>
    <xf numFmtId="215" fontId="33" fillId="0" borderId="0" xfId="48" applyNumberFormat="1" applyFont="1" applyFill="1" applyBorder="1" applyAlignment="1" applyProtection="1">
      <protection locked="0"/>
    </xf>
    <xf numFmtId="1" fontId="33" fillId="0" borderId="0" xfId="48" applyNumberFormat="1" applyFont="1" applyFill="1" applyBorder="1" applyAlignment="1" applyProtection="1">
      <protection locked="0"/>
    </xf>
    <xf numFmtId="1" fontId="33" fillId="0" borderId="0" xfId="48" applyNumberFormat="1" applyFont="1" applyFill="1" applyBorder="1" applyAlignment="1"/>
    <xf numFmtId="0" fontId="29" fillId="0" borderId="10" xfId="0" applyNumberFormat="1" applyFont="1" applyFill="1" applyBorder="1" applyAlignment="1">
      <alignment horizontal="right" vertical="center" wrapText="1"/>
    </xf>
    <xf numFmtId="1" fontId="29" fillId="0" borderId="10" xfId="0" applyNumberFormat="1" applyFont="1" applyFill="1" applyBorder="1" applyAlignment="1">
      <alignment horizontal="right" vertical="center" wrapText="1"/>
    </xf>
    <xf numFmtId="0" fontId="29" fillId="43" borderId="0" xfId="0" applyFont="1" applyFill="1" applyAlignment="1">
      <alignment horizontal="right" vertical="center" wrapText="1"/>
    </xf>
    <xf numFmtId="9" fontId="30" fillId="43" borderId="0" xfId="47" applyFont="1" applyFill="1"/>
    <xf numFmtId="0" fontId="27" fillId="43" borderId="0" xfId="0" applyFont="1" applyFill="1"/>
    <xf numFmtId="0" fontId="25" fillId="0" borderId="0" xfId="0" applyFont="1" applyFill="1"/>
    <xf numFmtId="0" fontId="0" fillId="0" borderId="0" xfId="0" applyFill="1" applyBorder="1"/>
    <xf numFmtId="0" fontId="24" fillId="0" borderId="0" xfId="0" applyFont="1" applyFill="1" applyBorder="1" applyAlignment="1"/>
    <xf numFmtId="0" fontId="27" fillId="0" borderId="0" xfId="0" applyFont="1" applyFill="1" applyBorder="1"/>
    <xf numFmtId="0" fontId="27" fillId="0" borderId="10" xfId="0" applyFont="1" applyFill="1" applyBorder="1" applyAlignment="1">
      <alignment horizontal="right"/>
    </xf>
    <xf numFmtId="0" fontId="27" fillId="0" borderId="0" xfId="0" applyFont="1" applyFill="1"/>
  </cellXfs>
  <cellStyles count="6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— акцент1" xfId="49" builtinId="30" hidden="1"/>
    <cellStyle name="20% — акцент2" xfId="52" builtinId="34" hidden="1"/>
    <cellStyle name="20% — акцент3" xfId="55" builtinId="38" hidden="1"/>
    <cellStyle name="20% — акцент4" xfId="58" builtinId="42" hidden="1"/>
    <cellStyle name="20% — акцент5" xfId="61" builtinId="46" hidden="1"/>
    <cellStyle name="20% — акцент6" xfId="64" builtinId="50" hidden="1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40% — акцент1" xfId="50" builtinId="31" hidden="1"/>
    <cellStyle name="40% — акцент2" xfId="53" builtinId="35" hidden="1"/>
    <cellStyle name="40% — акцент3" xfId="56" builtinId="39" hidden="1"/>
    <cellStyle name="40% — акцент4" xfId="59" builtinId="43" hidden="1"/>
    <cellStyle name="40% — акцент5" xfId="62" builtinId="47" hidden="1"/>
    <cellStyle name="40% — акцент6" xfId="65" builtinId="51" hidden="1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60% — акцент1" xfId="51" builtinId="32" hidden="1"/>
    <cellStyle name="60% — акцент2" xfId="54" builtinId="36" hidden="1"/>
    <cellStyle name="60% — акцент3" xfId="57" builtinId="40" hidden="1"/>
    <cellStyle name="60% — акцент4" xfId="60" builtinId="44" hidden="1"/>
    <cellStyle name="60% — акцент5" xfId="63" builtinId="48" hidden="1"/>
    <cellStyle name="60% — акцент6" xfId="66" builtinId="52" hidden="1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Денежный" xfId="42" builtinId="4"/>
    <cellStyle name="Денежный_Задание № 2 к первому занятию по Excel" xfId="43"/>
    <cellStyle name="Обычный" xfId="0" builtinId="0"/>
    <cellStyle name="Обычный_ISA Sell Out Tenders" xfId="44"/>
    <cellStyle name="Обычный_Задание № 2 к первому занятию по Excel" xfId="45"/>
    <cellStyle name="Обычный_Лист2" xfId="46"/>
    <cellStyle name="Процентный" xfId="47" builtinId="5"/>
    <cellStyle name="Финансовый" xfId="4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Продажи по месяцам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7868796955983"/>
          <c:y val="0.1357503136958122"/>
          <c:w val="0.86100064960978084"/>
          <c:h val="0.779343454982561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pPr>
                <a:solidFill>
                  <a:srgbClr val="15DE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E9-483D-8E62-FFF5E3EEBD0D}"/>
              </c:ext>
            </c:extLst>
          </c:dPt>
          <c:dPt>
            <c:idx val="6"/>
            <c:marker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E9-483D-8E62-FFF5E3EEBD0D}"/>
              </c:ext>
            </c:extLst>
          </c:dPt>
          <c:dLbls>
            <c:dLbl>
              <c:idx val="1"/>
              <c:layout>
                <c:manualLayout>
                  <c:x val="-2.8836509487253362E-2"/>
                  <c:y val="5.67577599727025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E9-483D-8E62-FFF5E3EEBD0D}"/>
                </c:ext>
              </c:extLst>
            </c:dLbl>
            <c:dLbl>
              <c:idx val="3"/>
              <c:layout>
                <c:manualLayout>
                  <c:x val="-5.8092356016490078E-3"/>
                  <c:y val="-4.20629051604041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E9-483D-8E62-FFF5E3EEBD0D}"/>
                </c:ext>
              </c:extLst>
            </c:dLbl>
            <c:dLbl>
              <c:idx val="4"/>
              <c:layout>
                <c:manualLayout>
                  <c:x val="-2.6743120952198302E-2"/>
                  <c:y val="-6.40230529677612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E9-483D-8E62-FFF5E3EEBD0D}"/>
                </c:ext>
              </c:extLst>
            </c:dLbl>
            <c:dLbl>
              <c:idx val="5"/>
              <c:layout>
                <c:manualLayout>
                  <c:x val="-1.6276178276923656E-2"/>
                  <c:y val="-6.768307760232088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E9-483D-8E62-FFF5E3EEBD0D}"/>
                </c:ext>
              </c:extLst>
            </c:dLbl>
            <c:dLbl>
              <c:idx val="6"/>
              <c:layout>
                <c:manualLayout>
                  <c:x val="-3.8483239457769665E-2"/>
                  <c:y val="-7.86631515059992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E9-483D-8E62-FFF5E3EEBD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 задание '!$B$9:$B$15</c:f>
              <c:strCache>
                <c:ptCount val="7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</c:strCache>
            </c:strRef>
          </c:cat>
          <c:val>
            <c:numRef>
              <c:f>'3 задание '!$C$9:$C$15</c:f>
              <c:numCache>
                <c:formatCode>#,##0</c:formatCode>
                <c:ptCount val="7"/>
                <c:pt idx="0">
                  <c:v>10320673.453784943</c:v>
                </c:pt>
                <c:pt idx="1">
                  <c:v>10565171.118262768</c:v>
                </c:pt>
                <c:pt idx="2">
                  <c:v>13460001.694172859</c:v>
                </c:pt>
                <c:pt idx="3">
                  <c:v>11816388.197029591</c:v>
                </c:pt>
                <c:pt idx="4">
                  <c:v>11023756.288661003</c:v>
                </c:pt>
                <c:pt idx="5">
                  <c:v>10231124.380292401</c:v>
                </c:pt>
                <c:pt idx="6">
                  <c:v>9438492.47192383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E9-483D-8E62-FFF5E3EE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11664"/>
        <c:axId val="1"/>
      </c:lineChart>
      <c:catAx>
        <c:axId val="4570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57011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Процент выполнения плана по торговым точкам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 задание '!$F$12</c:f>
              <c:strCache>
                <c:ptCount val="1"/>
                <c:pt idx="0">
                  <c:v>процент выполнения плана по торговым точкам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 задание '!$A$13:$A$19</c:f>
              <c:strCache>
                <c:ptCount val="7"/>
                <c:pt idx="0">
                  <c:v>Якубовская Н.</c:v>
                </c:pt>
                <c:pt idx="1">
                  <c:v>Подарвинцкос Стас</c:v>
                </c:pt>
                <c:pt idx="2">
                  <c:v> Жеребятьева М. </c:v>
                </c:pt>
                <c:pt idx="3">
                  <c:v>Федина Ольга</c:v>
                </c:pt>
                <c:pt idx="4">
                  <c:v>Иванов Антон</c:v>
                </c:pt>
                <c:pt idx="5">
                  <c:v>Давыдова Ирина</c:v>
                </c:pt>
                <c:pt idx="6">
                  <c:v> Дю Елена </c:v>
                </c:pt>
              </c:strCache>
            </c:strRef>
          </c:cat>
          <c:val>
            <c:numRef>
              <c:f>'6 задание '!$F$13:$F$19</c:f>
              <c:numCache>
                <c:formatCode>0%</c:formatCode>
                <c:ptCount val="7"/>
                <c:pt idx="0">
                  <c:v>1.6</c:v>
                </c:pt>
                <c:pt idx="1">
                  <c:v>0.41379310344827586</c:v>
                </c:pt>
                <c:pt idx="2">
                  <c:v>1.3636363636363635</c:v>
                </c:pt>
                <c:pt idx="3">
                  <c:v>1.7105263157894737</c:v>
                </c:pt>
                <c:pt idx="4">
                  <c:v>1.75</c:v>
                </c:pt>
                <c:pt idx="5">
                  <c:v>1.490909090909091</c:v>
                </c:pt>
                <c:pt idx="6">
                  <c:v>1.2727272727272727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6-47BA-B982-EA1AC7AC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992864"/>
        <c:axId val="1"/>
      </c:barChart>
      <c:catAx>
        <c:axId val="4569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5699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Доля выполнения плана продаж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9DE-4F4E-8F41-CD803347D3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E-4F4E-8F41-CD803347D3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DE-4F4E-8F41-CD803347D3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E-4F4E-8F41-CD803347D3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DE-4F4E-8F41-CD803347D3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E-4F4E-8F41-CD803347D3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9DE-4F4E-8F41-CD803347D30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 задание '!$A$13:$A$19</c:f>
              <c:strCache>
                <c:ptCount val="7"/>
                <c:pt idx="0">
                  <c:v>Якубовская Н.</c:v>
                </c:pt>
                <c:pt idx="1">
                  <c:v>Подарвинцкос Стас</c:v>
                </c:pt>
                <c:pt idx="2">
                  <c:v> Жеребятьева М. </c:v>
                </c:pt>
                <c:pt idx="3">
                  <c:v>Федина Ольга</c:v>
                </c:pt>
                <c:pt idx="4">
                  <c:v>Иванов Антон</c:v>
                </c:pt>
                <c:pt idx="5">
                  <c:v>Давыдова Ирина</c:v>
                </c:pt>
                <c:pt idx="6">
                  <c:v> Дю Елена </c:v>
                </c:pt>
              </c:strCache>
            </c:strRef>
          </c:cat>
          <c:val>
            <c:numRef>
              <c:f>'6 задание '!$E$13:$E$19</c:f>
              <c:numCache>
                <c:formatCode>0</c:formatCode>
                <c:ptCount val="7"/>
                <c:pt idx="0" formatCode="General">
                  <c:v>1086447</c:v>
                </c:pt>
                <c:pt idx="1">
                  <c:v>1830422</c:v>
                </c:pt>
                <c:pt idx="2">
                  <c:v>893480</c:v>
                </c:pt>
                <c:pt idx="3">
                  <c:v>1082320</c:v>
                </c:pt>
                <c:pt idx="4">
                  <c:v>2974145</c:v>
                </c:pt>
                <c:pt idx="5">
                  <c:v>1041221</c:v>
                </c:pt>
                <c:pt idx="6">
                  <c:v>1148048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DE-4F4E-8F41-CD803347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032567190783403"/>
          <c:y val="0.28048217143588766"/>
          <c:w val="0.24755665930592297"/>
          <c:h val="0.530955836545485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0</xdr:row>
      <xdr:rowOff>171450</xdr:rowOff>
    </xdr:from>
    <xdr:to>
      <xdr:col>7</xdr:col>
      <xdr:colOff>563880</xdr:colOff>
      <xdr:row>5</xdr:row>
      <xdr:rowOff>7620</xdr:rowOff>
    </xdr:to>
    <xdr:sp macro="" textlink="">
      <xdr:nvSpPr>
        <xdr:cNvPr id="12289" name="Text Box 1">
          <a:extLst>
            <a:ext uri="{FF2B5EF4-FFF2-40B4-BE49-F238E27FC236}">
              <a16:creationId xmlns:a16="http://schemas.microsoft.com/office/drawing/2014/main" id="{464F2C90-4A42-4DEE-B717-F59B15222AA8}"/>
            </a:ext>
          </a:extLst>
        </xdr:cNvPr>
        <xdr:cNvSpPr txBox="1">
          <a:spLocks noChangeArrowheads="1"/>
        </xdr:cNvSpPr>
      </xdr:nvSpPr>
      <xdr:spPr bwMode="auto">
        <a:xfrm>
          <a:off x="611505" y="171450"/>
          <a:ext cx="5911215" cy="71247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В представленной таблице: 1. В столбце «20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11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» присвойте формат числовой с разделением групп разрядов и сделаете выравнивание по левому краю. 2. В столбце «20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» задайте такой формат, чтобы в ячейках отображались только целые числа. 3. В столбце «% прироста» задайте процентный формат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и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рассчитайте % прироста 2012 к 2011.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607697</xdr:colOff>
      <xdr:row>1</xdr:row>
      <xdr:rowOff>10796</xdr:rowOff>
    </xdr:from>
    <xdr:to>
      <xdr:col>4</xdr:col>
      <xdr:colOff>335281</xdr:colOff>
      <xdr:row>3</xdr:row>
      <xdr:rowOff>75641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838BF5B1-9640-468C-BE23-F5DF465C56D2}"/>
            </a:ext>
          </a:extLst>
        </xdr:cNvPr>
        <xdr:cNvSpPr txBox="1">
          <a:spLocks noChangeArrowheads="1"/>
        </xdr:cNvSpPr>
      </xdr:nvSpPr>
      <xdr:spPr bwMode="auto">
        <a:xfrm>
          <a:off x="607697" y="186056"/>
          <a:ext cx="6646544" cy="415365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Задайте формулу, чтобы в столбце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C 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отображался только код позиции, в столбце 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D - 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только ее наименование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1</xdr:row>
      <xdr:rowOff>11642</xdr:rowOff>
    </xdr:from>
    <xdr:to>
      <xdr:col>6</xdr:col>
      <xdr:colOff>318127</xdr:colOff>
      <xdr:row>5</xdr:row>
      <xdr:rowOff>11642</xdr:rowOff>
    </xdr:to>
    <xdr:sp macro="" textlink="">
      <xdr:nvSpPr>
        <xdr:cNvPr id="9217" name="Текст 1">
          <a:extLst>
            <a:ext uri="{FF2B5EF4-FFF2-40B4-BE49-F238E27FC236}">
              <a16:creationId xmlns:a16="http://schemas.microsoft.com/office/drawing/2014/main" id="{4CF1511D-2067-4D66-91D5-830DB8966E3E}"/>
            </a:ext>
          </a:extLst>
        </xdr:cNvPr>
        <xdr:cNvSpPr txBox="1">
          <a:spLocks noChangeArrowheads="1"/>
        </xdr:cNvSpPr>
      </xdr:nvSpPr>
      <xdr:spPr bwMode="auto">
        <a:xfrm>
          <a:off x="1027430" y="189442"/>
          <a:ext cx="5039564" cy="7112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Постройте график продаж по месяцам на основе приведённой ниже таблицы.</a:t>
          </a:r>
        </a:p>
      </xdr:txBody>
    </xdr:sp>
    <xdr:clientData/>
  </xdr:twoCellAnchor>
  <xdr:twoCellAnchor>
    <xdr:from>
      <xdr:col>3</xdr:col>
      <xdr:colOff>304800</xdr:colOff>
      <xdr:row>6</xdr:row>
      <xdr:rowOff>182880</xdr:rowOff>
    </xdr:from>
    <xdr:to>
      <xdr:col>10</xdr:col>
      <xdr:colOff>586740</xdr:colOff>
      <xdr:row>28</xdr:row>
      <xdr:rowOff>30480</xdr:rowOff>
    </xdr:to>
    <xdr:graphicFrame macro="">
      <xdr:nvGraphicFramePr>
        <xdr:cNvPr id="9270" name="Диаграмма 1">
          <a:extLst>
            <a:ext uri="{FF2B5EF4-FFF2-40B4-BE49-F238E27FC236}">
              <a16:creationId xmlns:a16="http://schemas.microsoft.com/office/drawing/2014/main" id="{180451A8-109F-4B99-B9BD-14BABDF4C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167640</xdr:rowOff>
    </xdr:from>
    <xdr:to>
      <xdr:col>6</xdr:col>
      <xdr:colOff>202565</xdr:colOff>
      <xdr:row>4</xdr:row>
      <xdr:rowOff>167640</xdr:rowOff>
    </xdr:to>
    <xdr:sp macro="" textlink="">
      <xdr:nvSpPr>
        <xdr:cNvPr id="6146" name="Текст 1">
          <a:extLst>
            <a:ext uri="{FF2B5EF4-FFF2-40B4-BE49-F238E27FC236}">
              <a16:creationId xmlns:a16="http://schemas.microsoft.com/office/drawing/2014/main" id="{EE3CA5F7-30CC-438B-9FED-8B7CAE62CC96}"/>
            </a:ext>
          </a:extLst>
        </xdr:cNvPr>
        <xdr:cNvSpPr txBox="1">
          <a:spLocks noChangeArrowheads="1"/>
        </xdr:cNvSpPr>
      </xdr:nvSpPr>
      <xdr:spPr bwMode="auto">
        <a:xfrm>
          <a:off x="984885" y="167640"/>
          <a:ext cx="5008880" cy="70104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Напишите формулу, которая будет находить студента(ов) с максимальным общим баллом и рядом с его фамилией ставить слово премия.</a:t>
          </a:r>
          <a:endParaRPr lang="ru-RU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ru-RU" sz="1000" b="0" i="0" strike="noStrike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5716</xdr:colOff>
      <xdr:row>1</xdr:row>
      <xdr:rowOff>10795</xdr:rowOff>
    </xdr:from>
    <xdr:to>
      <xdr:col>4</xdr:col>
      <xdr:colOff>990618</xdr:colOff>
      <xdr:row>3</xdr:row>
      <xdr:rowOff>45779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9B401EF0-4EB1-4B93-8CE1-0D3B8CA7EC88}"/>
            </a:ext>
          </a:extLst>
        </xdr:cNvPr>
        <xdr:cNvSpPr txBox="1">
          <a:spLocks noChangeArrowheads="1"/>
        </xdr:cNvSpPr>
      </xdr:nvSpPr>
      <xdr:spPr bwMode="auto">
        <a:xfrm>
          <a:off x="615316" y="186055"/>
          <a:ext cx="5236862" cy="38550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Сделайте прогноз  закупок на конец месяца.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516255</xdr:colOff>
      <xdr:row>1</xdr:row>
      <xdr:rowOff>0</xdr:rowOff>
    </xdr:from>
    <xdr:to>
      <xdr:col>4</xdr:col>
      <xdr:colOff>894095</xdr:colOff>
      <xdr:row>9</xdr:row>
      <xdr:rowOff>10829</xdr:rowOff>
    </xdr:to>
    <xdr:sp macro="" textlink="">
      <xdr:nvSpPr>
        <xdr:cNvPr id="4098" name="Текст 1">
          <a:extLst>
            <a:ext uri="{FF2B5EF4-FFF2-40B4-BE49-F238E27FC236}">
              <a16:creationId xmlns:a16="http://schemas.microsoft.com/office/drawing/2014/main" id="{E0F93AE6-EF7C-44A9-A69D-101539AD6272}"/>
            </a:ext>
          </a:extLst>
        </xdr:cNvPr>
        <xdr:cNvSpPr txBox="1">
          <a:spLocks noChangeArrowheads="1"/>
        </xdr:cNvSpPr>
      </xdr:nvSpPr>
      <xdr:spPr bwMode="auto">
        <a:xfrm>
          <a:off x="504825" y="161925"/>
          <a:ext cx="5067300" cy="1304925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В электронной таблице представленны данные по торговым точкам и планам продаж. Необходимо: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1. Представить на первом графике выполнение плана по торговым точкам. На графике должны быть надписи процента выполнения плана.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2. Представить на втором графике долю каждого торгового в выполнении плана продаж (вид - круговая). На графике должны быть подписаны доли торговых и ФИО торговых.</a:t>
          </a:r>
        </a:p>
      </xdr:txBody>
    </xdr:sp>
    <xdr:clientData/>
  </xdr:twoCellAnchor>
  <xdr:twoCellAnchor>
    <xdr:from>
      <xdr:col>0</xdr:col>
      <xdr:colOff>220980</xdr:colOff>
      <xdr:row>20</xdr:row>
      <xdr:rowOff>83820</xdr:rowOff>
    </xdr:from>
    <xdr:to>
      <xdr:col>5</xdr:col>
      <xdr:colOff>274320</xdr:colOff>
      <xdr:row>43</xdr:row>
      <xdr:rowOff>38100</xdr:rowOff>
    </xdr:to>
    <xdr:graphicFrame macro="">
      <xdr:nvGraphicFramePr>
        <xdr:cNvPr id="4157" name="Диаграмма 1">
          <a:extLst>
            <a:ext uri="{FF2B5EF4-FFF2-40B4-BE49-F238E27FC236}">
              <a16:creationId xmlns:a16="http://schemas.microsoft.com/office/drawing/2014/main" id="{261B9567-DD10-4A1B-A2B2-DB3018023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20</xdr:row>
      <xdr:rowOff>76200</xdr:rowOff>
    </xdr:from>
    <xdr:to>
      <xdr:col>12</xdr:col>
      <xdr:colOff>381000</xdr:colOff>
      <xdr:row>43</xdr:row>
      <xdr:rowOff>38100</xdr:rowOff>
    </xdr:to>
    <xdr:graphicFrame macro="">
      <xdr:nvGraphicFramePr>
        <xdr:cNvPr id="4158" name="Диаграмма 2">
          <a:extLst>
            <a:ext uri="{FF2B5EF4-FFF2-40B4-BE49-F238E27FC236}">
              <a16:creationId xmlns:a16="http://schemas.microsoft.com/office/drawing/2014/main" id="{BA2F79A9-6803-4E5A-87A5-CE00C8B57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516255</xdr:colOff>
      <xdr:row>1</xdr:row>
      <xdr:rowOff>0</xdr:rowOff>
    </xdr:from>
    <xdr:to>
      <xdr:col>4</xdr:col>
      <xdr:colOff>1607811</xdr:colOff>
      <xdr:row>5</xdr:row>
      <xdr:rowOff>0</xdr:rowOff>
    </xdr:to>
    <xdr:sp macro="" textlink="">
      <xdr:nvSpPr>
        <xdr:cNvPr id="10241" name="Текст 1">
          <a:extLst>
            <a:ext uri="{FF2B5EF4-FFF2-40B4-BE49-F238E27FC236}">
              <a16:creationId xmlns:a16="http://schemas.microsoft.com/office/drawing/2014/main" id="{473A38FD-47AE-4C2F-A731-42E4A30105C6}"/>
            </a:ext>
          </a:extLst>
        </xdr:cNvPr>
        <xdr:cNvSpPr txBox="1">
          <a:spLocks noChangeArrowheads="1"/>
        </xdr:cNvSpPr>
      </xdr:nvSpPr>
      <xdr:spPr bwMode="auto">
        <a:xfrm>
          <a:off x="504825" y="161925"/>
          <a:ext cx="4886325" cy="6477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Постройте сводную таблицу, в которой бы отображались продажи по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DSM, TSM, 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категориям в рублях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и штуках. 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220981</xdr:colOff>
      <xdr:row>1</xdr:row>
      <xdr:rowOff>19050</xdr:rowOff>
    </xdr:from>
    <xdr:to>
      <xdr:col>4</xdr:col>
      <xdr:colOff>624841</xdr:colOff>
      <xdr:row>4</xdr:row>
      <xdr:rowOff>44450</xdr:rowOff>
    </xdr:to>
    <xdr:sp macro="" textlink="">
      <xdr:nvSpPr>
        <xdr:cNvPr id="2" name="Текст 1">
          <a:extLst>
            <a:ext uri="{FF2B5EF4-FFF2-40B4-BE49-F238E27FC236}">
              <a16:creationId xmlns:a16="http://schemas.microsoft.com/office/drawing/2014/main" id="{FE2CB541-2AD4-4887-9A0D-FD040438E917}"/>
            </a:ext>
          </a:extLst>
        </xdr:cNvPr>
        <xdr:cNvSpPr txBox="1">
          <a:spLocks noChangeArrowheads="1"/>
        </xdr:cNvSpPr>
      </xdr:nvSpPr>
      <xdr:spPr bwMode="auto">
        <a:xfrm>
          <a:off x="220981" y="186690"/>
          <a:ext cx="6766560" cy="52832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Постройте сводную таблицу, в которой бы отображались продажи по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DSM, TSM, 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категориям в рублях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и штуках. 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</xdr:row>
      <xdr:rowOff>7620</xdr:rowOff>
    </xdr:from>
    <xdr:to>
      <xdr:col>5</xdr:col>
      <xdr:colOff>386724</xdr:colOff>
      <xdr:row>4</xdr:row>
      <xdr:rowOff>34290</xdr:rowOff>
    </xdr:to>
    <xdr:sp macro="" textlink="">
      <xdr:nvSpPr>
        <xdr:cNvPr id="8239" name="Text Box 47">
          <a:extLst>
            <a:ext uri="{FF2B5EF4-FFF2-40B4-BE49-F238E27FC236}">
              <a16:creationId xmlns:a16="http://schemas.microsoft.com/office/drawing/2014/main" id="{87F5A422-55D5-4163-A404-FA72D9DE5A90}"/>
            </a:ext>
          </a:extLst>
        </xdr:cNvPr>
        <xdr:cNvSpPr txBox="1">
          <a:spLocks noChangeArrowheads="1"/>
        </xdr:cNvSpPr>
      </xdr:nvSpPr>
      <xdr:spPr bwMode="auto">
        <a:xfrm>
          <a:off x="871220" y="205740"/>
          <a:ext cx="5032384" cy="62103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Перенесите данные из таблицы «б» в таблицу «а» любой из функций по коду продукта.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шутинская Лилия" refreshedDate="44719.692791898146" createdVersion="1" refreshedVersion="4" recordCount="269" upgradeOnRefresh="1">
  <cacheSource type="worksheet">
    <worksheetSource ref="A10:Q279" sheet="8 задание"/>
  </cacheSource>
  <cacheFields count="17">
    <cacheField name="код Региона" numFmtId="0">
      <sharedItems containsSemiMixedTypes="0" containsString="0" containsNumber="1" containsInteger="1"/>
    </cacheField>
    <cacheField name="Регион" numFmtId="0">
      <sharedItems containsString="0"/>
    </cacheField>
    <cacheField name="Код площадки" numFmtId="0">
      <sharedItems containsSemiMixedTypes="0" containsString="0" containsNumber="1" containsInteger="1"/>
    </cacheField>
    <cacheField name="Площадка" numFmtId="0">
      <sharedItems containsString="0"/>
    </cacheField>
    <cacheField name="RSM" numFmtId="0">
      <sharedItems containsString="0"/>
    </cacheField>
    <cacheField name="DSM" numFmtId="0">
      <sharedItems count="1">
        <s v="Дадаев Владимир Сергеевич"/>
      </sharedItems>
    </cacheField>
    <cacheField name="TSM" numFmtId="0">
      <sharedItems count="4">
        <s v="Айрян Елена"/>
        <s v="Воронин Дмитрий"/>
        <s v="Наумов Игорь"/>
        <s v="Чумаков Вадим Борисович"/>
      </sharedItems>
    </cacheField>
    <cacheField name="код ESRа" numFmtId="0">
      <sharedItems containsSemiMixedTypes="0" containsString="0" containsNumber="1" containsInteger="1"/>
    </cacheField>
    <cacheField name="ESR" numFmtId="0">
      <sharedItems containsString="0"/>
    </cacheField>
    <cacheField name="категория" numFmtId="0">
      <sharedItems count="12">
        <s v="050 Плиточный шоколад"/>
        <s v="060 Батончики"/>
        <s v="070 Шоколадные наборы"/>
        <s v="080 Сахаристые"/>
        <s v="090 Печенье"/>
        <s v="010 Растворимый кофе"/>
        <s v="030 Какао Несквик"/>
        <s v="110 Кулинария"/>
        <s v="120 Каши для всей семьи"/>
        <s v="130 Готовые Завтраки"/>
        <s v="140 Заменитель Грудного Молока"/>
        <s v="150 Детское питание"/>
      </sharedItems>
    </cacheField>
    <cacheField name="группа" numFmtId="0">
      <sharedItems containsString="0"/>
    </cacheField>
    <cacheField name="подгруппа" numFmtId="0">
      <sharedItems containsString="0"/>
    </cacheField>
    <cacheField name="Сумма продаж (руб.)" numFmtId="0">
      <sharedItems containsSemiMixedTypes="0" containsString="0" containsNumber="1"/>
    </cacheField>
    <cacheField name="Количество (шт.)" numFmtId="0">
      <sharedItems containsSemiMixedTypes="0" containsString="0" containsNumber="1" containsInteger="1"/>
    </cacheField>
    <cacheField name="Количество (уп.)" numFmtId="0">
      <sharedItems containsSemiMixedTypes="0" containsString="0" containsNumber="1"/>
    </cacheField>
    <cacheField name="Количество (кор.)" numFmtId="0">
      <sharedItems containsSemiMixedTypes="0" containsString="0" containsNumber="1"/>
    </cacheField>
    <cacheField name="Вес (кг.)" numFmtId="0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1" cacheId="0" applyNumberFormats="0" applyBorderFormats="0" applyFontFormats="0" applyPatternFormats="0" applyAlignmentFormats="0" applyWidthHeightFormats="1" dataCaption="Продажи" updatedVersion="7" showMemberPropertyTips="0" useAutoFormatting="1" itemPrintTitles="1" createdVersion="1" indent="0" compact="0" compactData="0" gridDropZones="1">
  <location ref="A6:E32" firstHeaderRow="1" firstDataRow="2" firstDataCol="3"/>
  <pivotFields count="17"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axis="axisRow" compact="0" outline="0" showAll="0" includeNewItemsInFilter="1" defaultSubtotal="0">
      <items count="1">
        <item x="0"/>
      </items>
    </pivotField>
    <pivotField axis="axisRow" compact="0" outline="0" showAll="0" includeNewItemsInFilter="1" defaultSubtotal="0">
      <items count="4">
        <item x="0"/>
        <item x="1"/>
        <item x="2"/>
        <item x="3"/>
      </items>
    </pivotField>
    <pivotField compact="0" outline="0" showAll="0" includeNewItemsInFilter="1" defaultSubtotal="0"/>
    <pivotField compact="0" outline="0" showAll="0" includeNewItemsInFilter="1" defaultSubtotal="0"/>
    <pivotField axis="axisRow" compact="0" outline="0" showAll="0" includeNewItemsInFilter="1" defaultSubtotal="0">
      <items count="12">
        <item x="5"/>
        <item x="6"/>
        <item x="0"/>
        <item x="1"/>
        <item x="2"/>
        <item x="3"/>
        <item x="4"/>
        <item x="7"/>
        <item x="8"/>
        <item x="9"/>
        <item x="10"/>
        <item x="11"/>
      </items>
    </pivotField>
    <pivotField compact="0" outline="0" showAll="0" includeNewItemsInFilter="1" defaultSubtotal="0"/>
    <pivotField compact="0" outline="0" showAll="0" includeNewItemsInFilter="1" defaultSubtotal="0"/>
    <pivotField dataField="1" compact="0" outline="0" showAll="0" includeNewItemsInFilter="1" defaultSubtotal="0"/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</pivotFields>
  <rowFields count="3">
    <field x="5"/>
    <field x="6"/>
    <field x="9"/>
  </rowFields>
  <rowItems count="25">
    <i>
      <x/>
      <x/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7"/>
    </i>
    <i r="2">
      <x v="8"/>
    </i>
    <i r="2">
      <x v="9"/>
    </i>
    <i r="2">
      <x v="10"/>
    </i>
    <i r="2">
      <x v="11"/>
    </i>
    <i r="1">
      <x v="2"/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родаж" fld="12" baseField="0" baseItem="0"/>
    <dataField name="Количество товаров (шт.)" fld="13" baseField="0" baseItem="0"/>
  </dataFields>
  <pivotTableStyleInfo name="PivotStyleMedium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9"/>
  <sheetViews>
    <sheetView workbookViewId="0">
      <selection activeCell="F23" sqref="F23"/>
    </sheetView>
  </sheetViews>
  <sheetFormatPr defaultRowHeight="13.8" x14ac:dyDescent="0.3"/>
  <cols>
    <col min="1" max="1" width="8.88671875" style="11"/>
    <col min="2" max="2" width="18.44140625" style="11" bestFit="1" customWidth="1"/>
    <col min="3" max="4" width="14" style="11" bestFit="1" customWidth="1"/>
    <col min="5" max="5" width="13.77734375" style="11" bestFit="1" customWidth="1"/>
    <col min="6" max="16384" width="8.88671875" style="11"/>
  </cols>
  <sheetData>
    <row r="7" spans="2:5" x14ac:dyDescent="0.3">
      <c r="B7" s="10" t="s">
        <v>181</v>
      </c>
      <c r="C7" s="10">
        <v>2011</v>
      </c>
      <c r="D7" s="10">
        <v>2012</v>
      </c>
      <c r="E7" s="10" t="s">
        <v>182</v>
      </c>
    </row>
    <row r="8" spans="2:5" x14ac:dyDescent="0.3">
      <c r="B8" s="12" t="s">
        <v>183</v>
      </c>
      <c r="C8" s="13">
        <v>14920682.500000002</v>
      </c>
      <c r="D8" s="14">
        <v>17637753.289503098</v>
      </c>
      <c r="E8" s="15">
        <f>IFERROR((D8-C8)/C8,0)</f>
        <v>0.18210097222450081</v>
      </c>
    </row>
    <row r="9" spans="2:5" x14ac:dyDescent="0.3">
      <c r="B9" s="12" t="s">
        <v>184</v>
      </c>
      <c r="C9" s="13">
        <v>11369582.860000001</v>
      </c>
      <c r="D9" s="14">
        <v>13806093.065719604</v>
      </c>
      <c r="E9" s="15">
        <f t="shared" ref="E9:E19" si="0">IFERROR((D9-C9)/C9,0)</f>
        <v>0.21430075630053527</v>
      </c>
    </row>
    <row r="10" spans="2:5" x14ac:dyDescent="0.3">
      <c r="B10" s="12" t="s">
        <v>185</v>
      </c>
      <c r="C10" s="13">
        <v>1124659.83</v>
      </c>
      <c r="D10" s="14">
        <v>1300086.1264953613</v>
      </c>
      <c r="E10" s="15">
        <f t="shared" si="0"/>
        <v>0.15598165046524445</v>
      </c>
    </row>
    <row r="11" spans="2:5" x14ac:dyDescent="0.3">
      <c r="B11" s="12" t="s">
        <v>186</v>
      </c>
      <c r="C11" s="13">
        <v>905336.64</v>
      </c>
      <c r="D11" s="14">
        <v>1199097.1465835571</v>
      </c>
      <c r="E11" s="15">
        <f t="shared" si="0"/>
        <v>0.324476546739075</v>
      </c>
    </row>
    <row r="12" spans="2:5" x14ac:dyDescent="0.3">
      <c r="B12" s="12" t="s">
        <v>187</v>
      </c>
      <c r="C12" s="13">
        <v>4571052.45</v>
      </c>
      <c r="D12" s="14">
        <v>8882916.529709816</v>
      </c>
      <c r="E12" s="15">
        <f t="shared" si="0"/>
        <v>0.94329787874339877</v>
      </c>
    </row>
    <row r="13" spans="2:5" x14ac:dyDescent="0.3">
      <c r="B13" s="12" t="s">
        <v>188</v>
      </c>
      <c r="C13" s="13">
        <v>4739236.3799999868</v>
      </c>
      <c r="D13" s="14">
        <v>5763128.1687088013</v>
      </c>
      <c r="E13" s="15">
        <f t="shared" si="0"/>
        <v>0.21604573112869657</v>
      </c>
    </row>
    <row r="14" spans="2:5" x14ac:dyDescent="0.3">
      <c r="B14" s="12" t="s">
        <v>189</v>
      </c>
      <c r="C14" s="13">
        <v>6651933.5499999356</v>
      </c>
      <c r="D14" s="14">
        <v>7679481.7849979401</v>
      </c>
      <c r="E14" s="15">
        <f t="shared" si="0"/>
        <v>0.15447361692270881</v>
      </c>
    </row>
    <row r="15" spans="2:5" x14ac:dyDescent="0.3">
      <c r="B15" s="12" t="s">
        <v>190</v>
      </c>
      <c r="C15" s="13">
        <v>2021901.96</v>
      </c>
      <c r="D15" s="14">
        <v>2112803.6678924561</v>
      </c>
      <c r="E15" s="15">
        <f t="shared" si="0"/>
        <v>4.4958514156866483E-2</v>
      </c>
    </row>
    <row r="16" spans="2:5" x14ac:dyDescent="0.3">
      <c r="B16" s="12" t="s">
        <v>191</v>
      </c>
      <c r="C16" s="13">
        <v>3249434.28</v>
      </c>
      <c r="D16" s="14">
        <v>4806714.2512207031</v>
      </c>
      <c r="E16" s="15">
        <f t="shared" si="0"/>
        <v>0.47924648939836489</v>
      </c>
    </row>
    <row r="17" spans="2:5" x14ac:dyDescent="0.3">
      <c r="B17" s="12" t="s">
        <v>72</v>
      </c>
      <c r="C17" s="13">
        <v>554101.53</v>
      </c>
      <c r="D17" s="14">
        <v>926328.48890972137</v>
      </c>
      <c r="E17" s="15">
        <f t="shared" si="0"/>
        <v>0.67176670475846068</v>
      </c>
    </row>
    <row r="18" spans="2:5" x14ac:dyDescent="0.3">
      <c r="B18" s="12" t="s">
        <v>192</v>
      </c>
      <c r="C18" s="13"/>
      <c r="D18" s="14">
        <v>756078.54818534851</v>
      </c>
      <c r="E18" s="15">
        <f>IFERROR((D18-C18)/C18,0)</f>
        <v>0</v>
      </c>
    </row>
    <row r="19" spans="2:5" x14ac:dyDescent="0.3">
      <c r="B19" s="16" t="s">
        <v>180</v>
      </c>
      <c r="C19" s="17">
        <v>50779200.149999931</v>
      </c>
      <c r="D19" s="17">
        <v>64870481.067926407</v>
      </c>
      <c r="E19" s="15">
        <f t="shared" si="0"/>
        <v>0.27750104129843201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"/>
  <sheetViews>
    <sheetView workbookViewId="0">
      <selection activeCell="H23" sqref="H23"/>
    </sheetView>
  </sheetViews>
  <sheetFormatPr defaultColWidth="9.21875" defaultRowHeight="14.4" x14ac:dyDescent="0.3"/>
  <cols>
    <col min="1" max="1" width="12.44140625" style="2" customWidth="1"/>
    <col min="2" max="2" width="15" style="2" customWidth="1"/>
    <col min="3" max="3" width="28.77734375" style="2" bestFit="1" customWidth="1"/>
    <col min="4" max="4" width="9.21875" style="2"/>
    <col min="5" max="5" width="15" style="2" bestFit="1" customWidth="1"/>
    <col min="6" max="6" width="28.77734375" style="2" bestFit="1" customWidth="1"/>
    <col min="7" max="16384" width="9.21875" style="2"/>
  </cols>
  <sheetData>
    <row r="1" spans="1:6" ht="16.05" customHeight="1" x14ac:dyDescent="0.3">
      <c r="A1" s="1"/>
    </row>
    <row r="2" spans="1:6" ht="16.05" customHeight="1" x14ac:dyDescent="0.3">
      <c r="A2" s="1"/>
    </row>
    <row r="3" spans="1:6" ht="16.05" customHeight="1" x14ac:dyDescent="0.3">
      <c r="A3" s="1"/>
    </row>
    <row r="4" spans="1:6" ht="16.05" customHeight="1" x14ac:dyDescent="0.3"/>
    <row r="5" spans="1:6" ht="16.05" customHeight="1" x14ac:dyDescent="0.3"/>
    <row r="6" spans="1:6" s="4" customFormat="1" ht="13.2" x14ac:dyDescent="0.25">
      <c r="B6" s="73" t="s">
        <v>28</v>
      </c>
      <c r="E6" s="73" t="s">
        <v>29</v>
      </c>
    </row>
    <row r="7" spans="1:6" s="78" customFormat="1" ht="13.8" thickBot="1" x14ac:dyDescent="0.3">
      <c r="A7" s="76"/>
      <c r="B7" s="77" t="s">
        <v>30</v>
      </c>
      <c r="C7" s="77" t="s">
        <v>31</v>
      </c>
      <c r="E7" s="77" t="s">
        <v>30</v>
      </c>
      <c r="F7" s="77" t="s">
        <v>31</v>
      </c>
    </row>
    <row r="8" spans="1:6" s="4" customFormat="1" ht="13.2" x14ac:dyDescent="0.25">
      <c r="A8" s="74"/>
      <c r="B8" s="75">
        <v>12109319</v>
      </c>
      <c r="C8" s="75">
        <f>VLOOKUP(B8,$E$8:$F$44,2,0)</f>
        <v>1059.76</v>
      </c>
      <c r="E8" s="75">
        <v>12061131</v>
      </c>
      <c r="F8" s="75">
        <v>696.72</v>
      </c>
    </row>
    <row r="9" spans="1:6" s="4" customFormat="1" ht="13.2" x14ac:dyDescent="0.25">
      <c r="A9" s="74"/>
      <c r="B9" s="75">
        <v>12100200</v>
      </c>
      <c r="C9" s="75">
        <f t="shared" ref="C9:C44" si="0">VLOOKUP(B9,$E$8:$F$44,2,0)</f>
        <v>55446.5</v>
      </c>
      <c r="E9" s="75">
        <v>12066627</v>
      </c>
      <c r="F9" s="75">
        <v>2554.64</v>
      </c>
    </row>
    <row r="10" spans="1:6" s="4" customFormat="1" ht="13.2" x14ac:dyDescent="0.25">
      <c r="A10" s="74"/>
      <c r="B10" s="75">
        <v>12100179</v>
      </c>
      <c r="C10" s="75">
        <f t="shared" si="0"/>
        <v>4575.5</v>
      </c>
      <c r="E10" s="75">
        <v>12061231</v>
      </c>
      <c r="F10" s="75">
        <v>2090.16</v>
      </c>
    </row>
    <row r="11" spans="1:6" s="4" customFormat="1" ht="13.2" x14ac:dyDescent="0.25">
      <c r="A11" s="74"/>
      <c r="B11" s="75">
        <v>12100178</v>
      </c>
      <c r="C11" s="75">
        <f t="shared" si="0"/>
        <v>567.5</v>
      </c>
      <c r="E11" s="75">
        <v>12066875</v>
      </c>
      <c r="F11" s="75">
        <v>505.61</v>
      </c>
    </row>
    <row r="12" spans="1:6" s="4" customFormat="1" ht="13.2" x14ac:dyDescent="0.25">
      <c r="A12" s="74"/>
      <c r="B12" s="75">
        <v>12089161</v>
      </c>
      <c r="C12" s="75">
        <f t="shared" si="0"/>
        <v>116.12</v>
      </c>
      <c r="E12" s="75">
        <v>12072412</v>
      </c>
      <c r="F12" s="75">
        <v>3006.5</v>
      </c>
    </row>
    <row r="13" spans="1:6" s="4" customFormat="1" ht="13.2" x14ac:dyDescent="0.25">
      <c r="A13" s="74"/>
      <c r="B13" s="75">
        <v>12088180</v>
      </c>
      <c r="C13" s="75">
        <f t="shared" si="0"/>
        <v>815.2</v>
      </c>
      <c r="E13" s="75">
        <v>429866</v>
      </c>
      <c r="F13" s="75">
        <v>555.5</v>
      </c>
    </row>
    <row r="14" spans="1:6" s="4" customFormat="1" ht="13.2" x14ac:dyDescent="0.25">
      <c r="A14" s="74"/>
      <c r="B14" s="75">
        <v>12088177</v>
      </c>
      <c r="C14" s="75">
        <f t="shared" si="0"/>
        <v>733.68</v>
      </c>
      <c r="E14" s="75">
        <v>12089161</v>
      </c>
      <c r="F14" s="75">
        <v>116.12</v>
      </c>
    </row>
    <row r="15" spans="1:6" s="4" customFormat="1" ht="13.2" x14ac:dyDescent="0.25">
      <c r="A15" s="74"/>
      <c r="B15" s="75">
        <v>12077812</v>
      </c>
      <c r="C15" s="75">
        <f t="shared" si="0"/>
        <v>444</v>
      </c>
      <c r="E15" s="75">
        <v>12066624</v>
      </c>
      <c r="F15" s="75">
        <v>696.72</v>
      </c>
    </row>
    <row r="16" spans="1:6" s="4" customFormat="1" ht="13.2" x14ac:dyDescent="0.25">
      <c r="A16" s="74"/>
      <c r="B16" s="75">
        <v>12072412</v>
      </c>
      <c r="C16" s="75">
        <f t="shared" si="0"/>
        <v>3006.5</v>
      </c>
      <c r="E16" s="75">
        <v>429864</v>
      </c>
      <c r="F16" s="75">
        <v>566.5</v>
      </c>
    </row>
    <row r="17" spans="1:6" s="4" customFormat="1" ht="13.2" x14ac:dyDescent="0.25">
      <c r="A17" s="74"/>
      <c r="B17" s="75">
        <v>12066881</v>
      </c>
      <c r="C17" s="75">
        <f t="shared" si="0"/>
        <v>1304.32</v>
      </c>
      <c r="E17" s="75">
        <v>12100178</v>
      </c>
      <c r="F17" s="75">
        <v>567.5</v>
      </c>
    </row>
    <row r="18" spans="1:6" s="4" customFormat="1" ht="13.2" x14ac:dyDescent="0.25">
      <c r="A18" s="74"/>
      <c r="B18" s="75">
        <v>12066880</v>
      </c>
      <c r="C18" s="75">
        <f t="shared" si="0"/>
        <v>1222.8</v>
      </c>
      <c r="E18" s="75">
        <v>12100200</v>
      </c>
      <c r="F18" s="75">
        <v>55446.5</v>
      </c>
    </row>
    <row r="19" spans="1:6" s="4" customFormat="1" ht="13.2" x14ac:dyDescent="0.25">
      <c r="A19" s="74"/>
      <c r="B19" s="75">
        <v>12066879</v>
      </c>
      <c r="C19" s="75">
        <f t="shared" si="0"/>
        <v>978.24</v>
      </c>
      <c r="E19" s="75">
        <v>12100179</v>
      </c>
      <c r="F19" s="75">
        <v>4575.5</v>
      </c>
    </row>
    <row r="20" spans="1:6" s="4" customFormat="1" ht="13.2" x14ac:dyDescent="0.25">
      <c r="A20" s="74"/>
      <c r="B20" s="75">
        <v>12066878</v>
      </c>
      <c r="C20" s="75">
        <f t="shared" si="0"/>
        <v>5477.4</v>
      </c>
      <c r="E20" s="75">
        <v>12077812</v>
      </c>
      <c r="F20" s="75">
        <v>444</v>
      </c>
    </row>
    <row r="21" spans="1:6" s="4" customFormat="1" ht="13.2" x14ac:dyDescent="0.25">
      <c r="A21" s="74"/>
      <c r="B21" s="75">
        <v>12066877</v>
      </c>
      <c r="C21" s="75">
        <f t="shared" si="0"/>
        <v>1222.8</v>
      </c>
      <c r="E21" s="75">
        <v>12066881</v>
      </c>
      <c r="F21" s="75">
        <v>1304.32</v>
      </c>
    </row>
    <row r="22" spans="1:6" s="4" customFormat="1" ht="13.2" x14ac:dyDescent="0.25">
      <c r="A22" s="74"/>
      <c r="B22" s="75">
        <v>12066876</v>
      </c>
      <c r="C22" s="75">
        <f t="shared" si="0"/>
        <v>5454.4</v>
      </c>
      <c r="E22" s="75">
        <v>12109319</v>
      </c>
      <c r="F22" s="75">
        <v>1059.76</v>
      </c>
    </row>
    <row r="23" spans="1:6" s="4" customFormat="1" ht="13.2" x14ac:dyDescent="0.25">
      <c r="A23" s="74"/>
      <c r="B23" s="75">
        <v>12066875</v>
      </c>
      <c r="C23" s="75">
        <f t="shared" si="0"/>
        <v>505.61</v>
      </c>
      <c r="E23" s="75">
        <v>12066880</v>
      </c>
      <c r="F23" s="75">
        <v>1222.8</v>
      </c>
    </row>
    <row r="24" spans="1:6" s="4" customFormat="1" ht="13.2" x14ac:dyDescent="0.25">
      <c r="A24" s="74"/>
      <c r="B24" s="75">
        <v>12066874</v>
      </c>
      <c r="C24" s="75">
        <f t="shared" si="0"/>
        <v>361.15</v>
      </c>
      <c r="E24" s="75">
        <v>12066873</v>
      </c>
      <c r="F24" s="75">
        <v>667.54</v>
      </c>
    </row>
    <row r="25" spans="1:6" s="4" customFormat="1" ht="13.2" x14ac:dyDescent="0.25">
      <c r="A25" s="74"/>
      <c r="B25" s="75">
        <v>12066873</v>
      </c>
      <c r="C25" s="75">
        <f t="shared" si="0"/>
        <v>667.54</v>
      </c>
      <c r="E25" s="75">
        <v>12066872</v>
      </c>
      <c r="F25" s="75">
        <v>650.07000000000005</v>
      </c>
    </row>
    <row r="26" spans="1:6" s="4" customFormat="1" ht="13.2" x14ac:dyDescent="0.25">
      <c r="A26" s="74"/>
      <c r="B26" s="75">
        <v>12066872</v>
      </c>
      <c r="C26" s="75">
        <f t="shared" si="0"/>
        <v>650.07000000000005</v>
      </c>
      <c r="E26" s="75">
        <v>12066870</v>
      </c>
      <c r="F26" s="75">
        <v>361.15</v>
      </c>
    </row>
    <row r="27" spans="1:6" s="4" customFormat="1" ht="13.2" x14ac:dyDescent="0.25">
      <c r="A27" s="74"/>
      <c r="B27" s="75">
        <v>12066871</v>
      </c>
      <c r="C27" s="75">
        <f t="shared" si="0"/>
        <v>1589.06</v>
      </c>
      <c r="E27" s="75">
        <v>12066874</v>
      </c>
      <c r="F27" s="75">
        <v>361.15</v>
      </c>
    </row>
    <row r="28" spans="1:6" s="4" customFormat="1" ht="13.2" x14ac:dyDescent="0.25">
      <c r="A28" s="74"/>
      <c r="B28" s="75">
        <v>12066870</v>
      </c>
      <c r="C28" s="75">
        <f t="shared" si="0"/>
        <v>361.15</v>
      </c>
      <c r="E28" s="75">
        <v>12066871</v>
      </c>
      <c r="F28" s="75">
        <v>1589.06</v>
      </c>
    </row>
    <row r="29" spans="1:6" s="4" customFormat="1" ht="13.2" x14ac:dyDescent="0.25">
      <c r="A29" s="74"/>
      <c r="B29" s="75">
        <v>12066627</v>
      </c>
      <c r="C29" s="75">
        <f t="shared" si="0"/>
        <v>2554.64</v>
      </c>
      <c r="E29" s="75">
        <v>12066539</v>
      </c>
      <c r="F29" s="75">
        <v>1516.83</v>
      </c>
    </row>
    <row r="30" spans="1:6" s="4" customFormat="1" ht="13.2" x14ac:dyDescent="0.25">
      <c r="A30" s="74"/>
      <c r="B30" s="75">
        <v>12066624</v>
      </c>
      <c r="C30" s="75">
        <f t="shared" si="0"/>
        <v>696.72</v>
      </c>
      <c r="E30" s="75">
        <v>12088180</v>
      </c>
      <c r="F30" s="75">
        <v>815.2</v>
      </c>
    </row>
    <row r="31" spans="1:6" s="4" customFormat="1" ht="13.2" x14ac:dyDescent="0.25">
      <c r="A31" s="74"/>
      <c r="B31" s="75">
        <v>12066539</v>
      </c>
      <c r="C31" s="75">
        <f t="shared" si="0"/>
        <v>1516.83</v>
      </c>
      <c r="E31" s="75">
        <v>12066535</v>
      </c>
      <c r="F31" s="75">
        <v>3260.8</v>
      </c>
    </row>
    <row r="32" spans="1:6" s="4" customFormat="1" ht="13.2" x14ac:dyDescent="0.25">
      <c r="A32" s="74"/>
      <c r="B32" s="75">
        <v>12066538</v>
      </c>
      <c r="C32" s="75">
        <f t="shared" si="0"/>
        <v>464.4</v>
      </c>
      <c r="E32" s="75">
        <v>12066538</v>
      </c>
      <c r="F32" s="75">
        <v>464.4</v>
      </c>
    </row>
    <row r="33" spans="1:6" s="4" customFormat="1" ht="13.2" x14ac:dyDescent="0.25">
      <c r="A33" s="74"/>
      <c r="B33" s="75">
        <v>12066537</v>
      </c>
      <c r="C33" s="75">
        <f t="shared" si="0"/>
        <v>1385.84</v>
      </c>
      <c r="E33" s="75">
        <v>12066537</v>
      </c>
      <c r="F33" s="75">
        <v>1385.84</v>
      </c>
    </row>
    <row r="34" spans="1:6" s="4" customFormat="1" ht="13.2" x14ac:dyDescent="0.25">
      <c r="A34" s="74"/>
      <c r="B34" s="75">
        <v>12066535</v>
      </c>
      <c r="C34" s="75">
        <f t="shared" si="0"/>
        <v>3260.8</v>
      </c>
      <c r="E34" s="75">
        <v>12066876</v>
      </c>
      <c r="F34" s="75">
        <v>5454.4</v>
      </c>
    </row>
    <row r="35" spans="1:6" s="4" customFormat="1" ht="13.2" x14ac:dyDescent="0.25">
      <c r="A35" s="74"/>
      <c r="B35" s="75">
        <v>12066534</v>
      </c>
      <c r="C35" s="75">
        <f t="shared" si="0"/>
        <v>1059.76</v>
      </c>
      <c r="E35" s="75">
        <v>12066877</v>
      </c>
      <c r="F35" s="75">
        <v>1222.8</v>
      </c>
    </row>
    <row r="36" spans="1:6" s="4" customFormat="1" ht="13.2" x14ac:dyDescent="0.25">
      <c r="A36" s="74"/>
      <c r="B36" s="75">
        <v>12061231</v>
      </c>
      <c r="C36" s="75">
        <f t="shared" si="0"/>
        <v>2090.16</v>
      </c>
      <c r="E36" s="75">
        <v>12066878</v>
      </c>
      <c r="F36" s="75">
        <v>5477.4</v>
      </c>
    </row>
    <row r="37" spans="1:6" s="4" customFormat="1" ht="13.2" x14ac:dyDescent="0.25">
      <c r="A37" s="74"/>
      <c r="B37" s="75">
        <v>12061131</v>
      </c>
      <c r="C37" s="75">
        <f t="shared" si="0"/>
        <v>696.72</v>
      </c>
      <c r="E37" s="75">
        <v>12066879</v>
      </c>
      <c r="F37" s="75">
        <v>978.24</v>
      </c>
    </row>
    <row r="38" spans="1:6" s="4" customFormat="1" ht="13.2" x14ac:dyDescent="0.25">
      <c r="A38" s="74"/>
      <c r="B38" s="75">
        <v>12058498</v>
      </c>
      <c r="C38" s="75">
        <f t="shared" si="0"/>
        <v>555.70000000000005</v>
      </c>
      <c r="E38" s="75">
        <v>12088177</v>
      </c>
      <c r="F38" s="75">
        <v>733.68</v>
      </c>
    </row>
    <row r="39" spans="1:6" s="4" customFormat="1" ht="13.2" x14ac:dyDescent="0.25">
      <c r="A39" s="74"/>
      <c r="B39" s="75">
        <v>12058496</v>
      </c>
      <c r="C39" s="75">
        <f t="shared" si="0"/>
        <v>545.5</v>
      </c>
      <c r="E39" s="75">
        <v>12066534</v>
      </c>
      <c r="F39" s="75">
        <v>1059.76</v>
      </c>
    </row>
    <row r="40" spans="1:6" s="4" customFormat="1" ht="13.2" x14ac:dyDescent="0.25">
      <c r="A40" s="74"/>
      <c r="B40" s="75">
        <v>12058495</v>
      </c>
      <c r="C40" s="75">
        <f t="shared" si="0"/>
        <v>5556.5</v>
      </c>
      <c r="E40" s="75">
        <v>12055553</v>
      </c>
      <c r="F40" s="75">
        <v>463.82</v>
      </c>
    </row>
    <row r="41" spans="1:6" s="4" customFormat="1" ht="13.2" x14ac:dyDescent="0.25">
      <c r="A41" s="74"/>
      <c r="B41" s="75">
        <v>12055553</v>
      </c>
      <c r="C41" s="75">
        <f t="shared" si="0"/>
        <v>463.82</v>
      </c>
      <c r="E41" s="75">
        <v>12055535</v>
      </c>
      <c r="F41" s="75">
        <v>463.82</v>
      </c>
    </row>
    <row r="42" spans="1:6" s="4" customFormat="1" ht="13.2" x14ac:dyDescent="0.25">
      <c r="A42" s="74"/>
      <c r="B42" s="75">
        <v>12055535</v>
      </c>
      <c r="C42" s="75">
        <f t="shared" si="0"/>
        <v>463.82</v>
      </c>
      <c r="E42" s="75">
        <v>12058496</v>
      </c>
      <c r="F42" s="75">
        <v>545.5</v>
      </c>
    </row>
    <row r="43" spans="1:6" s="4" customFormat="1" ht="13.2" x14ac:dyDescent="0.25">
      <c r="A43" s="74"/>
      <c r="B43" s="75">
        <v>429866</v>
      </c>
      <c r="C43" s="75">
        <f t="shared" si="0"/>
        <v>555.5</v>
      </c>
      <c r="E43" s="75">
        <v>12058498</v>
      </c>
      <c r="F43" s="75">
        <v>555.70000000000005</v>
      </c>
    </row>
    <row r="44" spans="1:6" s="4" customFormat="1" ht="13.2" x14ac:dyDescent="0.25">
      <c r="A44" s="74"/>
      <c r="B44" s="75">
        <v>429864</v>
      </c>
      <c r="C44" s="75">
        <f t="shared" si="0"/>
        <v>566.5</v>
      </c>
      <c r="E44" s="75">
        <v>12058495</v>
      </c>
      <c r="F44" s="75">
        <v>5556.5</v>
      </c>
    </row>
    <row r="45" spans="1:6" s="4" customFormat="1" ht="13.2" x14ac:dyDescent="0.25">
      <c r="A45" s="74"/>
    </row>
    <row r="46" spans="1:6" s="4" customFormat="1" ht="13.2" x14ac:dyDescent="0.25"/>
    <row r="47" spans="1:6" s="4" customFormat="1" ht="13.2" x14ac:dyDescent="0.25"/>
    <row r="48" spans="1:6" ht="16.05" customHeight="1" x14ac:dyDescent="0.3">
      <c r="B48" s="3"/>
      <c r="C48" s="3"/>
    </row>
    <row r="49" spans="2:3" ht="16.05" customHeight="1" x14ac:dyDescent="0.3">
      <c r="B49" s="3"/>
      <c r="C49" s="3"/>
    </row>
    <row r="50" spans="2:3" ht="16.05" customHeight="1" x14ac:dyDescent="0.3">
      <c r="B50" s="3"/>
      <c r="C50" s="3"/>
    </row>
    <row r="51" spans="2:3" ht="16.05" customHeight="1" x14ac:dyDescent="0.3">
      <c r="B51" s="3"/>
      <c r="C51" s="3"/>
    </row>
    <row r="52" spans="2:3" ht="16.05" customHeight="1" x14ac:dyDescent="0.3">
      <c r="B52" s="3"/>
      <c r="C52" s="3"/>
    </row>
    <row r="53" spans="2:3" ht="16.05" customHeight="1" x14ac:dyDescent="0.3">
      <c r="B53" s="3"/>
      <c r="C53" s="3"/>
    </row>
    <row r="54" spans="2:3" ht="16.05" customHeight="1" x14ac:dyDescent="0.3">
      <c r="B54" s="3"/>
      <c r="C54" s="3"/>
    </row>
    <row r="55" spans="2:3" ht="16.05" customHeight="1" x14ac:dyDescent="0.3">
      <c r="B55" s="3"/>
      <c r="C55" s="3"/>
    </row>
    <row r="56" spans="2:3" ht="16.05" customHeight="1" x14ac:dyDescent="0.3">
      <c r="B56" s="3"/>
      <c r="C56" s="3"/>
    </row>
    <row r="57" spans="2:3" ht="16.05" customHeight="1" x14ac:dyDescent="0.3">
      <c r="B57" s="3"/>
      <c r="C57" s="3"/>
    </row>
    <row r="58" spans="2:3" ht="16.05" customHeight="1" x14ac:dyDescent="0.3">
      <c r="B58" s="3"/>
      <c r="C58" s="3"/>
    </row>
    <row r="59" spans="2:3" ht="16.05" customHeight="1" x14ac:dyDescent="0.3">
      <c r="B59" s="3"/>
      <c r="C59" s="3"/>
    </row>
    <row r="60" spans="2:3" ht="16.05" customHeight="1" x14ac:dyDescent="0.3">
      <c r="B60" s="3"/>
      <c r="C60" s="3"/>
    </row>
    <row r="61" spans="2:3" ht="16.05" customHeight="1" x14ac:dyDescent="0.3">
      <c r="B61" s="3"/>
      <c r="C61" s="3"/>
    </row>
    <row r="62" spans="2:3" ht="16.05" customHeight="1" x14ac:dyDescent="0.3">
      <c r="B62" s="3"/>
      <c r="C62" s="3"/>
    </row>
    <row r="63" spans="2:3" ht="16.05" customHeight="1" x14ac:dyDescent="0.3">
      <c r="B63" s="3"/>
      <c r="C63" s="3"/>
    </row>
    <row r="64" spans="2:3" ht="16.05" customHeight="1" x14ac:dyDescent="0.3">
      <c r="B64" s="3"/>
      <c r="C64" s="3"/>
    </row>
    <row r="65" spans="2:3" ht="16.05" customHeight="1" x14ac:dyDescent="0.3">
      <c r="B65" s="3"/>
      <c r="C65" s="3"/>
    </row>
    <row r="66" spans="2:3" ht="16.05" customHeight="1" x14ac:dyDescent="0.3">
      <c r="B66" s="3"/>
      <c r="C66" s="3"/>
    </row>
    <row r="67" spans="2:3" ht="16.05" customHeight="1" x14ac:dyDescent="0.3">
      <c r="B67" s="3"/>
      <c r="C67" s="3"/>
    </row>
    <row r="68" spans="2:3" ht="16.05" customHeight="1" x14ac:dyDescent="0.3">
      <c r="B68" s="3"/>
      <c r="C68" s="3"/>
    </row>
    <row r="69" spans="2:3" ht="16.05" customHeight="1" x14ac:dyDescent="0.3">
      <c r="B69" s="3"/>
      <c r="C69" s="3"/>
    </row>
    <row r="70" spans="2:3" ht="16.05" customHeight="1" x14ac:dyDescent="0.3">
      <c r="B70" s="3"/>
      <c r="C70" s="3"/>
    </row>
    <row r="71" spans="2:3" ht="16.05" customHeight="1" x14ac:dyDescent="0.3">
      <c r="B71" s="3"/>
      <c r="C71" s="3"/>
    </row>
    <row r="72" spans="2:3" ht="16.05" customHeight="1" x14ac:dyDescent="0.3">
      <c r="B72" s="3"/>
      <c r="C72" s="3"/>
    </row>
    <row r="73" spans="2:3" ht="16.05" customHeight="1" x14ac:dyDescent="0.3">
      <c r="B73" s="3"/>
      <c r="C73" s="3"/>
    </row>
    <row r="74" spans="2:3" ht="16.05" customHeight="1" x14ac:dyDescent="0.3">
      <c r="B74" s="3"/>
      <c r="C74" s="3"/>
    </row>
    <row r="75" spans="2:3" ht="16.05" customHeight="1" x14ac:dyDescent="0.3">
      <c r="B75" s="3"/>
      <c r="C75" s="3"/>
    </row>
    <row r="76" spans="2:3" ht="16.05" customHeight="1" x14ac:dyDescent="0.3">
      <c r="B76" s="3"/>
      <c r="C76" s="3"/>
    </row>
    <row r="77" spans="2:3" ht="16.05" customHeight="1" x14ac:dyDescent="0.3">
      <c r="B77" s="3"/>
      <c r="C77" s="3"/>
    </row>
    <row r="78" spans="2:3" ht="16.05" customHeight="1" x14ac:dyDescent="0.3">
      <c r="B78" s="3"/>
      <c r="C78" s="3"/>
    </row>
    <row r="79" spans="2:3" ht="16.05" customHeight="1" x14ac:dyDescent="0.3">
      <c r="B79" s="3"/>
      <c r="C79" s="3"/>
    </row>
    <row r="80" spans="2:3" ht="16.05" customHeight="1" x14ac:dyDescent="0.3">
      <c r="B80" s="3"/>
      <c r="C80" s="3"/>
    </row>
    <row r="81" spans="2:3" ht="16.05" customHeight="1" x14ac:dyDescent="0.3">
      <c r="B81" s="3"/>
      <c r="C81" s="3"/>
    </row>
    <row r="82" spans="2:3" ht="16.05" customHeight="1" x14ac:dyDescent="0.3">
      <c r="B82" s="3"/>
      <c r="C82" s="3"/>
    </row>
    <row r="83" spans="2:3" ht="16.05" customHeight="1" x14ac:dyDescent="0.3">
      <c r="B83" s="3"/>
      <c r="C83" s="3"/>
    </row>
    <row r="84" spans="2:3" ht="16.05" customHeight="1" x14ac:dyDescent="0.3">
      <c r="B84" s="3"/>
      <c r="C84" s="3"/>
    </row>
    <row r="85" spans="2:3" ht="16.05" customHeight="1" x14ac:dyDescent="0.3">
      <c r="B85" s="3"/>
      <c r="C85" s="3"/>
    </row>
    <row r="86" spans="2:3" ht="16.05" customHeight="1" x14ac:dyDescent="0.3">
      <c r="B86" s="3"/>
      <c r="C86" s="3"/>
    </row>
    <row r="87" spans="2:3" ht="16.05" customHeight="1" x14ac:dyDescent="0.3">
      <c r="B87" s="3"/>
      <c r="C87" s="3"/>
    </row>
    <row r="88" spans="2:3" ht="16.05" customHeight="1" x14ac:dyDescent="0.3">
      <c r="B88" s="3"/>
      <c r="C88" s="3"/>
    </row>
    <row r="89" spans="2:3" ht="16.05" customHeight="1" x14ac:dyDescent="0.3">
      <c r="B89" s="3"/>
      <c r="C89" s="3"/>
    </row>
    <row r="90" spans="2:3" ht="16.05" customHeight="1" x14ac:dyDescent="0.3">
      <c r="B90" s="3"/>
      <c r="C90" s="3"/>
    </row>
    <row r="91" spans="2:3" ht="16.05" customHeight="1" x14ac:dyDescent="0.3">
      <c r="B91" s="3"/>
      <c r="C91" s="3"/>
    </row>
    <row r="92" spans="2:3" ht="16.05" customHeight="1" x14ac:dyDescent="0.3">
      <c r="B92" s="3"/>
      <c r="C92" s="3"/>
    </row>
    <row r="93" spans="2:3" ht="16.05" customHeight="1" x14ac:dyDescent="0.3">
      <c r="B93" s="3"/>
      <c r="C93" s="3"/>
    </row>
    <row r="94" spans="2:3" ht="16.05" customHeight="1" x14ac:dyDescent="0.3">
      <c r="B94" s="3"/>
      <c r="C94" s="3"/>
    </row>
    <row r="95" spans="2:3" ht="16.05" customHeight="1" x14ac:dyDescent="0.3">
      <c r="B95" s="3"/>
      <c r="C95" s="3"/>
    </row>
    <row r="96" spans="2:3" ht="16.05" customHeight="1" x14ac:dyDescent="0.3">
      <c r="B96" s="3"/>
      <c r="C96" s="3"/>
    </row>
    <row r="97" spans="2:3" ht="16.05" customHeight="1" x14ac:dyDescent="0.3">
      <c r="B97" s="3"/>
      <c r="C97" s="3"/>
    </row>
    <row r="98" spans="2:3" ht="16.05" customHeight="1" x14ac:dyDescent="0.3">
      <c r="B98" s="3"/>
      <c r="C98" s="3"/>
    </row>
    <row r="99" spans="2:3" ht="16.05" customHeight="1" x14ac:dyDescent="0.3">
      <c r="B99" s="3"/>
      <c r="C99" s="3"/>
    </row>
    <row r="100" spans="2:3" ht="16.05" customHeight="1" x14ac:dyDescent="0.3">
      <c r="B100" s="3"/>
      <c r="C100" s="3"/>
    </row>
    <row r="101" spans="2:3" ht="16.05" customHeight="1" x14ac:dyDescent="0.3">
      <c r="B101" s="3"/>
      <c r="C101" s="3"/>
    </row>
    <row r="102" spans="2:3" ht="16.05" customHeight="1" x14ac:dyDescent="0.3">
      <c r="B102" s="3"/>
      <c r="C102" s="3"/>
    </row>
    <row r="103" spans="2:3" ht="16.05" customHeight="1" x14ac:dyDescent="0.3">
      <c r="B103" s="3"/>
      <c r="C103" s="3"/>
    </row>
    <row r="104" spans="2:3" ht="16.05" customHeight="1" x14ac:dyDescent="0.3">
      <c r="B104" s="3"/>
      <c r="C104" s="3"/>
    </row>
    <row r="105" spans="2:3" ht="16.05" customHeight="1" x14ac:dyDescent="0.3">
      <c r="B105" s="3"/>
      <c r="C105" s="3"/>
    </row>
    <row r="106" spans="2:3" ht="16.05" customHeight="1" x14ac:dyDescent="0.3">
      <c r="B106" s="3"/>
      <c r="C106" s="3"/>
    </row>
    <row r="107" spans="2:3" ht="16.05" customHeight="1" x14ac:dyDescent="0.3">
      <c r="B107" s="3"/>
      <c r="C107" s="3"/>
    </row>
    <row r="108" spans="2:3" ht="16.05" customHeight="1" x14ac:dyDescent="0.3">
      <c r="B108" s="3"/>
      <c r="C108" s="3"/>
    </row>
    <row r="109" spans="2:3" ht="16.05" customHeight="1" x14ac:dyDescent="0.3">
      <c r="B109" s="3"/>
      <c r="C109" s="3"/>
    </row>
    <row r="110" spans="2:3" ht="16.05" customHeight="1" x14ac:dyDescent="0.3">
      <c r="B110" s="3"/>
      <c r="C110" s="3"/>
    </row>
    <row r="111" spans="2:3" ht="16.05" customHeight="1" x14ac:dyDescent="0.3">
      <c r="B111" s="3"/>
      <c r="C111" s="3"/>
    </row>
    <row r="112" spans="2:3" ht="16.05" customHeight="1" x14ac:dyDescent="0.3">
      <c r="B112" s="3"/>
      <c r="C112" s="3"/>
    </row>
    <row r="113" spans="2:3" ht="16.05" customHeight="1" x14ac:dyDescent="0.3">
      <c r="B113" s="3"/>
      <c r="C113" s="3"/>
    </row>
    <row r="114" spans="2:3" ht="16.05" customHeight="1" x14ac:dyDescent="0.3">
      <c r="B114" s="3"/>
      <c r="C114" s="3"/>
    </row>
    <row r="115" spans="2:3" ht="16.05" customHeight="1" x14ac:dyDescent="0.3">
      <c r="B115" s="3"/>
      <c r="C115" s="3"/>
    </row>
    <row r="116" spans="2:3" ht="16.05" customHeight="1" x14ac:dyDescent="0.3">
      <c r="B116" s="3"/>
      <c r="C116" s="3"/>
    </row>
    <row r="117" spans="2:3" ht="16.05" customHeight="1" x14ac:dyDescent="0.3">
      <c r="B117" s="3"/>
      <c r="C117" s="3"/>
    </row>
    <row r="118" spans="2:3" ht="16.05" customHeight="1" x14ac:dyDescent="0.3">
      <c r="B118" s="3"/>
      <c r="C118" s="3"/>
    </row>
    <row r="119" spans="2:3" ht="16.05" customHeight="1" x14ac:dyDescent="0.3">
      <c r="B119" s="3"/>
      <c r="C119" s="3"/>
    </row>
    <row r="120" spans="2:3" ht="16.05" customHeight="1" x14ac:dyDescent="0.3">
      <c r="B120" s="3"/>
      <c r="C120" s="3"/>
    </row>
    <row r="121" spans="2:3" ht="16.05" customHeight="1" x14ac:dyDescent="0.3">
      <c r="B121" s="3"/>
      <c r="C121" s="3"/>
    </row>
    <row r="122" spans="2:3" ht="16.05" customHeight="1" x14ac:dyDescent="0.3">
      <c r="B122" s="3"/>
      <c r="C122" s="3"/>
    </row>
    <row r="123" spans="2:3" ht="16.05" customHeight="1" x14ac:dyDescent="0.3">
      <c r="B123" s="3"/>
      <c r="C123" s="3"/>
    </row>
    <row r="124" spans="2:3" ht="16.05" customHeight="1" x14ac:dyDescent="0.3">
      <c r="B124" s="3"/>
      <c r="C124" s="3"/>
    </row>
    <row r="125" spans="2:3" ht="16.05" customHeight="1" x14ac:dyDescent="0.3">
      <c r="B125" s="3"/>
      <c r="C125" s="3"/>
    </row>
    <row r="126" spans="2:3" ht="16.05" customHeight="1" x14ac:dyDescent="0.3">
      <c r="B126" s="3"/>
      <c r="C126" s="3"/>
    </row>
    <row r="127" spans="2:3" ht="16.05" customHeight="1" x14ac:dyDescent="0.3">
      <c r="B127" s="3"/>
      <c r="C127" s="3"/>
    </row>
    <row r="128" spans="2:3" ht="16.05" customHeight="1" x14ac:dyDescent="0.3">
      <c r="B128" s="3"/>
      <c r="C128" s="3"/>
    </row>
    <row r="129" spans="2:3" ht="16.05" customHeight="1" x14ac:dyDescent="0.3">
      <c r="B129" s="3"/>
      <c r="C129" s="3"/>
    </row>
    <row r="130" spans="2:3" ht="16.05" customHeight="1" x14ac:dyDescent="0.3">
      <c r="B130" s="3"/>
      <c r="C130" s="3"/>
    </row>
    <row r="131" spans="2:3" ht="16.05" customHeight="1" x14ac:dyDescent="0.3">
      <c r="B131" s="3"/>
      <c r="C131" s="3"/>
    </row>
    <row r="132" spans="2:3" ht="16.05" customHeight="1" x14ac:dyDescent="0.3">
      <c r="B132" s="3"/>
      <c r="C132" s="3"/>
    </row>
    <row r="133" spans="2:3" ht="16.05" customHeight="1" x14ac:dyDescent="0.3">
      <c r="B133" s="3"/>
      <c r="C133" s="3"/>
    </row>
    <row r="134" spans="2:3" ht="16.05" customHeight="1" x14ac:dyDescent="0.3">
      <c r="B134" s="3"/>
      <c r="C134" s="3"/>
    </row>
    <row r="135" spans="2:3" ht="16.05" customHeight="1" x14ac:dyDescent="0.3">
      <c r="B135" s="3"/>
      <c r="C135" s="3"/>
    </row>
    <row r="136" spans="2:3" ht="16.05" customHeight="1" x14ac:dyDescent="0.3">
      <c r="B136" s="3"/>
      <c r="C136" s="3"/>
    </row>
    <row r="137" spans="2:3" ht="16.05" customHeight="1" x14ac:dyDescent="0.3">
      <c r="B137" s="3"/>
      <c r="C137" s="3"/>
    </row>
    <row r="138" spans="2:3" ht="16.05" customHeight="1" x14ac:dyDescent="0.3">
      <c r="B138" s="3"/>
      <c r="C138" s="3"/>
    </row>
    <row r="139" spans="2:3" ht="16.05" customHeight="1" x14ac:dyDescent="0.3">
      <c r="B139" s="3"/>
      <c r="C139" s="3"/>
    </row>
    <row r="140" spans="2:3" ht="16.05" customHeight="1" x14ac:dyDescent="0.3">
      <c r="B140" s="3"/>
      <c r="C140" s="3"/>
    </row>
    <row r="141" spans="2:3" ht="16.05" customHeight="1" x14ac:dyDescent="0.3">
      <c r="B141" s="3"/>
      <c r="C141" s="3"/>
    </row>
    <row r="142" spans="2:3" ht="16.05" customHeight="1" x14ac:dyDescent="0.3">
      <c r="B142" s="3"/>
      <c r="C142" s="3"/>
    </row>
    <row r="143" spans="2:3" ht="16.05" customHeight="1" x14ac:dyDescent="0.3">
      <c r="B143" s="3"/>
      <c r="C143" s="3"/>
    </row>
    <row r="144" spans="2:3" ht="16.05" customHeight="1" x14ac:dyDescent="0.3">
      <c r="B144" s="3"/>
      <c r="C144" s="3"/>
    </row>
    <row r="145" spans="2:3" ht="16.05" customHeight="1" x14ac:dyDescent="0.3">
      <c r="B145" s="3"/>
      <c r="C145" s="3"/>
    </row>
    <row r="146" spans="2:3" ht="16.05" customHeight="1" x14ac:dyDescent="0.3">
      <c r="B146" s="3"/>
      <c r="C146" s="3"/>
    </row>
    <row r="147" spans="2:3" ht="16.05" customHeight="1" x14ac:dyDescent="0.3">
      <c r="B147" s="3"/>
      <c r="C147" s="3"/>
    </row>
    <row r="148" spans="2:3" ht="16.05" customHeight="1" x14ac:dyDescent="0.3">
      <c r="B148" s="3"/>
      <c r="C148" s="3"/>
    </row>
    <row r="149" spans="2:3" ht="16.05" customHeight="1" x14ac:dyDescent="0.3">
      <c r="B149" s="3"/>
      <c r="C149" s="3"/>
    </row>
    <row r="150" spans="2:3" ht="16.05" customHeight="1" x14ac:dyDescent="0.3">
      <c r="B150" s="3"/>
      <c r="C150" s="3"/>
    </row>
    <row r="151" spans="2:3" ht="16.05" customHeight="1" x14ac:dyDescent="0.3">
      <c r="B151" s="3"/>
      <c r="C151" s="3"/>
    </row>
    <row r="152" spans="2:3" ht="16.05" customHeight="1" x14ac:dyDescent="0.3">
      <c r="B152" s="3"/>
      <c r="C152" s="3"/>
    </row>
    <row r="153" spans="2:3" ht="16.05" customHeight="1" x14ac:dyDescent="0.3">
      <c r="B153" s="3"/>
      <c r="C153" s="3"/>
    </row>
    <row r="154" spans="2:3" ht="16.05" customHeight="1" x14ac:dyDescent="0.3">
      <c r="B154" s="3"/>
      <c r="C154" s="3"/>
    </row>
    <row r="155" spans="2:3" ht="16.05" customHeight="1" x14ac:dyDescent="0.3">
      <c r="B155" s="3"/>
      <c r="C155" s="3"/>
    </row>
    <row r="156" spans="2:3" ht="16.05" customHeight="1" x14ac:dyDescent="0.3">
      <c r="B156" s="3"/>
      <c r="C156" s="3"/>
    </row>
    <row r="157" spans="2:3" ht="16.05" customHeight="1" x14ac:dyDescent="0.3">
      <c r="B157" s="3"/>
      <c r="C157" s="3"/>
    </row>
    <row r="158" spans="2:3" ht="16.05" customHeight="1" x14ac:dyDescent="0.3">
      <c r="B158" s="3"/>
      <c r="C158" s="3"/>
    </row>
    <row r="159" spans="2:3" ht="16.05" customHeight="1" x14ac:dyDescent="0.3">
      <c r="B159" s="3"/>
      <c r="C159" s="3"/>
    </row>
    <row r="160" spans="2:3" ht="16.05" customHeight="1" x14ac:dyDescent="0.3">
      <c r="B160" s="3"/>
      <c r="C160" s="3"/>
    </row>
    <row r="161" spans="2:3" ht="16.05" customHeight="1" x14ac:dyDescent="0.3">
      <c r="B161" s="3"/>
      <c r="C161" s="3"/>
    </row>
    <row r="162" spans="2:3" ht="16.05" customHeight="1" x14ac:dyDescent="0.3">
      <c r="B162" s="3"/>
      <c r="C162" s="3"/>
    </row>
    <row r="163" spans="2:3" ht="16.05" customHeight="1" x14ac:dyDescent="0.3">
      <c r="B163" s="3"/>
      <c r="C163" s="3"/>
    </row>
    <row r="164" spans="2:3" ht="16.05" customHeight="1" x14ac:dyDescent="0.3">
      <c r="B164" s="3"/>
      <c r="C164" s="3"/>
    </row>
    <row r="165" spans="2:3" ht="16.05" customHeight="1" x14ac:dyDescent="0.3">
      <c r="B165" s="3"/>
      <c r="C165" s="3"/>
    </row>
    <row r="166" spans="2:3" ht="16.05" customHeight="1" x14ac:dyDescent="0.3">
      <c r="B166" s="3"/>
      <c r="C166" s="3"/>
    </row>
    <row r="167" spans="2:3" ht="16.05" customHeight="1" x14ac:dyDescent="0.3">
      <c r="B167" s="3"/>
      <c r="C167" s="3"/>
    </row>
    <row r="168" spans="2:3" ht="16.05" customHeight="1" x14ac:dyDescent="0.3">
      <c r="B168" s="3"/>
      <c r="C168" s="3"/>
    </row>
    <row r="169" spans="2:3" ht="16.05" customHeight="1" x14ac:dyDescent="0.3">
      <c r="B169" s="3"/>
      <c r="C169" s="3"/>
    </row>
    <row r="170" spans="2:3" ht="16.05" customHeight="1" x14ac:dyDescent="0.3">
      <c r="B170" s="3"/>
      <c r="C170" s="3"/>
    </row>
    <row r="171" spans="2:3" ht="16.05" customHeight="1" x14ac:dyDescent="0.3">
      <c r="B171" s="3"/>
      <c r="C171" s="3"/>
    </row>
    <row r="172" spans="2:3" ht="16.05" customHeight="1" x14ac:dyDescent="0.3">
      <c r="B172" s="3"/>
      <c r="C172" s="3"/>
    </row>
    <row r="173" spans="2:3" ht="16.05" customHeight="1" x14ac:dyDescent="0.3">
      <c r="B173" s="3"/>
      <c r="C173" s="3"/>
    </row>
    <row r="174" spans="2:3" ht="16.05" customHeight="1" x14ac:dyDescent="0.3">
      <c r="B174" s="3"/>
      <c r="C174" s="3"/>
    </row>
    <row r="175" spans="2:3" ht="16.05" customHeight="1" x14ac:dyDescent="0.3">
      <c r="B175" s="3"/>
      <c r="C175" s="3"/>
    </row>
    <row r="176" spans="2:3" ht="16.05" customHeight="1" x14ac:dyDescent="0.3">
      <c r="B176" s="3"/>
      <c r="C176" s="3"/>
    </row>
    <row r="177" spans="2:3" ht="16.05" customHeight="1" x14ac:dyDescent="0.3">
      <c r="B177" s="3"/>
      <c r="C177" s="3"/>
    </row>
    <row r="178" spans="2:3" ht="16.05" customHeight="1" x14ac:dyDescent="0.3">
      <c r="B178" s="3"/>
      <c r="C178" s="3"/>
    </row>
    <row r="179" spans="2:3" ht="16.05" customHeight="1" x14ac:dyDescent="0.3">
      <c r="B179" s="3"/>
      <c r="C179" s="3"/>
    </row>
    <row r="180" spans="2:3" ht="16.05" customHeight="1" x14ac:dyDescent="0.3">
      <c r="B180" s="3"/>
      <c r="C180" s="3"/>
    </row>
    <row r="181" spans="2:3" ht="16.05" customHeight="1" x14ac:dyDescent="0.3">
      <c r="B181" s="3"/>
      <c r="C181" s="3"/>
    </row>
    <row r="182" spans="2:3" ht="16.05" customHeight="1" x14ac:dyDescent="0.3">
      <c r="B182" s="3"/>
      <c r="C182" s="3"/>
    </row>
    <row r="183" spans="2:3" ht="16.05" customHeight="1" x14ac:dyDescent="0.3">
      <c r="B183" s="3"/>
      <c r="C183" s="3"/>
    </row>
    <row r="184" spans="2:3" ht="16.05" customHeight="1" x14ac:dyDescent="0.3">
      <c r="B184" s="3"/>
      <c r="C184" s="3"/>
    </row>
    <row r="185" spans="2:3" ht="16.05" customHeight="1" x14ac:dyDescent="0.3">
      <c r="B185" s="3"/>
      <c r="C185" s="3"/>
    </row>
    <row r="186" spans="2:3" ht="16.05" customHeight="1" x14ac:dyDescent="0.3">
      <c r="B186" s="3"/>
      <c r="C186" s="3"/>
    </row>
    <row r="187" spans="2:3" ht="16.05" customHeight="1" x14ac:dyDescent="0.3">
      <c r="B187" s="3"/>
      <c r="C187" s="3"/>
    </row>
    <row r="188" spans="2:3" ht="16.05" customHeight="1" x14ac:dyDescent="0.3">
      <c r="B188" s="3"/>
      <c r="C188" s="3"/>
    </row>
    <row r="189" spans="2:3" ht="16.05" customHeight="1" x14ac:dyDescent="0.3">
      <c r="B189" s="3"/>
      <c r="C189" s="3"/>
    </row>
    <row r="190" spans="2:3" ht="16.05" customHeight="1" x14ac:dyDescent="0.3">
      <c r="B190" s="3"/>
      <c r="C190" s="3"/>
    </row>
    <row r="191" spans="2:3" ht="16.05" customHeight="1" x14ac:dyDescent="0.3">
      <c r="B191" s="3"/>
      <c r="C191" s="3"/>
    </row>
    <row r="192" spans="2:3" ht="16.05" customHeight="1" x14ac:dyDescent="0.3">
      <c r="B192" s="3"/>
      <c r="C192" s="3"/>
    </row>
    <row r="193" spans="2:3" ht="16.05" customHeight="1" x14ac:dyDescent="0.3">
      <c r="B193" s="3"/>
      <c r="C193" s="3"/>
    </row>
    <row r="194" spans="2:3" ht="16.05" customHeight="1" x14ac:dyDescent="0.3">
      <c r="B194" s="3"/>
      <c r="C194" s="3"/>
    </row>
    <row r="195" spans="2:3" ht="16.05" customHeight="1" x14ac:dyDescent="0.3">
      <c r="B195" s="3"/>
      <c r="C195" s="3"/>
    </row>
    <row r="196" spans="2:3" ht="16.05" customHeight="1" x14ac:dyDescent="0.3">
      <c r="B196" s="3"/>
      <c r="C196" s="3"/>
    </row>
    <row r="197" spans="2:3" ht="16.05" customHeight="1" x14ac:dyDescent="0.3">
      <c r="B197" s="3"/>
      <c r="C197" s="3"/>
    </row>
    <row r="198" spans="2:3" ht="16.05" customHeight="1" x14ac:dyDescent="0.3">
      <c r="B198" s="3"/>
      <c r="C198" s="3"/>
    </row>
    <row r="199" spans="2:3" ht="16.05" customHeight="1" x14ac:dyDescent="0.3">
      <c r="B199" s="3"/>
      <c r="C199" s="3"/>
    </row>
    <row r="200" spans="2:3" ht="16.05" customHeight="1" x14ac:dyDescent="0.3">
      <c r="B200" s="3"/>
      <c r="C200" s="3"/>
    </row>
    <row r="201" spans="2:3" ht="16.05" customHeight="1" x14ac:dyDescent="0.3">
      <c r="B201" s="3"/>
      <c r="C201" s="3"/>
    </row>
    <row r="202" spans="2:3" ht="16.05" customHeight="1" x14ac:dyDescent="0.3">
      <c r="B202" s="3"/>
      <c r="C202" s="3"/>
    </row>
    <row r="203" spans="2:3" ht="16.05" customHeight="1" x14ac:dyDescent="0.3">
      <c r="B203" s="3"/>
      <c r="C203" s="3"/>
    </row>
    <row r="204" spans="2:3" ht="16.05" customHeight="1" x14ac:dyDescent="0.3">
      <c r="B204" s="3"/>
      <c r="C204" s="3"/>
    </row>
    <row r="205" spans="2:3" ht="16.05" customHeight="1" x14ac:dyDescent="0.3">
      <c r="B205" s="3"/>
      <c r="C205" s="3"/>
    </row>
    <row r="206" spans="2:3" ht="16.05" customHeight="1" x14ac:dyDescent="0.3">
      <c r="B206" s="3"/>
      <c r="C206" s="3"/>
    </row>
    <row r="207" spans="2:3" ht="16.05" customHeight="1" x14ac:dyDescent="0.3">
      <c r="B207" s="3"/>
      <c r="C207" s="3"/>
    </row>
    <row r="208" spans="2:3" ht="16.05" customHeight="1" x14ac:dyDescent="0.3">
      <c r="B208" s="3"/>
      <c r="C208" s="3"/>
    </row>
    <row r="209" spans="2:3" ht="16.05" customHeight="1" x14ac:dyDescent="0.3">
      <c r="B209" s="3"/>
      <c r="C209" s="3"/>
    </row>
    <row r="210" spans="2:3" ht="16.05" customHeight="1" x14ac:dyDescent="0.3">
      <c r="B210" s="3"/>
      <c r="C210" s="3"/>
    </row>
    <row r="211" spans="2:3" ht="16.05" customHeight="1" x14ac:dyDescent="0.3">
      <c r="B211" s="3"/>
      <c r="C211" s="3"/>
    </row>
    <row r="212" spans="2:3" ht="16.05" customHeight="1" x14ac:dyDescent="0.3">
      <c r="B212" s="3"/>
      <c r="C212" s="3"/>
    </row>
    <row r="213" spans="2:3" ht="16.05" customHeight="1" x14ac:dyDescent="0.3">
      <c r="B213" s="3"/>
      <c r="C213" s="3"/>
    </row>
    <row r="214" spans="2:3" ht="16.05" customHeight="1" x14ac:dyDescent="0.3">
      <c r="B214" s="3"/>
      <c r="C214" s="3"/>
    </row>
    <row r="215" spans="2:3" ht="16.05" customHeight="1" x14ac:dyDescent="0.3">
      <c r="B215" s="3"/>
      <c r="C215" s="3"/>
    </row>
    <row r="216" spans="2:3" ht="16.05" customHeight="1" x14ac:dyDescent="0.3">
      <c r="B216" s="3"/>
      <c r="C216" s="3"/>
    </row>
    <row r="217" spans="2:3" ht="16.05" customHeight="1" x14ac:dyDescent="0.3">
      <c r="B217" s="3"/>
      <c r="C217" s="3"/>
    </row>
    <row r="218" spans="2:3" ht="16.05" customHeight="1" x14ac:dyDescent="0.3">
      <c r="B218" s="3"/>
      <c r="C218" s="3"/>
    </row>
    <row r="219" spans="2:3" ht="16.05" customHeight="1" x14ac:dyDescent="0.3">
      <c r="B219" s="3"/>
      <c r="C219" s="3"/>
    </row>
    <row r="220" spans="2:3" ht="16.05" customHeight="1" x14ac:dyDescent="0.3">
      <c r="B220" s="3"/>
      <c r="C220" s="3"/>
    </row>
    <row r="221" spans="2:3" ht="16.05" customHeight="1" x14ac:dyDescent="0.3">
      <c r="B221" s="3"/>
      <c r="C221" s="3"/>
    </row>
    <row r="222" spans="2:3" ht="16.05" customHeight="1" x14ac:dyDescent="0.3">
      <c r="B222" s="3"/>
      <c r="C222" s="3"/>
    </row>
    <row r="223" spans="2:3" ht="16.05" customHeight="1" x14ac:dyDescent="0.3">
      <c r="B223" s="3"/>
      <c r="C223" s="3"/>
    </row>
    <row r="224" spans="2:3" ht="16.05" customHeight="1" x14ac:dyDescent="0.3">
      <c r="B224" s="3"/>
      <c r="C224" s="3"/>
    </row>
    <row r="225" spans="2:3" ht="16.05" customHeight="1" x14ac:dyDescent="0.3">
      <c r="B225" s="3"/>
      <c r="C225" s="3"/>
    </row>
    <row r="226" spans="2:3" ht="16.05" customHeight="1" x14ac:dyDescent="0.3">
      <c r="B226" s="3"/>
      <c r="C226" s="3"/>
    </row>
    <row r="227" spans="2:3" ht="16.05" customHeight="1" x14ac:dyDescent="0.3">
      <c r="B227" s="3"/>
      <c r="C227" s="3"/>
    </row>
    <row r="228" spans="2:3" ht="16.05" customHeight="1" x14ac:dyDescent="0.3">
      <c r="B228" s="3"/>
      <c r="C228" s="3"/>
    </row>
    <row r="229" spans="2:3" ht="16.05" customHeight="1" x14ac:dyDescent="0.3">
      <c r="B229" s="3"/>
      <c r="C229" s="3"/>
    </row>
    <row r="230" spans="2:3" ht="16.05" customHeight="1" x14ac:dyDescent="0.3">
      <c r="B230" s="3"/>
      <c r="C230" s="3"/>
    </row>
    <row r="231" spans="2:3" ht="16.05" customHeight="1" x14ac:dyDescent="0.3">
      <c r="B231" s="3"/>
      <c r="C231" s="3"/>
    </row>
    <row r="232" spans="2:3" ht="16.05" customHeight="1" x14ac:dyDescent="0.3">
      <c r="B232" s="3"/>
      <c r="C232" s="3"/>
    </row>
    <row r="233" spans="2:3" ht="16.05" customHeight="1" x14ac:dyDescent="0.3">
      <c r="B233" s="3"/>
      <c r="C233" s="3"/>
    </row>
    <row r="234" spans="2:3" ht="16.05" customHeight="1" x14ac:dyDescent="0.3">
      <c r="B234" s="3"/>
      <c r="C234" s="3"/>
    </row>
    <row r="235" spans="2:3" ht="16.05" customHeight="1" x14ac:dyDescent="0.3">
      <c r="B235" s="3"/>
      <c r="C235" s="3"/>
    </row>
    <row r="236" spans="2:3" ht="16.05" customHeight="1" x14ac:dyDescent="0.3">
      <c r="B236" s="3"/>
      <c r="C236" s="3"/>
    </row>
    <row r="237" spans="2:3" ht="16.05" customHeight="1" x14ac:dyDescent="0.3">
      <c r="B237" s="3"/>
      <c r="C237" s="3"/>
    </row>
    <row r="238" spans="2:3" ht="16.05" customHeight="1" x14ac:dyDescent="0.3">
      <c r="B238" s="3"/>
      <c r="C238" s="3"/>
    </row>
    <row r="239" spans="2:3" ht="16.05" customHeight="1" x14ac:dyDescent="0.3">
      <c r="B239" s="3"/>
      <c r="C239" s="3"/>
    </row>
    <row r="240" spans="2:3" ht="16.05" customHeight="1" x14ac:dyDescent="0.3">
      <c r="B240" s="3"/>
      <c r="C240" s="3"/>
    </row>
    <row r="241" spans="2:3" ht="16.05" customHeight="1" x14ac:dyDescent="0.3">
      <c r="B241" s="3"/>
      <c r="C241" s="3"/>
    </row>
    <row r="242" spans="2:3" ht="16.05" customHeight="1" x14ac:dyDescent="0.3">
      <c r="B242" s="3"/>
      <c r="C242" s="3"/>
    </row>
    <row r="243" spans="2:3" ht="16.05" customHeight="1" x14ac:dyDescent="0.3">
      <c r="B243" s="3"/>
      <c r="C243" s="3"/>
    </row>
    <row r="244" spans="2:3" ht="16.05" customHeight="1" x14ac:dyDescent="0.3">
      <c r="B244" s="3"/>
      <c r="C244" s="3"/>
    </row>
    <row r="245" spans="2:3" ht="16.05" customHeight="1" x14ac:dyDescent="0.3">
      <c r="B245" s="3"/>
      <c r="C245" s="3"/>
    </row>
    <row r="246" spans="2:3" ht="16.05" customHeight="1" x14ac:dyDescent="0.3">
      <c r="B246" s="3"/>
      <c r="C246" s="3"/>
    </row>
    <row r="247" spans="2:3" ht="16.05" customHeight="1" x14ac:dyDescent="0.3">
      <c r="B247" s="3"/>
      <c r="C247" s="3"/>
    </row>
    <row r="248" spans="2:3" ht="16.05" customHeight="1" x14ac:dyDescent="0.3">
      <c r="B248" s="3"/>
      <c r="C248" s="3"/>
    </row>
    <row r="249" spans="2:3" ht="16.05" customHeight="1" x14ac:dyDescent="0.3">
      <c r="B249" s="3"/>
      <c r="C249" s="3"/>
    </row>
    <row r="250" spans="2:3" ht="16.05" customHeight="1" x14ac:dyDescent="0.3">
      <c r="B250" s="3"/>
      <c r="C250" s="3"/>
    </row>
    <row r="251" spans="2:3" ht="16.05" customHeight="1" x14ac:dyDescent="0.3">
      <c r="B251" s="3"/>
      <c r="C251" s="3"/>
    </row>
    <row r="252" spans="2:3" ht="16.05" customHeight="1" x14ac:dyDescent="0.3">
      <c r="B252" s="3"/>
      <c r="C252" s="3"/>
    </row>
    <row r="253" spans="2:3" ht="16.05" customHeight="1" x14ac:dyDescent="0.3">
      <c r="B253" s="3"/>
      <c r="C253" s="3"/>
    </row>
    <row r="254" spans="2:3" ht="16.05" customHeight="1" x14ac:dyDescent="0.3">
      <c r="B254" s="3"/>
      <c r="C254" s="3"/>
    </row>
    <row r="255" spans="2:3" ht="16.05" customHeight="1" x14ac:dyDescent="0.3">
      <c r="B255" s="3"/>
      <c r="C255" s="3"/>
    </row>
    <row r="256" spans="2:3" ht="16.05" customHeight="1" x14ac:dyDescent="0.3">
      <c r="B256" s="3"/>
      <c r="C256" s="3"/>
    </row>
    <row r="257" spans="2:3" ht="16.05" customHeight="1" x14ac:dyDescent="0.3">
      <c r="B257" s="3"/>
      <c r="C257" s="3"/>
    </row>
    <row r="258" spans="2:3" ht="16.05" customHeight="1" x14ac:dyDescent="0.3">
      <c r="B258" s="3"/>
      <c r="C258" s="3"/>
    </row>
    <row r="259" spans="2:3" ht="16.05" customHeight="1" x14ac:dyDescent="0.3">
      <c r="B259" s="3"/>
      <c r="C259" s="3"/>
    </row>
    <row r="260" spans="2:3" ht="16.05" customHeight="1" x14ac:dyDescent="0.3">
      <c r="B260" s="3"/>
      <c r="C260" s="3"/>
    </row>
    <row r="261" spans="2:3" ht="16.05" customHeight="1" x14ac:dyDescent="0.3">
      <c r="B261" s="3"/>
      <c r="C261" s="3"/>
    </row>
    <row r="262" spans="2:3" ht="16.05" customHeight="1" x14ac:dyDescent="0.3">
      <c r="B262" s="3"/>
      <c r="C262" s="3"/>
    </row>
    <row r="263" spans="2:3" ht="16.05" customHeight="1" x14ac:dyDescent="0.3">
      <c r="B263" s="3"/>
      <c r="C263" s="3"/>
    </row>
    <row r="264" spans="2:3" ht="16.05" customHeight="1" x14ac:dyDescent="0.3">
      <c r="B264" s="3"/>
      <c r="C264" s="3"/>
    </row>
    <row r="265" spans="2:3" ht="16.05" customHeight="1" x14ac:dyDescent="0.3">
      <c r="B265" s="3"/>
      <c r="C265" s="3"/>
    </row>
    <row r="266" spans="2:3" ht="16.05" customHeight="1" x14ac:dyDescent="0.3">
      <c r="B266" s="3"/>
      <c r="C266" s="3"/>
    </row>
    <row r="267" spans="2:3" ht="16.05" customHeight="1" x14ac:dyDescent="0.3">
      <c r="B267" s="3"/>
      <c r="C267" s="3"/>
    </row>
    <row r="268" spans="2:3" ht="16.05" customHeight="1" x14ac:dyDescent="0.3">
      <c r="B268" s="3"/>
      <c r="C268" s="3"/>
    </row>
    <row r="269" spans="2:3" ht="16.05" customHeight="1" x14ac:dyDescent="0.3">
      <c r="B269" s="3"/>
      <c r="C269" s="3"/>
    </row>
    <row r="270" spans="2:3" ht="16.05" customHeight="1" x14ac:dyDescent="0.3">
      <c r="B270" s="3"/>
      <c r="C270" s="3"/>
    </row>
    <row r="271" spans="2:3" ht="16.05" customHeight="1" x14ac:dyDescent="0.3">
      <c r="B271" s="3"/>
      <c r="C271" s="3"/>
    </row>
    <row r="272" spans="2:3" ht="16.05" customHeight="1" x14ac:dyDescent="0.3">
      <c r="B272" s="3"/>
      <c r="C272" s="3"/>
    </row>
    <row r="273" spans="2:3" ht="16.05" customHeight="1" x14ac:dyDescent="0.3">
      <c r="B273" s="3"/>
      <c r="C273" s="3"/>
    </row>
    <row r="274" spans="2:3" ht="16.05" customHeight="1" x14ac:dyDescent="0.3">
      <c r="B274" s="3"/>
      <c r="C274" s="3"/>
    </row>
    <row r="275" spans="2:3" ht="16.05" customHeight="1" x14ac:dyDescent="0.3">
      <c r="B275" s="3"/>
      <c r="C275" s="3"/>
    </row>
    <row r="276" spans="2:3" ht="16.05" customHeight="1" x14ac:dyDescent="0.3">
      <c r="B276" s="3"/>
      <c r="C276" s="3"/>
    </row>
    <row r="277" spans="2:3" ht="16.05" customHeight="1" x14ac:dyDescent="0.3">
      <c r="B277" s="3"/>
      <c r="C277" s="3"/>
    </row>
    <row r="278" spans="2:3" ht="16.05" customHeight="1" x14ac:dyDescent="0.3">
      <c r="B278" s="3"/>
      <c r="C278" s="3"/>
    </row>
    <row r="279" spans="2:3" ht="16.05" customHeight="1" x14ac:dyDescent="0.3">
      <c r="B279" s="3"/>
      <c r="C279" s="3"/>
    </row>
    <row r="280" spans="2:3" ht="16.05" customHeight="1" x14ac:dyDescent="0.3">
      <c r="B280" s="3"/>
      <c r="C280" s="3"/>
    </row>
    <row r="281" spans="2:3" ht="16.05" customHeight="1" x14ac:dyDescent="0.3">
      <c r="B281" s="3"/>
      <c r="C281" s="3"/>
    </row>
    <row r="282" spans="2:3" ht="16.05" customHeight="1" x14ac:dyDescent="0.3">
      <c r="B282" s="3"/>
      <c r="C282" s="3"/>
    </row>
    <row r="283" spans="2:3" ht="16.05" customHeight="1" x14ac:dyDescent="0.3">
      <c r="B283" s="3"/>
      <c r="C283" s="3"/>
    </row>
    <row r="284" spans="2:3" ht="16.05" customHeight="1" x14ac:dyDescent="0.3">
      <c r="B284" s="3"/>
      <c r="C284" s="3"/>
    </row>
    <row r="285" spans="2:3" ht="16.05" customHeight="1" x14ac:dyDescent="0.3">
      <c r="B285" s="3"/>
      <c r="C285" s="3"/>
    </row>
    <row r="286" spans="2:3" ht="16.05" customHeight="1" x14ac:dyDescent="0.3">
      <c r="B286" s="3"/>
      <c r="C286" s="3"/>
    </row>
    <row r="287" spans="2:3" ht="16.05" customHeight="1" x14ac:dyDescent="0.3">
      <c r="B287" s="3"/>
      <c r="C287" s="3"/>
    </row>
    <row r="288" spans="2:3" ht="16.05" customHeight="1" x14ac:dyDescent="0.3">
      <c r="B288" s="3"/>
      <c r="C288" s="3"/>
    </row>
    <row r="289" spans="2:3" ht="16.05" customHeight="1" x14ac:dyDescent="0.3">
      <c r="B289" s="3"/>
      <c r="C289" s="3"/>
    </row>
    <row r="290" spans="2:3" ht="16.05" customHeight="1" x14ac:dyDescent="0.3">
      <c r="B290" s="3"/>
      <c r="C290" s="3"/>
    </row>
    <row r="291" spans="2:3" ht="16.05" customHeight="1" x14ac:dyDescent="0.3">
      <c r="B291" s="3"/>
      <c r="C291" s="3"/>
    </row>
    <row r="292" spans="2:3" ht="16.05" customHeight="1" x14ac:dyDescent="0.3">
      <c r="B292" s="3"/>
      <c r="C292" s="3"/>
    </row>
  </sheetData>
  <phoneticPr fontId="2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9"/>
  <sheetViews>
    <sheetView workbookViewId="0">
      <selection activeCell="C16" sqref="C16"/>
    </sheetView>
  </sheetViews>
  <sheetFormatPr defaultRowHeight="13.8" x14ac:dyDescent="0.3"/>
  <cols>
    <col min="1" max="1" width="8.88671875" style="11"/>
    <col min="2" max="2" width="46.44140625" style="11" bestFit="1" customWidth="1"/>
    <col min="3" max="3" width="12.77734375" style="11" customWidth="1"/>
    <col min="4" max="4" width="32.77734375" style="11" bestFit="1" customWidth="1"/>
    <col min="5" max="5" width="11.77734375" style="11" bestFit="1" customWidth="1"/>
    <col min="6" max="9" width="8.88671875" style="11"/>
    <col min="10" max="10" width="46.44140625" style="11" bestFit="1" customWidth="1"/>
    <col min="11" max="16384" width="8.88671875" style="11"/>
  </cols>
  <sheetData>
    <row r="7" spans="2:4" x14ac:dyDescent="0.3">
      <c r="B7" s="18" t="s">
        <v>194</v>
      </c>
      <c r="C7" s="11" t="str">
        <f>LEFT(B7,FIND(" ",B7))</f>
        <v xml:space="preserve">DBC0000001 </v>
      </c>
      <c r="D7" s="11" t="str">
        <f>RIGHT(B7,LEN(B7)-LEN(C7))</f>
        <v>ГЕРБЕР Яблоко Шиповник Пюре 130г</v>
      </c>
    </row>
    <row r="8" spans="2:4" x14ac:dyDescent="0.3">
      <c r="B8" s="18" t="s">
        <v>195</v>
      </c>
      <c r="C8" s="11" t="str">
        <f>LEFT(B8,FIND(" ",B8))</f>
        <v xml:space="preserve">DBC0000004 </v>
      </c>
      <c r="D8" s="11" t="str">
        <f>RIGHT(B8,LEN(B8)-LEN(C8))</f>
        <v>Золотая Марка133/121</v>
      </c>
    </row>
    <row r="9" spans="2:4" x14ac:dyDescent="0.3">
      <c r="B9" s="18" t="s">
        <v>196</v>
      </c>
      <c r="C9" s="11" t="str">
        <f>LEFT(B9,FIND(" ",B9))</f>
        <v xml:space="preserve">DBC00013 </v>
      </c>
      <c r="D9" s="11" t="str">
        <f>RIGHT(B9,LEN(B9)-LEN(C9))</f>
        <v>БП Суфле ТуттиФрутти90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19"/>
  <sheetViews>
    <sheetView zoomScale="90" zoomScaleNormal="90" workbookViewId="0">
      <selection activeCell="C27" sqref="C27"/>
    </sheetView>
  </sheetViews>
  <sheetFormatPr defaultColWidth="9.21875" defaultRowHeight="13.8" x14ac:dyDescent="0.3"/>
  <cols>
    <col min="1" max="1" width="14.77734375" style="21" bestFit="1" customWidth="1"/>
    <col min="2" max="2" width="10" style="21" customWidth="1"/>
    <col min="3" max="4" width="17.77734375" style="21" customWidth="1"/>
    <col min="5" max="5" width="8.21875" style="21" bestFit="1" customWidth="1"/>
    <col min="6" max="6" width="15.21875" style="21" bestFit="1" customWidth="1"/>
    <col min="7" max="7" width="9.21875" style="21" bestFit="1" customWidth="1"/>
    <col min="8" max="8" width="13.77734375" style="21" bestFit="1" customWidth="1"/>
    <col min="9" max="16384" width="9.21875" style="21"/>
  </cols>
  <sheetData>
    <row r="7" spans="1:3" ht="15.6" x14ac:dyDescent="0.3">
      <c r="A7" s="19"/>
      <c r="B7" s="20"/>
    </row>
    <row r="8" spans="1:3" s="11" customFormat="1" ht="14.4" thickBot="1" x14ac:dyDescent="0.35">
      <c r="B8" s="28" t="s">
        <v>39</v>
      </c>
      <c r="C8" s="28">
        <v>2010</v>
      </c>
    </row>
    <row r="9" spans="1:3" s="11" customFormat="1" x14ac:dyDescent="0.3">
      <c r="B9" s="26" t="s">
        <v>32</v>
      </c>
      <c r="C9" s="27">
        <v>10320673.453784943</v>
      </c>
    </row>
    <row r="10" spans="1:3" s="11" customFormat="1" x14ac:dyDescent="0.3">
      <c r="B10" s="26" t="s">
        <v>33</v>
      </c>
      <c r="C10" s="27">
        <v>10565171.118262768</v>
      </c>
    </row>
    <row r="11" spans="1:3" s="11" customFormat="1" x14ac:dyDescent="0.3">
      <c r="B11" s="26" t="s">
        <v>34</v>
      </c>
      <c r="C11" s="27">
        <v>13460001.694172859</v>
      </c>
    </row>
    <row r="12" spans="1:3" s="11" customFormat="1" x14ac:dyDescent="0.3">
      <c r="B12" s="26" t="s">
        <v>35</v>
      </c>
      <c r="C12" s="27">
        <v>11816388.197029591</v>
      </c>
    </row>
    <row r="13" spans="1:3" s="11" customFormat="1" x14ac:dyDescent="0.3">
      <c r="B13" s="26" t="s">
        <v>36</v>
      </c>
      <c r="C13" s="27">
        <v>11023756.288661003</v>
      </c>
    </row>
    <row r="14" spans="1:3" s="11" customFormat="1" x14ac:dyDescent="0.3">
      <c r="B14" s="26" t="s">
        <v>37</v>
      </c>
      <c r="C14" s="27">
        <v>10231124.380292401</v>
      </c>
    </row>
    <row r="15" spans="1:3" s="11" customFormat="1" x14ac:dyDescent="0.3">
      <c r="B15" s="26" t="s">
        <v>38</v>
      </c>
      <c r="C15" s="27">
        <v>9438492.47192383</v>
      </c>
    </row>
    <row r="16" spans="1:3" s="11" customFormat="1" x14ac:dyDescent="0.3"/>
    <row r="17" spans="8:9" x14ac:dyDescent="0.3">
      <c r="H17" s="22"/>
      <c r="I17" s="23"/>
    </row>
    <row r="18" spans="8:9" x14ac:dyDescent="0.3">
      <c r="H18" s="23"/>
      <c r="I18" s="23"/>
    </row>
    <row r="19" spans="8:9" ht="14.4" x14ac:dyDescent="0.3">
      <c r="H19" s="24"/>
      <c r="I19" s="22"/>
    </row>
  </sheetData>
  <phoneticPr fontId="4" type="noConversion"/>
  <pageMargins left="0.75" right="0.75" top="1" bottom="1" header="0.5" footer="0.5"/>
  <pageSetup paperSize="9" orientation="portrait" r:id="rId1"/>
  <headerFooter alignWithMargins="0">
    <oddHeader>&amp;A</oddHeader>
    <oddFooter>Страница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30"/>
  <sheetViews>
    <sheetView workbookViewId="0">
      <selection activeCell="L21" sqref="L21"/>
    </sheetView>
  </sheetViews>
  <sheetFormatPr defaultColWidth="9.21875" defaultRowHeight="13.8" x14ac:dyDescent="0.3"/>
  <cols>
    <col min="1" max="1" width="14.21875" style="21" customWidth="1"/>
    <col min="2" max="3" width="14" style="21" bestFit="1" customWidth="1"/>
    <col min="4" max="4" width="14.21875" style="21" customWidth="1"/>
    <col min="5" max="5" width="14" style="21" bestFit="1" customWidth="1"/>
    <col min="6" max="6" width="14" style="21" customWidth="1"/>
    <col min="7" max="7" width="8.21875" style="21" customWidth="1"/>
    <col min="8" max="8" width="15" style="21" customWidth="1"/>
    <col min="9" max="16384" width="9.21875" style="21"/>
  </cols>
  <sheetData>
    <row r="8" spans="1:8" ht="14.4" x14ac:dyDescent="0.3">
      <c r="A8" s="29" t="s">
        <v>3</v>
      </c>
      <c r="B8" s="34" t="s">
        <v>4</v>
      </c>
      <c r="C8" s="34"/>
      <c r="D8" s="34" t="s">
        <v>5</v>
      </c>
      <c r="E8" s="34"/>
      <c r="F8" s="30" t="s">
        <v>22</v>
      </c>
      <c r="G8" s="30" t="s">
        <v>6</v>
      </c>
      <c r="H8" s="30"/>
    </row>
    <row r="9" spans="1:8" ht="15" thickBot="1" x14ac:dyDescent="0.35">
      <c r="A9" s="31" t="s">
        <v>23</v>
      </c>
      <c r="B9" s="32" t="s">
        <v>24</v>
      </c>
      <c r="C9" s="32" t="s">
        <v>25</v>
      </c>
      <c r="D9" s="32" t="s">
        <v>24</v>
      </c>
      <c r="E9" s="32" t="s">
        <v>25</v>
      </c>
      <c r="F9" s="32"/>
      <c r="G9" s="32" t="s">
        <v>7</v>
      </c>
      <c r="H9" s="33"/>
    </row>
    <row r="10" spans="1:8" x14ac:dyDescent="0.3">
      <c r="A10" s="35" t="s">
        <v>2</v>
      </c>
      <c r="B10" s="36">
        <v>4.5</v>
      </c>
      <c r="C10" s="37">
        <v>3</v>
      </c>
      <c r="D10" s="36">
        <v>3.5</v>
      </c>
      <c r="E10" s="36">
        <v>4.7</v>
      </c>
      <c r="F10" s="36">
        <v>3.5</v>
      </c>
      <c r="G10" s="38">
        <f t="shared" ref="G10:G26" si="0">SUM(B10:F10)</f>
        <v>19.2</v>
      </c>
      <c r="H10" s="38" t="str">
        <f>IF(G10&gt;=MAX($G$10:$G$26),"Премия","")</f>
        <v/>
      </c>
    </row>
    <row r="11" spans="1:8" x14ac:dyDescent="0.3">
      <c r="A11" s="35" t="s">
        <v>0</v>
      </c>
      <c r="B11" s="36">
        <v>4</v>
      </c>
      <c r="C11" s="37">
        <v>4</v>
      </c>
      <c r="D11" s="36">
        <v>4</v>
      </c>
      <c r="E11" s="36">
        <v>3.5</v>
      </c>
      <c r="F11" s="36">
        <v>4</v>
      </c>
      <c r="G11" s="38">
        <f t="shared" si="0"/>
        <v>19.5</v>
      </c>
      <c r="H11" s="38" t="str">
        <f t="shared" ref="H11:H26" si="1">IF(G11&gt;=MAX($G$10:$G$26),"Премия","")</f>
        <v/>
      </c>
    </row>
    <row r="12" spans="1:8" x14ac:dyDescent="0.3">
      <c r="A12" s="35" t="s">
        <v>8</v>
      </c>
      <c r="B12" s="36">
        <v>3.5</v>
      </c>
      <c r="C12" s="37">
        <v>5</v>
      </c>
      <c r="D12" s="36">
        <v>5</v>
      </c>
      <c r="E12" s="36">
        <v>4</v>
      </c>
      <c r="F12" s="36">
        <v>5</v>
      </c>
      <c r="G12" s="38">
        <f t="shared" si="0"/>
        <v>22.5</v>
      </c>
      <c r="H12" s="38" t="str">
        <f t="shared" si="1"/>
        <v/>
      </c>
    </row>
    <row r="13" spans="1:8" x14ac:dyDescent="0.3">
      <c r="A13" s="35" t="s">
        <v>9</v>
      </c>
      <c r="B13" s="36">
        <v>3</v>
      </c>
      <c r="C13" s="36">
        <v>4.5</v>
      </c>
      <c r="D13" s="36">
        <v>4.5</v>
      </c>
      <c r="E13" s="36">
        <v>5</v>
      </c>
      <c r="F13" s="36">
        <v>4.5</v>
      </c>
      <c r="G13" s="38">
        <f t="shared" si="0"/>
        <v>21.5</v>
      </c>
      <c r="H13" s="38" t="str">
        <f t="shared" si="1"/>
        <v/>
      </c>
    </row>
    <row r="14" spans="1:8" x14ac:dyDescent="0.3">
      <c r="A14" s="35" t="s">
        <v>10</v>
      </c>
      <c r="B14" s="36">
        <v>3.5</v>
      </c>
      <c r="C14" s="36">
        <v>3.5</v>
      </c>
      <c r="D14" s="36">
        <v>5</v>
      </c>
      <c r="E14" s="36">
        <v>4.5</v>
      </c>
      <c r="F14" s="36">
        <v>5</v>
      </c>
      <c r="G14" s="38">
        <f t="shared" si="0"/>
        <v>21.5</v>
      </c>
      <c r="H14" s="38" t="str">
        <f t="shared" si="1"/>
        <v/>
      </c>
    </row>
    <row r="15" spans="1:8" x14ac:dyDescent="0.3">
      <c r="A15" s="35" t="s">
        <v>11</v>
      </c>
      <c r="B15" s="36">
        <v>3.5</v>
      </c>
      <c r="C15" s="36">
        <v>4</v>
      </c>
      <c r="D15" s="36">
        <v>5</v>
      </c>
      <c r="E15" s="36">
        <v>5</v>
      </c>
      <c r="F15" s="36">
        <v>4.7</v>
      </c>
      <c r="G15" s="38">
        <f t="shared" si="0"/>
        <v>22.2</v>
      </c>
      <c r="H15" s="38" t="str">
        <f t="shared" si="1"/>
        <v/>
      </c>
    </row>
    <row r="16" spans="1:8" x14ac:dyDescent="0.3">
      <c r="A16" s="35" t="s">
        <v>1</v>
      </c>
      <c r="B16" s="36">
        <v>4</v>
      </c>
      <c r="C16" s="36">
        <v>4.7</v>
      </c>
      <c r="D16" s="36">
        <v>3</v>
      </c>
      <c r="E16" s="36">
        <v>5</v>
      </c>
      <c r="F16" s="36">
        <v>4.5</v>
      </c>
      <c r="G16" s="38">
        <f t="shared" si="0"/>
        <v>21.2</v>
      </c>
      <c r="H16" s="38" t="str">
        <f t="shared" si="1"/>
        <v/>
      </c>
    </row>
    <row r="17" spans="1:9" x14ac:dyDescent="0.3">
      <c r="A17" s="35" t="s">
        <v>12</v>
      </c>
      <c r="B17" s="36">
        <v>5</v>
      </c>
      <c r="C17" s="36">
        <v>4.5</v>
      </c>
      <c r="D17" s="36">
        <v>4</v>
      </c>
      <c r="E17" s="36">
        <v>4.7</v>
      </c>
      <c r="F17" s="36">
        <v>4.5</v>
      </c>
      <c r="G17" s="38">
        <f t="shared" si="0"/>
        <v>22.7</v>
      </c>
      <c r="H17" s="38" t="str">
        <f t="shared" si="1"/>
        <v/>
      </c>
    </row>
    <row r="18" spans="1:9" x14ac:dyDescent="0.3">
      <c r="A18" s="35" t="s">
        <v>13</v>
      </c>
      <c r="B18" s="36">
        <v>4.5</v>
      </c>
      <c r="C18" s="36">
        <v>5</v>
      </c>
      <c r="D18" s="36">
        <v>4</v>
      </c>
      <c r="E18" s="36">
        <v>4.5</v>
      </c>
      <c r="F18" s="36">
        <v>3.5</v>
      </c>
      <c r="G18" s="38">
        <f t="shared" si="0"/>
        <v>21.5</v>
      </c>
      <c r="H18" s="38" t="str">
        <f t="shared" si="1"/>
        <v/>
      </c>
    </row>
    <row r="19" spans="1:9" x14ac:dyDescent="0.3">
      <c r="A19" s="35" t="s">
        <v>14</v>
      </c>
      <c r="B19" s="36">
        <v>5</v>
      </c>
      <c r="C19" s="36">
        <v>5</v>
      </c>
      <c r="D19" s="36">
        <v>4.7</v>
      </c>
      <c r="E19" s="36">
        <v>5</v>
      </c>
      <c r="F19" s="36">
        <v>5</v>
      </c>
      <c r="G19" s="38">
        <f t="shared" si="0"/>
        <v>24.7</v>
      </c>
      <c r="H19" s="38" t="str">
        <f t="shared" si="1"/>
        <v>Премия</v>
      </c>
    </row>
    <row r="20" spans="1:9" x14ac:dyDescent="0.3">
      <c r="A20" s="35" t="s">
        <v>15</v>
      </c>
      <c r="B20" s="36">
        <v>5</v>
      </c>
      <c r="C20" s="36">
        <v>3</v>
      </c>
      <c r="D20" s="36">
        <v>5</v>
      </c>
      <c r="E20" s="36">
        <v>5</v>
      </c>
      <c r="F20" s="36">
        <v>5</v>
      </c>
      <c r="G20" s="38">
        <f t="shared" si="0"/>
        <v>23</v>
      </c>
      <c r="H20" s="38" t="str">
        <f t="shared" si="1"/>
        <v/>
      </c>
    </row>
    <row r="21" spans="1:9" x14ac:dyDescent="0.3">
      <c r="A21" s="35" t="s">
        <v>16</v>
      </c>
      <c r="B21" s="36">
        <v>3.5</v>
      </c>
      <c r="C21" s="36">
        <v>3.5</v>
      </c>
      <c r="D21" s="36">
        <v>3.5</v>
      </c>
      <c r="E21" s="36">
        <v>4</v>
      </c>
      <c r="F21" s="36">
        <v>4.5</v>
      </c>
      <c r="G21" s="38">
        <f t="shared" si="0"/>
        <v>19</v>
      </c>
      <c r="H21" s="38" t="str">
        <f t="shared" si="1"/>
        <v/>
      </c>
    </row>
    <row r="22" spans="1:9" x14ac:dyDescent="0.3">
      <c r="A22" s="35" t="s">
        <v>17</v>
      </c>
      <c r="B22" s="36">
        <v>4.7</v>
      </c>
      <c r="C22" s="36">
        <v>4</v>
      </c>
      <c r="D22" s="36">
        <v>4</v>
      </c>
      <c r="E22" s="36">
        <v>5</v>
      </c>
      <c r="F22" s="36">
        <v>5</v>
      </c>
      <c r="G22" s="38">
        <f t="shared" si="0"/>
        <v>22.7</v>
      </c>
      <c r="H22" s="38" t="str">
        <f t="shared" si="1"/>
        <v/>
      </c>
    </row>
    <row r="23" spans="1:9" x14ac:dyDescent="0.3">
      <c r="A23" s="35" t="s">
        <v>18</v>
      </c>
      <c r="B23" s="36">
        <v>5</v>
      </c>
      <c r="C23" s="36">
        <v>5</v>
      </c>
      <c r="D23" s="36">
        <v>4</v>
      </c>
      <c r="E23" s="36">
        <v>5</v>
      </c>
      <c r="F23" s="36">
        <v>5</v>
      </c>
      <c r="G23" s="38">
        <f t="shared" si="0"/>
        <v>24</v>
      </c>
      <c r="H23" s="38" t="str">
        <f t="shared" si="1"/>
        <v/>
      </c>
    </row>
    <row r="24" spans="1:9" x14ac:dyDescent="0.3">
      <c r="A24" s="35" t="s">
        <v>19</v>
      </c>
      <c r="B24" s="36">
        <v>4.5</v>
      </c>
      <c r="C24" s="36">
        <v>4.5</v>
      </c>
      <c r="D24" s="36">
        <v>4.5</v>
      </c>
      <c r="E24" s="36">
        <v>5</v>
      </c>
      <c r="F24" s="36">
        <v>4.5</v>
      </c>
      <c r="G24" s="38">
        <f t="shared" si="0"/>
        <v>23</v>
      </c>
      <c r="H24" s="38" t="str">
        <f t="shared" si="1"/>
        <v/>
      </c>
    </row>
    <row r="25" spans="1:9" x14ac:dyDescent="0.3">
      <c r="A25" s="35" t="s">
        <v>20</v>
      </c>
      <c r="B25" s="36">
        <v>5</v>
      </c>
      <c r="C25" s="36">
        <v>5</v>
      </c>
      <c r="D25" s="36">
        <v>5</v>
      </c>
      <c r="E25" s="36">
        <v>4</v>
      </c>
      <c r="F25" s="36">
        <v>4</v>
      </c>
      <c r="G25" s="38">
        <f t="shared" si="0"/>
        <v>23</v>
      </c>
      <c r="H25" s="38" t="str">
        <f t="shared" si="1"/>
        <v/>
      </c>
    </row>
    <row r="26" spans="1:9" x14ac:dyDescent="0.3">
      <c r="A26" s="35" t="s">
        <v>21</v>
      </c>
      <c r="B26" s="36">
        <v>5</v>
      </c>
      <c r="C26" s="36">
        <v>4.7</v>
      </c>
      <c r="D26" s="36">
        <v>5</v>
      </c>
      <c r="E26" s="36">
        <v>5</v>
      </c>
      <c r="F26" s="36">
        <v>5</v>
      </c>
      <c r="G26" s="38">
        <f t="shared" si="0"/>
        <v>24.7</v>
      </c>
      <c r="H26" s="38" t="str">
        <f t="shared" si="1"/>
        <v>Премия</v>
      </c>
    </row>
    <row r="27" spans="1:9" x14ac:dyDescent="0.3">
      <c r="H27" s="22"/>
      <c r="I27" s="22"/>
    </row>
    <row r="28" spans="1:9" x14ac:dyDescent="0.3">
      <c r="H28" s="22"/>
      <c r="I28" s="23"/>
    </row>
    <row r="29" spans="1:9" x14ac:dyDescent="0.3">
      <c r="H29" s="23"/>
      <c r="I29" s="23"/>
    </row>
    <row r="30" spans="1:9" ht="14.4" x14ac:dyDescent="0.3">
      <c r="H30" s="24"/>
      <c r="I30" s="22"/>
    </row>
  </sheetData>
  <phoneticPr fontId="4" type="noConversion"/>
  <pageMargins left="0.75" right="0.75" top="1" bottom="1" header="0.5" footer="0.5"/>
  <pageSetup paperSize="9" orientation="portrait" r:id="rId1"/>
  <headerFooter alignWithMargins="0">
    <oddHeader>&amp;A</oddHeader>
    <oddFooter>Страница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5"/>
  <sheetViews>
    <sheetView workbookViewId="0">
      <selection activeCell="F32" sqref="F32"/>
    </sheetView>
  </sheetViews>
  <sheetFormatPr defaultRowHeight="13.8" x14ac:dyDescent="0.3"/>
  <cols>
    <col min="1" max="1" width="8.88671875" style="43"/>
    <col min="2" max="2" width="25.5546875" style="43" bestFit="1" customWidth="1"/>
    <col min="3" max="3" width="19.21875" style="43" bestFit="1" customWidth="1"/>
    <col min="4" max="4" width="17.21875" style="43" customWidth="1"/>
    <col min="5" max="5" width="14.5546875" style="43" customWidth="1"/>
    <col min="6" max="7" width="9.77734375" style="43" bestFit="1" customWidth="1"/>
    <col min="8" max="16384" width="8.88671875" style="43"/>
  </cols>
  <sheetData>
    <row r="7" spans="2:7" ht="27.6" x14ac:dyDescent="0.3">
      <c r="B7" s="52" t="s">
        <v>161</v>
      </c>
      <c r="C7" s="52" t="s">
        <v>162</v>
      </c>
      <c r="D7" s="53" t="s">
        <v>193</v>
      </c>
      <c r="E7" s="53" t="s">
        <v>163</v>
      </c>
      <c r="F7" s="42">
        <v>42083</v>
      </c>
      <c r="G7" s="42"/>
    </row>
    <row r="8" spans="2:7" ht="15" thickBot="1" x14ac:dyDescent="0.35">
      <c r="B8" s="54" t="s">
        <v>164</v>
      </c>
      <c r="C8" s="44" t="s">
        <v>165</v>
      </c>
      <c r="D8" s="45">
        <v>25977477.980000004</v>
      </c>
      <c r="E8" s="45">
        <f>D8/(DAY($F$7)/DAY(EOMONTH($F$7,0)))</f>
        <v>40265090.86900001</v>
      </c>
    </row>
    <row r="9" spans="2:7" ht="14.4" thickTop="1" x14ac:dyDescent="0.3">
      <c r="B9" s="46"/>
      <c r="C9" s="47" t="s">
        <v>166</v>
      </c>
      <c r="D9" s="48">
        <v>15588484.6</v>
      </c>
      <c r="E9" s="45">
        <f t="shared" ref="E9:E14" si="0">D9/(DAY($F$7)/DAY(EOMONTH($F$7,0)))</f>
        <v>24162151.129999999</v>
      </c>
    </row>
    <row r="10" spans="2:7" x14ac:dyDescent="0.3">
      <c r="B10" s="46"/>
      <c r="C10" s="47" t="s">
        <v>167</v>
      </c>
      <c r="D10" s="48">
        <v>1763836.24</v>
      </c>
      <c r="E10" s="45">
        <f t="shared" si="0"/>
        <v>2733946.1720000003</v>
      </c>
    </row>
    <row r="11" spans="2:7" x14ac:dyDescent="0.3">
      <c r="B11" s="46"/>
      <c r="C11" s="47" t="s">
        <v>168</v>
      </c>
      <c r="D11" s="48">
        <v>141862.70000000001</v>
      </c>
      <c r="E11" s="45">
        <f t="shared" si="0"/>
        <v>219887.18500000003</v>
      </c>
    </row>
    <row r="12" spans="2:7" x14ac:dyDescent="0.3">
      <c r="B12" s="46"/>
      <c r="C12" s="47" t="s">
        <v>169</v>
      </c>
      <c r="D12" s="48">
        <v>2747206.28</v>
      </c>
      <c r="E12" s="45">
        <f t="shared" si="0"/>
        <v>4258169.7340000002</v>
      </c>
    </row>
    <row r="13" spans="2:7" x14ac:dyDescent="0.3">
      <c r="B13" s="46"/>
      <c r="C13" s="47" t="s">
        <v>170</v>
      </c>
      <c r="D13" s="48">
        <v>11719073.1</v>
      </c>
      <c r="E13" s="45">
        <f t="shared" si="0"/>
        <v>18164563.305</v>
      </c>
    </row>
    <row r="14" spans="2:7" x14ac:dyDescent="0.3">
      <c r="B14" s="46"/>
      <c r="C14" s="47" t="s">
        <v>171</v>
      </c>
      <c r="D14" s="48">
        <v>11223953.920000002</v>
      </c>
      <c r="E14" s="45">
        <f t="shared" si="0"/>
        <v>17397128.576000005</v>
      </c>
    </row>
    <row r="15" spans="2:7" ht="15" thickBot="1" x14ac:dyDescent="0.35">
      <c r="B15" s="55" t="s">
        <v>172</v>
      </c>
      <c r="C15" s="56"/>
      <c r="D15" s="57">
        <v>69161894.820000052</v>
      </c>
      <c r="E15" s="57">
        <f>SUM(E8:E14)</f>
        <v>107200936.97100002</v>
      </c>
    </row>
    <row r="16" spans="2:7" ht="14.4" thickTop="1" x14ac:dyDescent="0.3">
      <c r="B16" s="49"/>
      <c r="C16" s="50"/>
      <c r="D16" s="51"/>
      <c r="E16" s="51"/>
    </row>
    <row r="17" spans="2:5" ht="15" thickBot="1" x14ac:dyDescent="0.35">
      <c r="B17" s="54" t="s">
        <v>173</v>
      </c>
      <c r="C17" s="44" t="s">
        <v>174</v>
      </c>
      <c r="D17" s="45">
        <v>14496271</v>
      </c>
      <c r="E17" s="45">
        <f>D17/(DAY($F$7)/DAY(EOMONTH($F$7,0)))</f>
        <v>22469220.050000001</v>
      </c>
    </row>
    <row r="18" spans="2:5" ht="14.4" thickTop="1" x14ac:dyDescent="0.3">
      <c r="B18" s="46"/>
      <c r="C18" s="47" t="s">
        <v>175</v>
      </c>
      <c r="D18" s="48">
        <v>2727980.16</v>
      </c>
      <c r="E18" s="45">
        <f>D18/(DAY($F$7)/DAY(EOMONTH($F$7,0)))</f>
        <v>4228369.2480000006</v>
      </c>
    </row>
    <row r="19" spans="2:5" x14ac:dyDescent="0.3">
      <c r="B19" s="46"/>
      <c r="C19" s="47" t="s">
        <v>176</v>
      </c>
      <c r="D19" s="48">
        <v>15509819.82</v>
      </c>
      <c r="E19" s="45">
        <f>D19/(DAY($F$7)/DAY(EOMONTH($F$7,0)))</f>
        <v>24040220.721000001</v>
      </c>
    </row>
    <row r="20" spans="2:5" x14ac:dyDescent="0.3">
      <c r="B20" s="46"/>
      <c r="C20" s="47" t="s">
        <v>177</v>
      </c>
      <c r="D20" s="48">
        <v>3219295.33</v>
      </c>
      <c r="E20" s="45">
        <f>D20/(DAY($F$7)/DAY(EOMONTH($F$7,0)))</f>
        <v>4989907.7615</v>
      </c>
    </row>
    <row r="21" spans="2:5" x14ac:dyDescent="0.3">
      <c r="B21" s="46"/>
      <c r="C21" s="47" t="s">
        <v>178</v>
      </c>
      <c r="D21" s="48">
        <v>2733100.28</v>
      </c>
      <c r="E21" s="45">
        <f>D21/(DAY($F$7)/DAY(EOMONTH($F$7,0)))</f>
        <v>4236305.4339999994</v>
      </c>
    </row>
    <row r="22" spans="2:5" ht="15" thickBot="1" x14ac:dyDescent="0.35">
      <c r="B22" s="55" t="s">
        <v>179</v>
      </c>
      <c r="C22" s="56"/>
      <c r="D22" s="57">
        <v>38686466.590000004</v>
      </c>
      <c r="E22" s="57">
        <f>SUM(E17:E21)</f>
        <v>59964023.214500003</v>
      </c>
    </row>
    <row r="23" spans="2:5" ht="14.4" thickTop="1" x14ac:dyDescent="0.3">
      <c r="B23" s="49"/>
      <c r="C23" s="50"/>
      <c r="D23" s="51"/>
      <c r="E23" s="51"/>
    </row>
    <row r="24" spans="2:5" ht="14.4" thickBot="1" x14ac:dyDescent="0.35">
      <c r="B24" s="58" t="s">
        <v>180</v>
      </c>
      <c r="C24" s="59"/>
      <c r="D24" s="60">
        <v>107848361.41000003</v>
      </c>
      <c r="E24" s="60">
        <f>SUM(E15,E22)</f>
        <v>167164960.18550003</v>
      </c>
    </row>
    <row r="25" spans="2:5" ht="14.4" thickTop="1" x14ac:dyDescent="0.3"/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G19"/>
  <sheetViews>
    <sheetView tabSelected="1" zoomScale="80" zoomScaleNormal="80" workbookViewId="0">
      <selection activeCell="P21" sqref="P21"/>
    </sheetView>
  </sheetViews>
  <sheetFormatPr defaultColWidth="9.21875" defaultRowHeight="13.8" x14ac:dyDescent="0.3"/>
  <cols>
    <col min="1" max="2" width="18.21875" style="23" bestFit="1" customWidth="1"/>
    <col min="3" max="3" width="22.77734375" style="23" customWidth="1"/>
    <col min="4" max="4" width="11.77734375" style="23" customWidth="1"/>
    <col min="5" max="5" width="13.77734375" style="23" customWidth="1"/>
    <col min="6" max="6" width="12.44140625" style="23" bestFit="1" customWidth="1"/>
    <col min="7" max="7" width="11.77734375" style="23" bestFit="1" customWidth="1"/>
    <col min="8" max="8" width="8.77734375" style="23" bestFit="1" customWidth="1"/>
    <col min="9" max="9" width="10" style="23" bestFit="1" customWidth="1"/>
    <col min="10" max="16384" width="9.21875" style="23"/>
  </cols>
  <sheetData>
    <row r="12" spans="1:7" s="43" customFormat="1" ht="69.599999999999994" thickBot="1" x14ac:dyDescent="0.35">
      <c r="A12" s="68" t="s">
        <v>149</v>
      </c>
      <c r="B12" s="69" t="s">
        <v>150</v>
      </c>
      <c r="C12" s="69" t="s">
        <v>151</v>
      </c>
      <c r="D12" s="68" t="s">
        <v>152</v>
      </c>
      <c r="E12" s="68" t="s">
        <v>153</v>
      </c>
      <c r="F12" s="70" t="s">
        <v>201</v>
      </c>
      <c r="G12" s="61"/>
    </row>
    <row r="13" spans="1:7" s="43" customFormat="1" x14ac:dyDescent="0.3">
      <c r="A13" s="25" t="s">
        <v>154</v>
      </c>
      <c r="B13" s="25">
        <v>25</v>
      </c>
      <c r="C13" s="25">
        <v>40</v>
      </c>
      <c r="D13" s="25">
        <v>1095000</v>
      </c>
      <c r="E13" s="25">
        <v>1086447</v>
      </c>
      <c r="F13" s="71">
        <f>C13/B13</f>
        <v>1.6</v>
      </c>
      <c r="G13" s="62"/>
    </row>
    <row r="14" spans="1:7" s="43" customFormat="1" x14ac:dyDescent="0.3">
      <c r="A14" s="25" t="s">
        <v>155</v>
      </c>
      <c r="B14" s="63">
        <v>29</v>
      </c>
      <c r="C14" s="63">
        <v>12</v>
      </c>
      <c r="D14" s="64">
        <v>1200000</v>
      </c>
      <c r="E14" s="63">
        <v>1830422</v>
      </c>
      <c r="F14" s="71">
        <f t="shared" ref="F14:F19" si="0">C14/B14</f>
        <v>0.41379310344827586</v>
      </c>
      <c r="G14" s="62"/>
    </row>
    <row r="15" spans="1:7" s="43" customFormat="1" x14ac:dyDescent="0.3">
      <c r="A15" s="65" t="s">
        <v>156</v>
      </c>
      <c r="B15" s="66">
        <v>22</v>
      </c>
      <c r="C15" s="63">
        <v>30</v>
      </c>
      <c r="D15" s="63">
        <v>620000</v>
      </c>
      <c r="E15" s="63">
        <v>893480</v>
      </c>
      <c r="F15" s="71">
        <f t="shared" si="0"/>
        <v>1.3636363636363635</v>
      </c>
      <c r="G15" s="62"/>
    </row>
    <row r="16" spans="1:7" s="43" customFormat="1" x14ac:dyDescent="0.3">
      <c r="A16" s="25" t="s">
        <v>157</v>
      </c>
      <c r="B16" s="63">
        <v>38</v>
      </c>
      <c r="C16" s="66">
        <v>65</v>
      </c>
      <c r="D16" s="67">
        <v>891685</v>
      </c>
      <c r="E16" s="63">
        <v>1082320</v>
      </c>
      <c r="F16" s="71">
        <f t="shared" si="0"/>
        <v>1.7105263157894737</v>
      </c>
      <c r="G16" s="62"/>
    </row>
    <row r="17" spans="1:7" s="43" customFormat="1" x14ac:dyDescent="0.3">
      <c r="A17" s="25" t="s">
        <v>158</v>
      </c>
      <c r="B17" s="63">
        <v>28</v>
      </c>
      <c r="C17" s="66">
        <v>49</v>
      </c>
      <c r="D17" s="67">
        <v>2636000</v>
      </c>
      <c r="E17" s="63">
        <v>2974145</v>
      </c>
      <c r="F17" s="71">
        <f t="shared" si="0"/>
        <v>1.75</v>
      </c>
      <c r="G17" s="62"/>
    </row>
    <row r="18" spans="1:7" s="43" customFormat="1" x14ac:dyDescent="0.3">
      <c r="A18" s="25" t="s">
        <v>159</v>
      </c>
      <c r="B18" s="63">
        <v>55</v>
      </c>
      <c r="C18" s="66">
        <v>82</v>
      </c>
      <c r="D18" s="67">
        <v>835000</v>
      </c>
      <c r="E18" s="63">
        <v>1041221</v>
      </c>
      <c r="F18" s="71">
        <f t="shared" si="0"/>
        <v>1.490909090909091</v>
      </c>
      <c r="G18" s="62"/>
    </row>
    <row r="19" spans="1:7" s="43" customFormat="1" x14ac:dyDescent="0.3">
      <c r="A19" s="65" t="s">
        <v>160</v>
      </c>
      <c r="B19" s="25">
        <v>11</v>
      </c>
      <c r="C19" s="25">
        <v>14</v>
      </c>
      <c r="D19" s="63">
        <v>1376045</v>
      </c>
      <c r="E19" s="63">
        <v>1148048</v>
      </c>
      <c r="F19" s="71">
        <f t="shared" si="0"/>
        <v>1.2727272727272727</v>
      </c>
      <c r="G19" s="62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3.2" x14ac:dyDescent="0.25"/>
  <cols>
    <col min="2" max="2" width="11.21875" customWidth="1"/>
    <col min="3" max="3" width="12.44140625" customWidth="1"/>
    <col min="4" max="4" width="9" customWidth="1"/>
    <col min="5" max="5" width="23.5546875" customWidth="1"/>
  </cols>
  <sheetData>
    <row r="1" spans="1:5" s="5" customFormat="1" ht="42.75" customHeight="1" x14ac:dyDescent="0.25">
      <c r="B1" s="6" t="s">
        <v>197</v>
      </c>
      <c r="C1" s="6" t="s">
        <v>198</v>
      </c>
      <c r="D1" s="6" t="s">
        <v>199</v>
      </c>
      <c r="E1" s="6" t="s">
        <v>200</v>
      </c>
    </row>
    <row r="2" spans="1:5" x14ac:dyDescent="0.25">
      <c r="A2" s="72">
        <v>106.25</v>
      </c>
      <c r="B2">
        <f>1.2 * A2</f>
        <v>127.5</v>
      </c>
      <c r="C2">
        <f>(1 - 0.23)*A2</f>
        <v>81.8125</v>
      </c>
      <c r="D2">
        <f>(1+0.15)*A2</f>
        <v>122.18749999999999</v>
      </c>
      <c r="E2" s="7">
        <f>(A2-80.55)/A2</f>
        <v>0.24188235294117649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Q279"/>
  <sheetViews>
    <sheetView workbookViewId="0">
      <selection activeCell="F5" sqref="F5"/>
    </sheetView>
  </sheetViews>
  <sheetFormatPr defaultColWidth="9.21875" defaultRowHeight="13.2" x14ac:dyDescent="0.25"/>
  <cols>
    <col min="1" max="1" width="13" style="39" bestFit="1" customWidth="1"/>
    <col min="2" max="2" width="11" style="39" bestFit="1" customWidth="1"/>
    <col min="3" max="3" width="15.21875" style="39" bestFit="1" customWidth="1"/>
    <col min="4" max="4" width="18.21875" style="39" bestFit="1" customWidth="1"/>
    <col min="5" max="5" width="23.44140625" style="39" bestFit="1" customWidth="1"/>
    <col min="6" max="6" width="26.77734375" style="39" bestFit="1" customWidth="1"/>
    <col min="7" max="7" width="25" style="39" bestFit="1" customWidth="1"/>
    <col min="8" max="8" width="10.21875" style="39" bestFit="1" customWidth="1"/>
    <col min="9" max="9" width="35.21875" style="39" bestFit="1" customWidth="1"/>
    <col min="10" max="10" width="30.77734375" style="39" bestFit="1" customWidth="1"/>
    <col min="11" max="11" width="36" style="39" bestFit="1" customWidth="1"/>
    <col min="12" max="12" width="30.21875" style="39" bestFit="1" customWidth="1"/>
    <col min="13" max="13" width="21" style="39" bestFit="1" customWidth="1"/>
    <col min="14" max="14" width="19.21875" style="39" bestFit="1" customWidth="1"/>
    <col min="15" max="15" width="17.77734375" style="39" bestFit="1" customWidth="1"/>
    <col min="16" max="16" width="19" style="39" bestFit="1" customWidth="1"/>
    <col min="17" max="16384" width="9.21875" style="39"/>
  </cols>
  <sheetData>
    <row r="10" spans="1:17" ht="13.8" thickBot="1" x14ac:dyDescent="0.3">
      <c r="A10" s="41" t="s">
        <v>40</v>
      </c>
      <c r="B10" s="41" t="s">
        <v>26</v>
      </c>
      <c r="C10" s="41" t="s">
        <v>41</v>
      </c>
      <c r="D10" s="41" t="s">
        <v>42</v>
      </c>
      <c r="E10" s="41" t="s">
        <v>43</v>
      </c>
      <c r="F10" s="41" t="s">
        <v>44</v>
      </c>
      <c r="G10" s="41" t="s">
        <v>45</v>
      </c>
      <c r="H10" s="41" t="s">
        <v>46</v>
      </c>
      <c r="I10" s="41" t="s">
        <v>27</v>
      </c>
      <c r="J10" s="41" t="s">
        <v>47</v>
      </c>
      <c r="K10" s="41" t="s">
        <v>48</v>
      </c>
      <c r="L10" s="41" t="s">
        <v>49</v>
      </c>
      <c r="M10" s="41" t="s">
        <v>50</v>
      </c>
      <c r="N10" s="41" t="s">
        <v>51</v>
      </c>
      <c r="O10" s="41" t="s">
        <v>52</v>
      </c>
      <c r="P10" s="41" t="s">
        <v>53</v>
      </c>
      <c r="Q10" s="41" t="s">
        <v>54</v>
      </c>
    </row>
    <row r="11" spans="1:17" x14ac:dyDescent="0.25">
      <c r="A11" s="40">
        <v>900</v>
      </c>
      <c r="B11" s="40" t="s">
        <v>55</v>
      </c>
      <c r="C11" s="40">
        <v>904</v>
      </c>
      <c r="D11" s="40" t="s">
        <v>56</v>
      </c>
      <c r="E11" s="40" t="s">
        <v>57</v>
      </c>
      <c r="F11" s="40" t="s">
        <v>58</v>
      </c>
      <c r="G11" s="40" t="s">
        <v>59</v>
      </c>
      <c r="H11" s="40">
        <v>90442045</v>
      </c>
      <c r="I11" s="40" t="s">
        <v>60</v>
      </c>
      <c r="J11" s="40" t="s">
        <v>61</v>
      </c>
      <c r="K11" s="40" t="s">
        <v>62</v>
      </c>
      <c r="L11" s="40" t="s">
        <v>63</v>
      </c>
      <c r="M11" s="40">
        <v>62309.95</v>
      </c>
      <c r="N11" s="40">
        <v>2164</v>
      </c>
      <c r="O11" s="40">
        <v>109.56020923438</v>
      </c>
      <c r="P11" s="40">
        <v>21.502332850510001</v>
      </c>
      <c r="Q11" s="40">
        <v>197.07</v>
      </c>
    </row>
    <row r="12" spans="1:17" x14ac:dyDescent="0.25">
      <c r="A12" s="40">
        <v>900</v>
      </c>
      <c r="B12" s="40" t="s">
        <v>55</v>
      </c>
      <c r="C12" s="40">
        <v>904</v>
      </c>
      <c r="D12" s="40" t="s">
        <v>56</v>
      </c>
      <c r="E12" s="40" t="s">
        <v>57</v>
      </c>
      <c r="F12" s="40" t="s">
        <v>58</v>
      </c>
      <c r="G12" s="40" t="s">
        <v>59</v>
      </c>
      <c r="H12" s="40">
        <v>90442045</v>
      </c>
      <c r="I12" s="40" t="s">
        <v>60</v>
      </c>
      <c r="J12" s="40" t="s">
        <v>64</v>
      </c>
      <c r="K12" s="40" t="s">
        <v>65</v>
      </c>
      <c r="L12" s="40" t="s">
        <v>66</v>
      </c>
      <c r="M12" s="40">
        <v>25958.36</v>
      </c>
      <c r="N12" s="40">
        <v>1569</v>
      </c>
      <c r="O12" s="40">
        <v>61.069444444219997</v>
      </c>
      <c r="P12" s="40">
        <v>9.4857638887199993</v>
      </c>
      <c r="Q12" s="40">
        <v>80.081000000000003</v>
      </c>
    </row>
    <row r="13" spans="1:17" x14ac:dyDescent="0.25">
      <c r="A13" s="40">
        <v>900</v>
      </c>
      <c r="B13" s="40" t="s">
        <v>55</v>
      </c>
      <c r="C13" s="40">
        <v>904</v>
      </c>
      <c r="D13" s="40" t="s">
        <v>56</v>
      </c>
      <c r="E13" s="40" t="s">
        <v>57</v>
      </c>
      <c r="F13" s="40" t="s">
        <v>58</v>
      </c>
      <c r="G13" s="40" t="s">
        <v>59</v>
      </c>
      <c r="H13" s="40">
        <v>90442045</v>
      </c>
      <c r="I13" s="40" t="s">
        <v>60</v>
      </c>
      <c r="J13" s="40" t="s">
        <v>67</v>
      </c>
      <c r="K13" s="40" t="s">
        <v>68</v>
      </c>
      <c r="L13" s="40" t="s">
        <v>69</v>
      </c>
      <c r="M13" s="40">
        <v>10890.96</v>
      </c>
      <c r="N13" s="40">
        <v>101</v>
      </c>
      <c r="O13" s="40">
        <v>6.7910714285399996</v>
      </c>
      <c r="P13" s="40">
        <v>6.7910714285399996</v>
      </c>
      <c r="Q13" s="40">
        <v>19.305</v>
      </c>
    </row>
    <row r="14" spans="1:17" x14ac:dyDescent="0.25">
      <c r="A14" s="40">
        <v>900</v>
      </c>
      <c r="B14" s="40" t="s">
        <v>55</v>
      </c>
      <c r="C14" s="40">
        <v>904</v>
      </c>
      <c r="D14" s="40" t="s">
        <v>56</v>
      </c>
      <c r="E14" s="40" t="s">
        <v>57</v>
      </c>
      <c r="F14" s="40" t="s">
        <v>58</v>
      </c>
      <c r="G14" s="40" t="s">
        <v>59</v>
      </c>
      <c r="H14" s="40">
        <v>90442045</v>
      </c>
      <c r="I14" s="40" t="s">
        <v>60</v>
      </c>
      <c r="J14" s="40" t="s">
        <v>70</v>
      </c>
      <c r="K14" s="40" t="s">
        <v>71</v>
      </c>
      <c r="L14" s="40" t="s">
        <v>72</v>
      </c>
      <c r="M14" s="40">
        <v>13842.01</v>
      </c>
      <c r="N14" s="40">
        <v>641</v>
      </c>
      <c r="O14" s="40">
        <v>22.71874999984</v>
      </c>
      <c r="P14" s="40">
        <v>22.71874999984</v>
      </c>
      <c r="Q14" s="40">
        <v>48.225000000000001</v>
      </c>
    </row>
    <row r="15" spans="1:17" x14ac:dyDescent="0.25">
      <c r="A15" s="40">
        <v>900</v>
      </c>
      <c r="B15" s="40" t="s">
        <v>55</v>
      </c>
      <c r="C15" s="40">
        <v>904</v>
      </c>
      <c r="D15" s="40" t="s">
        <v>56</v>
      </c>
      <c r="E15" s="40" t="s">
        <v>57</v>
      </c>
      <c r="F15" s="40" t="s">
        <v>58</v>
      </c>
      <c r="G15" s="40" t="s">
        <v>59</v>
      </c>
      <c r="H15" s="40">
        <v>90442045</v>
      </c>
      <c r="I15" s="40" t="s">
        <v>60</v>
      </c>
      <c r="J15" s="40" t="s">
        <v>73</v>
      </c>
      <c r="K15" s="40" t="s">
        <v>74</v>
      </c>
      <c r="L15" s="40" t="s">
        <v>75</v>
      </c>
      <c r="M15" s="40">
        <v>6356.04</v>
      </c>
      <c r="N15" s="40">
        <v>200</v>
      </c>
      <c r="O15" s="40">
        <v>8.4429166666099995</v>
      </c>
      <c r="P15" s="40">
        <v>8.4429166666099995</v>
      </c>
      <c r="Q15" s="40">
        <v>27.585000000000001</v>
      </c>
    </row>
    <row r="16" spans="1:17" x14ac:dyDescent="0.25">
      <c r="A16" s="40">
        <v>900</v>
      </c>
      <c r="B16" s="40" t="s">
        <v>55</v>
      </c>
      <c r="C16" s="40">
        <v>904</v>
      </c>
      <c r="D16" s="40" t="s">
        <v>56</v>
      </c>
      <c r="E16" s="40" t="s">
        <v>57</v>
      </c>
      <c r="F16" s="40" t="s">
        <v>58</v>
      </c>
      <c r="G16" s="40" t="s">
        <v>59</v>
      </c>
      <c r="H16" s="40">
        <v>90442062</v>
      </c>
      <c r="I16" s="40" t="s">
        <v>76</v>
      </c>
      <c r="J16" s="40" t="s">
        <v>61</v>
      </c>
      <c r="K16" s="40" t="s">
        <v>62</v>
      </c>
      <c r="L16" s="40" t="s">
        <v>63</v>
      </c>
      <c r="M16" s="40">
        <v>108400.14</v>
      </c>
      <c r="N16" s="40">
        <v>4236</v>
      </c>
      <c r="O16" s="40">
        <v>205.46585497768001</v>
      </c>
      <c r="P16" s="40">
        <v>34.162932898789997</v>
      </c>
      <c r="Q16" s="40">
        <v>352.78</v>
      </c>
    </row>
    <row r="17" spans="1:17" x14ac:dyDescent="0.25">
      <c r="A17" s="40">
        <v>900</v>
      </c>
      <c r="B17" s="40" t="s">
        <v>55</v>
      </c>
      <c r="C17" s="40">
        <v>904</v>
      </c>
      <c r="D17" s="40" t="s">
        <v>56</v>
      </c>
      <c r="E17" s="40" t="s">
        <v>57</v>
      </c>
      <c r="F17" s="40" t="s">
        <v>58</v>
      </c>
      <c r="G17" s="40" t="s">
        <v>59</v>
      </c>
      <c r="H17" s="40">
        <v>90442062</v>
      </c>
      <c r="I17" s="40" t="s">
        <v>76</v>
      </c>
      <c r="J17" s="40" t="s">
        <v>64</v>
      </c>
      <c r="K17" s="40" t="s">
        <v>65</v>
      </c>
      <c r="L17" s="40" t="s">
        <v>66</v>
      </c>
      <c r="M17" s="40">
        <v>13682.7</v>
      </c>
      <c r="N17" s="40">
        <v>913</v>
      </c>
      <c r="O17" s="40">
        <v>33.027777777499999</v>
      </c>
      <c r="P17" s="40">
        <v>4.94305555536</v>
      </c>
      <c r="Q17" s="40">
        <v>42.722000000000001</v>
      </c>
    </row>
    <row r="18" spans="1:17" x14ac:dyDescent="0.25">
      <c r="A18" s="40">
        <v>900</v>
      </c>
      <c r="B18" s="40" t="s">
        <v>55</v>
      </c>
      <c r="C18" s="40">
        <v>904</v>
      </c>
      <c r="D18" s="40" t="s">
        <v>56</v>
      </c>
      <c r="E18" s="40" t="s">
        <v>57</v>
      </c>
      <c r="F18" s="40" t="s">
        <v>58</v>
      </c>
      <c r="G18" s="40" t="s">
        <v>59</v>
      </c>
      <c r="H18" s="40">
        <v>90442062</v>
      </c>
      <c r="I18" s="40" t="s">
        <v>76</v>
      </c>
      <c r="J18" s="40" t="s">
        <v>67</v>
      </c>
      <c r="K18" s="40" t="s">
        <v>68</v>
      </c>
      <c r="L18" s="40" t="s">
        <v>69</v>
      </c>
      <c r="M18" s="40">
        <v>17927.740000000002</v>
      </c>
      <c r="N18" s="40">
        <v>214</v>
      </c>
      <c r="O18" s="40">
        <v>13.520039682509999</v>
      </c>
      <c r="P18" s="40">
        <v>13.520039682509999</v>
      </c>
      <c r="Q18" s="40">
        <v>41.511000000000003</v>
      </c>
    </row>
    <row r="19" spans="1:17" x14ac:dyDescent="0.25">
      <c r="A19" s="40">
        <v>900</v>
      </c>
      <c r="B19" s="40" t="s">
        <v>55</v>
      </c>
      <c r="C19" s="40">
        <v>904</v>
      </c>
      <c r="D19" s="40" t="s">
        <v>56</v>
      </c>
      <c r="E19" s="40" t="s">
        <v>57</v>
      </c>
      <c r="F19" s="40" t="s">
        <v>58</v>
      </c>
      <c r="G19" s="40" t="s">
        <v>59</v>
      </c>
      <c r="H19" s="40">
        <v>90442062</v>
      </c>
      <c r="I19" s="40" t="s">
        <v>76</v>
      </c>
      <c r="J19" s="40" t="s">
        <v>67</v>
      </c>
      <c r="K19" s="40" t="s">
        <v>77</v>
      </c>
      <c r="L19" s="40" t="s">
        <v>78</v>
      </c>
      <c r="M19" s="40">
        <v>2504.4299999999998</v>
      </c>
      <c r="N19" s="40">
        <v>10</v>
      </c>
      <c r="O19" s="40">
        <v>1.5</v>
      </c>
      <c r="P19" s="40">
        <v>1.5</v>
      </c>
      <c r="Q19" s="40">
        <v>1.8560000000000001</v>
      </c>
    </row>
    <row r="20" spans="1:17" x14ac:dyDescent="0.25">
      <c r="A20" s="40">
        <v>900</v>
      </c>
      <c r="B20" s="40" t="s">
        <v>55</v>
      </c>
      <c r="C20" s="40">
        <v>904</v>
      </c>
      <c r="D20" s="40" t="s">
        <v>56</v>
      </c>
      <c r="E20" s="40" t="s">
        <v>57</v>
      </c>
      <c r="F20" s="40" t="s">
        <v>58</v>
      </c>
      <c r="G20" s="40" t="s">
        <v>59</v>
      </c>
      <c r="H20" s="40">
        <v>90442062</v>
      </c>
      <c r="I20" s="40" t="s">
        <v>76</v>
      </c>
      <c r="J20" s="40" t="s">
        <v>70</v>
      </c>
      <c r="K20" s="40" t="s">
        <v>71</v>
      </c>
      <c r="L20" s="40" t="s">
        <v>72</v>
      </c>
      <c r="M20" s="40">
        <v>9511.07</v>
      </c>
      <c r="N20" s="40">
        <v>445</v>
      </c>
      <c r="O20" s="40">
        <v>16.031249999900002</v>
      </c>
      <c r="P20" s="40">
        <v>16.031249999900002</v>
      </c>
      <c r="Q20" s="40">
        <v>33.875</v>
      </c>
    </row>
    <row r="21" spans="1:17" x14ac:dyDescent="0.25">
      <c r="A21" s="40">
        <v>900</v>
      </c>
      <c r="B21" s="40" t="s">
        <v>55</v>
      </c>
      <c r="C21" s="40">
        <v>904</v>
      </c>
      <c r="D21" s="40" t="s">
        <v>56</v>
      </c>
      <c r="E21" s="40" t="s">
        <v>57</v>
      </c>
      <c r="F21" s="40" t="s">
        <v>58</v>
      </c>
      <c r="G21" s="40" t="s">
        <v>59</v>
      </c>
      <c r="H21" s="40">
        <v>90442062</v>
      </c>
      <c r="I21" s="40" t="s">
        <v>76</v>
      </c>
      <c r="J21" s="40" t="s">
        <v>73</v>
      </c>
      <c r="K21" s="40" t="s">
        <v>74</v>
      </c>
      <c r="L21" s="40" t="s">
        <v>75</v>
      </c>
      <c r="M21" s="40">
        <v>2309.9899999999998</v>
      </c>
      <c r="N21" s="40">
        <v>130</v>
      </c>
      <c r="O21" s="40">
        <v>4.5554166666500002</v>
      </c>
      <c r="P21" s="40">
        <v>4.5554166666500002</v>
      </c>
      <c r="Q21" s="40">
        <v>14.743</v>
      </c>
    </row>
    <row r="22" spans="1:17" x14ac:dyDescent="0.25">
      <c r="A22" s="40">
        <v>900</v>
      </c>
      <c r="B22" s="40" t="s">
        <v>55</v>
      </c>
      <c r="C22" s="40">
        <v>904</v>
      </c>
      <c r="D22" s="40" t="s">
        <v>56</v>
      </c>
      <c r="E22" s="40" t="s">
        <v>57</v>
      </c>
      <c r="F22" s="40" t="s">
        <v>58</v>
      </c>
      <c r="G22" s="40" t="s">
        <v>59</v>
      </c>
      <c r="H22" s="40">
        <v>90442066</v>
      </c>
      <c r="I22" s="40" t="s">
        <v>79</v>
      </c>
      <c r="J22" s="40" t="s">
        <v>61</v>
      </c>
      <c r="K22" s="40" t="s">
        <v>62</v>
      </c>
      <c r="L22" s="40" t="s">
        <v>63</v>
      </c>
      <c r="M22" s="40">
        <v>92142.04</v>
      </c>
      <c r="N22" s="40">
        <v>3416</v>
      </c>
      <c r="O22" s="40">
        <v>166.736075035</v>
      </c>
      <c r="P22" s="40">
        <v>34.783537756320001</v>
      </c>
      <c r="Q22" s="40">
        <v>287.08999999999997</v>
      </c>
    </row>
    <row r="23" spans="1:17" x14ac:dyDescent="0.25">
      <c r="A23" s="40">
        <v>900</v>
      </c>
      <c r="B23" s="40" t="s">
        <v>55</v>
      </c>
      <c r="C23" s="40">
        <v>904</v>
      </c>
      <c r="D23" s="40" t="s">
        <v>56</v>
      </c>
      <c r="E23" s="40" t="s">
        <v>57</v>
      </c>
      <c r="F23" s="40" t="s">
        <v>58</v>
      </c>
      <c r="G23" s="40" t="s">
        <v>59</v>
      </c>
      <c r="H23" s="40">
        <v>90442066</v>
      </c>
      <c r="I23" s="40" t="s">
        <v>79</v>
      </c>
      <c r="J23" s="40" t="s">
        <v>64</v>
      </c>
      <c r="K23" s="40" t="s">
        <v>65</v>
      </c>
      <c r="L23" s="40" t="s">
        <v>66</v>
      </c>
      <c r="M23" s="40">
        <v>31513.35</v>
      </c>
      <c r="N23" s="40">
        <v>1961</v>
      </c>
      <c r="O23" s="40">
        <v>77.402777777310007</v>
      </c>
      <c r="P23" s="40">
        <v>11.598263888549999</v>
      </c>
      <c r="Q23" s="40">
        <v>97.915000000000006</v>
      </c>
    </row>
    <row r="24" spans="1:17" x14ac:dyDescent="0.25">
      <c r="A24" s="40">
        <v>900</v>
      </c>
      <c r="B24" s="40" t="s">
        <v>55</v>
      </c>
      <c r="C24" s="40">
        <v>904</v>
      </c>
      <c r="D24" s="40" t="s">
        <v>56</v>
      </c>
      <c r="E24" s="40" t="s">
        <v>57</v>
      </c>
      <c r="F24" s="40" t="s">
        <v>58</v>
      </c>
      <c r="G24" s="40" t="s">
        <v>59</v>
      </c>
      <c r="H24" s="40">
        <v>90442066</v>
      </c>
      <c r="I24" s="40" t="s">
        <v>79</v>
      </c>
      <c r="J24" s="40" t="s">
        <v>67</v>
      </c>
      <c r="K24" s="40" t="s">
        <v>68</v>
      </c>
      <c r="L24" s="40" t="s">
        <v>69</v>
      </c>
      <c r="M24" s="40">
        <v>13393.33</v>
      </c>
      <c r="N24" s="40">
        <v>138</v>
      </c>
      <c r="O24" s="40">
        <v>9.0611111110600007</v>
      </c>
      <c r="P24" s="40">
        <v>9.0611111110600007</v>
      </c>
      <c r="Q24" s="40">
        <v>26.170999999999999</v>
      </c>
    </row>
    <row r="25" spans="1:17" x14ac:dyDescent="0.25">
      <c r="A25" s="40">
        <v>900</v>
      </c>
      <c r="B25" s="40" t="s">
        <v>55</v>
      </c>
      <c r="C25" s="40">
        <v>904</v>
      </c>
      <c r="D25" s="40" t="s">
        <v>56</v>
      </c>
      <c r="E25" s="40" t="s">
        <v>57</v>
      </c>
      <c r="F25" s="40" t="s">
        <v>58</v>
      </c>
      <c r="G25" s="40" t="s">
        <v>59</v>
      </c>
      <c r="H25" s="40">
        <v>90442066</v>
      </c>
      <c r="I25" s="40" t="s">
        <v>79</v>
      </c>
      <c r="J25" s="40" t="s">
        <v>67</v>
      </c>
      <c r="K25" s="40" t="s">
        <v>77</v>
      </c>
      <c r="L25" s="40" t="s">
        <v>78</v>
      </c>
      <c r="M25" s="40">
        <v>2653.75</v>
      </c>
      <c r="N25" s="40">
        <v>11</v>
      </c>
      <c r="O25" s="40">
        <v>1.7</v>
      </c>
      <c r="P25" s="40">
        <v>1.7</v>
      </c>
      <c r="Q25" s="40">
        <v>1.972</v>
      </c>
    </row>
    <row r="26" spans="1:17" x14ac:dyDescent="0.25">
      <c r="A26" s="40">
        <v>900</v>
      </c>
      <c r="B26" s="40" t="s">
        <v>55</v>
      </c>
      <c r="C26" s="40">
        <v>904</v>
      </c>
      <c r="D26" s="40" t="s">
        <v>56</v>
      </c>
      <c r="E26" s="40" t="s">
        <v>57</v>
      </c>
      <c r="F26" s="40" t="s">
        <v>58</v>
      </c>
      <c r="G26" s="40" t="s">
        <v>59</v>
      </c>
      <c r="H26" s="40">
        <v>90442066</v>
      </c>
      <c r="I26" s="40" t="s">
        <v>79</v>
      </c>
      <c r="J26" s="40" t="s">
        <v>70</v>
      </c>
      <c r="K26" s="40" t="s">
        <v>71</v>
      </c>
      <c r="L26" s="40" t="s">
        <v>72</v>
      </c>
      <c r="M26" s="40">
        <v>20348.72</v>
      </c>
      <c r="N26" s="40">
        <v>979</v>
      </c>
      <c r="O26" s="40">
        <v>34.697916666419999</v>
      </c>
      <c r="P26" s="40">
        <v>34.697916666419999</v>
      </c>
      <c r="Q26" s="40">
        <v>69.415000000000006</v>
      </c>
    </row>
    <row r="27" spans="1:17" x14ac:dyDescent="0.25">
      <c r="A27" s="40">
        <v>900</v>
      </c>
      <c r="B27" s="40" t="s">
        <v>55</v>
      </c>
      <c r="C27" s="40">
        <v>904</v>
      </c>
      <c r="D27" s="40" t="s">
        <v>56</v>
      </c>
      <c r="E27" s="40" t="s">
        <v>57</v>
      </c>
      <c r="F27" s="40" t="s">
        <v>58</v>
      </c>
      <c r="G27" s="40" t="s">
        <v>59</v>
      </c>
      <c r="H27" s="40">
        <v>90442066</v>
      </c>
      <c r="I27" s="40" t="s">
        <v>79</v>
      </c>
      <c r="J27" s="40" t="s">
        <v>73</v>
      </c>
      <c r="K27" s="40" t="s">
        <v>74</v>
      </c>
      <c r="L27" s="40" t="s">
        <v>75</v>
      </c>
      <c r="M27" s="40">
        <v>4972.6000000000004</v>
      </c>
      <c r="N27" s="40">
        <v>221</v>
      </c>
      <c r="O27" s="40">
        <v>8.4009722221899992</v>
      </c>
      <c r="P27" s="40">
        <v>8.4009722221899992</v>
      </c>
      <c r="Q27" s="40">
        <v>26.962</v>
      </c>
    </row>
    <row r="28" spans="1:17" x14ac:dyDescent="0.25">
      <c r="A28" s="40">
        <v>900</v>
      </c>
      <c r="B28" s="40" t="s">
        <v>55</v>
      </c>
      <c r="C28" s="40">
        <v>904</v>
      </c>
      <c r="D28" s="40" t="s">
        <v>56</v>
      </c>
      <c r="E28" s="40" t="s">
        <v>57</v>
      </c>
      <c r="F28" s="40" t="s">
        <v>58</v>
      </c>
      <c r="G28" s="40" t="s">
        <v>59</v>
      </c>
      <c r="H28" s="40">
        <v>90442074</v>
      </c>
      <c r="I28" s="40" t="s">
        <v>80</v>
      </c>
      <c r="J28" s="40" t="s">
        <v>61</v>
      </c>
      <c r="K28" s="40" t="s">
        <v>62</v>
      </c>
      <c r="L28" s="40" t="s">
        <v>63</v>
      </c>
      <c r="M28" s="40">
        <v>116742.13</v>
      </c>
      <c r="N28" s="40">
        <v>4143</v>
      </c>
      <c r="O28" s="40">
        <v>201.06111111048</v>
      </c>
      <c r="P28" s="40">
        <v>40.304629627979999</v>
      </c>
      <c r="Q28" s="40">
        <v>367</v>
      </c>
    </row>
    <row r="29" spans="1:17" x14ac:dyDescent="0.25">
      <c r="A29" s="40">
        <v>900</v>
      </c>
      <c r="B29" s="40" t="s">
        <v>55</v>
      </c>
      <c r="C29" s="40">
        <v>904</v>
      </c>
      <c r="D29" s="40" t="s">
        <v>56</v>
      </c>
      <c r="E29" s="40" t="s">
        <v>57</v>
      </c>
      <c r="F29" s="40" t="s">
        <v>58</v>
      </c>
      <c r="G29" s="40" t="s">
        <v>59</v>
      </c>
      <c r="H29" s="40">
        <v>90442074</v>
      </c>
      <c r="I29" s="40" t="s">
        <v>80</v>
      </c>
      <c r="J29" s="40" t="s">
        <v>64</v>
      </c>
      <c r="K29" s="40" t="s">
        <v>65</v>
      </c>
      <c r="L29" s="40" t="s">
        <v>66</v>
      </c>
      <c r="M29" s="40">
        <v>34407.519999999997</v>
      </c>
      <c r="N29" s="40">
        <v>2168</v>
      </c>
      <c r="O29" s="40">
        <v>83.749999999460002</v>
      </c>
      <c r="P29" s="40">
        <v>12.70069444406</v>
      </c>
      <c r="Q29" s="40">
        <v>108.824</v>
      </c>
    </row>
    <row r="30" spans="1:17" x14ac:dyDescent="0.25">
      <c r="A30" s="40">
        <v>900</v>
      </c>
      <c r="B30" s="40" t="s">
        <v>55</v>
      </c>
      <c r="C30" s="40">
        <v>904</v>
      </c>
      <c r="D30" s="40" t="s">
        <v>56</v>
      </c>
      <c r="E30" s="40" t="s">
        <v>57</v>
      </c>
      <c r="F30" s="40" t="s">
        <v>58</v>
      </c>
      <c r="G30" s="40" t="s">
        <v>59</v>
      </c>
      <c r="H30" s="40">
        <v>90442074</v>
      </c>
      <c r="I30" s="40" t="s">
        <v>80</v>
      </c>
      <c r="J30" s="40" t="s">
        <v>67</v>
      </c>
      <c r="K30" s="40" t="s">
        <v>68</v>
      </c>
      <c r="L30" s="40" t="s">
        <v>69</v>
      </c>
      <c r="M30" s="40">
        <v>18549.990000000002</v>
      </c>
      <c r="N30" s="40">
        <v>176</v>
      </c>
      <c r="O30" s="40">
        <v>11.934325396789999</v>
      </c>
      <c r="P30" s="40">
        <v>11.934325396789999</v>
      </c>
      <c r="Q30" s="40">
        <v>33.305</v>
      </c>
    </row>
    <row r="31" spans="1:17" x14ac:dyDescent="0.25">
      <c r="A31" s="40">
        <v>900</v>
      </c>
      <c r="B31" s="40" t="s">
        <v>55</v>
      </c>
      <c r="C31" s="40">
        <v>904</v>
      </c>
      <c r="D31" s="40" t="s">
        <v>56</v>
      </c>
      <c r="E31" s="40" t="s">
        <v>57</v>
      </c>
      <c r="F31" s="40" t="s">
        <v>58</v>
      </c>
      <c r="G31" s="40" t="s">
        <v>59</v>
      </c>
      <c r="H31" s="40">
        <v>90442074</v>
      </c>
      <c r="I31" s="40" t="s">
        <v>80</v>
      </c>
      <c r="J31" s="40" t="s">
        <v>67</v>
      </c>
      <c r="K31" s="40" t="s">
        <v>77</v>
      </c>
      <c r="L31" s="40" t="s">
        <v>78</v>
      </c>
      <c r="M31" s="40">
        <v>4597.96</v>
      </c>
      <c r="N31" s="40">
        <v>28</v>
      </c>
      <c r="O31" s="40">
        <v>3</v>
      </c>
      <c r="P31" s="40">
        <v>3</v>
      </c>
      <c r="Q31" s="40">
        <v>3.6539999999999999</v>
      </c>
    </row>
    <row r="32" spans="1:17" x14ac:dyDescent="0.25">
      <c r="A32" s="40">
        <v>900</v>
      </c>
      <c r="B32" s="40" t="s">
        <v>55</v>
      </c>
      <c r="C32" s="40">
        <v>904</v>
      </c>
      <c r="D32" s="40" t="s">
        <v>56</v>
      </c>
      <c r="E32" s="40" t="s">
        <v>57</v>
      </c>
      <c r="F32" s="40" t="s">
        <v>58</v>
      </c>
      <c r="G32" s="40" t="s">
        <v>59</v>
      </c>
      <c r="H32" s="40">
        <v>90442074</v>
      </c>
      <c r="I32" s="40" t="s">
        <v>80</v>
      </c>
      <c r="J32" s="40" t="s">
        <v>70</v>
      </c>
      <c r="K32" s="40" t="s">
        <v>71</v>
      </c>
      <c r="L32" s="40" t="s">
        <v>72</v>
      </c>
      <c r="M32" s="40">
        <v>18143.400000000001</v>
      </c>
      <c r="N32" s="40">
        <v>848</v>
      </c>
      <c r="O32" s="40">
        <v>30.45833333313</v>
      </c>
      <c r="P32" s="40">
        <v>30.45833333313</v>
      </c>
      <c r="Q32" s="40">
        <v>63.505000000000003</v>
      </c>
    </row>
    <row r="33" spans="1:17" x14ac:dyDescent="0.25">
      <c r="A33" s="40">
        <v>900</v>
      </c>
      <c r="B33" s="40" t="s">
        <v>55</v>
      </c>
      <c r="C33" s="40">
        <v>904</v>
      </c>
      <c r="D33" s="40" t="s">
        <v>56</v>
      </c>
      <c r="E33" s="40" t="s">
        <v>57</v>
      </c>
      <c r="F33" s="40" t="s">
        <v>58</v>
      </c>
      <c r="G33" s="40" t="s">
        <v>59</v>
      </c>
      <c r="H33" s="40">
        <v>90442074</v>
      </c>
      <c r="I33" s="40" t="s">
        <v>80</v>
      </c>
      <c r="J33" s="40" t="s">
        <v>73</v>
      </c>
      <c r="K33" s="40" t="s">
        <v>74</v>
      </c>
      <c r="L33" s="40" t="s">
        <v>75</v>
      </c>
      <c r="M33" s="40">
        <v>13185.48</v>
      </c>
      <c r="N33" s="40">
        <v>411</v>
      </c>
      <c r="O33" s="40">
        <v>16.978611110980001</v>
      </c>
      <c r="P33" s="40">
        <v>16.978611110980001</v>
      </c>
      <c r="Q33" s="40">
        <v>57.292000000000002</v>
      </c>
    </row>
    <row r="34" spans="1:17" x14ac:dyDescent="0.25">
      <c r="A34" s="40">
        <v>900</v>
      </c>
      <c r="B34" s="40" t="s">
        <v>55</v>
      </c>
      <c r="C34" s="40">
        <v>904</v>
      </c>
      <c r="D34" s="40" t="s">
        <v>56</v>
      </c>
      <c r="E34" s="40" t="s">
        <v>57</v>
      </c>
      <c r="F34" s="40" t="s">
        <v>58</v>
      </c>
      <c r="G34" s="40" t="s">
        <v>81</v>
      </c>
      <c r="H34" s="40">
        <v>90440007</v>
      </c>
      <c r="I34" s="40" t="s">
        <v>82</v>
      </c>
      <c r="J34" s="40" t="s">
        <v>83</v>
      </c>
      <c r="K34" s="40" t="s">
        <v>84</v>
      </c>
      <c r="L34" s="40" t="s">
        <v>85</v>
      </c>
      <c r="M34" s="40">
        <v>35382.76</v>
      </c>
      <c r="N34" s="40">
        <v>1260</v>
      </c>
      <c r="O34" s="40">
        <v>52.297619046969999</v>
      </c>
      <c r="P34" s="40">
        <v>25.972619046969999</v>
      </c>
      <c r="Q34" s="40">
        <v>42.037500000000001</v>
      </c>
    </row>
    <row r="35" spans="1:17" x14ac:dyDescent="0.25">
      <c r="A35" s="40">
        <v>900</v>
      </c>
      <c r="B35" s="40" t="s">
        <v>55</v>
      </c>
      <c r="C35" s="40">
        <v>904</v>
      </c>
      <c r="D35" s="40" t="s">
        <v>56</v>
      </c>
      <c r="E35" s="40" t="s">
        <v>57</v>
      </c>
      <c r="F35" s="40" t="s">
        <v>58</v>
      </c>
      <c r="G35" s="40" t="s">
        <v>81</v>
      </c>
      <c r="H35" s="40">
        <v>90440007</v>
      </c>
      <c r="I35" s="40" t="s">
        <v>82</v>
      </c>
      <c r="J35" s="40" t="s">
        <v>83</v>
      </c>
      <c r="K35" s="40" t="s">
        <v>86</v>
      </c>
      <c r="L35" s="40" t="s">
        <v>87</v>
      </c>
      <c r="M35" s="40">
        <v>11825.7</v>
      </c>
      <c r="N35" s="40">
        <v>153</v>
      </c>
      <c r="O35" s="40">
        <v>9.74999999976</v>
      </c>
      <c r="P35" s="40">
        <v>7.9499999997600002</v>
      </c>
      <c r="Q35" s="40">
        <v>7.2850000000000001</v>
      </c>
    </row>
    <row r="36" spans="1:17" x14ac:dyDescent="0.25">
      <c r="A36" s="40">
        <v>900</v>
      </c>
      <c r="B36" s="40" t="s">
        <v>55</v>
      </c>
      <c r="C36" s="40">
        <v>904</v>
      </c>
      <c r="D36" s="40" t="s">
        <v>56</v>
      </c>
      <c r="E36" s="40" t="s">
        <v>57</v>
      </c>
      <c r="F36" s="40" t="s">
        <v>58</v>
      </c>
      <c r="G36" s="40" t="s">
        <v>81</v>
      </c>
      <c r="H36" s="40">
        <v>90440007</v>
      </c>
      <c r="I36" s="40" t="s">
        <v>82</v>
      </c>
      <c r="J36" s="40" t="s">
        <v>83</v>
      </c>
      <c r="K36" s="40" t="s">
        <v>88</v>
      </c>
      <c r="L36" s="40" t="s">
        <v>89</v>
      </c>
      <c r="M36" s="40">
        <v>2823.8</v>
      </c>
      <c r="N36" s="40">
        <v>590</v>
      </c>
      <c r="O36" s="40">
        <v>22</v>
      </c>
      <c r="P36" s="40">
        <v>1.4750000000000001</v>
      </c>
      <c r="Q36" s="40">
        <v>9.44</v>
      </c>
    </row>
    <row r="37" spans="1:17" x14ac:dyDescent="0.25">
      <c r="A37" s="40">
        <v>900</v>
      </c>
      <c r="B37" s="40" t="s">
        <v>55</v>
      </c>
      <c r="C37" s="40">
        <v>904</v>
      </c>
      <c r="D37" s="40" t="s">
        <v>56</v>
      </c>
      <c r="E37" s="40" t="s">
        <v>57</v>
      </c>
      <c r="F37" s="40" t="s">
        <v>58</v>
      </c>
      <c r="G37" s="40" t="s">
        <v>81</v>
      </c>
      <c r="H37" s="40">
        <v>90440007</v>
      </c>
      <c r="I37" s="40" t="s">
        <v>82</v>
      </c>
      <c r="J37" s="40" t="s">
        <v>90</v>
      </c>
      <c r="K37" s="40" t="s">
        <v>91</v>
      </c>
      <c r="L37" s="40" t="s">
        <v>92</v>
      </c>
      <c r="M37" s="40">
        <v>2429.17</v>
      </c>
      <c r="N37" s="40">
        <v>62</v>
      </c>
      <c r="O37" s="40">
        <v>3.0357142856500001</v>
      </c>
      <c r="P37" s="40">
        <v>1.8968253967599999</v>
      </c>
      <c r="Q37" s="40">
        <v>11.641999999999999</v>
      </c>
    </row>
    <row r="38" spans="1:17" x14ac:dyDescent="0.25">
      <c r="A38" s="40">
        <v>900</v>
      </c>
      <c r="B38" s="40" t="s">
        <v>55</v>
      </c>
      <c r="C38" s="40">
        <v>904</v>
      </c>
      <c r="D38" s="40" t="s">
        <v>56</v>
      </c>
      <c r="E38" s="40" t="s">
        <v>57</v>
      </c>
      <c r="F38" s="40" t="s">
        <v>58</v>
      </c>
      <c r="G38" s="40" t="s">
        <v>81</v>
      </c>
      <c r="H38" s="40">
        <v>90440007</v>
      </c>
      <c r="I38" s="40" t="s">
        <v>82</v>
      </c>
      <c r="J38" s="40" t="s">
        <v>93</v>
      </c>
      <c r="K38" s="40" t="s">
        <v>94</v>
      </c>
      <c r="L38" s="40" t="s">
        <v>95</v>
      </c>
      <c r="M38" s="40">
        <v>5661.72</v>
      </c>
      <c r="N38" s="40">
        <v>2064</v>
      </c>
      <c r="O38" s="40">
        <v>47.840277777659999</v>
      </c>
      <c r="P38" s="40">
        <v>9.8402777776600008</v>
      </c>
      <c r="Q38" s="40">
        <v>31.37</v>
      </c>
    </row>
    <row r="39" spans="1:17" x14ac:dyDescent="0.25">
      <c r="A39" s="40">
        <v>900</v>
      </c>
      <c r="B39" s="40" t="s">
        <v>55</v>
      </c>
      <c r="C39" s="40">
        <v>904</v>
      </c>
      <c r="D39" s="40" t="s">
        <v>56</v>
      </c>
      <c r="E39" s="40" t="s">
        <v>57</v>
      </c>
      <c r="F39" s="40" t="s">
        <v>58</v>
      </c>
      <c r="G39" s="40" t="s">
        <v>81</v>
      </c>
      <c r="H39" s="40">
        <v>90440007</v>
      </c>
      <c r="I39" s="40" t="s">
        <v>82</v>
      </c>
      <c r="J39" s="40" t="s">
        <v>93</v>
      </c>
      <c r="K39" s="40" t="s">
        <v>96</v>
      </c>
      <c r="L39" s="40" t="s">
        <v>97</v>
      </c>
      <c r="M39" s="40">
        <v>1720.67</v>
      </c>
      <c r="N39" s="40">
        <v>183</v>
      </c>
      <c r="O39" s="40">
        <v>6.0557387055799996</v>
      </c>
      <c r="P39" s="40">
        <v>6.0557387055799996</v>
      </c>
      <c r="Q39" s="40">
        <v>3.3079999999999998</v>
      </c>
    </row>
    <row r="40" spans="1:17" x14ac:dyDescent="0.25">
      <c r="A40" s="40">
        <v>900</v>
      </c>
      <c r="B40" s="40" t="s">
        <v>55</v>
      </c>
      <c r="C40" s="40">
        <v>904</v>
      </c>
      <c r="D40" s="40" t="s">
        <v>56</v>
      </c>
      <c r="E40" s="40" t="s">
        <v>57</v>
      </c>
      <c r="F40" s="40" t="s">
        <v>58</v>
      </c>
      <c r="G40" s="40" t="s">
        <v>81</v>
      </c>
      <c r="H40" s="40">
        <v>90440007</v>
      </c>
      <c r="I40" s="40" t="s">
        <v>82</v>
      </c>
      <c r="J40" s="40" t="s">
        <v>93</v>
      </c>
      <c r="K40" s="40" t="s">
        <v>98</v>
      </c>
      <c r="L40" s="40" t="s">
        <v>99</v>
      </c>
      <c r="M40" s="40">
        <v>3316.99</v>
      </c>
      <c r="N40" s="40">
        <v>225</v>
      </c>
      <c r="O40" s="40">
        <v>11.066414141199999</v>
      </c>
      <c r="P40" s="40">
        <v>11.066414141199999</v>
      </c>
      <c r="Q40" s="40">
        <v>15.72</v>
      </c>
    </row>
    <row r="41" spans="1:17" x14ac:dyDescent="0.25">
      <c r="A41" s="40">
        <v>900</v>
      </c>
      <c r="B41" s="40" t="s">
        <v>55</v>
      </c>
      <c r="C41" s="40">
        <v>904</v>
      </c>
      <c r="D41" s="40" t="s">
        <v>56</v>
      </c>
      <c r="E41" s="40" t="s">
        <v>57</v>
      </c>
      <c r="F41" s="40" t="s">
        <v>58</v>
      </c>
      <c r="G41" s="40" t="s">
        <v>81</v>
      </c>
      <c r="H41" s="40">
        <v>90440007</v>
      </c>
      <c r="I41" s="40" t="s">
        <v>82</v>
      </c>
      <c r="J41" s="40" t="s">
        <v>93</v>
      </c>
      <c r="K41" s="40" t="s">
        <v>100</v>
      </c>
      <c r="L41" s="40" t="s">
        <v>101</v>
      </c>
      <c r="M41" s="40">
        <v>1703.78</v>
      </c>
      <c r="N41" s="40">
        <v>59</v>
      </c>
      <c r="O41" s="40">
        <v>2.95</v>
      </c>
      <c r="P41" s="40">
        <v>2.95</v>
      </c>
      <c r="Q41" s="40">
        <v>14.75</v>
      </c>
    </row>
    <row r="42" spans="1:17" x14ac:dyDescent="0.25">
      <c r="A42" s="40">
        <v>900</v>
      </c>
      <c r="B42" s="40" t="s">
        <v>55</v>
      </c>
      <c r="C42" s="40">
        <v>904</v>
      </c>
      <c r="D42" s="40" t="s">
        <v>56</v>
      </c>
      <c r="E42" s="40" t="s">
        <v>57</v>
      </c>
      <c r="F42" s="40" t="s">
        <v>58</v>
      </c>
      <c r="G42" s="40" t="s">
        <v>81</v>
      </c>
      <c r="H42" s="40">
        <v>90440007</v>
      </c>
      <c r="I42" s="40" t="s">
        <v>82</v>
      </c>
      <c r="J42" s="40" t="s">
        <v>93</v>
      </c>
      <c r="K42" s="40" t="s">
        <v>102</v>
      </c>
      <c r="L42" s="40" t="s">
        <v>103</v>
      </c>
      <c r="M42" s="40">
        <v>6870.47</v>
      </c>
      <c r="N42" s="40">
        <v>330</v>
      </c>
      <c r="O42" s="40">
        <v>16.65227272704</v>
      </c>
      <c r="P42" s="40">
        <v>16.65227272704</v>
      </c>
      <c r="Q42" s="40">
        <v>11.443</v>
      </c>
    </row>
    <row r="43" spans="1:17" x14ac:dyDescent="0.25">
      <c r="A43" s="40">
        <v>900</v>
      </c>
      <c r="B43" s="40" t="s">
        <v>55</v>
      </c>
      <c r="C43" s="40">
        <v>904</v>
      </c>
      <c r="D43" s="40" t="s">
        <v>56</v>
      </c>
      <c r="E43" s="40" t="s">
        <v>57</v>
      </c>
      <c r="F43" s="40" t="s">
        <v>58</v>
      </c>
      <c r="G43" s="40" t="s">
        <v>81</v>
      </c>
      <c r="H43" s="40">
        <v>90440007</v>
      </c>
      <c r="I43" s="40" t="s">
        <v>82</v>
      </c>
      <c r="J43" s="40" t="s">
        <v>93</v>
      </c>
      <c r="K43" s="40" t="s">
        <v>104</v>
      </c>
      <c r="L43" s="40" t="s">
        <v>105</v>
      </c>
      <c r="M43" s="40">
        <v>2893.84</v>
      </c>
      <c r="N43" s="40">
        <v>221</v>
      </c>
      <c r="O43" s="40">
        <v>11.68966450207</v>
      </c>
      <c r="P43" s="40">
        <v>11.68966450207</v>
      </c>
      <c r="Q43" s="40">
        <v>11.644</v>
      </c>
    </row>
    <row r="44" spans="1:17" x14ac:dyDescent="0.25">
      <c r="A44" s="40">
        <v>900</v>
      </c>
      <c r="B44" s="40" t="s">
        <v>55</v>
      </c>
      <c r="C44" s="40">
        <v>904</v>
      </c>
      <c r="D44" s="40" t="s">
        <v>56</v>
      </c>
      <c r="E44" s="40" t="s">
        <v>57</v>
      </c>
      <c r="F44" s="40" t="s">
        <v>58</v>
      </c>
      <c r="G44" s="40" t="s">
        <v>81</v>
      </c>
      <c r="H44" s="40">
        <v>90440007</v>
      </c>
      <c r="I44" s="40" t="s">
        <v>82</v>
      </c>
      <c r="J44" s="40" t="s">
        <v>93</v>
      </c>
      <c r="K44" s="40" t="s">
        <v>106</v>
      </c>
      <c r="L44" s="40" t="s">
        <v>107</v>
      </c>
      <c r="M44" s="40">
        <v>1495.06</v>
      </c>
      <c r="N44" s="40">
        <v>82</v>
      </c>
      <c r="O44" s="40">
        <v>4.0999999999999996</v>
      </c>
      <c r="P44" s="40">
        <v>4.0999999999999996</v>
      </c>
      <c r="Q44" s="40">
        <v>7.38</v>
      </c>
    </row>
    <row r="45" spans="1:17" x14ac:dyDescent="0.25">
      <c r="A45" s="40">
        <v>900</v>
      </c>
      <c r="B45" s="40" t="s">
        <v>55</v>
      </c>
      <c r="C45" s="40">
        <v>904</v>
      </c>
      <c r="D45" s="40" t="s">
        <v>56</v>
      </c>
      <c r="E45" s="40" t="s">
        <v>57</v>
      </c>
      <c r="F45" s="40" t="s">
        <v>58</v>
      </c>
      <c r="G45" s="40" t="s">
        <v>81</v>
      </c>
      <c r="H45" s="40">
        <v>90440007</v>
      </c>
      <c r="I45" s="40" t="s">
        <v>82</v>
      </c>
      <c r="J45" s="40" t="s">
        <v>108</v>
      </c>
      <c r="K45" s="40" t="s">
        <v>109</v>
      </c>
      <c r="L45" s="40" t="s">
        <v>110</v>
      </c>
      <c r="M45" s="40">
        <v>1354.84</v>
      </c>
      <c r="N45" s="40">
        <v>58</v>
      </c>
      <c r="O45" s="40">
        <v>8.8095238094599999</v>
      </c>
      <c r="P45" s="40">
        <v>1.22619047606</v>
      </c>
      <c r="Q45" s="40">
        <v>4.12</v>
      </c>
    </row>
    <row r="46" spans="1:17" x14ac:dyDescent="0.25">
      <c r="A46" s="40">
        <v>900</v>
      </c>
      <c r="B46" s="40" t="s">
        <v>55</v>
      </c>
      <c r="C46" s="40">
        <v>904</v>
      </c>
      <c r="D46" s="40" t="s">
        <v>56</v>
      </c>
      <c r="E46" s="40" t="s">
        <v>57</v>
      </c>
      <c r="F46" s="40" t="s">
        <v>58</v>
      </c>
      <c r="G46" s="40" t="s">
        <v>81</v>
      </c>
      <c r="H46" s="40">
        <v>90440007</v>
      </c>
      <c r="I46" s="40" t="s">
        <v>82</v>
      </c>
      <c r="J46" s="40" t="s">
        <v>111</v>
      </c>
      <c r="K46" s="40" t="s">
        <v>112</v>
      </c>
      <c r="L46" s="40" t="s">
        <v>113</v>
      </c>
      <c r="M46" s="40">
        <v>19149.62</v>
      </c>
      <c r="N46" s="40">
        <v>343</v>
      </c>
      <c r="O46" s="40">
        <v>20.408237595469998</v>
      </c>
      <c r="P46" s="40">
        <v>20.408237595469998</v>
      </c>
      <c r="Q46" s="40">
        <v>86.995000000000005</v>
      </c>
    </row>
    <row r="47" spans="1:17" x14ac:dyDescent="0.25">
      <c r="A47" s="40">
        <v>900</v>
      </c>
      <c r="B47" s="40" t="s">
        <v>55</v>
      </c>
      <c r="C47" s="40">
        <v>904</v>
      </c>
      <c r="D47" s="40" t="s">
        <v>56</v>
      </c>
      <c r="E47" s="40" t="s">
        <v>57</v>
      </c>
      <c r="F47" s="40" t="s">
        <v>58</v>
      </c>
      <c r="G47" s="40" t="s">
        <v>81</v>
      </c>
      <c r="H47" s="40">
        <v>90440007</v>
      </c>
      <c r="I47" s="40" t="s">
        <v>82</v>
      </c>
      <c r="J47" s="40" t="s">
        <v>114</v>
      </c>
      <c r="K47" s="40" t="s">
        <v>115</v>
      </c>
      <c r="L47" s="40" t="s">
        <v>116</v>
      </c>
      <c r="M47" s="40">
        <v>9609.17</v>
      </c>
      <c r="N47" s="40">
        <v>46</v>
      </c>
      <c r="O47" s="40">
        <v>3.5833333333100001</v>
      </c>
      <c r="P47" s="40">
        <v>3.5833333333100001</v>
      </c>
      <c r="Q47" s="40">
        <v>17.05</v>
      </c>
    </row>
    <row r="48" spans="1:17" x14ac:dyDescent="0.25">
      <c r="A48" s="40">
        <v>900</v>
      </c>
      <c r="B48" s="40" t="s">
        <v>55</v>
      </c>
      <c r="C48" s="40">
        <v>904</v>
      </c>
      <c r="D48" s="40" t="s">
        <v>56</v>
      </c>
      <c r="E48" s="40" t="s">
        <v>57</v>
      </c>
      <c r="F48" s="40" t="s">
        <v>58</v>
      </c>
      <c r="G48" s="40" t="s">
        <v>81</v>
      </c>
      <c r="H48" s="40">
        <v>90440007</v>
      </c>
      <c r="I48" s="40" t="s">
        <v>82</v>
      </c>
      <c r="J48" s="40" t="s">
        <v>117</v>
      </c>
      <c r="K48" s="40" t="s">
        <v>118</v>
      </c>
      <c r="L48" s="40" t="s">
        <v>119</v>
      </c>
      <c r="M48" s="40">
        <v>1072.1099999999999</v>
      </c>
      <c r="N48" s="40">
        <v>14</v>
      </c>
      <c r="O48" s="40">
        <v>0.93333333332000001</v>
      </c>
      <c r="P48" s="40">
        <v>0.93333333332000001</v>
      </c>
      <c r="Q48" s="40">
        <v>3.2</v>
      </c>
    </row>
    <row r="49" spans="1:17" x14ac:dyDescent="0.25">
      <c r="A49" s="40">
        <v>900</v>
      </c>
      <c r="B49" s="40" t="s">
        <v>55</v>
      </c>
      <c r="C49" s="40">
        <v>904</v>
      </c>
      <c r="D49" s="40" t="s">
        <v>56</v>
      </c>
      <c r="E49" s="40" t="s">
        <v>57</v>
      </c>
      <c r="F49" s="40" t="s">
        <v>58</v>
      </c>
      <c r="G49" s="40" t="s">
        <v>81</v>
      </c>
      <c r="H49" s="40">
        <v>90440007</v>
      </c>
      <c r="I49" s="40" t="s">
        <v>82</v>
      </c>
      <c r="J49" s="40" t="s">
        <v>117</v>
      </c>
      <c r="K49" s="40" t="s">
        <v>120</v>
      </c>
      <c r="L49" s="40" t="s">
        <v>121</v>
      </c>
      <c r="M49" s="40">
        <v>452.7</v>
      </c>
      <c r="N49" s="40">
        <v>4</v>
      </c>
      <c r="O49" s="40">
        <v>0.66666666664999996</v>
      </c>
      <c r="P49" s="40">
        <v>0.66666666664999996</v>
      </c>
      <c r="Q49" s="40">
        <v>1.6</v>
      </c>
    </row>
    <row r="50" spans="1:17" x14ac:dyDescent="0.25">
      <c r="A50" s="40">
        <v>900</v>
      </c>
      <c r="B50" s="40" t="s">
        <v>55</v>
      </c>
      <c r="C50" s="40">
        <v>904</v>
      </c>
      <c r="D50" s="40" t="s">
        <v>56</v>
      </c>
      <c r="E50" s="40" t="s">
        <v>57</v>
      </c>
      <c r="F50" s="40" t="s">
        <v>58</v>
      </c>
      <c r="G50" s="40" t="s">
        <v>81</v>
      </c>
      <c r="H50" s="40">
        <v>90440007</v>
      </c>
      <c r="I50" s="40" t="s">
        <v>82</v>
      </c>
      <c r="J50" s="40" t="s">
        <v>117</v>
      </c>
      <c r="K50" s="40" t="s">
        <v>122</v>
      </c>
      <c r="L50" s="40" t="s">
        <v>123</v>
      </c>
      <c r="M50" s="40">
        <v>1125.32</v>
      </c>
      <c r="N50" s="40">
        <v>34</v>
      </c>
      <c r="O50" s="40">
        <v>2.8333333332900001</v>
      </c>
      <c r="P50" s="40">
        <v>2.8333333332900001</v>
      </c>
      <c r="Q50" s="40">
        <v>3.7499199999999999</v>
      </c>
    </row>
    <row r="51" spans="1:17" x14ac:dyDescent="0.25">
      <c r="A51" s="40">
        <v>900</v>
      </c>
      <c r="B51" s="40" t="s">
        <v>55</v>
      </c>
      <c r="C51" s="40">
        <v>904</v>
      </c>
      <c r="D51" s="40" t="s">
        <v>56</v>
      </c>
      <c r="E51" s="40" t="s">
        <v>57</v>
      </c>
      <c r="F51" s="40" t="s">
        <v>58</v>
      </c>
      <c r="G51" s="40" t="s">
        <v>81</v>
      </c>
      <c r="H51" s="40">
        <v>90440007</v>
      </c>
      <c r="I51" s="40" t="s">
        <v>82</v>
      </c>
      <c r="J51" s="40" t="s">
        <v>117</v>
      </c>
      <c r="K51" s="40" t="s">
        <v>124</v>
      </c>
      <c r="L51" s="40" t="s">
        <v>125</v>
      </c>
      <c r="M51" s="40">
        <v>80.05</v>
      </c>
      <c r="N51" s="40">
        <v>1</v>
      </c>
      <c r="O51" s="40">
        <v>0.16666666665999999</v>
      </c>
      <c r="P51" s="40">
        <v>0.16666666665999999</v>
      </c>
      <c r="Q51" s="40">
        <v>0.53449999999999998</v>
      </c>
    </row>
    <row r="52" spans="1:17" x14ac:dyDescent="0.25">
      <c r="A52" s="40">
        <v>900</v>
      </c>
      <c r="B52" s="40" t="s">
        <v>55</v>
      </c>
      <c r="C52" s="40">
        <v>904</v>
      </c>
      <c r="D52" s="40" t="s">
        <v>56</v>
      </c>
      <c r="E52" s="40" t="s">
        <v>57</v>
      </c>
      <c r="F52" s="40" t="s">
        <v>58</v>
      </c>
      <c r="G52" s="40" t="s">
        <v>81</v>
      </c>
      <c r="H52" s="40">
        <v>90442011</v>
      </c>
      <c r="I52" s="40" t="s">
        <v>126</v>
      </c>
      <c r="J52" s="40" t="s">
        <v>83</v>
      </c>
      <c r="K52" s="40" t="s">
        <v>84</v>
      </c>
      <c r="L52" s="40" t="s">
        <v>85</v>
      </c>
      <c r="M52" s="40">
        <v>6665.17</v>
      </c>
      <c r="N52" s="40">
        <v>173</v>
      </c>
      <c r="O52" s="40">
        <v>7.6964285713000002</v>
      </c>
      <c r="P52" s="40">
        <v>4.7714285713000004</v>
      </c>
      <c r="Q52" s="40">
        <v>8.1300000000000008</v>
      </c>
    </row>
    <row r="53" spans="1:17" x14ac:dyDescent="0.25">
      <c r="A53" s="40">
        <v>900</v>
      </c>
      <c r="B53" s="40" t="s">
        <v>55</v>
      </c>
      <c r="C53" s="40">
        <v>904</v>
      </c>
      <c r="D53" s="40" t="s">
        <v>56</v>
      </c>
      <c r="E53" s="40" t="s">
        <v>57</v>
      </c>
      <c r="F53" s="40" t="s">
        <v>58</v>
      </c>
      <c r="G53" s="40" t="s">
        <v>81</v>
      </c>
      <c r="H53" s="40">
        <v>90442011</v>
      </c>
      <c r="I53" s="40" t="s">
        <v>126</v>
      </c>
      <c r="J53" s="40" t="s">
        <v>83</v>
      </c>
      <c r="K53" s="40" t="s">
        <v>86</v>
      </c>
      <c r="L53" s="40" t="s">
        <v>87</v>
      </c>
      <c r="M53" s="40">
        <v>3729.35</v>
      </c>
      <c r="N53" s="40">
        <v>121</v>
      </c>
      <c r="O53" s="40">
        <v>5.5833333332799997</v>
      </c>
      <c r="P53" s="40">
        <v>2.88333333328</v>
      </c>
      <c r="Q53" s="40">
        <v>2.08</v>
      </c>
    </row>
    <row r="54" spans="1:17" x14ac:dyDescent="0.25">
      <c r="A54" s="40">
        <v>900</v>
      </c>
      <c r="B54" s="40" t="s">
        <v>55</v>
      </c>
      <c r="C54" s="40">
        <v>904</v>
      </c>
      <c r="D54" s="40" t="s">
        <v>56</v>
      </c>
      <c r="E54" s="40" t="s">
        <v>57</v>
      </c>
      <c r="F54" s="40" t="s">
        <v>58</v>
      </c>
      <c r="G54" s="40" t="s">
        <v>81</v>
      </c>
      <c r="H54" s="40">
        <v>90442011</v>
      </c>
      <c r="I54" s="40" t="s">
        <v>126</v>
      </c>
      <c r="J54" s="40" t="s">
        <v>83</v>
      </c>
      <c r="K54" s="40" t="s">
        <v>88</v>
      </c>
      <c r="L54" s="40" t="s">
        <v>89</v>
      </c>
      <c r="M54" s="40">
        <v>1529.6</v>
      </c>
      <c r="N54" s="40">
        <v>320</v>
      </c>
      <c r="O54" s="40">
        <v>16</v>
      </c>
      <c r="P54" s="40">
        <v>0.8</v>
      </c>
      <c r="Q54" s="40">
        <v>5.12</v>
      </c>
    </row>
    <row r="55" spans="1:17" x14ac:dyDescent="0.25">
      <c r="A55" s="40">
        <v>900</v>
      </c>
      <c r="B55" s="40" t="s">
        <v>55</v>
      </c>
      <c r="C55" s="40">
        <v>904</v>
      </c>
      <c r="D55" s="40" t="s">
        <v>56</v>
      </c>
      <c r="E55" s="40" t="s">
        <v>57</v>
      </c>
      <c r="F55" s="40" t="s">
        <v>58</v>
      </c>
      <c r="G55" s="40" t="s">
        <v>81</v>
      </c>
      <c r="H55" s="40">
        <v>90442011</v>
      </c>
      <c r="I55" s="40" t="s">
        <v>126</v>
      </c>
      <c r="J55" s="40" t="s">
        <v>90</v>
      </c>
      <c r="K55" s="40" t="s">
        <v>91</v>
      </c>
      <c r="L55" s="40" t="s">
        <v>92</v>
      </c>
      <c r="M55" s="40">
        <v>1436.04</v>
      </c>
      <c r="N55" s="40">
        <v>51</v>
      </c>
      <c r="O55" s="40">
        <v>2.3571428571199999</v>
      </c>
      <c r="P55" s="40">
        <v>1.09325396823</v>
      </c>
      <c r="Q55" s="40">
        <v>6.492</v>
      </c>
    </row>
    <row r="56" spans="1:17" x14ac:dyDescent="0.25">
      <c r="A56" s="40">
        <v>900</v>
      </c>
      <c r="B56" s="40" t="s">
        <v>55</v>
      </c>
      <c r="C56" s="40">
        <v>904</v>
      </c>
      <c r="D56" s="40" t="s">
        <v>56</v>
      </c>
      <c r="E56" s="40" t="s">
        <v>57</v>
      </c>
      <c r="F56" s="40" t="s">
        <v>58</v>
      </c>
      <c r="G56" s="40" t="s">
        <v>81</v>
      </c>
      <c r="H56" s="40">
        <v>90442011</v>
      </c>
      <c r="I56" s="40" t="s">
        <v>126</v>
      </c>
      <c r="J56" s="40" t="s">
        <v>93</v>
      </c>
      <c r="K56" s="40" t="s">
        <v>94</v>
      </c>
      <c r="L56" s="40" t="s">
        <v>95</v>
      </c>
      <c r="M56" s="40">
        <v>2587.91</v>
      </c>
      <c r="N56" s="40">
        <v>1144</v>
      </c>
      <c r="O56" s="40">
        <v>25.32638888887</v>
      </c>
      <c r="P56" s="40">
        <v>3.4763888888699999</v>
      </c>
      <c r="Q56" s="40">
        <v>14.414999999999999</v>
      </c>
    </row>
    <row r="57" spans="1:17" x14ac:dyDescent="0.25">
      <c r="A57" s="40">
        <v>900</v>
      </c>
      <c r="B57" s="40" t="s">
        <v>55</v>
      </c>
      <c r="C57" s="40">
        <v>904</v>
      </c>
      <c r="D57" s="40" t="s">
        <v>56</v>
      </c>
      <c r="E57" s="40" t="s">
        <v>57</v>
      </c>
      <c r="F57" s="40" t="s">
        <v>58</v>
      </c>
      <c r="G57" s="40" t="s">
        <v>81</v>
      </c>
      <c r="H57" s="40">
        <v>90442011</v>
      </c>
      <c r="I57" s="40" t="s">
        <v>126</v>
      </c>
      <c r="J57" s="40" t="s">
        <v>93</v>
      </c>
      <c r="K57" s="40" t="s">
        <v>96</v>
      </c>
      <c r="L57" s="40" t="s">
        <v>97</v>
      </c>
      <c r="M57" s="40">
        <v>1913.2</v>
      </c>
      <c r="N57" s="40">
        <v>220</v>
      </c>
      <c r="O57" s="40">
        <v>7.03754578736</v>
      </c>
      <c r="P57" s="40">
        <v>7.03754578736</v>
      </c>
      <c r="Q57" s="40">
        <v>3.79</v>
      </c>
    </row>
    <row r="58" spans="1:17" x14ac:dyDescent="0.25">
      <c r="A58" s="40">
        <v>900</v>
      </c>
      <c r="B58" s="40" t="s">
        <v>55</v>
      </c>
      <c r="C58" s="40">
        <v>904</v>
      </c>
      <c r="D58" s="40" t="s">
        <v>56</v>
      </c>
      <c r="E58" s="40" t="s">
        <v>57</v>
      </c>
      <c r="F58" s="40" t="s">
        <v>58</v>
      </c>
      <c r="G58" s="40" t="s">
        <v>81</v>
      </c>
      <c r="H58" s="40">
        <v>90442011</v>
      </c>
      <c r="I58" s="40" t="s">
        <v>126</v>
      </c>
      <c r="J58" s="40" t="s">
        <v>93</v>
      </c>
      <c r="K58" s="40" t="s">
        <v>98</v>
      </c>
      <c r="L58" s="40" t="s">
        <v>99</v>
      </c>
      <c r="M58" s="40">
        <v>2890.34</v>
      </c>
      <c r="N58" s="40">
        <v>186</v>
      </c>
      <c r="O58" s="40">
        <v>9.5193181817199992</v>
      </c>
      <c r="P58" s="40">
        <v>9.5193181817199992</v>
      </c>
      <c r="Q58" s="40">
        <v>13.55</v>
      </c>
    </row>
    <row r="59" spans="1:17" x14ac:dyDescent="0.25">
      <c r="A59" s="40">
        <v>900</v>
      </c>
      <c r="B59" s="40" t="s">
        <v>55</v>
      </c>
      <c r="C59" s="40">
        <v>904</v>
      </c>
      <c r="D59" s="40" t="s">
        <v>56</v>
      </c>
      <c r="E59" s="40" t="s">
        <v>57</v>
      </c>
      <c r="F59" s="40" t="s">
        <v>58</v>
      </c>
      <c r="G59" s="40" t="s">
        <v>81</v>
      </c>
      <c r="H59" s="40">
        <v>90442011</v>
      </c>
      <c r="I59" s="40" t="s">
        <v>126</v>
      </c>
      <c r="J59" s="40" t="s">
        <v>93</v>
      </c>
      <c r="K59" s="40" t="s">
        <v>100</v>
      </c>
      <c r="L59" s="40" t="s">
        <v>101</v>
      </c>
      <c r="M59" s="40">
        <v>345.76</v>
      </c>
      <c r="N59" s="40">
        <v>12</v>
      </c>
      <c r="O59" s="40">
        <v>0.6</v>
      </c>
      <c r="P59" s="40">
        <v>0.6</v>
      </c>
      <c r="Q59" s="40">
        <v>3</v>
      </c>
    </row>
    <row r="60" spans="1:17" x14ac:dyDescent="0.25">
      <c r="A60" s="40">
        <v>900</v>
      </c>
      <c r="B60" s="40" t="s">
        <v>55</v>
      </c>
      <c r="C60" s="40">
        <v>904</v>
      </c>
      <c r="D60" s="40" t="s">
        <v>56</v>
      </c>
      <c r="E60" s="40" t="s">
        <v>57</v>
      </c>
      <c r="F60" s="40" t="s">
        <v>58</v>
      </c>
      <c r="G60" s="40" t="s">
        <v>81</v>
      </c>
      <c r="H60" s="40">
        <v>90442011</v>
      </c>
      <c r="I60" s="40" t="s">
        <v>126</v>
      </c>
      <c r="J60" s="40" t="s">
        <v>93</v>
      </c>
      <c r="K60" s="40" t="s">
        <v>102</v>
      </c>
      <c r="L60" s="40" t="s">
        <v>103</v>
      </c>
      <c r="M60" s="40">
        <v>4560.8500000000004</v>
      </c>
      <c r="N60" s="40">
        <v>246</v>
      </c>
      <c r="O60" s="40">
        <v>12.234343434239999</v>
      </c>
      <c r="P60" s="40">
        <v>12.234343434239999</v>
      </c>
      <c r="Q60" s="40">
        <v>9.0869999999999997</v>
      </c>
    </row>
    <row r="61" spans="1:17" x14ac:dyDescent="0.25">
      <c r="A61" s="40">
        <v>900</v>
      </c>
      <c r="B61" s="40" t="s">
        <v>55</v>
      </c>
      <c r="C61" s="40">
        <v>904</v>
      </c>
      <c r="D61" s="40" t="s">
        <v>56</v>
      </c>
      <c r="E61" s="40" t="s">
        <v>57</v>
      </c>
      <c r="F61" s="40" t="s">
        <v>58</v>
      </c>
      <c r="G61" s="40" t="s">
        <v>81</v>
      </c>
      <c r="H61" s="40">
        <v>90442011</v>
      </c>
      <c r="I61" s="40" t="s">
        <v>126</v>
      </c>
      <c r="J61" s="40" t="s">
        <v>93</v>
      </c>
      <c r="K61" s="40" t="s">
        <v>104</v>
      </c>
      <c r="L61" s="40" t="s">
        <v>105</v>
      </c>
      <c r="M61" s="40">
        <v>1357.9</v>
      </c>
      <c r="N61" s="40">
        <v>114</v>
      </c>
      <c r="O61" s="40">
        <v>5.5814393939000002</v>
      </c>
      <c r="P61" s="40">
        <v>5.5814393939000002</v>
      </c>
      <c r="Q61" s="40">
        <v>5.9379999999999997</v>
      </c>
    </row>
    <row r="62" spans="1:17" x14ac:dyDescent="0.25">
      <c r="A62" s="40">
        <v>900</v>
      </c>
      <c r="B62" s="40" t="s">
        <v>55</v>
      </c>
      <c r="C62" s="40">
        <v>904</v>
      </c>
      <c r="D62" s="40" t="s">
        <v>56</v>
      </c>
      <c r="E62" s="40" t="s">
        <v>57</v>
      </c>
      <c r="F62" s="40" t="s">
        <v>58</v>
      </c>
      <c r="G62" s="40" t="s">
        <v>81</v>
      </c>
      <c r="H62" s="40">
        <v>90442011</v>
      </c>
      <c r="I62" s="40" t="s">
        <v>126</v>
      </c>
      <c r="J62" s="40" t="s">
        <v>93</v>
      </c>
      <c r="K62" s="40" t="s">
        <v>106</v>
      </c>
      <c r="L62" s="40" t="s">
        <v>107</v>
      </c>
      <c r="M62" s="40">
        <v>963.01</v>
      </c>
      <c r="N62" s="40">
        <v>53</v>
      </c>
      <c r="O62" s="40">
        <v>2.65</v>
      </c>
      <c r="P62" s="40">
        <v>2.65</v>
      </c>
      <c r="Q62" s="40">
        <v>4.7699999999999996</v>
      </c>
    </row>
    <row r="63" spans="1:17" x14ac:dyDescent="0.25">
      <c r="A63" s="40">
        <v>900</v>
      </c>
      <c r="B63" s="40" t="s">
        <v>55</v>
      </c>
      <c r="C63" s="40">
        <v>904</v>
      </c>
      <c r="D63" s="40" t="s">
        <v>56</v>
      </c>
      <c r="E63" s="40" t="s">
        <v>57</v>
      </c>
      <c r="F63" s="40" t="s">
        <v>58</v>
      </c>
      <c r="G63" s="40" t="s">
        <v>81</v>
      </c>
      <c r="H63" s="40">
        <v>90442011</v>
      </c>
      <c r="I63" s="40" t="s">
        <v>126</v>
      </c>
      <c r="J63" s="40" t="s">
        <v>108</v>
      </c>
      <c r="K63" s="40" t="s">
        <v>109</v>
      </c>
      <c r="L63" s="40" t="s">
        <v>110</v>
      </c>
      <c r="M63" s="40">
        <v>1147.95</v>
      </c>
      <c r="N63" s="40">
        <v>35</v>
      </c>
      <c r="O63" s="40">
        <v>4.8809523808800002</v>
      </c>
      <c r="P63" s="40">
        <v>1.0119047617900001</v>
      </c>
      <c r="Q63" s="40">
        <v>3.3780000000000001</v>
      </c>
    </row>
    <row r="64" spans="1:17" x14ac:dyDescent="0.25">
      <c r="A64" s="40">
        <v>900</v>
      </c>
      <c r="B64" s="40" t="s">
        <v>55</v>
      </c>
      <c r="C64" s="40">
        <v>904</v>
      </c>
      <c r="D64" s="40" t="s">
        <v>56</v>
      </c>
      <c r="E64" s="40" t="s">
        <v>57</v>
      </c>
      <c r="F64" s="40" t="s">
        <v>58</v>
      </c>
      <c r="G64" s="40" t="s">
        <v>81</v>
      </c>
      <c r="H64" s="40">
        <v>90442011</v>
      </c>
      <c r="I64" s="40" t="s">
        <v>126</v>
      </c>
      <c r="J64" s="40" t="s">
        <v>111</v>
      </c>
      <c r="K64" s="40" t="s">
        <v>112</v>
      </c>
      <c r="L64" s="40" t="s">
        <v>113</v>
      </c>
      <c r="M64" s="40">
        <v>14779.96</v>
      </c>
      <c r="N64" s="40">
        <v>203</v>
      </c>
      <c r="O64" s="40">
        <v>12.253052502979999</v>
      </c>
      <c r="P64" s="40">
        <v>12.253052502979999</v>
      </c>
      <c r="Q64" s="40">
        <v>55.354999999999997</v>
      </c>
    </row>
    <row r="65" spans="1:17" x14ac:dyDescent="0.25">
      <c r="A65" s="40">
        <v>900</v>
      </c>
      <c r="B65" s="40" t="s">
        <v>55</v>
      </c>
      <c r="C65" s="40">
        <v>904</v>
      </c>
      <c r="D65" s="40" t="s">
        <v>56</v>
      </c>
      <c r="E65" s="40" t="s">
        <v>57</v>
      </c>
      <c r="F65" s="40" t="s">
        <v>58</v>
      </c>
      <c r="G65" s="40" t="s">
        <v>81</v>
      </c>
      <c r="H65" s="40">
        <v>90442029</v>
      </c>
      <c r="I65" s="40" t="s">
        <v>127</v>
      </c>
      <c r="J65" s="40" t="s">
        <v>83</v>
      </c>
      <c r="K65" s="40" t="s">
        <v>84</v>
      </c>
      <c r="L65" s="40" t="s">
        <v>85</v>
      </c>
      <c r="M65" s="40">
        <v>14341.12</v>
      </c>
      <c r="N65" s="40">
        <v>637</v>
      </c>
      <c r="O65" s="40">
        <v>24.70238095214</v>
      </c>
      <c r="P65" s="40">
        <v>10.07738095214</v>
      </c>
      <c r="Q65" s="40">
        <v>15.942500000000001</v>
      </c>
    </row>
    <row r="66" spans="1:17" x14ac:dyDescent="0.25">
      <c r="A66" s="40">
        <v>900</v>
      </c>
      <c r="B66" s="40" t="s">
        <v>55</v>
      </c>
      <c r="C66" s="40">
        <v>904</v>
      </c>
      <c r="D66" s="40" t="s">
        <v>56</v>
      </c>
      <c r="E66" s="40" t="s">
        <v>57</v>
      </c>
      <c r="F66" s="40" t="s">
        <v>58</v>
      </c>
      <c r="G66" s="40" t="s">
        <v>81</v>
      </c>
      <c r="H66" s="40">
        <v>90442029</v>
      </c>
      <c r="I66" s="40" t="s">
        <v>127</v>
      </c>
      <c r="J66" s="40" t="s">
        <v>83</v>
      </c>
      <c r="K66" s="40" t="s">
        <v>86</v>
      </c>
      <c r="L66" s="40" t="s">
        <v>87</v>
      </c>
      <c r="M66" s="40">
        <v>3213.94</v>
      </c>
      <c r="N66" s="40">
        <v>22</v>
      </c>
      <c r="O66" s="40">
        <v>1.99999999994</v>
      </c>
      <c r="P66" s="40">
        <v>1.99999999994</v>
      </c>
      <c r="Q66" s="40">
        <v>1.9624999999999999</v>
      </c>
    </row>
    <row r="67" spans="1:17" x14ac:dyDescent="0.25">
      <c r="A67" s="40">
        <v>900</v>
      </c>
      <c r="B67" s="40" t="s">
        <v>55</v>
      </c>
      <c r="C67" s="40">
        <v>904</v>
      </c>
      <c r="D67" s="40" t="s">
        <v>56</v>
      </c>
      <c r="E67" s="40" t="s">
        <v>57</v>
      </c>
      <c r="F67" s="40" t="s">
        <v>58</v>
      </c>
      <c r="G67" s="40" t="s">
        <v>81</v>
      </c>
      <c r="H67" s="40">
        <v>90442029</v>
      </c>
      <c r="I67" s="40" t="s">
        <v>127</v>
      </c>
      <c r="J67" s="40" t="s">
        <v>83</v>
      </c>
      <c r="K67" s="40" t="s">
        <v>88</v>
      </c>
      <c r="L67" s="40" t="s">
        <v>89</v>
      </c>
      <c r="M67" s="40">
        <v>1022.7</v>
      </c>
      <c r="N67" s="40">
        <v>210</v>
      </c>
      <c r="O67" s="40">
        <v>9</v>
      </c>
      <c r="P67" s="40">
        <v>0.52500000000000002</v>
      </c>
      <c r="Q67" s="40">
        <v>3.36</v>
      </c>
    </row>
    <row r="68" spans="1:17" x14ac:dyDescent="0.25">
      <c r="A68" s="40">
        <v>900</v>
      </c>
      <c r="B68" s="40" t="s">
        <v>55</v>
      </c>
      <c r="C68" s="40">
        <v>904</v>
      </c>
      <c r="D68" s="40" t="s">
        <v>56</v>
      </c>
      <c r="E68" s="40" t="s">
        <v>57</v>
      </c>
      <c r="F68" s="40" t="s">
        <v>58</v>
      </c>
      <c r="G68" s="40" t="s">
        <v>81</v>
      </c>
      <c r="H68" s="40">
        <v>90442029</v>
      </c>
      <c r="I68" s="40" t="s">
        <v>127</v>
      </c>
      <c r="J68" s="40" t="s">
        <v>90</v>
      </c>
      <c r="K68" s="40" t="s">
        <v>91</v>
      </c>
      <c r="L68" s="40" t="s">
        <v>92</v>
      </c>
      <c r="M68" s="40">
        <v>2208.65</v>
      </c>
      <c r="N68" s="40">
        <v>57</v>
      </c>
      <c r="O68" s="40">
        <v>4.3214285713700002</v>
      </c>
      <c r="P68" s="40">
        <v>1.75892857137</v>
      </c>
      <c r="Q68" s="40">
        <v>10.1</v>
      </c>
    </row>
    <row r="69" spans="1:17" x14ac:dyDescent="0.25">
      <c r="A69" s="40">
        <v>900</v>
      </c>
      <c r="B69" s="40" t="s">
        <v>55</v>
      </c>
      <c r="C69" s="40">
        <v>904</v>
      </c>
      <c r="D69" s="40" t="s">
        <v>56</v>
      </c>
      <c r="E69" s="40" t="s">
        <v>57</v>
      </c>
      <c r="F69" s="40" t="s">
        <v>58</v>
      </c>
      <c r="G69" s="40" t="s">
        <v>81</v>
      </c>
      <c r="H69" s="40">
        <v>90442029</v>
      </c>
      <c r="I69" s="40" t="s">
        <v>127</v>
      </c>
      <c r="J69" s="40" t="s">
        <v>93</v>
      </c>
      <c r="K69" s="40" t="s">
        <v>94</v>
      </c>
      <c r="L69" s="40" t="s">
        <v>95</v>
      </c>
      <c r="M69" s="40">
        <v>2651.64</v>
      </c>
      <c r="N69" s="40">
        <v>500</v>
      </c>
      <c r="O69" s="40">
        <v>14.63888888883</v>
      </c>
      <c r="P69" s="40">
        <v>7.0388888888299999</v>
      </c>
      <c r="Q69" s="40">
        <v>13.24</v>
      </c>
    </row>
    <row r="70" spans="1:17" x14ac:dyDescent="0.25">
      <c r="A70" s="40">
        <v>900</v>
      </c>
      <c r="B70" s="40" t="s">
        <v>55</v>
      </c>
      <c r="C70" s="40">
        <v>904</v>
      </c>
      <c r="D70" s="40" t="s">
        <v>56</v>
      </c>
      <c r="E70" s="40" t="s">
        <v>57</v>
      </c>
      <c r="F70" s="40" t="s">
        <v>58</v>
      </c>
      <c r="G70" s="40" t="s">
        <v>81</v>
      </c>
      <c r="H70" s="40">
        <v>90442029</v>
      </c>
      <c r="I70" s="40" t="s">
        <v>127</v>
      </c>
      <c r="J70" s="40" t="s">
        <v>93</v>
      </c>
      <c r="K70" s="40" t="s">
        <v>96</v>
      </c>
      <c r="L70" s="40" t="s">
        <v>97</v>
      </c>
      <c r="M70" s="40">
        <v>1410.36</v>
      </c>
      <c r="N70" s="40">
        <v>161</v>
      </c>
      <c r="O70" s="40">
        <v>5.1055555553999996</v>
      </c>
      <c r="P70" s="40">
        <v>5.1055555553999996</v>
      </c>
      <c r="Q70" s="40">
        <v>2.8069999999999999</v>
      </c>
    </row>
    <row r="71" spans="1:17" x14ac:dyDescent="0.25">
      <c r="A71" s="40">
        <v>900</v>
      </c>
      <c r="B71" s="40" t="s">
        <v>55</v>
      </c>
      <c r="C71" s="40">
        <v>904</v>
      </c>
      <c r="D71" s="40" t="s">
        <v>56</v>
      </c>
      <c r="E71" s="40" t="s">
        <v>57</v>
      </c>
      <c r="F71" s="40" t="s">
        <v>58</v>
      </c>
      <c r="G71" s="40" t="s">
        <v>81</v>
      </c>
      <c r="H71" s="40">
        <v>90442029</v>
      </c>
      <c r="I71" s="40" t="s">
        <v>127</v>
      </c>
      <c r="J71" s="40" t="s">
        <v>93</v>
      </c>
      <c r="K71" s="40" t="s">
        <v>98</v>
      </c>
      <c r="L71" s="40" t="s">
        <v>99</v>
      </c>
      <c r="M71" s="40">
        <v>1952.32</v>
      </c>
      <c r="N71" s="40">
        <v>133</v>
      </c>
      <c r="O71" s="40">
        <v>6.57449494944</v>
      </c>
      <c r="P71" s="40">
        <v>6.57449494944</v>
      </c>
      <c r="Q71" s="40">
        <v>9.7249999999999996</v>
      </c>
    </row>
    <row r="72" spans="1:17" x14ac:dyDescent="0.25">
      <c r="A72" s="40">
        <v>900</v>
      </c>
      <c r="B72" s="40" t="s">
        <v>55</v>
      </c>
      <c r="C72" s="40">
        <v>904</v>
      </c>
      <c r="D72" s="40" t="s">
        <v>56</v>
      </c>
      <c r="E72" s="40" t="s">
        <v>57</v>
      </c>
      <c r="F72" s="40" t="s">
        <v>58</v>
      </c>
      <c r="G72" s="40" t="s">
        <v>81</v>
      </c>
      <c r="H72" s="40">
        <v>90442029</v>
      </c>
      <c r="I72" s="40" t="s">
        <v>127</v>
      </c>
      <c r="J72" s="40" t="s">
        <v>93</v>
      </c>
      <c r="K72" s="40" t="s">
        <v>100</v>
      </c>
      <c r="L72" s="40" t="s">
        <v>101</v>
      </c>
      <c r="M72" s="40">
        <v>148</v>
      </c>
      <c r="N72" s="40">
        <v>5</v>
      </c>
      <c r="O72" s="40">
        <v>0.25</v>
      </c>
      <c r="P72" s="40">
        <v>0.25</v>
      </c>
      <c r="Q72" s="40">
        <v>1.25</v>
      </c>
    </row>
    <row r="73" spans="1:17" x14ac:dyDescent="0.25">
      <c r="A73" s="40">
        <v>900</v>
      </c>
      <c r="B73" s="40" t="s">
        <v>55</v>
      </c>
      <c r="C73" s="40">
        <v>904</v>
      </c>
      <c r="D73" s="40" t="s">
        <v>56</v>
      </c>
      <c r="E73" s="40" t="s">
        <v>57</v>
      </c>
      <c r="F73" s="40" t="s">
        <v>58</v>
      </c>
      <c r="G73" s="40" t="s">
        <v>81</v>
      </c>
      <c r="H73" s="40">
        <v>90442029</v>
      </c>
      <c r="I73" s="40" t="s">
        <v>127</v>
      </c>
      <c r="J73" s="40" t="s">
        <v>93</v>
      </c>
      <c r="K73" s="40" t="s">
        <v>102</v>
      </c>
      <c r="L73" s="40" t="s">
        <v>103</v>
      </c>
      <c r="M73" s="40">
        <v>7754.94</v>
      </c>
      <c r="N73" s="40">
        <v>374</v>
      </c>
      <c r="O73" s="40">
        <v>18.98560606046</v>
      </c>
      <c r="P73" s="40">
        <v>18.98560606046</v>
      </c>
      <c r="Q73" s="40">
        <v>12.791</v>
      </c>
    </row>
    <row r="74" spans="1:17" x14ac:dyDescent="0.25">
      <c r="A74" s="40">
        <v>900</v>
      </c>
      <c r="B74" s="40" t="s">
        <v>55</v>
      </c>
      <c r="C74" s="40">
        <v>904</v>
      </c>
      <c r="D74" s="40" t="s">
        <v>56</v>
      </c>
      <c r="E74" s="40" t="s">
        <v>57</v>
      </c>
      <c r="F74" s="40" t="s">
        <v>58</v>
      </c>
      <c r="G74" s="40" t="s">
        <v>81</v>
      </c>
      <c r="H74" s="40">
        <v>90442029</v>
      </c>
      <c r="I74" s="40" t="s">
        <v>127</v>
      </c>
      <c r="J74" s="40" t="s">
        <v>93</v>
      </c>
      <c r="K74" s="40" t="s">
        <v>104</v>
      </c>
      <c r="L74" s="40" t="s">
        <v>105</v>
      </c>
      <c r="M74" s="40">
        <v>950.84</v>
      </c>
      <c r="N74" s="40">
        <v>73</v>
      </c>
      <c r="O74" s="40">
        <v>3.8939393938600002</v>
      </c>
      <c r="P74" s="40">
        <v>3.8939393938600002</v>
      </c>
      <c r="Q74" s="40">
        <v>3.9009999999999998</v>
      </c>
    </row>
    <row r="75" spans="1:17" x14ac:dyDescent="0.25">
      <c r="A75" s="40">
        <v>900</v>
      </c>
      <c r="B75" s="40" t="s">
        <v>55</v>
      </c>
      <c r="C75" s="40">
        <v>904</v>
      </c>
      <c r="D75" s="40" t="s">
        <v>56</v>
      </c>
      <c r="E75" s="40" t="s">
        <v>57</v>
      </c>
      <c r="F75" s="40" t="s">
        <v>58</v>
      </c>
      <c r="G75" s="40" t="s">
        <v>81</v>
      </c>
      <c r="H75" s="40">
        <v>90442029</v>
      </c>
      <c r="I75" s="40" t="s">
        <v>127</v>
      </c>
      <c r="J75" s="40" t="s">
        <v>93</v>
      </c>
      <c r="K75" s="40" t="s">
        <v>106</v>
      </c>
      <c r="L75" s="40" t="s">
        <v>107</v>
      </c>
      <c r="M75" s="40">
        <v>672.12</v>
      </c>
      <c r="N75" s="40">
        <v>36</v>
      </c>
      <c r="O75" s="40">
        <v>1.8</v>
      </c>
      <c r="P75" s="40">
        <v>1.8</v>
      </c>
      <c r="Q75" s="40">
        <v>3.24</v>
      </c>
    </row>
    <row r="76" spans="1:17" x14ac:dyDescent="0.25">
      <c r="A76" s="40">
        <v>900</v>
      </c>
      <c r="B76" s="40" t="s">
        <v>55</v>
      </c>
      <c r="C76" s="40">
        <v>904</v>
      </c>
      <c r="D76" s="40" t="s">
        <v>56</v>
      </c>
      <c r="E76" s="40" t="s">
        <v>57</v>
      </c>
      <c r="F76" s="40" t="s">
        <v>58</v>
      </c>
      <c r="G76" s="40" t="s">
        <v>81</v>
      </c>
      <c r="H76" s="40">
        <v>90442029</v>
      </c>
      <c r="I76" s="40" t="s">
        <v>127</v>
      </c>
      <c r="J76" s="40" t="s">
        <v>108</v>
      </c>
      <c r="K76" s="40" t="s">
        <v>109</v>
      </c>
      <c r="L76" s="40" t="s">
        <v>110</v>
      </c>
      <c r="M76" s="40">
        <v>1615.98</v>
      </c>
      <c r="N76" s="40">
        <v>35</v>
      </c>
      <c r="O76" s="40">
        <v>4.2142857141999999</v>
      </c>
      <c r="P76" s="40">
        <v>1.42857142846</v>
      </c>
      <c r="Q76" s="40">
        <v>4.7560000000000002</v>
      </c>
    </row>
    <row r="77" spans="1:17" x14ac:dyDescent="0.25">
      <c r="A77" s="40">
        <v>900</v>
      </c>
      <c r="B77" s="40" t="s">
        <v>55</v>
      </c>
      <c r="C77" s="40">
        <v>904</v>
      </c>
      <c r="D77" s="40" t="s">
        <v>56</v>
      </c>
      <c r="E77" s="40" t="s">
        <v>57</v>
      </c>
      <c r="F77" s="40" t="s">
        <v>58</v>
      </c>
      <c r="G77" s="40" t="s">
        <v>81</v>
      </c>
      <c r="H77" s="40">
        <v>90442029</v>
      </c>
      <c r="I77" s="40" t="s">
        <v>127</v>
      </c>
      <c r="J77" s="40" t="s">
        <v>111</v>
      </c>
      <c r="K77" s="40" t="s">
        <v>112</v>
      </c>
      <c r="L77" s="40" t="s">
        <v>113</v>
      </c>
      <c r="M77" s="40">
        <v>6659.8</v>
      </c>
      <c r="N77" s="40">
        <v>119</v>
      </c>
      <c r="O77" s="40">
        <v>7.2662198911699996</v>
      </c>
      <c r="P77" s="40">
        <v>7.2662198911699996</v>
      </c>
      <c r="Q77" s="40">
        <v>30.07</v>
      </c>
    </row>
    <row r="78" spans="1:17" x14ac:dyDescent="0.25">
      <c r="A78" s="40">
        <v>900</v>
      </c>
      <c r="B78" s="40" t="s">
        <v>55</v>
      </c>
      <c r="C78" s="40">
        <v>904</v>
      </c>
      <c r="D78" s="40" t="s">
        <v>56</v>
      </c>
      <c r="E78" s="40" t="s">
        <v>57</v>
      </c>
      <c r="F78" s="40" t="s">
        <v>58</v>
      </c>
      <c r="G78" s="40" t="s">
        <v>81</v>
      </c>
      <c r="H78" s="40">
        <v>90442029</v>
      </c>
      <c r="I78" s="40" t="s">
        <v>127</v>
      </c>
      <c r="J78" s="40" t="s">
        <v>114</v>
      </c>
      <c r="K78" s="40" t="s">
        <v>115</v>
      </c>
      <c r="L78" s="40" t="s">
        <v>116</v>
      </c>
      <c r="M78" s="40">
        <v>655.8</v>
      </c>
      <c r="N78" s="40">
        <v>4</v>
      </c>
      <c r="O78" s="40">
        <v>0.33333333331999998</v>
      </c>
      <c r="P78" s="40">
        <v>0.33333333331999998</v>
      </c>
      <c r="Q78" s="40">
        <v>1.4</v>
      </c>
    </row>
    <row r="79" spans="1:17" x14ac:dyDescent="0.25">
      <c r="A79" s="40">
        <v>900</v>
      </c>
      <c r="B79" s="40" t="s">
        <v>55</v>
      </c>
      <c r="C79" s="40">
        <v>904</v>
      </c>
      <c r="D79" s="40" t="s">
        <v>56</v>
      </c>
      <c r="E79" s="40" t="s">
        <v>57</v>
      </c>
      <c r="F79" s="40" t="s">
        <v>58</v>
      </c>
      <c r="G79" s="40" t="s">
        <v>81</v>
      </c>
      <c r="H79" s="40">
        <v>90442029</v>
      </c>
      <c r="I79" s="40" t="s">
        <v>127</v>
      </c>
      <c r="J79" s="40" t="s">
        <v>117</v>
      </c>
      <c r="K79" s="40" t="s">
        <v>118</v>
      </c>
      <c r="L79" s="40" t="s">
        <v>119</v>
      </c>
      <c r="M79" s="40">
        <v>1067.26</v>
      </c>
      <c r="N79" s="40">
        <v>13</v>
      </c>
      <c r="O79" s="40">
        <v>0.86666666660000002</v>
      </c>
      <c r="P79" s="40">
        <v>0.86666666660000002</v>
      </c>
      <c r="Q79" s="40">
        <v>3.15</v>
      </c>
    </row>
    <row r="80" spans="1:17" x14ac:dyDescent="0.25">
      <c r="A80" s="40">
        <v>900</v>
      </c>
      <c r="B80" s="40" t="s">
        <v>55</v>
      </c>
      <c r="C80" s="40">
        <v>904</v>
      </c>
      <c r="D80" s="40" t="s">
        <v>56</v>
      </c>
      <c r="E80" s="40" t="s">
        <v>57</v>
      </c>
      <c r="F80" s="40" t="s">
        <v>58</v>
      </c>
      <c r="G80" s="40" t="s">
        <v>81</v>
      </c>
      <c r="H80" s="40">
        <v>90442029</v>
      </c>
      <c r="I80" s="40" t="s">
        <v>127</v>
      </c>
      <c r="J80" s="40" t="s">
        <v>117</v>
      </c>
      <c r="K80" s="40" t="s">
        <v>122</v>
      </c>
      <c r="L80" s="40" t="s">
        <v>123</v>
      </c>
      <c r="M80" s="40">
        <v>855.96</v>
      </c>
      <c r="N80" s="40">
        <v>24</v>
      </c>
      <c r="O80" s="40">
        <v>2</v>
      </c>
      <c r="P80" s="40">
        <v>2</v>
      </c>
      <c r="Q80" s="40">
        <v>3.1406999999999998</v>
      </c>
    </row>
    <row r="81" spans="1:17" x14ac:dyDescent="0.25">
      <c r="A81" s="40">
        <v>900</v>
      </c>
      <c r="B81" s="40" t="s">
        <v>55</v>
      </c>
      <c r="C81" s="40">
        <v>904</v>
      </c>
      <c r="D81" s="40" t="s">
        <v>56</v>
      </c>
      <c r="E81" s="40" t="s">
        <v>57</v>
      </c>
      <c r="F81" s="40" t="s">
        <v>58</v>
      </c>
      <c r="G81" s="40" t="s">
        <v>81</v>
      </c>
      <c r="H81" s="40">
        <v>90442059</v>
      </c>
      <c r="I81" s="40" t="s">
        <v>128</v>
      </c>
      <c r="J81" s="40" t="s">
        <v>83</v>
      </c>
      <c r="K81" s="40" t="s">
        <v>84</v>
      </c>
      <c r="L81" s="40" t="s">
        <v>85</v>
      </c>
      <c r="M81" s="40">
        <v>23112.91</v>
      </c>
      <c r="N81" s="40">
        <v>876</v>
      </c>
      <c r="O81" s="40">
        <v>36.160714285449998</v>
      </c>
      <c r="P81" s="40">
        <v>17.63571428545</v>
      </c>
      <c r="Q81" s="40">
        <v>27.024999999999999</v>
      </c>
    </row>
    <row r="82" spans="1:17" x14ac:dyDescent="0.25">
      <c r="A82" s="40">
        <v>900</v>
      </c>
      <c r="B82" s="40" t="s">
        <v>55</v>
      </c>
      <c r="C82" s="40">
        <v>904</v>
      </c>
      <c r="D82" s="40" t="s">
        <v>56</v>
      </c>
      <c r="E82" s="40" t="s">
        <v>57</v>
      </c>
      <c r="F82" s="40" t="s">
        <v>58</v>
      </c>
      <c r="G82" s="40" t="s">
        <v>81</v>
      </c>
      <c r="H82" s="40">
        <v>90442059</v>
      </c>
      <c r="I82" s="40" t="s">
        <v>128</v>
      </c>
      <c r="J82" s="40" t="s">
        <v>83</v>
      </c>
      <c r="K82" s="40" t="s">
        <v>86</v>
      </c>
      <c r="L82" s="40" t="s">
        <v>87</v>
      </c>
      <c r="M82" s="40">
        <v>10779.6</v>
      </c>
      <c r="N82" s="40">
        <v>92</v>
      </c>
      <c r="O82" s="40">
        <v>7.7916666665400003</v>
      </c>
      <c r="P82" s="40">
        <v>7.7916666665400003</v>
      </c>
      <c r="Q82" s="40">
        <v>6.6924999999999999</v>
      </c>
    </row>
    <row r="83" spans="1:17" x14ac:dyDescent="0.25">
      <c r="A83" s="40">
        <v>900</v>
      </c>
      <c r="B83" s="40" t="s">
        <v>55</v>
      </c>
      <c r="C83" s="40">
        <v>904</v>
      </c>
      <c r="D83" s="40" t="s">
        <v>56</v>
      </c>
      <c r="E83" s="40" t="s">
        <v>57</v>
      </c>
      <c r="F83" s="40" t="s">
        <v>58</v>
      </c>
      <c r="G83" s="40" t="s">
        <v>81</v>
      </c>
      <c r="H83" s="40">
        <v>90442059</v>
      </c>
      <c r="I83" s="40" t="s">
        <v>128</v>
      </c>
      <c r="J83" s="40" t="s">
        <v>83</v>
      </c>
      <c r="K83" s="40" t="s">
        <v>88</v>
      </c>
      <c r="L83" s="40" t="s">
        <v>89</v>
      </c>
      <c r="M83" s="40">
        <v>2151</v>
      </c>
      <c r="N83" s="40">
        <v>450</v>
      </c>
      <c r="O83" s="40">
        <v>21</v>
      </c>
      <c r="P83" s="40">
        <v>1.125</v>
      </c>
      <c r="Q83" s="40">
        <v>7.2</v>
      </c>
    </row>
    <row r="84" spans="1:17" x14ac:dyDescent="0.25">
      <c r="A84" s="40">
        <v>900</v>
      </c>
      <c r="B84" s="40" t="s">
        <v>55</v>
      </c>
      <c r="C84" s="40">
        <v>904</v>
      </c>
      <c r="D84" s="40" t="s">
        <v>56</v>
      </c>
      <c r="E84" s="40" t="s">
        <v>57</v>
      </c>
      <c r="F84" s="40" t="s">
        <v>58</v>
      </c>
      <c r="G84" s="40" t="s">
        <v>81</v>
      </c>
      <c r="H84" s="40">
        <v>90442059</v>
      </c>
      <c r="I84" s="40" t="s">
        <v>128</v>
      </c>
      <c r="J84" s="40" t="s">
        <v>90</v>
      </c>
      <c r="K84" s="40" t="s">
        <v>91</v>
      </c>
      <c r="L84" s="40" t="s">
        <v>92</v>
      </c>
      <c r="M84" s="40">
        <v>2681.03</v>
      </c>
      <c r="N84" s="40">
        <v>123</v>
      </c>
      <c r="O84" s="40">
        <v>6.3988095237299998</v>
      </c>
      <c r="P84" s="40">
        <v>2.0349206348400002</v>
      </c>
      <c r="Q84" s="40">
        <v>12.192</v>
      </c>
    </row>
    <row r="85" spans="1:17" x14ac:dyDescent="0.25">
      <c r="A85" s="40">
        <v>900</v>
      </c>
      <c r="B85" s="40" t="s">
        <v>55</v>
      </c>
      <c r="C85" s="40">
        <v>904</v>
      </c>
      <c r="D85" s="40" t="s">
        <v>56</v>
      </c>
      <c r="E85" s="40" t="s">
        <v>57</v>
      </c>
      <c r="F85" s="40" t="s">
        <v>58</v>
      </c>
      <c r="G85" s="40" t="s">
        <v>81</v>
      </c>
      <c r="H85" s="40">
        <v>90442059</v>
      </c>
      <c r="I85" s="40" t="s">
        <v>128</v>
      </c>
      <c r="J85" s="40" t="s">
        <v>93</v>
      </c>
      <c r="K85" s="40" t="s">
        <v>94</v>
      </c>
      <c r="L85" s="40" t="s">
        <v>95</v>
      </c>
      <c r="M85" s="40">
        <v>4431.57</v>
      </c>
      <c r="N85" s="40">
        <v>1892</v>
      </c>
      <c r="O85" s="40">
        <v>41.724673202529999</v>
      </c>
      <c r="P85" s="40">
        <v>5.6246732025300004</v>
      </c>
      <c r="Q85" s="40">
        <v>24.065000000000001</v>
      </c>
    </row>
    <row r="86" spans="1:17" x14ac:dyDescent="0.25">
      <c r="A86" s="40">
        <v>900</v>
      </c>
      <c r="B86" s="40" t="s">
        <v>55</v>
      </c>
      <c r="C86" s="40">
        <v>904</v>
      </c>
      <c r="D86" s="40" t="s">
        <v>56</v>
      </c>
      <c r="E86" s="40" t="s">
        <v>57</v>
      </c>
      <c r="F86" s="40" t="s">
        <v>58</v>
      </c>
      <c r="G86" s="40" t="s">
        <v>81</v>
      </c>
      <c r="H86" s="40">
        <v>90442059</v>
      </c>
      <c r="I86" s="40" t="s">
        <v>128</v>
      </c>
      <c r="J86" s="40" t="s">
        <v>93</v>
      </c>
      <c r="K86" s="40" t="s">
        <v>96</v>
      </c>
      <c r="L86" s="40" t="s">
        <v>97</v>
      </c>
      <c r="M86" s="40">
        <v>3560.17</v>
      </c>
      <c r="N86" s="40">
        <v>403</v>
      </c>
      <c r="O86" s="40">
        <v>13.029538239280001</v>
      </c>
      <c r="P86" s="40">
        <v>13.029538239280001</v>
      </c>
      <c r="Q86" s="40">
        <v>7.1310000000000002</v>
      </c>
    </row>
    <row r="87" spans="1:17" x14ac:dyDescent="0.25">
      <c r="A87" s="40">
        <v>900</v>
      </c>
      <c r="B87" s="40" t="s">
        <v>55</v>
      </c>
      <c r="C87" s="40">
        <v>904</v>
      </c>
      <c r="D87" s="40" t="s">
        <v>56</v>
      </c>
      <c r="E87" s="40" t="s">
        <v>57</v>
      </c>
      <c r="F87" s="40" t="s">
        <v>58</v>
      </c>
      <c r="G87" s="40" t="s">
        <v>81</v>
      </c>
      <c r="H87" s="40">
        <v>90442059</v>
      </c>
      <c r="I87" s="40" t="s">
        <v>128</v>
      </c>
      <c r="J87" s="40" t="s">
        <v>93</v>
      </c>
      <c r="K87" s="40" t="s">
        <v>98</v>
      </c>
      <c r="L87" s="40" t="s">
        <v>99</v>
      </c>
      <c r="M87" s="40">
        <v>3773.03</v>
      </c>
      <c r="N87" s="40">
        <v>235</v>
      </c>
      <c r="O87" s="40">
        <v>12.21982323211</v>
      </c>
      <c r="P87" s="40">
        <v>12.21982323211</v>
      </c>
      <c r="Q87" s="40">
        <v>17.95</v>
      </c>
    </row>
    <row r="88" spans="1:17" x14ac:dyDescent="0.25">
      <c r="A88" s="40">
        <v>900</v>
      </c>
      <c r="B88" s="40" t="s">
        <v>55</v>
      </c>
      <c r="C88" s="40">
        <v>904</v>
      </c>
      <c r="D88" s="40" t="s">
        <v>56</v>
      </c>
      <c r="E88" s="40" t="s">
        <v>57</v>
      </c>
      <c r="F88" s="40" t="s">
        <v>58</v>
      </c>
      <c r="G88" s="40" t="s">
        <v>81</v>
      </c>
      <c r="H88" s="40">
        <v>90442059</v>
      </c>
      <c r="I88" s="40" t="s">
        <v>128</v>
      </c>
      <c r="J88" s="40" t="s">
        <v>93</v>
      </c>
      <c r="K88" s="40" t="s">
        <v>100</v>
      </c>
      <c r="L88" s="40" t="s">
        <v>101</v>
      </c>
      <c r="M88" s="40">
        <v>1731.86</v>
      </c>
      <c r="N88" s="40">
        <v>60</v>
      </c>
      <c r="O88" s="40">
        <v>3</v>
      </c>
      <c r="P88" s="40">
        <v>3</v>
      </c>
      <c r="Q88" s="40">
        <v>15</v>
      </c>
    </row>
    <row r="89" spans="1:17" x14ac:dyDescent="0.25">
      <c r="A89" s="40">
        <v>900</v>
      </c>
      <c r="B89" s="40" t="s">
        <v>55</v>
      </c>
      <c r="C89" s="40">
        <v>904</v>
      </c>
      <c r="D89" s="40" t="s">
        <v>56</v>
      </c>
      <c r="E89" s="40" t="s">
        <v>57</v>
      </c>
      <c r="F89" s="40" t="s">
        <v>58</v>
      </c>
      <c r="G89" s="40" t="s">
        <v>81</v>
      </c>
      <c r="H89" s="40">
        <v>90442059</v>
      </c>
      <c r="I89" s="40" t="s">
        <v>128</v>
      </c>
      <c r="J89" s="40" t="s">
        <v>93</v>
      </c>
      <c r="K89" s="40" t="s">
        <v>102</v>
      </c>
      <c r="L89" s="40" t="s">
        <v>103</v>
      </c>
      <c r="M89" s="40">
        <v>14879.37</v>
      </c>
      <c r="N89" s="40">
        <v>754</v>
      </c>
      <c r="O89" s="40">
        <v>36.750757575320002</v>
      </c>
      <c r="P89" s="40">
        <v>36.750757575320002</v>
      </c>
      <c r="Q89" s="40">
        <v>24.885999999999999</v>
      </c>
    </row>
    <row r="90" spans="1:17" x14ac:dyDescent="0.25">
      <c r="A90" s="40">
        <v>900</v>
      </c>
      <c r="B90" s="40" t="s">
        <v>55</v>
      </c>
      <c r="C90" s="40">
        <v>904</v>
      </c>
      <c r="D90" s="40" t="s">
        <v>56</v>
      </c>
      <c r="E90" s="40" t="s">
        <v>57</v>
      </c>
      <c r="F90" s="40" t="s">
        <v>58</v>
      </c>
      <c r="G90" s="40" t="s">
        <v>81</v>
      </c>
      <c r="H90" s="40">
        <v>90442059</v>
      </c>
      <c r="I90" s="40" t="s">
        <v>128</v>
      </c>
      <c r="J90" s="40" t="s">
        <v>93</v>
      </c>
      <c r="K90" s="40" t="s">
        <v>104</v>
      </c>
      <c r="L90" s="40" t="s">
        <v>105</v>
      </c>
      <c r="M90" s="40">
        <v>5264.05</v>
      </c>
      <c r="N90" s="40">
        <v>393</v>
      </c>
      <c r="O90" s="40">
        <v>20.712391774730001</v>
      </c>
      <c r="P90" s="40">
        <v>20.712391774730001</v>
      </c>
      <c r="Q90" s="40">
        <v>20.492999999999999</v>
      </c>
    </row>
    <row r="91" spans="1:17" x14ac:dyDescent="0.25">
      <c r="A91" s="40">
        <v>900</v>
      </c>
      <c r="B91" s="40" t="s">
        <v>55</v>
      </c>
      <c r="C91" s="40">
        <v>904</v>
      </c>
      <c r="D91" s="40" t="s">
        <v>56</v>
      </c>
      <c r="E91" s="40" t="s">
        <v>57</v>
      </c>
      <c r="F91" s="40" t="s">
        <v>58</v>
      </c>
      <c r="G91" s="40" t="s">
        <v>81</v>
      </c>
      <c r="H91" s="40">
        <v>90442059</v>
      </c>
      <c r="I91" s="40" t="s">
        <v>128</v>
      </c>
      <c r="J91" s="40" t="s">
        <v>93</v>
      </c>
      <c r="K91" s="40" t="s">
        <v>106</v>
      </c>
      <c r="L91" s="40" t="s">
        <v>107</v>
      </c>
      <c r="M91" s="40">
        <v>1165.92</v>
      </c>
      <c r="N91" s="40">
        <v>64</v>
      </c>
      <c r="O91" s="40">
        <v>3.2</v>
      </c>
      <c r="P91" s="40">
        <v>3.2</v>
      </c>
      <c r="Q91" s="40">
        <v>5.76</v>
      </c>
    </row>
    <row r="92" spans="1:17" x14ac:dyDescent="0.25">
      <c r="A92" s="40">
        <v>900</v>
      </c>
      <c r="B92" s="40" t="s">
        <v>55</v>
      </c>
      <c r="C92" s="40">
        <v>904</v>
      </c>
      <c r="D92" s="40" t="s">
        <v>56</v>
      </c>
      <c r="E92" s="40" t="s">
        <v>57</v>
      </c>
      <c r="F92" s="40" t="s">
        <v>58</v>
      </c>
      <c r="G92" s="40" t="s">
        <v>81</v>
      </c>
      <c r="H92" s="40">
        <v>90442059</v>
      </c>
      <c r="I92" s="40" t="s">
        <v>128</v>
      </c>
      <c r="J92" s="40" t="s">
        <v>108</v>
      </c>
      <c r="K92" s="40" t="s">
        <v>109</v>
      </c>
      <c r="L92" s="40" t="s">
        <v>110</v>
      </c>
      <c r="M92" s="40">
        <v>6327.67</v>
      </c>
      <c r="N92" s="40">
        <v>190</v>
      </c>
      <c r="O92" s="40">
        <v>26.14285714259</v>
      </c>
      <c r="P92" s="40">
        <v>5.7142857138799998</v>
      </c>
      <c r="Q92" s="40">
        <v>19.082000000000001</v>
      </c>
    </row>
    <row r="93" spans="1:17" x14ac:dyDescent="0.25">
      <c r="A93" s="40">
        <v>900</v>
      </c>
      <c r="B93" s="40" t="s">
        <v>55</v>
      </c>
      <c r="C93" s="40">
        <v>904</v>
      </c>
      <c r="D93" s="40" t="s">
        <v>56</v>
      </c>
      <c r="E93" s="40" t="s">
        <v>57</v>
      </c>
      <c r="F93" s="40" t="s">
        <v>58</v>
      </c>
      <c r="G93" s="40" t="s">
        <v>81</v>
      </c>
      <c r="H93" s="40">
        <v>90442059</v>
      </c>
      <c r="I93" s="40" t="s">
        <v>128</v>
      </c>
      <c r="J93" s="40" t="s">
        <v>111</v>
      </c>
      <c r="K93" s="40" t="s">
        <v>112</v>
      </c>
      <c r="L93" s="40" t="s">
        <v>113</v>
      </c>
      <c r="M93" s="40">
        <v>19319.8</v>
      </c>
      <c r="N93" s="40">
        <v>291</v>
      </c>
      <c r="O93" s="40">
        <v>17.97607947585</v>
      </c>
      <c r="P93" s="40">
        <v>17.97607947585</v>
      </c>
      <c r="Q93" s="40">
        <v>79.965000000000003</v>
      </c>
    </row>
    <row r="94" spans="1:17" x14ac:dyDescent="0.25">
      <c r="A94" s="40">
        <v>900</v>
      </c>
      <c r="B94" s="40" t="s">
        <v>55</v>
      </c>
      <c r="C94" s="40">
        <v>904</v>
      </c>
      <c r="D94" s="40" t="s">
        <v>56</v>
      </c>
      <c r="E94" s="40" t="s">
        <v>57</v>
      </c>
      <c r="F94" s="40" t="s">
        <v>58</v>
      </c>
      <c r="G94" s="40" t="s">
        <v>81</v>
      </c>
      <c r="H94" s="40">
        <v>90442059</v>
      </c>
      <c r="I94" s="40" t="s">
        <v>128</v>
      </c>
      <c r="J94" s="40" t="s">
        <v>117</v>
      </c>
      <c r="K94" s="40" t="s">
        <v>120</v>
      </c>
      <c r="L94" s="40" t="s">
        <v>121</v>
      </c>
      <c r="M94" s="40">
        <v>150.43</v>
      </c>
      <c r="N94" s="40">
        <v>2</v>
      </c>
      <c r="O94" s="40">
        <v>0.24999999999</v>
      </c>
      <c r="P94" s="40">
        <v>0.24999999999</v>
      </c>
      <c r="Q94" s="40">
        <v>0.52500000000000002</v>
      </c>
    </row>
    <row r="95" spans="1:17" x14ac:dyDescent="0.25">
      <c r="A95" s="40">
        <v>900</v>
      </c>
      <c r="B95" s="40" t="s">
        <v>55</v>
      </c>
      <c r="C95" s="40">
        <v>904</v>
      </c>
      <c r="D95" s="40" t="s">
        <v>56</v>
      </c>
      <c r="E95" s="40" t="s">
        <v>57</v>
      </c>
      <c r="F95" s="40" t="s">
        <v>58</v>
      </c>
      <c r="G95" s="40" t="s">
        <v>81</v>
      </c>
      <c r="H95" s="40">
        <v>90442059</v>
      </c>
      <c r="I95" s="40" t="s">
        <v>128</v>
      </c>
      <c r="J95" s="40" t="s">
        <v>117</v>
      </c>
      <c r="K95" s="40" t="s">
        <v>122</v>
      </c>
      <c r="L95" s="40" t="s">
        <v>123</v>
      </c>
      <c r="M95" s="40">
        <v>85.95</v>
      </c>
      <c r="N95" s="40">
        <v>3</v>
      </c>
      <c r="O95" s="40">
        <v>0.25</v>
      </c>
      <c r="P95" s="40">
        <v>0.25</v>
      </c>
      <c r="Q95" s="40">
        <v>0.24</v>
      </c>
    </row>
    <row r="96" spans="1:17" x14ac:dyDescent="0.25">
      <c r="A96" s="40">
        <v>900</v>
      </c>
      <c r="B96" s="40" t="s">
        <v>55</v>
      </c>
      <c r="C96" s="40">
        <v>904</v>
      </c>
      <c r="D96" s="40" t="s">
        <v>56</v>
      </c>
      <c r="E96" s="40" t="s">
        <v>57</v>
      </c>
      <c r="F96" s="40" t="s">
        <v>58</v>
      </c>
      <c r="G96" s="40" t="s">
        <v>81</v>
      </c>
      <c r="H96" s="40">
        <v>90442059</v>
      </c>
      <c r="I96" s="40" t="s">
        <v>128</v>
      </c>
      <c r="J96" s="40" t="s">
        <v>117</v>
      </c>
      <c r="K96" s="40" t="s">
        <v>124</v>
      </c>
      <c r="L96" s="40" t="s">
        <v>125</v>
      </c>
      <c r="M96" s="40">
        <v>80.05</v>
      </c>
      <c r="N96" s="40">
        <v>1</v>
      </c>
      <c r="O96" s="40">
        <v>0.16666666665999999</v>
      </c>
      <c r="P96" s="40">
        <v>0.16666666665999999</v>
      </c>
      <c r="Q96" s="40">
        <v>0.53449999999999998</v>
      </c>
    </row>
    <row r="97" spans="1:17" x14ac:dyDescent="0.25">
      <c r="A97" s="40">
        <v>900</v>
      </c>
      <c r="B97" s="40" t="s">
        <v>55</v>
      </c>
      <c r="C97" s="40">
        <v>904</v>
      </c>
      <c r="D97" s="40" t="s">
        <v>56</v>
      </c>
      <c r="E97" s="40" t="s">
        <v>57</v>
      </c>
      <c r="F97" s="40" t="s">
        <v>58</v>
      </c>
      <c r="G97" s="40" t="s">
        <v>81</v>
      </c>
      <c r="H97" s="40">
        <v>90442061</v>
      </c>
      <c r="I97" s="40" t="s">
        <v>129</v>
      </c>
      <c r="J97" s="40" t="s">
        <v>83</v>
      </c>
      <c r="K97" s="40" t="s">
        <v>84</v>
      </c>
      <c r="L97" s="40" t="s">
        <v>85</v>
      </c>
      <c r="M97" s="40">
        <v>30042.21</v>
      </c>
      <c r="N97" s="40">
        <v>917</v>
      </c>
      <c r="O97" s="40">
        <v>40.794047618870003</v>
      </c>
      <c r="P97" s="40">
        <v>23.244047618869999</v>
      </c>
      <c r="Q97" s="40">
        <v>37.157499999999999</v>
      </c>
    </row>
    <row r="98" spans="1:17" x14ac:dyDescent="0.25">
      <c r="A98" s="40">
        <v>900</v>
      </c>
      <c r="B98" s="40" t="s">
        <v>55</v>
      </c>
      <c r="C98" s="40">
        <v>904</v>
      </c>
      <c r="D98" s="40" t="s">
        <v>56</v>
      </c>
      <c r="E98" s="40" t="s">
        <v>57</v>
      </c>
      <c r="F98" s="40" t="s">
        <v>58</v>
      </c>
      <c r="G98" s="40" t="s">
        <v>81</v>
      </c>
      <c r="H98" s="40">
        <v>90442061</v>
      </c>
      <c r="I98" s="40" t="s">
        <v>129</v>
      </c>
      <c r="J98" s="40" t="s">
        <v>83</v>
      </c>
      <c r="K98" s="40" t="s">
        <v>86</v>
      </c>
      <c r="L98" s="40" t="s">
        <v>87</v>
      </c>
      <c r="M98" s="40">
        <v>22397.55</v>
      </c>
      <c r="N98" s="40">
        <v>248</v>
      </c>
      <c r="O98" s="40">
        <v>16.999999999869999</v>
      </c>
      <c r="P98" s="40">
        <v>14.29999999987</v>
      </c>
      <c r="Q98" s="40">
        <v>15.33</v>
      </c>
    </row>
    <row r="99" spans="1:17" x14ac:dyDescent="0.25">
      <c r="A99" s="40">
        <v>900</v>
      </c>
      <c r="B99" s="40" t="s">
        <v>55</v>
      </c>
      <c r="C99" s="40">
        <v>904</v>
      </c>
      <c r="D99" s="40" t="s">
        <v>56</v>
      </c>
      <c r="E99" s="40" t="s">
        <v>57</v>
      </c>
      <c r="F99" s="40" t="s">
        <v>58</v>
      </c>
      <c r="G99" s="40" t="s">
        <v>81</v>
      </c>
      <c r="H99" s="40">
        <v>90442061</v>
      </c>
      <c r="I99" s="40" t="s">
        <v>129</v>
      </c>
      <c r="J99" s="40" t="s">
        <v>83</v>
      </c>
      <c r="K99" s="40" t="s">
        <v>88</v>
      </c>
      <c r="L99" s="40" t="s">
        <v>89</v>
      </c>
      <c r="M99" s="40">
        <v>5853.9</v>
      </c>
      <c r="N99" s="40">
        <v>1200</v>
      </c>
      <c r="O99" s="40">
        <v>48</v>
      </c>
      <c r="P99" s="40">
        <v>3.3</v>
      </c>
      <c r="Q99" s="40">
        <v>19.260000000000002</v>
      </c>
    </row>
    <row r="100" spans="1:17" x14ac:dyDescent="0.25">
      <c r="A100" s="40">
        <v>900</v>
      </c>
      <c r="B100" s="40" t="s">
        <v>55</v>
      </c>
      <c r="C100" s="40">
        <v>904</v>
      </c>
      <c r="D100" s="40" t="s">
        <v>56</v>
      </c>
      <c r="E100" s="40" t="s">
        <v>57</v>
      </c>
      <c r="F100" s="40" t="s">
        <v>58</v>
      </c>
      <c r="G100" s="40" t="s">
        <v>81</v>
      </c>
      <c r="H100" s="40">
        <v>90442061</v>
      </c>
      <c r="I100" s="40" t="s">
        <v>129</v>
      </c>
      <c r="J100" s="40" t="s">
        <v>90</v>
      </c>
      <c r="K100" s="40" t="s">
        <v>91</v>
      </c>
      <c r="L100" s="40" t="s">
        <v>92</v>
      </c>
      <c r="M100" s="40">
        <v>9535.3700000000008</v>
      </c>
      <c r="N100" s="40">
        <v>139</v>
      </c>
      <c r="O100" s="40">
        <v>9.9583333332200006</v>
      </c>
      <c r="P100" s="40">
        <v>7.9583333332199997</v>
      </c>
      <c r="Q100" s="40">
        <v>49.1</v>
      </c>
    </row>
    <row r="101" spans="1:17" x14ac:dyDescent="0.25">
      <c r="A101" s="40">
        <v>900</v>
      </c>
      <c r="B101" s="40" t="s">
        <v>55</v>
      </c>
      <c r="C101" s="40">
        <v>904</v>
      </c>
      <c r="D101" s="40" t="s">
        <v>56</v>
      </c>
      <c r="E101" s="40" t="s">
        <v>57</v>
      </c>
      <c r="F101" s="40" t="s">
        <v>58</v>
      </c>
      <c r="G101" s="40" t="s">
        <v>81</v>
      </c>
      <c r="H101" s="40">
        <v>90442061</v>
      </c>
      <c r="I101" s="40" t="s">
        <v>129</v>
      </c>
      <c r="J101" s="40" t="s">
        <v>93</v>
      </c>
      <c r="K101" s="40" t="s">
        <v>94</v>
      </c>
      <c r="L101" s="40" t="s">
        <v>95</v>
      </c>
      <c r="M101" s="40">
        <v>4526.33</v>
      </c>
      <c r="N101" s="40">
        <v>1584</v>
      </c>
      <c r="O101" s="40">
        <v>37.267156862669999</v>
      </c>
      <c r="P101" s="40">
        <v>7.8171568626700001</v>
      </c>
      <c r="Q101" s="40">
        <v>24.03</v>
      </c>
    </row>
    <row r="102" spans="1:17" x14ac:dyDescent="0.25">
      <c r="A102" s="40">
        <v>900</v>
      </c>
      <c r="B102" s="40" t="s">
        <v>55</v>
      </c>
      <c r="C102" s="40">
        <v>904</v>
      </c>
      <c r="D102" s="40" t="s">
        <v>56</v>
      </c>
      <c r="E102" s="40" t="s">
        <v>57</v>
      </c>
      <c r="F102" s="40" t="s">
        <v>58</v>
      </c>
      <c r="G102" s="40" t="s">
        <v>81</v>
      </c>
      <c r="H102" s="40">
        <v>90442061</v>
      </c>
      <c r="I102" s="40" t="s">
        <v>129</v>
      </c>
      <c r="J102" s="40" t="s">
        <v>93</v>
      </c>
      <c r="K102" s="40" t="s">
        <v>96</v>
      </c>
      <c r="L102" s="40" t="s">
        <v>97</v>
      </c>
      <c r="M102" s="40">
        <v>6999.36</v>
      </c>
      <c r="N102" s="40">
        <v>758</v>
      </c>
      <c r="O102" s="40">
        <v>24.929897879550001</v>
      </c>
      <c r="P102" s="40">
        <v>24.929897879550001</v>
      </c>
      <c r="Q102" s="40">
        <v>14.004</v>
      </c>
    </row>
    <row r="103" spans="1:17" x14ac:dyDescent="0.25">
      <c r="A103" s="40">
        <v>900</v>
      </c>
      <c r="B103" s="40" t="s">
        <v>55</v>
      </c>
      <c r="C103" s="40">
        <v>904</v>
      </c>
      <c r="D103" s="40" t="s">
        <v>56</v>
      </c>
      <c r="E103" s="40" t="s">
        <v>57</v>
      </c>
      <c r="F103" s="40" t="s">
        <v>58</v>
      </c>
      <c r="G103" s="40" t="s">
        <v>81</v>
      </c>
      <c r="H103" s="40">
        <v>90442061</v>
      </c>
      <c r="I103" s="40" t="s">
        <v>129</v>
      </c>
      <c r="J103" s="40" t="s">
        <v>93</v>
      </c>
      <c r="K103" s="40" t="s">
        <v>98</v>
      </c>
      <c r="L103" s="40" t="s">
        <v>99</v>
      </c>
      <c r="M103" s="40">
        <v>2819.13</v>
      </c>
      <c r="N103" s="40">
        <v>176</v>
      </c>
      <c r="O103" s="40">
        <v>9.0717424241</v>
      </c>
      <c r="P103" s="40">
        <v>9.0717424241</v>
      </c>
      <c r="Q103" s="40">
        <v>12.94</v>
      </c>
    </row>
    <row r="104" spans="1:17" x14ac:dyDescent="0.25">
      <c r="A104" s="40">
        <v>900</v>
      </c>
      <c r="B104" s="40" t="s">
        <v>55</v>
      </c>
      <c r="C104" s="40">
        <v>904</v>
      </c>
      <c r="D104" s="40" t="s">
        <v>56</v>
      </c>
      <c r="E104" s="40" t="s">
        <v>57</v>
      </c>
      <c r="F104" s="40" t="s">
        <v>58</v>
      </c>
      <c r="G104" s="40" t="s">
        <v>81</v>
      </c>
      <c r="H104" s="40">
        <v>90442061</v>
      </c>
      <c r="I104" s="40" t="s">
        <v>129</v>
      </c>
      <c r="J104" s="40" t="s">
        <v>93</v>
      </c>
      <c r="K104" s="40" t="s">
        <v>100</v>
      </c>
      <c r="L104" s="40" t="s">
        <v>101</v>
      </c>
      <c r="M104" s="40">
        <v>1124.3800000000001</v>
      </c>
      <c r="N104" s="40">
        <v>39</v>
      </c>
      <c r="O104" s="40">
        <v>1.95</v>
      </c>
      <c r="P104" s="40">
        <v>1.95</v>
      </c>
      <c r="Q104" s="40">
        <v>9.75</v>
      </c>
    </row>
    <row r="105" spans="1:17" x14ac:dyDescent="0.25">
      <c r="A105" s="40">
        <v>900</v>
      </c>
      <c r="B105" s="40" t="s">
        <v>55</v>
      </c>
      <c r="C105" s="40">
        <v>904</v>
      </c>
      <c r="D105" s="40" t="s">
        <v>56</v>
      </c>
      <c r="E105" s="40" t="s">
        <v>57</v>
      </c>
      <c r="F105" s="40" t="s">
        <v>58</v>
      </c>
      <c r="G105" s="40" t="s">
        <v>81</v>
      </c>
      <c r="H105" s="40">
        <v>90442061</v>
      </c>
      <c r="I105" s="40" t="s">
        <v>129</v>
      </c>
      <c r="J105" s="40" t="s">
        <v>93</v>
      </c>
      <c r="K105" s="40" t="s">
        <v>102</v>
      </c>
      <c r="L105" s="40" t="s">
        <v>103</v>
      </c>
      <c r="M105" s="40">
        <v>6895.66</v>
      </c>
      <c r="N105" s="40">
        <v>344</v>
      </c>
      <c r="O105" s="40">
        <v>17.34570707053</v>
      </c>
      <c r="P105" s="40">
        <v>17.34570707053</v>
      </c>
      <c r="Q105" s="40">
        <v>11.967000000000001</v>
      </c>
    </row>
    <row r="106" spans="1:17" x14ac:dyDescent="0.25">
      <c r="A106" s="40">
        <v>900</v>
      </c>
      <c r="B106" s="40" t="s">
        <v>55</v>
      </c>
      <c r="C106" s="40">
        <v>904</v>
      </c>
      <c r="D106" s="40" t="s">
        <v>56</v>
      </c>
      <c r="E106" s="40" t="s">
        <v>57</v>
      </c>
      <c r="F106" s="40" t="s">
        <v>58</v>
      </c>
      <c r="G106" s="40" t="s">
        <v>81</v>
      </c>
      <c r="H106" s="40">
        <v>90442061</v>
      </c>
      <c r="I106" s="40" t="s">
        <v>129</v>
      </c>
      <c r="J106" s="40" t="s">
        <v>93</v>
      </c>
      <c r="K106" s="40" t="s">
        <v>104</v>
      </c>
      <c r="L106" s="40" t="s">
        <v>105</v>
      </c>
      <c r="M106" s="40">
        <v>1799.06</v>
      </c>
      <c r="N106" s="40">
        <v>153</v>
      </c>
      <c r="O106" s="40">
        <v>7.1850649349899998</v>
      </c>
      <c r="P106" s="40">
        <v>7.1850649349899998</v>
      </c>
      <c r="Q106" s="40">
        <v>7.9669999999999996</v>
      </c>
    </row>
    <row r="107" spans="1:17" x14ac:dyDescent="0.25">
      <c r="A107" s="40">
        <v>900</v>
      </c>
      <c r="B107" s="40" t="s">
        <v>55</v>
      </c>
      <c r="C107" s="40">
        <v>904</v>
      </c>
      <c r="D107" s="40" t="s">
        <v>56</v>
      </c>
      <c r="E107" s="40" t="s">
        <v>57</v>
      </c>
      <c r="F107" s="40" t="s">
        <v>58</v>
      </c>
      <c r="G107" s="40" t="s">
        <v>81</v>
      </c>
      <c r="H107" s="40">
        <v>90442061</v>
      </c>
      <c r="I107" s="40" t="s">
        <v>129</v>
      </c>
      <c r="J107" s="40" t="s">
        <v>93</v>
      </c>
      <c r="K107" s="40" t="s">
        <v>106</v>
      </c>
      <c r="L107" s="40" t="s">
        <v>107</v>
      </c>
      <c r="M107" s="40">
        <v>3271.14</v>
      </c>
      <c r="N107" s="40">
        <v>180</v>
      </c>
      <c r="O107" s="40">
        <v>9</v>
      </c>
      <c r="P107" s="40">
        <v>9</v>
      </c>
      <c r="Q107" s="40">
        <v>16.2</v>
      </c>
    </row>
    <row r="108" spans="1:17" x14ac:dyDescent="0.25">
      <c r="A108" s="40">
        <v>900</v>
      </c>
      <c r="B108" s="40" t="s">
        <v>55</v>
      </c>
      <c r="C108" s="40">
        <v>904</v>
      </c>
      <c r="D108" s="40" t="s">
        <v>56</v>
      </c>
      <c r="E108" s="40" t="s">
        <v>57</v>
      </c>
      <c r="F108" s="40" t="s">
        <v>58</v>
      </c>
      <c r="G108" s="40" t="s">
        <v>81</v>
      </c>
      <c r="H108" s="40">
        <v>90442061</v>
      </c>
      <c r="I108" s="40" t="s">
        <v>129</v>
      </c>
      <c r="J108" s="40" t="s">
        <v>108</v>
      </c>
      <c r="K108" s="40" t="s">
        <v>109</v>
      </c>
      <c r="L108" s="40" t="s">
        <v>110</v>
      </c>
      <c r="M108" s="40">
        <v>6581.95</v>
      </c>
      <c r="N108" s="40">
        <v>124</v>
      </c>
      <c r="O108" s="40">
        <v>13.904761904600001</v>
      </c>
      <c r="P108" s="40">
        <v>5.7023809521700004</v>
      </c>
      <c r="Q108" s="40">
        <v>19.045999999999999</v>
      </c>
    </row>
    <row r="109" spans="1:17" x14ac:dyDescent="0.25">
      <c r="A109" s="40">
        <v>900</v>
      </c>
      <c r="B109" s="40" t="s">
        <v>55</v>
      </c>
      <c r="C109" s="40">
        <v>904</v>
      </c>
      <c r="D109" s="40" t="s">
        <v>56</v>
      </c>
      <c r="E109" s="40" t="s">
        <v>57</v>
      </c>
      <c r="F109" s="40" t="s">
        <v>58</v>
      </c>
      <c r="G109" s="40" t="s">
        <v>81</v>
      </c>
      <c r="H109" s="40">
        <v>90442061</v>
      </c>
      <c r="I109" s="40" t="s">
        <v>129</v>
      </c>
      <c r="J109" s="40" t="s">
        <v>108</v>
      </c>
      <c r="K109" s="40" t="s">
        <v>130</v>
      </c>
      <c r="L109" s="40" t="s">
        <v>131</v>
      </c>
      <c r="M109" s="40">
        <v>304.95</v>
      </c>
      <c r="N109" s="40">
        <v>5</v>
      </c>
      <c r="O109" s="40">
        <v>0.35714285713999999</v>
      </c>
      <c r="P109" s="40">
        <v>0.35714285713999999</v>
      </c>
      <c r="Q109" s="40">
        <v>0.81</v>
      </c>
    </row>
    <row r="110" spans="1:17" x14ac:dyDescent="0.25">
      <c r="A110" s="40">
        <v>900</v>
      </c>
      <c r="B110" s="40" t="s">
        <v>55</v>
      </c>
      <c r="C110" s="40">
        <v>904</v>
      </c>
      <c r="D110" s="40" t="s">
        <v>56</v>
      </c>
      <c r="E110" s="40" t="s">
        <v>57</v>
      </c>
      <c r="F110" s="40" t="s">
        <v>58</v>
      </c>
      <c r="G110" s="40" t="s">
        <v>81</v>
      </c>
      <c r="H110" s="40">
        <v>90442061</v>
      </c>
      <c r="I110" s="40" t="s">
        <v>129</v>
      </c>
      <c r="J110" s="40" t="s">
        <v>111</v>
      </c>
      <c r="K110" s="40" t="s">
        <v>112</v>
      </c>
      <c r="L110" s="40" t="s">
        <v>113</v>
      </c>
      <c r="M110" s="40">
        <v>18820.919999999998</v>
      </c>
      <c r="N110" s="40">
        <v>270</v>
      </c>
      <c r="O110" s="40">
        <v>16.862623487499999</v>
      </c>
      <c r="P110" s="40">
        <v>16.862623487499999</v>
      </c>
      <c r="Q110" s="40">
        <v>76</v>
      </c>
    </row>
    <row r="111" spans="1:17" x14ac:dyDescent="0.25">
      <c r="A111" s="40">
        <v>900</v>
      </c>
      <c r="B111" s="40" t="s">
        <v>55</v>
      </c>
      <c r="C111" s="40">
        <v>904</v>
      </c>
      <c r="D111" s="40" t="s">
        <v>56</v>
      </c>
      <c r="E111" s="40" t="s">
        <v>57</v>
      </c>
      <c r="F111" s="40" t="s">
        <v>58</v>
      </c>
      <c r="G111" s="40" t="s">
        <v>81</v>
      </c>
      <c r="H111" s="40">
        <v>90442061</v>
      </c>
      <c r="I111" s="40" t="s">
        <v>129</v>
      </c>
      <c r="J111" s="40" t="s">
        <v>114</v>
      </c>
      <c r="K111" s="40" t="s">
        <v>115</v>
      </c>
      <c r="L111" s="40" t="s">
        <v>116</v>
      </c>
      <c r="M111" s="40">
        <v>4217.72</v>
      </c>
      <c r="N111" s="40">
        <v>10</v>
      </c>
      <c r="O111" s="40">
        <v>0.74999999999</v>
      </c>
      <c r="P111" s="40">
        <v>0.74999999999</v>
      </c>
      <c r="Q111" s="40">
        <v>6.4</v>
      </c>
    </row>
    <row r="112" spans="1:17" x14ac:dyDescent="0.25">
      <c r="A112" s="40">
        <v>900</v>
      </c>
      <c r="B112" s="40" t="s">
        <v>55</v>
      </c>
      <c r="C112" s="40">
        <v>904</v>
      </c>
      <c r="D112" s="40" t="s">
        <v>56</v>
      </c>
      <c r="E112" s="40" t="s">
        <v>57</v>
      </c>
      <c r="F112" s="40" t="s">
        <v>58</v>
      </c>
      <c r="G112" s="40" t="s">
        <v>81</v>
      </c>
      <c r="H112" s="40">
        <v>90442061</v>
      </c>
      <c r="I112" s="40" t="s">
        <v>129</v>
      </c>
      <c r="J112" s="40" t="s">
        <v>117</v>
      </c>
      <c r="K112" s="40" t="s">
        <v>118</v>
      </c>
      <c r="L112" s="40" t="s">
        <v>119</v>
      </c>
      <c r="M112" s="40">
        <v>3964.74</v>
      </c>
      <c r="N112" s="40">
        <v>49</v>
      </c>
      <c r="O112" s="40">
        <v>3.3111111110400002</v>
      </c>
      <c r="P112" s="40">
        <v>3.3111111110400002</v>
      </c>
      <c r="Q112" s="40">
        <v>12.1</v>
      </c>
    </row>
    <row r="113" spans="1:17" x14ac:dyDescent="0.25">
      <c r="A113" s="40">
        <v>900</v>
      </c>
      <c r="B113" s="40" t="s">
        <v>55</v>
      </c>
      <c r="C113" s="40">
        <v>904</v>
      </c>
      <c r="D113" s="40" t="s">
        <v>56</v>
      </c>
      <c r="E113" s="40" t="s">
        <v>57</v>
      </c>
      <c r="F113" s="40" t="s">
        <v>58</v>
      </c>
      <c r="G113" s="40" t="s">
        <v>81</v>
      </c>
      <c r="H113" s="40">
        <v>90442061</v>
      </c>
      <c r="I113" s="40" t="s">
        <v>129</v>
      </c>
      <c r="J113" s="40" t="s">
        <v>117</v>
      </c>
      <c r="K113" s="40" t="s">
        <v>120</v>
      </c>
      <c r="L113" s="40" t="s">
        <v>121</v>
      </c>
      <c r="M113" s="40">
        <v>1840.43</v>
      </c>
      <c r="N113" s="40">
        <v>38</v>
      </c>
      <c r="O113" s="40">
        <v>4.3333333332799997</v>
      </c>
      <c r="P113" s="40">
        <v>4.3333333332799997</v>
      </c>
      <c r="Q113" s="40">
        <v>6.26</v>
      </c>
    </row>
    <row r="114" spans="1:17" x14ac:dyDescent="0.25">
      <c r="A114" s="40">
        <v>900</v>
      </c>
      <c r="B114" s="40" t="s">
        <v>55</v>
      </c>
      <c r="C114" s="40">
        <v>904</v>
      </c>
      <c r="D114" s="40" t="s">
        <v>56</v>
      </c>
      <c r="E114" s="40" t="s">
        <v>57</v>
      </c>
      <c r="F114" s="40" t="s">
        <v>58</v>
      </c>
      <c r="G114" s="40" t="s">
        <v>81</v>
      </c>
      <c r="H114" s="40">
        <v>90442061</v>
      </c>
      <c r="I114" s="40" t="s">
        <v>129</v>
      </c>
      <c r="J114" s="40" t="s">
        <v>117</v>
      </c>
      <c r="K114" s="40" t="s">
        <v>122</v>
      </c>
      <c r="L114" s="40" t="s">
        <v>123</v>
      </c>
      <c r="M114" s="40">
        <v>804.9</v>
      </c>
      <c r="N114" s="40">
        <v>26</v>
      </c>
      <c r="O114" s="40">
        <v>2.1666666666399998</v>
      </c>
      <c r="P114" s="40">
        <v>2.1666666666399998</v>
      </c>
      <c r="Q114" s="40">
        <v>2.38</v>
      </c>
    </row>
    <row r="115" spans="1:17" x14ac:dyDescent="0.25">
      <c r="A115" s="40">
        <v>900</v>
      </c>
      <c r="B115" s="40" t="s">
        <v>55</v>
      </c>
      <c r="C115" s="40">
        <v>904</v>
      </c>
      <c r="D115" s="40" t="s">
        <v>56</v>
      </c>
      <c r="E115" s="40" t="s">
        <v>57</v>
      </c>
      <c r="F115" s="40" t="s">
        <v>58</v>
      </c>
      <c r="G115" s="40" t="s">
        <v>81</v>
      </c>
      <c r="H115" s="40">
        <v>90442063</v>
      </c>
      <c r="I115" s="40" t="s">
        <v>132</v>
      </c>
      <c r="J115" s="40" t="s">
        <v>83</v>
      </c>
      <c r="K115" s="40" t="s">
        <v>84</v>
      </c>
      <c r="L115" s="40" t="s">
        <v>85</v>
      </c>
      <c r="M115" s="40">
        <v>13444.14</v>
      </c>
      <c r="N115" s="40">
        <v>477</v>
      </c>
      <c r="O115" s="40">
        <v>20.249999999749999</v>
      </c>
      <c r="P115" s="40">
        <v>10.499999999750001</v>
      </c>
      <c r="Q115" s="40">
        <v>16.047499999999999</v>
      </c>
    </row>
    <row r="116" spans="1:17" x14ac:dyDescent="0.25">
      <c r="A116" s="40">
        <v>900</v>
      </c>
      <c r="B116" s="40" t="s">
        <v>55</v>
      </c>
      <c r="C116" s="40">
        <v>904</v>
      </c>
      <c r="D116" s="40" t="s">
        <v>56</v>
      </c>
      <c r="E116" s="40" t="s">
        <v>57</v>
      </c>
      <c r="F116" s="40" t="s">
        <v>58</v>
      </c>
      <c r="G116" s="40" t="s">
        <v>81</v>
      </c>
      <c r="H116" s="40">
        <v>90442063</v>
      </c>
      <c r="I116" s="40" t="s">
        <v>132</v>
      </c>
      <c r="J116" s="40" t="s">
        <v>83</v>
      </c>
      <c r="K116" s="40" t="s">
        <v>86</v>
      </c>
      <c r="L116" s="40" t="s">
        <v>87</v>
      </c>
      <c r="M116" s="40">
        <v>8647.8799999999992</v>
      </c>
      <c r="N116" s="40">
        <v>126</v>
      </c>
      <c r="O116" s="40">
        <v>7.6666666665700003</v>
      </c>
      <c r="P116" s="40">
        <v>5.8666666665699996</v>
      </c>
      <c r="Q116" s="40">
        <v>5.41</v>
      </c>
    </row>
    <row r="117" spans="1:17" x14ac:dyDescent="0.25">
      <c r="A117" s="40">
        <v>900</v>
      </c>
      <c r="B117" s="40" t="s">
        <v>55</v>
      </c>
      <c r="C117" s="40">
        <v>904</v>
      </c>
      <c r="D117" s="40" t="s">
        <v>56</v>
      </c>
      <c r="E117" s="40" t="s">
        <v>57</v>
      </c>
      <c r="F117" s="40" t="s">
        <v>58</v>
      </c>
      <c r="G117" s="40" t="s">
        <v>81</v>
      </c>
      <c r="H117" s="40">
        <v>90442063</v>
      </c>
      <c r="I117" s="40" t="s">
        <v>132</v>
      </c>
      <c r="J117" s="40" t="s">
        <v>83</v>
      </c>
      <c r="K117" s="40" t="s">
        <v>88</v>
      </c>
      <c r="L117" s="40" t="s">
        <v>89</v>
      </c>
      <c r="M117" s="40">
        <v>4732.2</v>
      </c>
      <c r="N117" s="40">
        <v>990</v>
      </c>
      <c r="O117" s="40">
        <v>45</v>
      </c>
      <c r="P117" s="40">
        <v>2.4750000000000001</v>
      </c>
      <c r="Q117" s="40">
        <v>15.84</v>
      </c>
    </row>
    <row r="118" spans="1:17" x14ac:dyDescent="0.25">
      <c r="A118" s="40">
        <v>900</v>
      </c>
      <c r="B118" s="40" t="s">
        <v>55</v>
      </c>
      <c r="C118" s="40">
        <v>904</v>
      </c>
      <c r="D118" s="40" t="s">
        <v>56</v>
      </c>
      <c r="E118" s="40" t="s">
        <v>57</v>
      </c>
      <c r="F118" s="40" t="s">
        <v>58</v>
      </c>
      <c r="G118" s="40" t="s">
        <v>81</v>
      </c>
      <c r="H118" s="40">
        <v>90442063</v>
      </c>
      <c r="I118" s="40" t="s">
        <v>132</v>
      </c>
      <c r="J118" s="40" t="s">
        <v>90</v>
      </c>
      <c r="K118" s="40" t="s">
        <v>91</v>
      </c>
      <c r="L118" s="40" t="s">
        <v>92</v>
      </c>
      <c r="M118" s="40">
        <v>3514.92</v>
      </c>
      <c r="N118" s="40">
        <v>90</v>
      </c>
      <c r="O118" s="40">
        <v>5.0892857141899999</v>
      </c>
      <c r="P118" s="40">
        <v>2.7003968252999999</v>
      </c>
      <c r="Q118" s="40">
        <v>16.542000000000002</v>
      </c>
    </row>
    <row r="119" spans="1:17" x14ac:dyDescent="0.25">
      <c r="A119" s="40">
        <v>900</v>
      </c>
      <c r="B119" s="40" t="s">
        <v>55</v>
      </c>
      <c r="C119" s="40">
        <v>904</v>
      </c>
      <c r="D119" s="40" t="s">
        <v>56</v>
      </c>
      <c r="E119" s="40" t="s">
        <v>57</v>
      </c>
      <c r="F119" s="40" t="s">
        <v>58</v>
      </c>
      <c r="G119" s="40" t="s">
        <v>81</v>
      </c>
      <c r="H119" s="40">
        <v>90442063</v>
      </c>
      <c r="I119" s="40" t="s">
        <v>132</v>
      </c>
      <c r="J119" s="40" t="s">
        <v>93</v>
      </c>
      <c r="K119" s="40" t="s">
        <v>94</v>
      </c>
      <c r="L119" s="40" t="s">
        <v>95</v>
      </c>
      <c r="M119" s="40">
        <v>5591.66</v>
      </c>
      <c r="N119" s="40">
        <v>1920</v>
      </c>
      <c r="O119" s="40">
        <v>45.36805555542</v>
      </c>
      <c r="P119" s="40">
        <v>10.218055555419999</v>
      </c>
      <c r="Q119" s="40">
        <v>29.61</v>
      </c>
    </row>
    <row r="120" spans="1:17" x14ac:dyDescent="0.25">
      <c r="A120" s="40">
        <v>900</v>
      </c>
      <c r="B120" s="40" t="s">
        <v>55</v>
      </c>
      <c r="C120" s="40">
        <v>904</v>
      </c>
      <c r="D120" s="40" t="s">
        <v>56</v>
      </c>
      <c r="E120" s="40" t="s">
        <v>57</v>
      </c>
      <c r="F120" s="40" t="s">
        <v>58</v>
      </c>
      <c r="G120" s="40" t="s">
        <v>81</v>
      </c>
      <c r="H120" s="40">
        <v>90442063</v>
      </c>
      <c r="I120" s="40" t="s">
        <v>132</v>
      </c>
      <c r="J120" s="40" t="s">
        <v>93</v>
      </c>
      <c r="K120" s="40" t="s">
        <v>96</v>
      </c>
      <c r="L120" s="40" t="s">
        <v>97</v>
      </c>
      <c r="M120" s="40">
        <v>2153.2800000000002</v>
      </c>
      <c r="N120" s="40">
        <v>246</v>
      </c>
      <c r="O120" s="40">
        <v>7.9952380950900004</v>
      </c>
      <c r="P120" s="40">
        <v>7.9952380950900004</v>
      </c>
      <c r="Q120" s="40">
        <v>4.2329999999999997</v>
      </c>
    </row>
    <row r="121" spans="1:17" x14ac:dyDescent="0.25">
      <c r="A121" s="40">
        <v>900</v>
      </c>
      <c r="B121" s="40" t="s">
        <v>55</v>
      </c>
      <c r="C121" s="40">
        <v>904</v>
      </c>
      <c r="D121" s="40" t="s">
        <v>56</v>
      </c>
      <c r="E121" s="40" t="s">
        <v>57</v>
      </c>
      <c r="F121" s="40" t="s">
        <v>58</v>
      </c>
      <c r="G121" s="40" t="s">
        <v>81</v>
      </c>
      <c r="H121" s="40">
        <v>90442063</v>
      </c>
      <c r="I121" s="40" t="s">
        <v>132</v>
      </c>
      <c r="J121" s="40" t="s">
        <v>93</v>
      </c>
      <c r="K121" s="40" t="s">
        <v>98</v>
      </c>
      <c r="L121" s="40" t="s">
        <v>99</v>
      </c>
      <c r="M121" s="40">
        <v>3976.59</v>
      </c>
      <c r="N121" s="40">
        <v>301</v>
      </c>
      <c r="O121" s="40">
        <v>14.79217171703</v>
      </c>
      <c r="P121" s="40">
        <v>14.79217171703</v>
      </c>
      <c r="Q121" s="40">
        <v>20.774999999999999</v>
      </c>
    </row>
    <row r="122" spans="1:17" x14ac:dyDescent="0.25">
      <c r="A122" s="40">
        <v>900</v>
      </c>
      <c r="B122" s="40" t="s">
        <v>55</v>
      </c>
      <c r="C122" s="40">
        <v>904</v>
      </c>
      <c r="D122" s="40" t="s">
        <v>56</v>
      </c>
      <c r="E122" s="40" t="s">
        <v>57</v>
      </c>
      <c r="F122" s="40" t="s">
        <v>58</v>
      </c>
      <c r="G122" s="40" t="s">
        <v>81</v>
      </c>
      <c r="H122" s="40">
        <v>90442063</v>
      </c>
      <c r="I122" s="40" t="s">
        <v>132</v>
      </c>
      <c r="J122" s="40" t="s">
        <v>93</v>
      </c>
      <c r="K122" s="40" t="s">
        <v>100</v>
      </c>
      <c r="L122" s="40" t="s">
        <v>101</v>
      </c>
      <c r="M122" s="40">
        <v>1843.86</v>
      </c>
      <c r="N122" s="40">
        <v>64</v>
      </c>
      <c r="O122" s="40">
        <v>3.2</v>
      </c>
      <c r="P122" s="40">
        <v>3.2</v>
      </c>
      <c r="Q122" s="40">
        <v>16</v>
      </c>
    </row>
    <row r="123" spans="1:17" x14ac:dyDescent="0.25">
      <c r="A123" s="40">
        <v>900</v>
      </c>
      <c r="B123" s="40" t="s">
        <v>55</v>
      </c>
      <c r="C123" s="40">
        <v>904</v>
      </c>
      <c r="D123" s="40" t="s">
        <v>56</v>
      </c>
      <c r="E123" s="40" t="s">
        <v>57</v>
      </c>
      <c r="F123" s="40" t="s">
        <v>58</v>
      </c>
      <c r="G123" s="40" t="s">
        <v>81</v>
      </c>
      <c r="H123" s="40">
        <v>90442063</v>
      </c>
      <c r="I123" s="40" t="s">
        <v>132</v>
      </c>
      <c r="J123" s="40" t="s">
        <v>93</v>
      </c>
      <c r="K123" s="40" t="s">
        <v>102</v>
      </c>
      <c r="L123" s="40" t="s">
        <v>103</v>
      </c>
      <c r="M123" s="40">
        <v>16467.88</v>
      </c>
      <c r="N123" s="40">
        <v>821</v>
      </c>
      <c r="O123" s="40">
        <v>41.139898989430002</v>
      </c>
      <c r="P123" s="40">
        <v>41.139898989430002</v>
      </c>
      <c r="Q123" s="40">
        <v>28.196000000000002</v>
      </c>
    </row>
    <row r="124" spans="1:17" x14ac:dyDescent="0.25">
      <c r="A124" s="40">
        <v>900</v>
      </c>
      <c r="B124" s="40" t="s">
        <v>55</v>
      </c>
      <c r="C124" s="40">
        <v>904</v>
      </c>
      <c r="D124" s="40" t="s">
        <v>56</v>
      </c>
      <c r="E124" s="40" t="s">
        <v>57</v>
      </c>
      <c r="F124" s="40" t="s">
        <v>58</v>
      </c>
      <c r="G124" s="40" t="s">
        <v>81</v>
      </c>
      <c r="H124" s="40">
        <v>90442063</v>
      </c>
      <c r="I124" s="40" t="s">
        <v>132</v>
      </c>
      <c r="J124" s="40" t="s">
        <v>93</v>
      </c>
      <c r="K124" s="40" t="s">
        <v>104</v>
      </c>
      <c r="L124" s="40" t="s">
        <v>105</v>
      </c>
      <c r="M124" s="40">
        <v>3848.8</v>
      </c>
      <c r="N124" s="40">
        <v>324</v>
      </c>
      <c r="O124" s="40">
        <v>15.691829004160001</v>
      </c>
      <c r="P124" s="40">
        <v>15.691829004160001</v>
      </c>
      <c r="Q124" s="40">
        <v>16.977</v>
      </c>
    </row>
    <row r="125" spans="1:17" x14ac:dyDescent="0.25">
      <c r="A125" s="40">
        <v>900</v>
      </c>
      <c r="B125" s="40" t="s">
        <v>55</v>
      </c>
      <c r="C125" s="40">
        <v>904</v>
      </c>
      <c r="D125" s="40" t="s">
        <v>56</v>
      </c>
      <c r="E125" s="40" t="s">
        <v>57</v>
      </c>
      <c r="F125" s="40" t="s">
        <v>58</v>
      </c>
      <c r="G125" s="40" t="s">
        <v>81</v>
      </c>
      <c r="H125" s="40">
        <v>90442063</v>
      </c>
      <c r="I125" s="40" t="s">
        <v>132</v>
      </c>
      <c r="J125" s="40" t="s">
        <v>93</v>
      </c>
      <c r="K125" s="40" t="s">
        <v>106</v>
      </c>
      <c r="L125" s="40" t="s">
        <v>107</v>
      </c>
      <c r="M125" s="40">
        <v>2979.98</v>
      </c>
      <c r="N125" s="40">
        <v>164</v>
      </c>
      <c r="O125" s="40">
        <v>8.1999999999999993</v>
      </c>
      <c r="P125" s="40">
        <v>8.1999999999999993</v>
      </c>
      <c r="Q125" s="40">
        <v>14.76</v>
      </c>
    </row>
    <row r="126" spans="1:17" x14ac:dyDescent="0.25">
      <c r="A126" s="40">
        <v>900</v>
      </c>
      <c r="B126" s="40" t="s">
        <v>55</v>
      </c>
      <c r="C126" s="40">
        <v>904</v>
      </c>
      <c r="D126" s="40" t="s">
        <v>56</v>
      </c>
      <c r="E126" s="40" t="s">
        <v>57</v>
      </c>
      <c r="F126" s="40" t="s">
        <v>58</v>
      </c>
      <c r="G126" s="40" t="s">
        <v>81</v>
      </c>
      <c r="H126" s="40">
        <v>90442063</v>
      </c>
      <c r="I126" s="40" t="s">
        <v>132</v>
      </c>
      <c r="J126" s="40" t="s">
        <v>108</v>
      </c>
      <c r="K126" s="40" t="s">
        <v>109</v>
      </c>
      <c r="L126" s="40" t="s">
        <v>110</v>
      </c>
      <c r="M126" s="40">
        <v>2470.19</v>
      </c>
      <c r="N126" s="40">
        <v>43</v>
      </c>
      <c r="O126" s="40">
        <v>4.2142857141199999</v>
      </c>
      <c r="P126" s="40">
        <v>2.3571428569599999</v>
      </c>
      <c r="Q126" s="40">
        <v>7.7240000000000002</v>
      </c>
    </row>
    <row r="127" spans="1:17" x14ac:dyDescent="0.25">
      <c r="A127" s="40">
        <v>900</v>
      </c>
      <c r="B127" s="40" t="s">
        <v>55</v>
      </c>
      <c r="C127" s="40">
        <v>904</v>
      </c>
      <c r="D127" s="40" t="s">
        <v>56</v>
      </c>
      <c r="E127" s="40" t="s">
        <v>57</v>
      </c>
      <c r="F127" s="40" t="s">
        <v>58</v>
      </c>
      <c r="G127" s="40" t="s">
        <v>81</v>
      </c>
      <c r="H127" s="40">
        <v>90442063</v>
      </c>
      <c r="I127" s="40" t="s">
        <v>132</v>
      </c>
      <c r="J127" s="40" t="s">
        <v>111</v>
      </c>
      <c r="K127" s="40" t="s">
        <v>112</v>
      </c>
      <c r="L127" s="40" t="s">
        <v>113</v>
      </c>
      <c r="M127" s="40">
        <v>10536.74</v>
      </c>
      <c r="N127" s="40">
        <v>175</v>
      </c>
      <c r="O127" s="40">
        <v>10.6399572649</v>
      </c>
      <c r="P127" s="40">
        <v>10.6399572649</v>
      </c>
      <c r="Q127" s="40">
        <v>43.704999999999998</v>
      </c>
    </row>
    <row r="128" spans="1:17" x14ac:dyDescent="0.25">
      <c r="A128" s="40">
        <v>900</v>
      </c>
      <c r="B128" s="40" t="s">
        <v>55</v>
      </c>
      <c r="C128" s="40">
        <v>904</v>
      </c>
      <c r="D128" s="40" t="s">
        <v>56</v>
      </c>
      <c r="E128" s="40" t="s">
        <v>57</v>
      </c>
      <c r="F128" s="40" t="s">
        <v>58</v>
      </c>
      <c r="G128" s="40" t="s">
        <v>81</v>
      </c>
      <c r="H128" s="40">
        <v>90442063</v>
      </c>
      <c r="I128" s="40" t="s">
        <v>132</v>
      </c>
      <c r="J128" s="40" t="s">
        <v>114</v>
      </c>
      <c r="K128" s="40" t="s">
        <v>115</v>
      </c>
      <c r="L128" s="40" t="s">
        <v>116</v>
      </c>
      <c r="M128" s="40">
        <v>3540.11</v>
      </c>
      <c r="N128" s="40">
        <v>20</v>
      </c>
      <c r="O128" s="40">
        <v>1.7083333332999999</v>
      </c>
      <c r="P128" s="40">
        <v>1.7083333332999999</v>
      </c>
      <c r="Q128" s="40">
        <v>7.5620000000000003</v>
      </c>
    </row>
    <row r="129" spans="1:17" x14ac:dyDescent="0.25">
      <c r="A129" s="40">
        <v>900</v>
      </c>
      <c r="B129" s="40" t="s">
        <v>55</v>
      </c>
      <c r="C129" s="40">
        <v>904</v>
      </c>
      <c r="D129" s="40" t="s">
        <v>56</v>
      </c>
      <c r="E129" s="40" t="s">
        <v>57</v>
      </c>
      <c r="F129" s="40" t="s">
        <v>58</v>
      </c>
      <c r="G129" s="40" t="s">
        <v>81</v>
      </c>
      <c r="H129" s="40">
        <v>90442063</v>
      </c>
      <c r="I129" s="40" t="s">
        <v>132</v>
      </c>
      <c r="J129" s="40" t="s">
        <v>117</v>
      </c>
      <c r="K129" s="40" t="s">
        <v>118</v>
      </c>
      <c r="L129" s="40" t="s">
        <v>119</v>
      </c>
      <c r="M129" s="40">
        <v>1188.43</v>
      </c>
      <c r="N129" s="40">
        <v>13</v>
      </c>
      <c r="O129" s="40">
        <v>1.0444444444100001</v>
      </c>
      <c r="P129" s="40">
        <v>1.0444444444100001</v>
      </c>
      <c r="Q129" s="40">
        <v>3.2</v>
      </c>
    </row>
    <row r="130" spans="1:17" x14ac:dyDescent="0.25">
      <c r="A130" s="40">
        <v>900</v>
      </c>
      <c r="B130" s="40" t="s">
        <v>55</v>
      </c>
      <c r="C130" s="40">
        <v>904</v>
      </c>
      <c r="D130" s="40" t="s">
        <v>56</v>
      </c>
      <c r="E130" s="40" t="s">
        <v>57</v>
      </c>
      <c r="F130" s="40" t="s">
        <v>58</v>
      </c>
      <c r="G130" s="40" t="s">
        <v>81</v>
      </c>
      <c r="H130" s="40">
        <v>90442063</v>
      </c>
      <c r="I130" s="40" t="s">
        <v>132</v>
      </c>
      <c r="J130" s="40" t="s">
        <v>117</v>
      </c>
      <c r="K130" s="40" t="s">
        <v>122</v>
      </c>
      <c r="L130" s="40" t="s">
        <v>123</v>
      </c>
      <c r="M130" s="40">
        <v>1094.9100000000001</v>
      </c>
      <c r="N130" s="40">
        <v>27</v>
      </c>
      <c r="O130" s="40">
        <v>2.25</v>
      </c>
      <c r="P130" s="40">
        <v>2.25</v>
      </c>
      <c r="Q130" s="40">
        <v>4.6859999999999999</v>
      </c>
    </row>
    <row r="131" spans="1:17" x14ac:dyDescent="0.25">
      <c r="A131" s="40">
        <v>900</v>
      </c>
      <c r="B131" s="40" t="s">
        <v>55</v>
      </c>
      <c r="C131" s="40">
        <v>904</v>
      </c>
      <c r="D131" s="40" t="s">
        <v>56</v>
      </c>
      <c r="E131" s="40" t="s">
        <v>57</v>
      </c>
      <c r="F131" s="40" t="s">
        <v>58</v>
      </c>
      <c r="G131" s="40" t="s">
        <v>81</v>
      </c>
      <c r="H131" s="40">
        <v>90442064</v>
      </c>
      <c r="I131" s="40" t="s">
        <v>133</v>
      </c>
      <c r="J131" s="40" t="s">
        <v>83</v>
      </c>
      <c r="K131" s="40" t="s">
        <v>84</v>
      </c>
      <c r="L131" s="40" t="s">
        <v>85</v>
      </c>
      <c r="M131" s="40">
        <v>20776.66</v>
      </c>
      <c r="N131" s="40">
        <v>933</v>
      </c>
      <c r="O131" s="40">
        <v>38.130952380689997</v>
      </c>
      <c r="P131" s="40">
        <v>16.680952380690002</v>
      </c>
      <c r="Q131" s="40">
        <v>24.285</v>
      </c>
    </row>
    <row r="132" spans="1:17" x14ac:dyDescent="0.25">
      <c r="A132" s="40">
        <v>900</v>
      </c>
      <c r="B132" s="40" t="s">
        <v>55</v>
      </c>
      <c r="C132" s="40">
        <v>904</v>
      </c>
      <c r="D132" s="40" t="s">
        <v>56</v>
      </c>
      <c r="E132" s="40" t="s">
        <v>57</v>
      </c>
      <c r="F132" s="40" t="s">
        <v>58</v>
      </c>
      <c r="G132" s="40" t="s">
        <v>81</v>
      </c>
      <c r="H132" s="40">
        <v>90442064</v>
      </c>
      <c r="I132" s="40" t="s">
        <v>133</v>
      </c>
      <c r="J132" s="40" t="s">
        <v>83</v>
      </c>
      <c r="K132" s="40" t="s">
        <v>86</v>
      </c>
      <c r="L132" s="40" t="s">
        <v>87</v>
      </c>
      <c r="M132" s="40">
        <v>14207.78</v>
      </c>
      <c r="N132" s="40">
        <v>147</v>
      </c>
      <c r="O132" s="40">
        <v>10.583333333200001</v>
      </c>
      <c r="P132" s="40">
        <v>9.6833333332000002</v>
      </c>
      <c r="Q132" s="40">
        <v>9.17</v>
      </c>
    </row>
    <row r="133" spans="1:17" x14ac:dyDescent="0.25">
      <c r="A133" s="40">
        <v>900</v>
      </c>
      <c r="B133" s="40" t="s">
        <v>55</v>
      </c>
      <c r="C133" s="40">
        <v>904</v>
      </c>
      <c r="D133" s="40" t="s">
        <v>56</v>
      </c>
      <c r="E133" s="40" t="s">
        <v>57</v>
      </c>
      <c r="F133" s="40" t="s">
        <v>58</v>
      </c>
      <c r="G133" s="40" t="s">
        <v>81</v>
      </c>
      <c r="H133" s="40">
        <v>90442064</v>
      </c>
      <c r="I133" s="40" t="s">
        <v>133</v>
      </c>
      <c r="J133" s="40" t="s">
        <v>83</v>
      </c>
      <c r="K133" s="40" t="s">
        <v>88</v>
      </c>
      <c r="L133" s="40" t="s">
        <v>89</v>
      </c>
      <c r="M133" s="40">
        <v>9709.5</v>
      </c>
      <c r="N133" s="40">
        <v>1980</v>
      </c>
      <c r="O133" s="40">
        <v>61</v>
      </c>
      <c r="P133" s="40">
        <v>5.45</v>
      </c>
      <c r="Q133" s="40">
        <v>31.78</v>
      </c>
    </row>
    <row r="134" spans="1:17" x14ac:dyDescent="0.25">
      <c r="A134" s="40">
        <v>900</v>
      </c>
      <c r="B134" s="40" t="s">
        <v>55</v>
      </c>
      <c r="C134" s="40">
        <v>904</v>
      </c>
      <c r="D134" s="40" t="s">
        <v>56</v>
      </c>
      <c r="E134" s="40" t="s">
        <v>57</v>
      </c>
      <c r="F134" s="40" t="s">
        <v>58</v>
      </c>
      <c r="G134" s="40" t="s">
        <v>81</v>
      </c>
      <c r="H134" s="40">
        <v>90442064</v>
      </c>
      <c r="I134" s="40" t="s">
        <v>133</v>
      </c>
      <c r="J134" s="40" t="s">
        <v>90</v>
      </c>
      <c r="K134" s="40" t="s">
        <v>91</v>
      </c>
      <c r="L134" s="40" t="s">
        <v>92</v>
      </c>
      <c r="M134" s="40">
        <v>6346.92</v>
      </c>
      <c r="N134" s="40">
        <v>170</v>
      </c>
      <c r="O134" s="40">
        <v>9.3928571427899996</v>
      </c>
      <c r="P134" s="40">
        <v>5.1650793650100004</v>
      </c>
      <c r="Q134" s="40">
        <v>30.934000000000001</v>
      </c>
    </row>
    <row r="135" spans="1:17" x14ac:dyDescent="0.25">
      <c r="A135" s="40">
        <v>900</v>
      </c>
      <c r="B135" s="40" t="s">
        <v>55</v>
      </c>
      <c r="C135" s="40">
        <v>904</v>
      </c>
      <c r="D135" s="40" t="s">
        <v>56</v>
      </c>
      <c r="E135" s="40" t="s">
        <v>57</v>
      </c>
      <c r="F135" s="40" t="s">
        <v>58</v>
      </c>
      <c r="G135" s="40" t="s">
        <v>81</v>
      </c>
      <c r="H135" s="40">
        <v>90442064</v>
      </c>
      <c r="I135" s="40" t="s">
        <v>133</v>
      </c>
      <c r="J135" s="40" t="s">
        <v>93</v>
      </c>
      <c r="K135" s="40" t="s">
        <v>94</v>
      </c>
      <c r="L135" s="40" t="s">
        <v>95</v>
      </c>
      <c r="M135" s="40">
        <v>3230.63</v>
      </c>
      <c r="N135" s="40">
        <v>998</v>
      </c>
      <c r="O135" s="40">
        <v>24.47916666659</v>
      </c>
      <c r="P135" s="40">
        <v>6.4291666665899996</v>
      </c>
      <c r="Q135" s="40">
        <v>16.995000000000001</v>
      </c>
    </row>
    <row r="136" spans="1:17" x14ac:dyDescent="0.25">
      <c r="A136" s="40">
        <v>900</v>
      </c>
      <c r="B136" s="40" t="s">
        <v>55</v>
      </c>
      <c r="C136" s="40">
        <v>904</v>
      </c>
      <c r="D136" s="40" t="s">
        <v>56</v>
      </c>
      <c r="E136" s="40" t="s">
        <v>57</v>
      </c>
      <c r="F136" s="40" t="s">
        <v>58</v>
      </c>
      <c r="G136" s="40" t="s">
        <v>81</v>
      </c>
      <c r="H136" s="40">
        <v>90442064</v>
      </c>
      <c r="I136" s="40" t="s">
        <v>133</v>
      </c>
      <c r="J136" s="40" t="s">
        <v>93</v>
      </c>
      <c r="K136" s="40" t="s">
        <v>96</v>
      </c>
      <c r="L136" s="40" t="s">
        <v>97</v>
      </c>
      <c r="M136" s="40">
        <v>2266.65</v>
      </c>
      <c r="N136" s="40">
        <v>255</v>
      </c>
      <c r="O136" s="40">
        <v>8.0549450546900001</v>
      </c>
      <c r="P136" s="40">
        <v>8.0549450546900001</v>
      </c>
      <c r="Q136" s="40">
        <v>4.17</v>
      </c>
    </row>
    <row r="137" spans="1:17" x14ac:dyDescent="0.25">
      <c r="A137" s="40">
        <v>900</v>
      </c>
      <c r="B137" s="40" t="s">
        <v>55</v>
      </c>
      <c r="C137" s="40">
        <v>904</v>
      </c>
      <c r="D137" s="40" t="s">
        <v>56</v>
      </c>
      <c r="E137" s="40" t="s">
        <v>57</v>
      </c>
      <c r="F137" s="40" t="s">
        <v>58</v>
      </c>
      <c r="G137" s="40" t="s">
        <v>81</v>
      </c>
      <c r="H137" s="40">
        <v>90442064</v>
      </c>
      <c r="I137" s="40" t="s">
        <v>133</v>
      </c>
      <c r="J137" s="40" t="s">
        <v>93</v>
      </c>
      <c r="K137" s="40" t="s">
        <v>98</v>
      </c>
      <c r="L137" s="40" t="s">
        <v>99</v>
      </c>
      <c r="M137" s="40">
        <v>3798.93</v>
      </c>
      <c r="N137" s="40">
        <v>243</v>
      </c>
      <c r="O137" s="40">
        <v>11.886237373569999</v>
      </c>
      <c r="P137" s="40">
        <v>11.886237373569999</v>
      </c>
      <c r="Q137" s="40">
        <v>16.25</v>
      </c>
    </row>
    <row r="138" spans="1:17" x14ac:dyDescent="0.25">
      <c r="A138" s="40">
        <v>900</v>
      </c>
      <c r="B138" s="40" t="s">
        <v>55</v>
      </c>
      <c r="C138" s="40">
        <v>904</v>
      </c>
      <c r="D138" s="40" t="s">
        <v>56</v>
      </c>
      <c r="E138" s="40" t="s">
        <v>57</v>
      </c>
      <c r="F138" s="40" t="s">
        <v>58</v>
      </c>
      <c r="G138" s="40" t="s">
        <v>81</v>
      </c>
      <c r="H138" s="40">
        <v>90442064</v>
      </c>
      <c r="I138" s="40" t="s">
        <v>133</v>
      </c>
      <c r="J138" s="40" t="s">
        <v>93</v>
      </c>
      <c r="K138" s="40" t="s">
        <v>100</v>
      </c>
      <c r="L138" s="40" t="s">
        <v>101</v>
      </c>
      <c r="M138" s="40">
        <v>633.84</v>
      </c>
      <c r="N138" s="40">
        <v>22</v>
      </c>
      <c r="O138" s="40">
        <v>1.1000000000000001</v>
      </c>
      <c r="P138" s="40">
        <v>1.1000000000000001</v>
      </c>
      <c r="Q138" s="40">
        <v>5.5</v>
      </c>
    </row>
    <row r="139" spans="1:17" x14ac:dyDescent="0.25">
      <c r="A139" s="40">
        <v>900</v>
      </c>
      <c r="B139" s="40" t="s">
        <v>55</v>
      </c>
      <c r="C139" s="40">
        <v>904</v>
      </c>
      <c r="D139" s="40" t="s">
        <v>56</v>
      </c>
      <c r="E139" s="40" t="s">
        <v>57</v>
      </c>
      <c r="F139" s="40" t="s">
        <v>58</v>
      </c>
      <c r="G139" s="40" t="s">
        <v>81</v>
      </c>
      <c r="H139" s="40">
        <v>90442064</v>
      </c>
      <c r="I139" s="40" t="s">
        <v>133</v>
      </c>
      <c r="J139" s="40" t="s">
        <v>93</v>
      </c>
      <c r="K139" s="40" t="s">
        <v>102</v>
      </c>
      <c r="L139" s="40" t="s">
        <v>103</v>
      </c>
      <c r="M139" s="40">
        <v>7958.06</v>
      </c>
      <c r="N139" s="40">
        <v>400</v>
      </c>
      <c r="O139" s="40">
        <v>19.909848484609999</v>
      </c>
      <c r="P139" s="40">
        <v>19.909848484609999</v>
      </c>
      <c r="Q139" s="40">
        <v>13.271000000000001</v>
      </c>
    </row>
    <row r="140" spans="1:17" x14ac:dyDescent="0.25">
      <c r="A140" s="40">
        <v>900</v>
      </c>
      <c r="B140" s="40" t="s">
        <v>55</v>
      </c>
      <c r="C140" s="40">
        <v>904</v>
      </c>
      <c r="D140" s="40" t="s">
        <v>56</v>
      </c>
      <c r="E140" s="40" t="s">
        <v>57</v>
      </c>
      <c r="F140" s="40" t="s">
        <v>58</v>
      </c>
      <c r="G140" s="40" t="s">
        <v>81</v>
      </c>
      <c r="H140" s="40">
        <v>90442064</v>
      </c>
      <c r="I140" s="40" t="s">
        <v>133</v>
      </c>
      <c r="J140" s="40" t="s">
        <v>93</v>
      </c>
      <c r="K140" s="40" t="s">
        <v>104</v>
      </c>
      <c r="L140" s="40" t="s">
        <v>105</v>
      </c>
      <c r="M140" s="40">
        <v>2225.9499999999998</v>
      </c>
      <c r="N140" s="40">
        <v>180</v>
      </c>
      <c r="O140" s="40">
        <v>8.9845779220100006</v>
      </c>
      <c r="P140" s="40">
        <v>8.9845779220100006</v>
      </c>
      <c r="Q140" s="40">
        <v>9.5459999999999994</v>
      </c>
    </row>
    <row r="141" spans="1:17" x14ac:dyDescent="0.25">
      <c r="A141" s="40">
        <v>900</v>
      </c>
      <c r="B141" s="40" t="s">
        <v>55</v>
      </c>
      <c r="C141" s="40">
        <v>904</v>
      </c>
      <c r="D141" s="40" t="s">
        <v>56</v>
      </c>
      <c r="E141" s="40" t="s">
        <v>57</v>
      </c>
      <c r="F141" s="40" t="s">
        <v>58</v>
      </c>
      <c r="G141" s="40" t="s">
        <v>81</v>
      </c>
      <c r="H141" s="40">
        <v>90442064</v>
      </c>
      <c r="I141" s="40" t="s">
        <v>133</v>
      </c>
      <c r="J141" s="40" t="s">
        <v>93</v>
      </c>
      <c r="K141" s="40" t="s">
        <v>106</v>
      </c>
      <c r="L141" s="40" t="s">
        <v>107</v>
      </c>
      <c r="M141" s="40">
        <v>526.97</v>
      </c>
      <c r="N141" s="40">
        <v>29</v>
      </c>
      <c r="O141" s="40">
        <v>1.45</v>
      </c>
      <c r="P141" s="40">
        <v>1.45</v>
      </c>
      <c r="Q141" s="40">
        <v>2.61</v>
      </c>
    </row>
    <row r="142" spans="1:17" x14ac:dyDescent="0.25">
      <c r="A142" s="40">
        <v>900</v>
      </c>
      <c r="B142" s="40" t="s">
        <v>55</v>
      </c>
      <c r="C142" s="40">
        <v>904</v>
      </c>
      <c r="D142" s="40" t="s">
        <v>56</v>
      </c>
      <c r="E142" s="40" t="s">
        <v>57</v>
      </c>
      <c r="F142" s="40" t="s">
        <v>58</v>
      </c>
      <c r="G142" s="40" t="s">
        <v>81</v>
      </c>
      <c r="H142" s="40">
        <v>90442064</v>
      </c>
      <c r="I142" s="40" t="s">
        <v>133</v>
      </c>
      <c r="J142" s="40" t="s">
        <v>108</v>
      </c>
      <c r="K142" s="40" t="s">
        <v>109</v>
      </c>
      <c r="L142" s="40" t="s">
        <v>110</v>
      </c>
      <c r="M142" s="40">
        <v>5143.33</v>
      </c>
      <c r="N142" s="40">
        <v>169</v>
      </c>
      <c r="O142" s="40">
        <v>23.880952380789999</v>
      </c>
      <c r="P142" s="40">
        <v>4.6904761902200001</v>
      </c>
      <c r="Q142" s="40">
        <v>15.512</v>
      </c>
    </row>
    <row r="143" spans="1:17" x14ac:dyDescent="0.25">
      <c r="A143" s="40">
        <v>900</v>
      </c>
      <c r="B143" s="40" t="s">
        <v>55</v>
      </c>
      <c r="C143" s="40">
        <v>904</v>
      </c>
      <c r="D143" s="40" t="s">
        <v>56</v>
      </c>
      <c r="E143" s="40" t="s">
        <v>57</v>
      </c>
      <c r="F143" s="40" t="s">
        <v>58</v>
      </c>
      <c r="G143" s="40" t="s">
        <v>81</v>
      </c>
      <c r="H143" s="40">
        <v>90442064</v>
      </c>
      <c r="I143" s="40" t="s">
        <v>133</v>
      </c>
      <c r="J143" s="40" t="s">
        <v>111</v>
      </c>
      <c r="K143" s="40" t="s">
        <v>112</v>
      </c>
      <c r="L143" s="40" t="s">
        <v>113</v>
      </c>
      <c r="M143" s="40">
        <v>21949.09</v>
      </c>
      <c r="N143" s="40">
        <v>344</v>
      </c>
      <c r="O143" s="40">
        <v>21.148129647939999</v>
      </c>
      <c r="P143" s="40">
        <v>21.148129647939999</v>
      </c>
      <c r="Q143" s="40">
        <v>92.594999999999999</v>
      </c>
    </row>
    <row r="144" spans="1:17" x14ac:dyDescent="0.25">
      <c r="A144" s="40">
        <v>900</v>
      </c>
      <c r="B144" s="40" t="s">
        <v>55</v>
      </c>
      <c r="C144" s="40">
        <v>904</v>
      </c>
      <c r="D144" s="40" t="s">
        <v>56</v>
      </c>
      <c r="E144" s="40" t="s">
        <v>57</v>
      </c>
      <c r="F144" s="40" t="s">
        <v>58</v>
      </c>
      <c r="G144" s="40" t="s">
        <v>81</v>
      </c>
      <c r="H144" s="40">
        <v>90442064</v>
      </c>
      <c r="I144" s="40" t="s">
        <v>133</v>
      </c>
      <c r="J144" s="40" t="s">
        <v>114</v>
      </c>
      <c r="K144" s="40" t="s">
        <v>115</v>
      </c>
      <c r="L144" s="40" t="s">
        <v>116</v>
      </c>
      <c r="M144" s="40">
        <v>5715.54</v>
      </c>
      <c r="N144" s="40">
        <v>25</v>
      </c>
      <c r="O144" s="40">
        <v>2.0416666666099998</v>
      </c>
      <c r="P144" s="40">
        <v>2.0416666666099998</v>
      </c>
      <c r="Q144" s="40">
        <v>10.65</v>
      </c>
    </row>
    <row r="145" spans="1:17" x14ac:dyDescent="0.25">
      <c r="A145" s="40">
        <v>900</v>
      </c>
      <c r="B145" s="40" t="s">
        <v>55</v>
      </c>
      <c r="C145" s="40">
        <v>904</v>
      </c>
      <c r="D145" s="40" t="s">
        <v>56</v>
      </c>
      <c r="E145" s="40" t="s">
        <v>57</v>
      </c>
      <c r="F145" s="40" t="s">
        <v>58</v>
      </c>
      <c r="G145" s="40" t="s">
        <v>81</v>
      </c>
      <c r="H145" s="40">
        <v>90442064</v>
      </c>
      <c r="I145" s="40" t="s">
        <v>133</v>
      </c>
      <c r="J145" s="40" t="s">
        <v>117</v>
      </c>
      <c r="K145" s="40" t="s">
        <v>118</v>
      </c>
      <c r="L145" s="40" t="s">
        <v>119</v>
      </c>
      <c r="M145" s="40">
        <v>6622.81</v>
      </c>
      <c r="N145" s="40">
        <v>72</v>
      </c>
      <c r="O145" s="40">
        <v>5.9111111110400003</v>
      </c>
      <c r="P145" s="40">
        <v>5.9111111110400003</v>
      </c>
      <c r="Q145" s="40">
        <v>17</v>
      </c>
    </row>
    <row r="146" spans="1:17" x14ac:dyDescent="0.25">
      <c r="A146" s="40">
        <v>900</v>
      </c>
      <c r="B146" s="40" t="s">
        <v>55</v>
      </c>
      <c r="C146" s="40">
        <v>904</v>
      </c>
      <c r="D146" s="40" t="s">
        <v>56</v>
      </c>
      <c r="E146" s="40" t="s">
        <v>57</v>
      </c>
      <c r="F146" s="40" t="s">
        <v>58</v>
      </c>
      <c r="G146" s="40" t="s">
        <v>81</v>
      </c>
      <c r="H146" s="40">
        <v>90442064</v>
      </c>
      <c r="I146" s="40" t="s">
        <v>133</v>
      </c>
      <c r="J146" s="40" t="s">
        <v>117</v>
      </c>
      <c r="K146" s="40" t="s">
        <v>120</v>
      </c>
      <c r="L146" s="40" t="s">
        <v>121</v>
      </c>
      <c r="M146" s="40">
        <v>5281.6</v>
      </c>
      <c r="N146" s="40">
        <v>95</v>
      </c>
      <c r="O146" s="40">
        <v>11.916666666579999</v>
      </c>
      <c r="P146" s="40">
        <v>11.916666666579999</v>
      </c>
      <c r="Q146" s="40">
        <v>17.265000000000001</v>
      </c>
    </row>
    <row r="147" spans="1:17" x14ac:dyDescent="0.25">
      <c r="A147" s="40">
        <v>900</v>
      </c>
      <c r="B147" s="40" t="s">
        <v>55</v>
      </c>
      <c r="C147" s="40">
        <v>904</v>
      </c>
      <c r="D147" s="40" t="s">
        <v>56</v>
      </c>
      <c r="E147" s="40" t="s">
        <v>57</v>
      </c>
      <c r="F147" s="40" t="s">
        <v>58</v>
      </c>
      <c r="G147" s="40" t="s">
        <v>81</v>
      </c>
      <c r="H147" s="40">
        <v>90442064</v>
      </c>
      <c r="I147" s="40" t="s">
        <v>133</v>
      </c>
      <c r="J147" s="40" t="s">
        <v>117</v>
      </c>
      <c r="K147" s="40" t="s">
        <v>122</v>
      </c>
      <c r="L147" s="40" t="s">
        <v>123</v>
      </c>
      <c r="M147" s="40">
        <v>9679.7099999999991</v>
      </c>
      <c r="N147" s="40">
        <v>259</v>
      </c>
      <c r="O147" s="40">
        <v>21.583333333260001</v>
      </c>
      <c r="P147" s="40">
        <v>21.583333333260001</v>
      </c>
      <c r="Q147" s="40">
        <v>35.033180000000002</v>
      </c>
    </row>
    <row r="148" spans="1:17" x14ac:dyDescent="0.25">
      <c r="A148" s="40">
        <v>900</v>
      </c>
      <c r="B148" s="40" t="s">
        <v>55</v>
      </c>
      <c r="C148" s="40">
        <v>904</v>
      </c>
      <c r="D148" s="40" t="s">
        <v>56</v>
      </c>
      <c r="E148" s="40" t="s">
        <v>57</v>
      </c>
      <c r="F148" s="40" t="s">
        <v>58</v>
      </c>
      <c r="G148" s="40" t="s">
        <v>81</v>
      </c>
      <c r="H148" s="40">
        <v>90442073</v>
      </c>
      <c r="I148" s="40" t="s">
        <v>134</v>
      </c>
      <c r="J148" s="40" t="s">
        <v>83</v>
      </c>
      <c r="K148" s="40" t="s">
        <v>84</v>
      </c>
      <c r="L148" s="40" t="s">
        <v>85</v>
      </c>
      <c r="M148" s="40">
        <v>18928.32</v>
      </c>
      <c r="N148" s="40">
        <v>1004</v>
      </c>
      <c r="O148" s="40">
        <v>38.833333333109998</v>
      </c>
      <c r="P148" s="40">
        <v>13.48333333311</v>
      </c>
      <c r="Q148" s="40">
        <v>21.73</v>
      </c>
    </row>
    <row r="149" spans="1:17" x14ac:dyDescent="0.25">
      <c r="A149" s="40">
        <v>900</v>
      </c>
      <c r="B149" s="40" t="s">
        <v>55</v>
      </c>
      <c r="C149" s="40">
        <v>904</v>
      </c>
      <c r="D149" s="40" t="s">
        <v>56</v>
      </c>
      <c r="E149" s="40" t="s">
        <v>57</v>
      </c>
      <c r="F149" s="40" t="s">
        <v>58</v>
      </c>
      <c r="G149" s="40" t="s">
        <v>81</v>
      </c>
      <c r="H149" s="40">
        <v>90442073</v>
      </c>
      <c r="I149" s="40" t="s">
        <v>134</v>
      </c>
      <c r="J149" s="40" t="s">
        <v>83</v>
      </c>
      <c r="K149" s="40" t="s">
        <v>86</v>
      </c>
      <c r="L149" s="40" t="s">
        <v>87</v>
      </c>
      <c r="M149" s="40">
        <v>13345.14</v>
      </c>
      <c r="N149" s="40">
        <v>245</v>
      </c>
      <c r="O149" s="40">
        <v>12.8749999999</v>
      </c>
      <c r="P149" s="40">
        <v>8.3749999999</v>
      </c>
      <c r="Q149" s="40">
        <v>8.5175000000000001</v>
      </c>
    </row>
    <row r="150" spans="1:17" x14ac:dyDescent="0.25">
      <c r="A150" s="40">
        <v>900</v>
      </c>
      <c r="B150" s="40" t="s">
        <v>55</v>
      </c>
      <c r="C150" s="40">
        <v>904</v>
      </c>
      <c r="D150" s="40" t="s">
        <v>56</v>
      </c>
      <c r="E150" s="40" t="s">
        <v>57</v>
      </c>
      <c r="F150" s="40" t="s">
        <v>58</v>
      </c>
      <c r="G150" s="40" t="s">
        <v>81</v>
      </c>
      <c r="H150" s="40">
        <v>90442073</v>
      </c>
      <c r="I150" s="40" t="s">
        <v>134</v>
      </c>
      <c r="J150" s="40" t="s">
        <v>83</v>
      </c>
      <c r="K150" s="40" t="s">
        <v>88</v>
      </c>
      <c r="L150" s="40" t="s">
        <v>89</v>
      </c>
      <c r="M150" s="40">
        <v>6840.7</v>
      </c>
      <c r="N150" s="40">
        <v>1390</v>
      </c>
      <c r="O150" s="40">
        <v>45</v>
      </c>
      <c r="P150" s="40">
        <v>3.9750000000000001</v>
      </c>
      <c r="Q150" s="40">
        <v>22.34</v>
      </c>
    </row>
    <row r="151" spans="1:17" x14ac:dyDescent="0.25">
      <c r="A151" s="40">
        <v>900</v>
      </c>
      <c r="B151" s="40" t="s">
        <v>55</v>
      </c>
      <c r="C151" s="40">
        <v>904</v>
      </c>
      <c r="D151" s="40" t="s">
        <v>56</v>
      </c>
      <c r="E151" s="40" t="s">
        <v>57</v>
      </c>
      <c r="F151" s="40" t="s">
        <v>58</v>
      </c>
      <c r="G151" s="40" t="s">
        <v>81</v>
      </c>
      <c r="H151" s="40">
        <v>90442073</v>
      </c>
      <c r="I151" s="40" t="s">
        <v>134</v>
      </c>
      <c r="J151" s="40" t="s">
        <v>90</v>
      </c>
      <c r="K151" s="40" t="s">
        <v>91</v>
      </c>
      <c r="L151" s="40" t="s">
        <v>92</v>
      </c>
      <c r="M151" s="40">
        <v>5277.08</v>
      </c>
      <c r="N151" s="40">
        <v>91</v>
      </c>
      <c r="O151" s="40">
        <v>7.2916666666600003</v>
      </c>
      <c r="P151" s="40">
        <v>5.0777777777699997</v>
      </c>
      <c r="Q151" s="40">
        <v>30.141999999999999</v>
      </c>
    </row>
    <row r="152" spans="1:17" x14ac:dyDescent="0.25">
      <c r="A152" s="40">
        <v>900</v>
      </c>
      <c r="B152" s="40" t="s">
        <v>55</v>
      </c>
      <c r="C152" s="40">
        <v>904</v>
      </c>
      <c r="D152" s="40" t="s">
        <v>56</v>
      </c>
      <c r="E152" s="40" t="s">
        <v>57</v>
      </c>
      <c r="F152" s="40" t="s">
        <v>58</v>
      </c>
      <c r="G152" s="40" t="s">
        <v>81</v>
      </c>
      <c r="H152" s="40">
        <v>90442073</v>
      </c>
      <c r="I152" s="40" t="s">
        <v>134</v>
      </c>
      <c r="J152" s="40" t="s">
        <v>93</v>
      </c>
      <c r="K152" s="40" t="s">
        <v>94</v>
      </c>
      <c r="L152" s="40" t="s">
        <v>95</v>
      </c>
      <c r="M152" s="40">
        <v>1199.26</v>
      </c>
      <c r="N152" s="40">
        <v>424</v>
      </c>
      <c r="O152" s="40">
        <v>10.26511437906</v>
      </c>
      <c r="P152" s="40">
        <v>2.6651143790599998</v>
      </c>
      <c r="Q152" s="40">
        <v>7.59</v>
      </c>
    </row>
    <row r="153" spans="1:17" x14ac:dyDescent="0.25">
      <c r="A153" s="40">
        <v>900</v>
      </c>
      <c r="B153" s="40" t="s">
        <v>55</v>
      </c>
      <c r="C153" s="40">
        <v>904</v>
      </c>
      <c r="D153" s="40" t="s">
        <v>56</v>
      </c>
      <c r="E153" s="40" t="s">
        <v>57</v>
      </c>
      <c r="F153" s="40" t="s">
        <v>58</v>
      </c>
      <c r="G153" s="40" t="s">
        <v>81</v>
      </c>
      <c r="H153" s="40">
        <v>90442073</v>
      </c>
      <c r="I153" s="40" t="s">
        <v>134</v>
      </c>
      <c r="J153" s="40" t="s">
        <v>93</v>
      </c>
      <c r="K153" s="40" t="s">
        <v>96</v>
      </c>
      <c r="L153" s="40" t="s">
        <v>97</v>
      </c>
      <c r="M153" s="40">
        <v>2770.17</v>
      </c>
      <c r="N153" s="40">
        <v>309</v>
      </c>
      <c r="O153" s="40">
        <v>9.9905605503799997</v>
      </c>
      <c r="P153" s="40">
        <v>9.9905605503799997</v>
      </c>
      <c r="Q153" s="40">
        <v>5.2850000000000001</v>
      </c>
    </row>
    <row r="154" spans="1:17" x14ac:dyDescent="0.25">
      <c r="A154" s="40">
        <v>900</v>
      </c>
      <c r="B154" s="40" t="s">
        <v>55</v>
      </c>
      <c r="C154" s="40">
        <v>904</v>
      </c>
      <c r="D154" s="40" t="s">
        <v>56</v>
      </c>
      <c r="E154" s="40" t="s">
        <v>57</v>
      </c>
      <c r="F154" s="40" t="s">
        <v>58</v>
      </c>
      <c r="G154" s="40" t="s">
        <v>81</v>
      </c>
      <c r="H154" s="40">
        <v>90442073</v>
      </c>
      <c r="I154" s="40" t="s">
        <v>134</v>
      </c>
      <c r="J154" s="40" t="s">
        <v>93</v>
      </c>
      <c r="K154" s="40" t="s">
        <v>98</v>
      </c>
      <c r="L154" s="40" t="s">
        <v>99</v>
      </c>
      <c r="M154" s="40">
        <v>1450.02</v>
      </c>
      <c r="N154" s="40">
        <v>103</v>
      </c>
      <c r="O154" s="40">
        <v>5.6210858585099999</v>
      </c>
      <c r="P154" s="40">
        <v>5.6210858585099999</v>
      </c>
      <c r="Q154" s="40">
        <v>8.375</v>
      </c>
    </row>
    <row r="155" spans="1:17" x14ac:dyDescent="0.25">
      <c r="A155" s="40">
        <v>900</v>
      </c>
      <c r="B155" s="40" t="s">
        <v>55</v>
      </c>
      <c r="C155" s="40">
        <v>904</v>
      </c>
      <c r="D155" s="40" t="s">
        <v>56</v>
      </c>
      <c r="E155" s="40" t="s">
        <v>57</v>
      </c>
      <c r="F155" s="40" t="s">
        <v>58</v>
      </c>
      <c r="G155" s="40" t="s">
        <v>81</v>
      </c>
      <c r="H155" s="40">
        <v>90442073</v>
      </c>
      <c r="I155" s="40" t="s">
        <v>134</v>
      </c>
      <c r="J155" s="40" t="s">
        <v>93</v>
      </c>
      <c r="K155" s="40" t="s">
        <v>100</v>
      </c>
      <c r="L155" s="40" t="s">
        <v>101</v>
      </c>
      <c r="M155" s="40">
        <v>662.65</v>
      </c>
      <c r="N155" s="40">
        <v>23</v>
      </c>
      <c r="O155" s="40">
        <v>1.1499999999999999</v>
      </c>
      <c r="P155" s="40">
        <v>1.1499999999999999</v>
      </c>
      <c r="Q155" s="40">
        <v>5.75</v>
      </c>
    </row>
    <row r="156" spans="1:17" x14ac:dyDescent="0.25">
      <c r="A156" s="40">
        <v>900</v>
      </c>
      <c r="B156" s="40" t="s">
        <v>55</v>
      </c>
      <c r="C156" s="40">
        <v>904</v>
      </c>
      <c r="D156" s="40" t="s">
        <v>56</v>
      </c>
      <c r="E156" s="40" t="s">
        <v>57</v>
      </c>
      <c r="F156" s="40" t="s">
        <v>58</v>
      </c>
      <c r="G156" s="40" t="s">
        <v>81</v>
      </c>
      <c r="H156" s="40">
        <v>90442073</v>
      </c>
      <c r="I156" s="40" t="s">
        <v>134</v>
      </c>
      <c r="J156" s="40" t="s">
        <v>93</v>
      </c>
      <c r="K156" s="40" t="s">
        <v>102</v>
      </c>
      <c r="L156" s="40" t="s">
        <v>103</v>
      </c>
      <c r="M156" s="40">
        <v>1442.28</v>
      </c>
      <c r="N156" s="40">
        <v>69</v>
      </c>
      <c r="O156" s="40">
        <v>3.3416666665900001</v>
      </c>
      <c r="P156" s="40">
        <v>3.3416666665900001</v>
      </c>
      <c r="Q156" s="40">
        <v>2.19</v>
      </c>
    </row>
    <row r="157" spans="1:17" x14ac:dyDescent="0.25">
      <c r="A157" s="40">
        <v>900</v>
      </c>
      <c r="B157" s="40" t="s">
        <v>55</v>
      </c>
      <c r="C157" s="40">
        <v>904</v>
      </c>
      <c r="D157" s="40" t="s">
        <v>56</v>
      </c>
      <c r="E157" s="40" t="s">
        <v>57</v>
      </c>
      <c r="F157" s="40" t="s">
        <v>58</v>
      </c>
      <c r="G157" s="40" t="s">
        <v>81</v>
      </c>
      <c r="H157" s="40">
        <v>90442073</v>
      </c>
      <c r="I157" s="40" t="s">
        <v>134</v>
      </c>
      <c r="J157" s="40" t="s">
        <v>93</v>
      </c>
      <c r="K157" s="40" t="s">
        <v>104</v>
      </c>
      <c r="L157" s="40" t="s">
        <v>105</v>
      </c>
      <c r="M157" s="40">
        <v>1374.43</v>
      </c>
      <c r="N157" s="40">
        <v>108</v>
      </c>
      <c r="O157" s="40">
        <v>5.7540584415099998</v>
      </c>
      <c r="P157" s="40">
        <v>5.7540584415099998</v>
      </c>
      <c r="Q157" s="40">
        <v>5.883</v>
      </c>
    </row>
    <row r="158" spans="1:17" x14ac:dyDescent="0.25">
      <c r="A158" s="40">
        <v>900</v>
      </c>
      <c r="B158" s="40" t="s">
        <v>55</v>
      </c>
      <c r="C158" s="40">
        <v>904</v>
      </c>
      <c r="D158" s="40" t="s">
        <v>56</v>
      </c>
      <c r="E158" s="40" t="s">
        <v>57</v>
      </c>
      <c r="F158" s="40" t="s">
        <v>58</v>
      </c>
      <c r="G158" s="40" t="s">
        <v>81</v>
      </c>
      <c r="H158" s="40">
        <v>90442073</v>
      </c>
      <c r="I158" s="40" t="s">
        <v>134</v>
      </c>
      <c r="J158" s="40" t="s">
        <v>93</v>
      </c>
      <c r="K158" s="40" t="s">
        <v>106</v>
      </c>
      <c r="L158" s="40" t="s">
        <v>107</v>
      </c>
      <c r="M158" s="40">
        <v>454.25</v>
      </c>
      <c r="N158" s="40">
        <v>25</v>
      </c>
      <c r="O158" s="40">
        <v>1.25</v>
      </c>
      <c r="P158" s="40">
        <v>1.25</v>
      </c>
      <c r="Q158" s="40">
        <v>2.25</v>
      </c>
    </row>
    <row r="159" spans="1:17" x14ac:dyDescent="0.25">
      <c r="A159" s="40">
        <v>900</v>
      </c>
      <c r="B159" s="40" t="s">
        <v>55</v>
      </c>
      <c r="C159" s="40">
        <v>904</v>
      </c>
      <c r="D159" s="40" t="s">
        <v>56</v>
      </c>
      <c r="E159" s="40" t="s">
        <v>57</v>
      </c>
      <c r="F159" s="40" t="s">
        <v>58</v>
      </c>
      <c r="G159" s="40" t="s">
        <v>81</v>
      </c>
      <c r="H159" s="40">
        <v>90442073</v>
      </c>
      <c r="I159" s="40" t="s">
        <v>134</v>
      </c>
      <c r="J159" s="40" t="s">
        <v>108</v>
      </c>
      <c r="K159" s="40" t="s">
        <v>109</v>
      </c>
      <c r="L159" s="40" t="s">
        <v>110</v>
      </c>
      <c r="M159" s="40">
        <v>3082.74</v>
      </c>
      <c r="N159" s="40">
        <v>86</v>
      </c>
      <c r="O159" s="40">
        <v>11.47619047599</v>
      </c>
      <c r="P159" s="40">
        <v>2.8095238092399999</v>
      </c>
      <c r="Q159" s="40">
        <v>9.3000000000000007</v>
      </c>
    </row>
    <row r="160" spans="1:17" x14ac:dyDescent="0.25">
      <c r="A160" s="40">
        <v>900</v>
      </c>
      <c r="B160" s="40" t="s">
        <v>55</v>
      </c>
      <c r="C160" s="40">
        <v>904</v>
      </c>
      <c r="D160" s="40" t="s">
        <v>56</v>
      </c>
      <c r="E160" s="40" t="s">
        <v>57</v>
      </c>
      <c r="F160" s="40" t="s">
        <v>58</v>
      </c>
      <c r="G160" s="40" t="s">
        <v>81</v>
      </c>
      <c r="H160" s="40">
        <v>90442073</v>
      </c>
      <c r="I160" s="40" t="s">
        <v>134</v>
      </c>
      <c r="J160" s="40" t="s">
        <v>111</v>
      </c>
      <c r="K160" s="40" t="s">
        <v>112</v>
      </c>
      <c r="L160" s="40" t="s">
        <v>113</v>
      </c>
      <c r="M160" s="40">
        <v>10678.08</v>
      </c>
      <c r="N160" s="40">
        <v>157</v>
      </c>
      <c r="O160" s="40">
        <v>9.2371656120400001</v>
      </c>
      <c r="P160" s="40">
        <v>9.2371656120400001</v>
      </c>
      <c r="Q160" s="40">
        <v>42.195</v>
      </c>
    </row>
    <row r="161" spans="1:17" x14ac:dyDescent="0.25">
      <c r="A161" s="40">
        <v>900</v>
      </c>
      <c r="B161" s="40" t="s">
        <v>55</v>
      </c>
      <c r="C161" s="40">
        <v>904</v>
      </c>
      <c r="D161" s="40" t="s">
        <v>56</v>
      </c>
      <c r="E161" s="40" t="s">
        <v>57</v>
      </c>
      <c r="F161" s="40" t="s">
        <v>58</v>
      </c>
      <c r="G161" s="40" t="s">
        <v>81</v>
      </c>
      <c r="H161" s="40">
        <v>90442073</v>
      </c>
      <c r="I161" s="40" t="s">
        <v>134</v>
      </c>
      <c r="J161" s="40" t="s">
        <v>114</v>
      </c>
      <c r="K161" s="40" t="s">
        <v>115</v>
      </c>
      <c r="L161" s="40" t="s">
        <v>116</v>
      </c>
      <c r="M161" s="40">
        <v>3111.96</v>
      </c>
      <c r="N161" s="40">
        <v>14</v>
      </c>
      <c r="O161" s="40">
        <v>0.66666666665999996</v>
      </c>
      <c r="P161" s="40">
        <v>0.66666666665999996</v>
      </c>
      <c r="Q161" s="40">
        <v>5.5</v>
      </c>
    </row>
    <row r="162" spans="1:17" x14ac:dyDescent="0.25">
      <c r="A162" s="40">
        <v>900</v>
      </c>
      <c r="B162" s="40" t="s">
        <v>55</v>
      </c>
      <c r="C162" s="40">
        <v>904</v>
      </c>
      <c r="D162" s="40" t="s">
        <v>56</v>
      </c>
      <c r="E162" s="40" t="s">
        <v>57</v>
      </c>
      <c r="F162" s="40" t="s">
        <v>58</v>
      </c>
      <c r="G162" s="40" t="s">
        <v>81</v>
      </c>
      <c r="H162" s="40">
        <v>90442073</v>
      </c>
      <c r="I162" s="40" t="s">
        <v>134</v>
      </c>
      <c r="J162" s="40" t="s">
        <v>117</v>
      </c>
      <c r="K162" s="40" t="s">
        <v>118</v>
      </c>
      <c r="L162" s="40" t="s">
        <v>119</v>
      </c>
      <c r="M162" s="40">
        <v>305.42</v>
      </c>
      <c r="N162" s="40">
        <v>4</v>
      </c>
      <c r="O162" s="40">
        <v>0.26666666663999999</v>
      </c>
      <c r="P162" s="40">
        <v>0.26666666663999999</v>
      </c>
      <c r="Q162" s="40">
        <v>0.9</v>
      </c>
    </row>
    <row r="163" spans="1:17" x14ac:dyDescent="0.25">
      <c r="A163" s="40">
        <v>900</v>
      </c>
      <c r="B163" s="40" t="s">
        <v>55</v>
      </c>
      <c r="C163" s="40">
        <v>904</v>
      </c>
      <c r="D163" s="40" t="s">
        <v>56</v>
      </c>
      <c r="E163" s="40" t="s">
        <v>57</v>
      </c>
      <c r="F163" s="40" t="s">
        <v>58</v>
      </c>
      <c r="G163" s="40" t="s">
        <v>81</v>
      </c>
      <c r="H163" s="40">
        <v>90442073</v>
      </c>
      <c r="I163" s="40" t="s">
        <v>134</v>
      </c>
      <c r="J163" s="40" t="s">
        <v>117</v>
      </c>
      <c r="K163" s="40" t="s">
        <v>120</v>
      </c>
      <c r="L163" s="40" t="s">
        <v>121</v>
      </c>
      <c r="M163" s="40">
        <v>377.34</v>
      </c>
      <c r="N163" s="40">
        <v>8</v>
      </c>
      <c r="O163" s="40">
        <v>1.1666666666500001</v>
      </c>
      <c r="P163" s="40">
        <v>1.1666666666500001</v>
      </c>
      <c r="Q163" s="40">
        <v>1.03</v>
      </c>
    </row>
    <row r="164" spans="1:17" x14ac:dyDescent="0.25">
      <c r="A164" s="40">
        <v>900</v>
      </c>
      <c r="B164" s="40" t="s">
        <v>55</v>
      </c>
      <c r="C164" s="40">
        <v>904</v>
      </c>
      <c r="D164" s="40" t="s">
        <v>56</v>
      </c>
      <c r="E164" s="40" t="s">
        <v>57</v>
      </c>
      <c r="F164" s="40" t="s">
        <v>58</v>
      </c>
      <c r="G164" s="40" t="s">
        <v>81</v>
      </c>
      <c r="H164" s="40">
        <v>90442073</v>
      </c>
      <c r="I164" s="40" t="s">
        <v>134</v>
      </c>
      <c r="J164" s="40" t="s">
        <v>117</v>
      </c>
      <c r="K164" s="40" t="s">
        <v>122</v>
      </c>
      <c r="L164" s="40" t="s">
        <v>123</v>
      </c>
      <c r="M164" s="40">
        <v>1516.84</v>
      </c>
      <c r="N164" s="40">
        <v>40</v>
      </c>
      <c r="O164" s="40">
        <v>3.49999999997</v>
      </c>
      <c r="P164" s="40">
        <v>3.49999999997</v>
      </c>
      <c r="Q164" s="40">
        <v>5.5347999999999997</v>
      </c>
    </row>
    <row r="165" spans="1:17" x14ac:dyDescent="0.25">
      <c r="A165" s="40">
        <v>900</v>
      </c>
      <c r="B165" s="40" t="s">
        <v>55</v>
      </c>
      <c r="C165" s="40">
        <v>904</v>
      </c>
      <c r="D165" s="40" t="s">
        <v>56</v>
      </c>
      <c r="E165" s="40" t="s">
        <v>57</v>
      </c>
      <c r="F165" s="40" t="s">
        <v>58</v>
      </c>
      <c r="G165" s="40" t="s">
        <v>135</v>
      </c>
      <c r="H165" s="40">
        <v>90442032</v>
      </c>
      <c r="I165" s="40" t="s">
        <v>136</v>
      </c>
      <c r="J165" s="40" t="s">
        <v>61</v>
      </c>
      <c r="K165" s="40" t="s">
        <v>62</v>
      </c>
      <c r="L165" s="40" t="s">
        <v>63</v>
      </c>
      <c r="M165" s="40">
        <v>24682.98</v>
      </c>
      <c r="N165" s="40">
        <v>845</v>
      </c>
      <c r="O165" s="40">
        <v>41.61666666648</v>
      </c>
      <c r="P165" s="40">
        <v>7.3277777769999997</v>
      </c>
      <c r="Q165" s="40">
        <v>79.319999999999993</v>
      </c>
    </row>
    <row r="166" spans="1:17" x14ac:dyDescent="0.25">
      <c r="A166" s="40">
        <v>900</v>
      </c>
      <c r="B166" s="40" t="s">
        <v>55</v>
      </c>
      <c r="C166" s="40">
        <v>904</v>
      </c>
      <c r="D166" s="40" t="s">
        <v>56</v>
      </c>
      <c r="E166" s="40" t="s">
        <v>57</v>
      </c>
      <c r="F166" s="40" t="s">
        <v>58</v>
      </c>
      <c r="G166" s="40" t="s">
        <v>135</v>
      </c>
      <c r="H166" s="40">
        <v>90442032</v>
      </c>
      <c r="I166" s="40" t="s">
        <v>136</v>
      </c>
      <c r="J166" s="40" t="s">
        <v>64</v>
      </c>
      <c r="K166" s="40" t="s">
        <v>65</v>
      </c>
      <c r="L166" s="40" t="s">
        <v>66</v>
      </c>
      <c r="M166" s="40">
        <v>8241.7900000000009</v>
      </c>
      <c r="N166" s="40">
        <v>592</v>
      </c>
      <c r="O166" s="40">
        <v>19.430555555249999</v>
      </c>
      <c r="P166" s="40">
        <v>2.9010416664799998</v>
      </c>
      <c r="Q166" s="40">
        <v>25.161000000000001</v>
      </c>
    </row>
    <row r="167" spans="1:17" x14ac:dyDescent="0.25">
      <c r="A167" s="40">
        <v>900</v>
      </c>
      <c r="B167" s="40" t="s">
        <v>55</v>
      </c>
      <c r="C167" s="40">
        <v>904</v>
      </c>
      <c r="D167" s="40" t="s">
        <v>56</v>
      </c>
      <c r="E167" s="40" t="s">
        <v>57</v>
      </c>
      <c r="F167" s="40" t="s">
        <v>58</v>
      </c>
      <c r="G167" s="40" t="s">
        <v>135</v>
      </c>
      <c r="H167" s="40">
        <v>90442032</v>
      </c>
      <c r="I167" s="40" t="s">
        <v>136</v>
      </c>
      <c r="J167" s="40" t="s">
        <v>67</v>
      </c>
      <c r="K167" s="40" t="s">
        <v>68</v>
      </c>
      <c r="L167" s="40" t="s">
        <v>69</v>
      </c>
      <c r="M167" s="40">
        <v>30304.78</v>
      </c>
      <c r="N167" s="40">
        <v>216</v>
      </c>
      <c r="O167" s="40">
        <v>14.56805555555</v>
      </c>
      <c r="P167" s="40">
        <v>14.56805555555</v>
      </c>
      <c r="Q167" s="40">
        <v>58.465000000000003</v>
      </c>
    </row>
    <row r="168" spans="1:17" x14ac:dyDescent="0.25">
      <c r="A168" s="40">
        <v>900</v>
      </c>
      <c r="B168" s="40" t="s">
        <v>55</v>
      </c>
      <c r="C168" s="40">
        <v>904</v>
      </c>
      <c r="D168" s="40" t="s">
        <v>56</v>
      </c>
      <c r="E168" s="40" t="s">
        <v>57</v>
      </c>
      <c r="F168" s="40" t="s">
        <v>58</v>
      </c>
      <c r="G168" s="40" t="s">
        <v>135</v>
      </c>
      <c r="H168" s="40">
        <v>90442032</v>
      </c>
      <c r="I168" s="40" t="s">
        <v>136</v>
      </c>
      <c r="J168" s="40" t="s">
        <v>67</v>
      </c>
      <c r="K168" s="40" t="s">
        <v>77</v>
      </c>
      <c r="L168" s="40" t="s">
        <v>78</v>
      </c>
      <c r="M168" s="40">
        <v>200.88</v>
      </c>
      <c r="N168" s="40">
        <v>1</v>
      </c>
      <c r="O168" s="40">
        <v>0.2</v>
      </c>
      <c r="P168" s="40">
        <v>0.2</v>
      </c>
      <c r="Q168" s="40">
        <v>0.25</v>
      </c>
    </row>
    <row r="169" spans="1:17" x14ac:dyDescent="0.25">
      <c r="A169" s="40">
        <v>900</v>
      </c>
      <c r="B169" s="40" t="s">
        <v>55</v>
      </c>
      <c r="C169" s="40">
        <v>904</v>
      </c>
      <c r="D169" s="40" t="s">
        <v>56</v>
      </c>
      <c r="E169" s="40" t="s">
        <v>57</v>
      </c>
      <c r="F169" s="40" t="s">
        <v>58</v>
      </c>
      <c r="G169" s="40" t="s">
        <v>135</v>
      </c>
      <c r="H169" s="40">
        <v>90442032</v>
      </c>
      <c r="I169" s="40" t="s">
        <v>136</v>
      </c>
      <c r="J169" s="40" t="s">
        <v>70</v>
      </c>
      <c r="K169" s="40" t="s">
        <v>71</v>
      </c>
      <c r="L169" s="40" t="s">
        <v>72</v>
      </c>
      <c r="M169" s="40">
        <v>4609.87</v>
      </c>
      <c r="N169" s="40">
        <v>214</v>
      </c>
      <c r="O169" s="40">
        <v>7.8541666665700003</v>
      </c>
      <c r="P169" s="40">
        <v>7.8541666665700003</v>
      </c>
      <c r="Q169" s="40">
        <v>16.125</v>
      </c>
    </row>
    <row r="170" spans="1:17" x14ac:dyDescent="0.25">
      <c r="A170" s="40">
        <v>900</v>
      </c>
      <c r="B170" s="40" t="s">
        <v>55</v>
      </c>
      <c r="C170" s="40">
        <v>904</v>
      </c>
      <c r="D170" s="40" t="s">
        <v>56</v>
      </c>
      <c r="E170" s="40" t="s">
        <v>57</v>
      </c>
      <c r="F170" s="40" t="s">
        <v>58</v>
      </c>
      <c r="G170" s="40" t="s">
        <v>135</v>
      </c>
      <c r="H170" s="40">
        <v>90442032</v>
      </c>
      <c r="I170" s="40" t="s">
        <v>136</v>
      </c>
      <c r="J170" s="40" t="s">
        <v>73</v>
      </c>
      <c r="K170" s="40" t="s">
        <v>74</v>
      </c>
      <c r="L170" s="40" t="s">
        <v>75</v>
      </c>
      <c r="M170" s="40">
        <v>317.39999999999998</v>
      </c>
      <c r="N170" s="40">
        <v>30</v>
      </c>
      <c r="O170" s="40">
        <v>0.9375</v>
      </c>
      <c r="P170" s="40">
        <v>0.9375</v>
      </c>
      <c r="Q170" s="40">
        <v>3</v>
      </c>
    </row>
    <row r="171" spans="1:17" x14ac:dyDescent="0.25">
      <c r="A171" s="40">
        <v>900</v>
      </c>
      <c r="B171" s="40" t="s">
        <v>55</v>
      </c>
      <c r="C171" s="40">
        <v>904</v>
      </c>
      <c r="D171" s="40" t="s">
        <v>56</v>
      </c>
      <c r="E171" s="40" t="s">
        <v>57</v>
      </c>
      <c r="F171" s="40" t="s">
        <v>58</v>
      </c>
      <c r="G171" s="40" t="s">
        <v>135</v>
      </c>
      <c r="H171" s="40">
        <v>90442058</v>
      </c>
      <c r="I171" s="40" t="s">
        <v>137</v>
      </c>
      <c r="J171" s="40" t="s">
        <v>61</v>
      </c>
      <c r="K171" s="40" t="s">
        <v>62</v>
      </c>
      <c r="L171" s="40" t="s">
        <v>63</v>
      </c>
      <c r="M171" s="40">
        <v>45462.18</v>
      </c>
      <c r="N171" s="40">
        <v>1786</v>
      </c>
      <c r="O171" s="40">
        <v>84.232846319740005</v>
      </c>
      <c r="P171" s="40">
        <v>12.913870850049999</v>
      </c>
      <c r="Q171" s="40">
        <v>147</v>
      </c>
    </row>
    <row r="172" spans="1:17" x14ac:dyDescent="0.25">
      <c r="A172" s="40">
        <v>900</v>
      </c>
      <c r="B172" s="40" t="s">
        <v>55</v>
      </c>
      <c r="C172" s="40">
        <v>904</v>
      </c>
      <c r="D172" s="40" t="s">
        <v>56</v>
      </c>
      <c r="E172" s="40" t="s">
        <v>57</v>
      </c>
      <c r="F172" s="40" t="s">
        <v>58</v>
      </c>
      <c r="G172" s="40" t="s">
        <v>135</v>
      </c>
      <c r="H172" s="40">
        <v>90442058</v>
      </c>
      <c r="I172" s="40" t="s">
        <v>137</v>
      </c>
      <c r="J172" s="40" t="s">
        <v>64</v>
      </c>
      <c r="K172" s="40" t="s">
        <v>65</v>
      </c>
      <c r="L172" s="40" t="s">
        <v>66</v>
      </c>
      <c r="M172" s="40">
        <v>17117.259999999998</v>
      </c>
      <c r="N172" s="40">
        <v>1094</v>
      </c>
      <c r="O172" s="40">
        <v>41.722222221780001</v>
      </c>
      <c r="P172" s="40">
        <v>6.5190972218800001</v>
      </c>
      <c r="Q172" s="40">
        <v>52.530999999999999</v>
      </c>
    </row>
    <row r="173" spans="1:17" x14ac:dyDescent="0.25">
      <c r="A173" s="40">
        <v>900</v>
      </c>
      <c r="B173" s="40" t="s">
        <v>55</v>
      </c>
      <c r="C173" s="40">
        <v>904</v>
      </c>
      <c r="D173" s="40" t="s">
        <v>56</v>
      </c>
      <c r="E173" s="40" t="s">
        <v>57</v>
      </c>
      <c r="F173" s="40" t="s">
        <v>58</v>
      </c>
      <c r="G173" s="40" t="s">
        <v>135</v>
      </c>
      <c r="H173" s="40">
        <v>90442058</v>
      </c>
      <c r="I173" s="40" t="s">
        <v>137</v>
      </c>
      <c r="J173" s="40" t="s">
        <v>67</v>
      </c>
      <c r="K173" s="40" t="s">
        <v>68</v>
      </c>
      <c r="L173" s="40" t="s">
        <v>69</v>
      </c>
      <c r="M173" s="40">
        <v>1722.23</v>
      </c>
      <c r="N173" s="40">
        <v>17</v>
      </c>
      <c r="O173" s="40">
        <v>1.05277777777</v>
      </c>
      <c r="P173" s="40">
        <v>1.05277777777</v>
      </c>
      <c r="Q173" s="40">
        <v>3.3359999999999999</v>
      </c>
    </row>
    <row r="174" spans="1:17" x14ac:dyDescent="0.25">
      <c r="A174" s="40">
        <v>900</v>
      </c>
      <c r="B174" s="40" t="s">
        <v>55</v>
      </c>
      <c r="C174" s="40">
        <v>904</v>
      </c>
      <c r="D174" s="40" t="s">
        <v>56</v>
      </c>
      <c r="E174" s="40" t="s">
        <v>57</v>
      </c>
      <c r="F174" s="40" t="s">
        <v>58</v>
      </c>
      <c r="G174" s="40" t="s">
        <v>135</v>
      </c>
      <c r="H174" s="40">
        <v>90442058</v>
      </c>
      <c r="I174" s="40" t="s">
        <v>137</v>
      </c>
      <c r="J174" s="40" t="s">
        <v>70</v>
      </c>
      <c r="K174" s="40" t="s">
        <v>71</v>
      </c>
      <c r="L174" s="40" t="s">
        <v>72</v>
      </c>
      <c r="M174" s="40">
        <v>5141.4399999999996</v>
      </c>
      <c r="N174" s="40">
        <v>254</v>
      </c>
      <c r="O174" s="40">
        <v>9.4791666665900003</v>
      </c>
      <c r="P174" s="40">
        <v>9.4791666665900003</v>
      </c>
      <c r="Q174" s="40">
        <v>19.05</v>
      </c>
    </row>
    <row r="175" spans="1:17" x14ac:dyDescent="0.25">
      <c r="A175" s="40">
        <v>900</v>
      </c>
      <c r="B175" s="40" t="s">
        <v>55</v>
      </c>
      <c r="C175" s="40">
        <v>904</v>
      </c>
      <c r="D175" s="40" t="s">
        <v>56</v>
      </c>
      <c r="E175" s="40" t="s">
        <v>57</v>
      </c>
      <c r="F175" s="40" t="s">
        <v>58</v>
      </c>
      <c r="G175" s="40" t="s">
        <v>135</v>
      </c>
      <c r="H175" s="40">
        <v>90442058</v>
      </c>
      <c r="I175" s="40" t="s">
        <v>137</v>
      </c>
      <c r="J175" s="40" t="s">
        <v>73</v>
      </c>
      <c r="K175" s="40" t="s">
        <v>74</v>
      </c>
      <c r="L175" s="40" t="s">
        <v>75</v>
      </c>
      <c r="M175" s="40">
        <v>1685.12</v>
      </c>
      <c r="N175" s="40">
        <v>100</v>
      </c>
      <c r="O175" s="40">
        <v>3.4408333333200001</v>
      </c>
      <c r="P175" s="40">
        <v>3.4408333333200001</v>
      </c>
      <c r="Q175" s="40">
        <v>11.084</v>
      </c>
    </row>
    <row r="176" spans="1:17" x14ac:dyDescent="0.25">
      <c r="A176" s="40">
        <v>900</v>
      </c>
      <c r="B176" s="40" t="s">
        <v>55</v>
      </c>
      <c r="C176" s="40">
        <v>904</v>
      </c>
      <c r="D176" s="40" t="s">
        <v>56</v>
      </c>
      <c r="E176" s="40" t="s">
        <v>57</v>
      </c>
      <c r="F176" s="40" t="s">
        <v>58</v>
      </c>
      <c r="G176" s="40" t="s">
        <v>135</v>
      </c>
      <c r="H176" s="40">
        <v>90442065</v>
      </c>
      <c r="I176" s="40" t="s">
        <v>138</v>
      </c>
      <c r="J176" s="40" t="s">
        <v>61</v>
      </c>
      <c r="K176" s="40" t="s">
        <v>62</v>
      </c>
      <c r="L176" s="40" t="s">
        <v>63</v>
      </c>
      <c r="M176" s="40">
        <v>62017.34</v>
      </c>
      <c r="N176" s="40">
        <v>2100</v>
      </c>
      <c r="O176" s="40">
        <v>105.25634920565</v>
      </c>
      <c r="P176" s="40">
        <v>21.801058199210001</v>
      </c>
      <c r="Q176" s="40">
        <v>198.65</v>
      </c>
    </row>
    <row r="177" spans="1:17" x14ac:dyDescent="0.25">
      <c r="A177" s="40">
        <v>900</v>
      </c>
      <c r="B177" s="40" t="s">
        <v>55</v>
      </c>
      <c r="C177" s="40">
        <v>904</v>
      </c>
      <c r="D177" s="40" t="s">
        <v>56</v>
      </c>
      <c r="E177" s="40" t="s">
        <v>57</v>
      </c>
      <c r="F177" s="40" t="s">
        <v>58</v>
      </c>
      <c r="G177" s="40" t="s">
        <v>135</v>
      </c>
      <c r="H177" s="40">
        <v>90442065</v>
      </c>
      <c r="I177" s="40" t="s">
        <v>138</v>
      </c>
      <c r="J177" s="40" t="s">
        <v>64</v>
      </c>
      <c r="K177" s="40" t="s">
        <v>65</v>
      </c>
      <c r="L177" s="40" t="s">
        <v>66</v>
      </c>
      <c r="M177" s="40">
        <v>11661.67</v>
      </c>
      <c r="N177" s="40">
        <v>680</v>
      </c>
      <c r="O177" s="40">
        <v>27.833333332839999</v>
      </c>
      <c r="P177" s="40">
        <v>4.3496527774500002</v>
      </c>
      <c r="Q177" s="40">
        <v>35.484000000000002</v>
      </c>
    </row>
    <row r="178" spans="1:17" x14ac:dyDescent="0.25">
      <c r="A178" s="40">
        <v>900</v>
      </c>
      <c r="B178" s="40" t="s">
        <v>55</v>
      </c>
      <c r="C178" s="40">
        <v>904</v>
      </c>
      <c r="D178" s="40" t="s">
        <v>56</v>
      </c>
      <c r="E178" s="40" t="s">
        <v>57</v>
      </c>
      <c r="F178" s="40" t="s">
        <v>58</v>
      </c>
      <c r="G178" s="40" t="s">
        <v>135</v>
      </c>
      <c r="H178" s="40">
        <v>90442065</v>
      </c>
      <c r="I178" s="40" t="s">
        <v>138</v>
      </c>
      <c r="J178" s="40" t="s">
        <v>67</v>
      </c>
      <c r="K178" s="40" t="s">
        <v>68</v>
      </c>
      <c r="L178" s="40" t="s">
        <v>69</v>
      </c>
      <c r="M178" s="40">
        <v>3953</v>
      </c>
      <c r="N178" s="40">
        <v>47</v>
      </c>
      <c r="O178" s="40">
        <v>2.7833333333199999</v>
      </c>
      <c r="P178" s="40">
        <v>2.7833333333199999</v>
      </c>
      <c r="Q178" s="40">
        <v>8.8569999999999993</v>
      </c>
    </row>
    <row r="179" spans="1:17" x14ac:dyDescent="0.25">
      <c r="A179" s="40">
        <v>900</v>
      </c>
      <c r="B179" s="40" t="s">
        <v>55</v>
      </c>
      <c r="C179" s="40">
        <v>904</v>
      </c>
      <c r="D179" s="40" t="s">
        <v>56</v>
      </c>
      <c r="E179" s="40" t="s">
        <v>57</v>
      </c>
      <c r="F179" s="40" t="s">
        <v>58</v>
      </c>
      <c r="G179" s="40" t="s">
        <v>135</v>
      </c>
      <c r="H179" s="40">
        <v>90442065</v>
      </c>
      <c r="I179" s="40" t="s">
        <v>138</v>
      </c>
      <c r="J179" s="40" t="s">
        <v>67</v>
      </c>
      <c r="K179" s="40" t="s">
        <v>77</v>
      </c>
      <c r="L179" s="40" t="s">
        <v>78</v>
      </c>
      <c r="M179" s="40">
        <v>2380.5</v>
      </c>
      <c r="N179" s="40">
        <v>11</v>
      </c>
      <c r="O179" s="40">
        <v>1.5</v>
      </c>
      <c r="P179" s="40">
        <v>1.5</v>
      </c>
      <c r="Q179" s="40">
        <v>1.798</v>
      </c>
    </row>
    <row r="180" spans="1:17" x14ac:dyDescent="0.25">
      <c r="A180" s="40">
        <v>900</v>
      </c>
      <c r="B180" s="40" t="s">
        <v>55</v>
      </c>
      <c r="C180" s="40">
        <v>904</v>
      </c>
      <c r="D180" s="40" t="s">
        <v>56</v>
      </c>
      <c r="E180" s="40" t="s">
        <v>57</v>
      </c>
      <c r="F180" s="40" t="s">
        <v>58</v>
      </c>
      <c r="G180" s="40" t="s">
        <v>135</v>
      </c>
      <c r="H180" s="40">
        <v>90442065</v>
      </c>
      <c r="I180" s="40" t="s">
        <v>138</v>
      </c>
      <c r="J180" s="40" t="s">
        <v>70</v>
      </c>
      <c r="K180" s="40" t="s">
        <v>71</v>
      </c>
      <c r="L180" s="40" t="s">
        <v>72</v>
      </c>
      <c r="M180" s="40">
        <v>10830.27</v>
      </c>
      <c r="N180" s="40">
        <v>516</v>
      </c>
      <c r="O180" s="40">
        <v>18.291666666459999</v>
      </c>
      <c r="P180" s="40">
        <v>18.291666666459999</v>
      </c>
      <c r="Q180" s="40">
        <v>36.94</v>
      </c>
    </row>
    <row r="181" spans="1:17" x14ac:dyDescent="0.25">
      <c r="A181" s="40">
        <v>900</v>
      </c>
      <c r="B181" s="40" t="s">
        <v>55</v>
      </c>
      <c r="C181" s="40">
        <v>904</v>
      </c>
      <c r="D181" s="40" t="s">
        <v>56</v>
      </c>
      <c r="E181" s="40" t="s">
        <v>57</v>
      </c>
      <c r="F181" s="40" t="s">
        <v>58</v>
      </c>
      <c r="G181" s="40" t="s">
        <v>135</v>
      </c>
      <c r="H181" s="40">
        <v>90442065</v>
      </c>
      <c r="I181" s="40" t="s">
        <v>138</v>
      </c>
      <c r="J181" s="40" t="s">
        <v>73</v>
      </c>
      <c r="K181" s="40" t="s">
        <v>74</v>
      </c>
      <c r="L181" s="40" t="s">
        <v>75</v>
      </c>
      <c r="M181" s="40">
        <v>1319.45</v>
      </c>
      <c r="N181" s="40">
        <v>35</v>
      </c>
      <c r="O181" s="40">
        <v>1.4037499999800001</v>
      </c>
      <c r="P181" s="40">
        <v>1.4037499999800001</v>
      </c>
      <c r="Q181" s="40">
        <v>5.0350000000000001</v>
      </c>
    </row>
    <row r="182" spans="1:17" x14ac:dyDescent="0.25">
      <c r="A182" s="40">
        <v>900</v>
      </c>
      <c r="B182" s="40" t="s">
        <v>55</v>
      </c>
      <c r="C182" s="40">
        <v>904</v>
      </c>
      <c r="D182" s="40" t="s">
        <v>56</v>
      </c>
      <c r="E182" s="40" t="s">
        <v>57</v>
      </c>
      <c r="F182" s="40" t="s">
        <v>58</v>
      </c>
      <c r="G182" s="40" t="s">
        <v>135</v>
      </c>
      <c r="H182" s="40">
        <v>90442067</v>
      </c>
      <c r="I182" s="40" t="s">
        <v>139</v>
      </c>
      <c r="J182" s="40" t="s">
        <v>61</v>
      </c>
      <c r="K182" s="40" t="s">
        <v>62</v>
      </c>
      <c r="L182" s="40" t="s">
        <v>63</v>
      </c>
      <c r="M182" s="40">
        <v>22736.01</v>
      </c>
      <c r="N182" s="40">
        <v>867</v>
      </c>
      <c r="O182" s="40">
        <v>40.794444444150002</v>
      </c>
      <c r="P182" s="40">
        <v>7.1357407401600002</v>
      </c>
      <c r="Q182" s="40">
        <v>71.27</v>
      </c>
    </row>
    <row r="183" spans="1:17" x14ac:dyDescent="0.25">
      <c r="A183" s="40">
        <v>900</v>
      </c>
      <c r="B183" s="40" t="s">
        <v>55</v>
      </c>
      <c r="C183" s="40">
        <v>904</v>
      </c>
      <c r="D183" s="40" t="s">
        <v>56</v>
      </c>
      <c r="E183" s="40" t="s">
        <v>57</v>
      </c>
      <c r="F183" s="40" t="s">
        <v>58</v>
      </c>
      <c r="G183" s="40" t="s">
        <v>135</v>
      </c>
      <c r="H183" s="40">
        <v>90442067</v>
      </c>
      <c r="I183" s="40" t="s">
        <v>139</v>
      </c>
      <c r="J183" s="40" t="s">
        <v>64</v>
      </c>
      <c r="K183" s="40" t="s">
        <v>65</v>
      </c>
      <c r="L183" s="40" t="s">
        <v>66</v>
      </c>
      <c r="M183" s="40">
        <v>5601.26</v>
      </c>
      <c r="N183" s="40">
        <v>345</v>
      </c>
      <c r="O183" s="40">
        <v>13.208333333140001</v>
      </c>
      <c r="P183" s="40">
        <v>2.2336805554099999</v>
      </c>
      <c r="Q183" s="40">
        <v>16.791</v>
      </c>
    </row>
    <row r="184" spans="1:17" x14ac:dyDescent="0.25">
      <c r="A184" s="40">
        <v>900</v>
      </c>
      <c r="B184" s="40" t="s">
        <v>55</v>
      </c>
      <c r="C184" s="40">
        <v>904</v>
      </c>
      <c r="D184" s="40" t="s">
        <v>56</v>
      </c>
      <c r="E184" s="40" t="s">
        <v>57</v>
      </c>
      <c r="F184" s="40" t="s">
        <v>58</v>
      </c>
      <c r="G184" s="40" t="s">
        <v>135</v>
      </c>
      <c r="H184" s="40">
        <v>90442067</v>
      </c>
      <c r="I184" s="40" t="s">
        <v>139</v>
      </c>
      <c r="J184" s="40" t="s">
        <v>67</v>
      </c>
      <c r="K184" s="40" t="s">
        <v>68</v>
      </c>
      <c r="L184" s="40" t="s">
        <v>69</v>
      </c>
      <c r="M184" s="40">
        <v>4425.3999999999996</v>
      </c>
      <c r="N184" s="40">
        <v>51</v>
      </c>
      <c r="O184" s="40">
        <v>3.1499999999899999</v>
      </c>
      <c r="P184" s="40">
        <v>3.1499999999899999</v>
      </c>
      <c r="Q184" s="40">
        <v>10.256</v>
      </c>
    </row>
    <row r="185" spans="1:17" x14ac:dyDescent="0.25">
      <c r="A185" s="40">
        <v>900</v>
      </c>
      <c r="B185" s="40" t="s">
        <v>55</v>
      </c>
      <c r="C185" s="40">
        <v>904</v>
      </c>
      <c r="D185" s="40" t="s">
        <v>56</v>
      </c>
      <c r="E185" s="40" t="s">
        <v>57</v>
      </c>
      <c r="F185" s="40" t="s">
        <v>58</v>
      </c>
      <c r="G185" s="40" t="s">
        <v>135</v>
      </c>
      <c r="H185" s="40">
        <v>90442067</v>
      </c>
      <c r="I185" s="40" t="s">
        <v>139</v>
      </c>
      <c r="J185" s="40" t="s">
        <v>67</v>
      </c>
      <c r="K185" s="40" t="s">
        <v>77</v>
      </c>
      <c r="L185" s="40" t="s">
        <v>78</v>
      </c>
      <c r="M185" s="40">
        <v>515.98</v>
      </c>
      <c r="N185" s="40">
        <v>3</v>
      </c>
      <c r="O185" s="40">
        <v>0.3</v>
      </c>
      <c r="P185" s="40">
        <v>0.3</v>
      </c>
      <c r="Q185" s="40">
        <v>0.40600000000000003</v>
      </c>
    </row>
    <row r="186" spans="1:17" x14ac:dyDescent="0.25">
      <c r="A186" s="40">
        <v>900</v>
      </c>
      <c r="B186" s="40" t="s">
        <v>55</v>
      </c>
      <c r="C186" s="40">
        <v>904</v>
      </c>
      <c r="D186" s="40" t="s">
        <v>56</v>
      </c>
      <c r="E186" s="40" t="s">
        <v>57</v>
      </c>
      <c r="F186" s="40" t="s">
        <v>58</v>
      </c>
      <c r="G186" s="40" t="s">
        <v>135</v>
      </c>
      <c r="H186" s="40">
        <v>90442067</v>
      </c>
      <c r="I186" s="40" t="s">
        <v>139</v>
      </c>
      <c r="J186" s="40" t="s">
        <v>70</v>
      </c>
      <c r="K186" s="40" t="s">
        <v>71</v>
      </c>
      <c r="L186" s="40" t="s">
        <v>72</v>
      </c>
      <c r="M186" s="40">
        <v>3967.42</v>
      </c>
      <c r="N186" s="40">
        <v>177</v>
      </c>
      <c r="O186" s="40">
        <v>6.1666666666300003</v>
      </c>
      <c r="P186" s="40">
        <v>6.1666666666300003</v>
      </c>
      <c r="Q186" s="40">
        <v>13.285</v>
      </c>
    </row>
    <row r="187" spans="1:17" x14ac:dyDescent="0.25">
      <c r="A187" s="40">
        <v>900</v>
      </c>
      <c r="B187" s="40" t="s">
        <v>55</v>
      </c>
      <c r="C187" s="40">
        <v>904</v>
      </c>
      <c r="D187" s="40" t="s">
        <v>56</v>
      </c>
      <c r="E187" s="40" t="s">
        <v>57</v>
      </c>
      <c r="F187" s="40" t="s">
        <v>58</v>
      </c>
      <c r="G187" s="40" t="s">
        <v>135</v>
      </c>
      <c r="H187" s="40">
        <v>90442067</v>
      </c>
      <c r="I187" s="40" t="s">
        <v>139</v>
      </c>
      <c r="J187" s="40" t="s">
        <v>73</v>
      </c>
      <c r="K187" s="40" t="s">
        <v>74</v>
      </c>
      <c r="L187" s="40" t="s">
        <v>75</v>
      </c>
      <c r="M187" s="40">
        <v>1081.3399999999999</v>
      </c>
      <c r="N187" s="40">
        <v>27</v>
      </c>
      <c r="O187" s="40">
        <v>1.26736111106</v>
      </c>
      <c r="P187" s="40">
        <v>1.26736111106</v>
      </c>
      <c r="Q187" s="40">
        <v>4.1580000000000004</v>
      </c>
    </row>
    <row r="188" spans="1:17" x14ac:dyDescent="0.25">
      <c r="A188" s="40">
        <v>900</v>
      </c>
      <c r="B188" s="40" t="s">
        <v>55</v>
      </c>
      <c r="C188" s="40">
        <v>904</v>
      </c>
      <c r="D188" s="40" t="s">
        <v>56</v>
      </c>
      <c r="E188" s="40" t="s">
        <v>57</v>
      </c>
      <c r="F188" s="40" t="s">
        <v>58</v>
      </c>
      <c r="G188" s="40" t="s">
        <v>135</v>
      </c>
      <c r="H188" s="40">
        <v>90442068</v>
      </c>
      <c r="I188" s="40" t="s">
        <v>140</v>
      </c>
      <c r="J188" s="40" t="s">
        <v>61</v>
      </c>
      <c r="K188" s="40" t="s">
        <v>62</v>
      </c>
      <c r="L188" s="40" t="s">
        <v>63</v>
      </c>
      <c r="M188" s="40">
        <v>48699.83</v>
      </c>
      <c r="N188" s="40">
        <v>1812</v>
      </c>
      <c r="O188" s="40">
        <v>89.09363275522</v>
      </c>
      <c r="P188" s="40">
        <v>17.79256252838</v>
      </c>
      <c r="Q188" s="40">
        <v>153.47</v>
      </c>
    </row>
    <row r="189" spans="1:17" x14ac:dyDescent="0.25">
      <c r="A189" s="40">
        <v>900</v>
      </c>
      <c r="B189" s="40" t="s">
        <v>55</v>
      </c>
      <c r="C189" s="40">
        <v>904</v>
      </c>
      <c r="D189" s="40" t="s">
        <v>56</v>
      </c>
      <c r="E189" s="40" t="s">
        <v>57</v>
      </c>
      <c r="F189" s="40" t="s">
        <v>58</v>
      </c>
      <c r="G189" s="40" t="s">
        <v>135</v>
      </c>
      <c r="H189" s="40">
        <v>90442068</v>
      </c>
      <c r="I189" s="40" t="s">
        <v>140</v>
      </c>
      <c r="J189" s="40" t="s">
        <v>64</v>
      </c>
      <c r="K189" s="40" t="s">
        <v>65</v>
      </c>
      <c r="L189" s="40" t="s">
        <v>66</v>
      </c>
      <c r="M189" s="40">
        <v>12727.5</v>
      </c>
      <c r="N189" s="40">
        <v>831</v>
      </c>
      <c r="O189" s="40">
        <v>30.61111111069</v>
      </c>
      <c r="P189" s="40">
        <v>5.0184027774600004</v>
      </c>
      <c r="Q189" s="40">
        <v>39.024000000000001</v>
      </c>
    </row>
    <row r="190" spans="1:17" x14ac:dyDescent="0.25">
      <c r="A190" s="40">
        <v>900</v>
      </c>
      <c r="B190" s="40" t="s">
        <v>55</v>
      </c>
      <c r="C190" s="40">
        <v>904</v>
      </c>
      <c r="D190" s="40" t="s">
        <v>56</v>
      </c>
      <c r="E190" s="40" t="s">
        <v>57</v>
      </c>
      <c r="F190" s="40" t="s">
        <v>58</v>
      </c>
      <c r="G190" s="40" t="s">
        <v>135</v>
      </c>
      <c r="H190" s="40">
        <v>90442068</v>
      </c>
      <c r="I190" s="40" t="s">
        <v>140</v>
      </c>
      <c r="J190" s="40" t="s">
        <v>67</v>
      </c>
      <c r="K190" s="40" t="s">
        <v>68</v>
      </c>
      <c r="L190" s="40" t="s">
        <v>69</v>
      </c>
      <c r="M190" s="40">
        <v>4609.71</v>
      </c>
      <c r="N190" s="40">
        <v>47</v>
      </c>
      <c r="O190" s="40">
        <v>2.9484126983999999</v>
      </c>
      <c r="P190" s="40">
        <v>2.9484126983999999</v>
      </c>
      <c r="Q190" s="40">
        <v>8.6449999999999996</v>
      </c>
    </row>
    <row r="191" spans="1:17" x14ac:dyDescent="0.25">
      <c r="A191" s="40">
        <v>900</v>
      </c>
      <c r="B191" s="40" t="s">
        <v>55</v>
      </c>
      <c r="C191" s="40">
        <v>904</v>
      </c>
      <c r="D191" s="40" t="s">
        <v>56</v>
      </c>
      <c r="E191" s="40" t="s">
        <v>57</v>
      </c>
      <c r="F191" s="40" t="s">
        <v>58</v>
      </c>
      <c r="G191" s="40" t="s">
        <v>135</v>
      </c>
      <c r="H191" s="40">
        <v>90442068</v>
      </c>
      <c r="I191" s="40" t="s">
        <v>140</v>
      </c>
      <c r="J191" s="40" t="s">
        <v>67</v>
      </c>
      <c r="K191" s="40" t="s">
        <v>77</v>
      </c>
      <c r="L191" s="40" t="s">
        <v>78</v>
      </c>
      <c r="M191" s="40">
        <v>466.13</v>
      </c>
      <c r="N191" s="40">
        <v>2</v>
      </c>
      <c r="O191" s="40">
        <v>0.3</v>
      </c>
      <c r="P191" s="40">
        <v>0.3</v>
      </c>
      <c r="Q191" s="40">
        <v>0.34799999999999998</v>
      </c>
    </row>
    <row r="192" spans="1:17" x14ac:dyDescent="0.25">
      <c r="A192" s="40">
        <v>900</v>
      </c>
      <c r="B192" s="40" t="s">
        <v>55</v>
      </c>
      <c r="C192" s="40">
        <v>904</v>
      </c>
      <c r="D192" s="40" t="s">
        <v>56</v>
      </c>
      <c r="E192" s="40" t="s">
        <v>57</v>
      </c>
      <c r="F192" s="40" t="s">
        <v>58</v>
      </c>
      <c r="G192" s="40" t="s">
        <v>135</v>
      </c>
      <c r="H192" s="40">
        <v>90442068</v>
      </c>
      <c r="I192" s="40" t="s">
        <v>140</v>
      </c>
      <c r="J192" s="40" t="s">
        <v>70</v>
      </c>
      <c r="K192" s="40" t="s">
        <v>71</v>
      </c>
      <c r="L192" s="40" t="s">
        <v>72</v>
      </c>
      <c r="M192" s="40">
        <v>6132.82</v>
      </c>
      <c r="N192" s="40">
        <v>298</v>
      </c>
      <c r="O192" s="40">
        <v>11.493749999849999</v>
      </c>
      <c r="P192" s="40">
        <v>11.493749999849999</v>
      </c>
      <c r="Q192" s="40">
        <v>22.954999999999998</v>
      </c>
    </row>
    <row r="193" spans="1:17" x14ac:dyDescent="0.25">
      <c r="A193" s="40">
        <v>900</v>
      </c>
      <c r="B193" s="40" t="s">
        <v>55</v>
      </c>
      <c r="C193" s="40">
        <v>904</v>
      </c>
      <c r="D193" s="40" t="s">
        <v>56</v>
      </c>
      <c r="E193" s="40" t="s">
        <v>57</v>
      </c>
      <c r="F193" s="40" t="s">
        <v>58</v>
      </c>
      <c r="G193" s="40" t="s">
        <v>135</v>
      </c>
      <c r="H193" s="40">
        <v>90442068</v>
      </c>
      <c r="I193" s="40" t="s">
        <v>140</v>
      </c>
      <c r="J193" s="40" t="s">
        <v>73</v>
      </c>
      <c r="K193" s="40" t="s">
        <v>74</v>
      </c>
      <c r="L193" s="40" t="s">
        <v>75</v>
      </c>
      <c r="M193" s="40">
        <v>1713.98</v>
      </c>
      <c r="N193" s="40">
        <v>69</v>
      </c>
      <c r="O193" s="40">
        <v>2.70736111108</v>
      </c>
      <c r="P193" s="40">
        <v>2.70736111108</v>
      </c>
      <c r="Q193" s="40">
        <v>8.6999999999999993</v>
      </c>
    </row>
    <row r="194" spans="1:17" x14ac:dyDescent="0.25">
      <c r="A194" s="40">
        <v>900</v>
      </c>
      <c r="B194" s="40" t="s">
        <v>55</v>
      </c>
      <c r="C194" s="40">
        <v>904</v>
      </c>
      <c r="D194" s="40" t="s">
        <v>56</v>
      </c>
      <c r="E194" s="40" t="s">
        <v>57</v>
      </c>
      <c r="F194" s="40" t="s">
        <v>58</v>
      </c>
      <c r="G194" s="40" t="s">
        <v>135</v>
      </c>
      <c r="H194" s="40">
        <v>90442069</v>
      </c>
      <c r="I194" s="40" t="s">
        <v>141</v>
      </c>
      <c r="J194" s="40" t="s">
        <v>61</v>
      </c>
      <c r="K194" s="40" t="s">
        <v>62</v>
      </c>
      <c r="L194" s="40" t="s">
        <v>63</v>
      </c>
      <c r="M194" s="40">
        <v>46577.58</v>
      </c>
      <c r="N194" s="40">
        <v>1697</v>
      </c>
      <c r="O194" s="40">
        <v>83.413383837609999</v>
      </c>
      <c r="P194" s="40">
        <v>15.338973062479999</v>
      </c>
      <c r="Q194" s="40">
        <v>149.05000000000001</v>
      </c>
    </row>
    <row r="195" spans="1:17" x14ac:dyDescent="0.25">
      <c r="A195" s="40">
        <v>900</v>
      </c>
      <c r="B195" s="40" t="s">
        <v>55</v>
      </c>
      <c r="C195" s="40">
        <v>904</v>
      </c>
      <c r="D195" s="40" t="s">
        <v>56</v>
      </c>
      <c r="E195" s="40" t="s">
        <v>57</v>
      </c>
      <c r="F195" s="40" t="s">
        <v>58</v>
      </c>
      <c r="G195" s="40" t="s">
        <v>135</v>
      </c>
      <c r="H195" s="40">
        <v>90442069</v>
      </c>
      <c r="I195" s="40" t="s">
        <v>141</v>
      </c>
      <c r="J195" s="40" t="s">
        <v>64</v>
      </c>
      <c r="K195" s="40" t="s">
        <v>65</v>
      </c>
      <c r="L195" s="40" t="s">
        <v>66</v>
      </c>
      <c r="M195" s="40">
        <v>8742.09</v>
      </c>
      <c r="N195" s="40">
        <v>522</v>
      </c>
      <c r="O195" s="40">
        <v>21.194444444270001</v>
      </c>
      <c r="P195" s="40">
        <v>3.28124999988</v>
      </c>
      <c r="Q195" s="40">
        <v>26.623999999999999</v>
      </c>
    </row>
    <row r="196" spans="1:17" x14ac:dyDescent="0.25">
      <c r="A196" s="40">
        <v>900</v>
      </c>
      <c r="B196" s="40" t="s">
        <v>55</v>
      </c>
      <c r="C196" s="40">
        <v>904</v>
      </c>
      <c r="D196" s="40" t="s">
        <v>56</v>
      </c>
      <c r="E196" s="40" t="s">
        <v>57</v>
      </c>
      <c r="F196" s="40" t="s">
        <v>58</v>
      </c>
      <c r="G196" s="40" t="s">
        <v>135</v>
      </c>
      <c r="H196" s="40">
        <v>90442069</v>
      </c>
      <c r="I196" s="40" t="s">
        <v>141</v>
      </c>
      <c r="J196" s="40" t="s">
        <v>67</v>
      </c>
      <c r="K196" s="40" t="s">
        <v>68</v>
      </c>
      <c r="L196" s="40" t="s">
        <v>69</v>
      </c>
      <c r="M196" s="40">
        <v>1105.9000000000001</v>
      </c>
      <c r="N196" s="40">
        <v>14</v>
      </c>
      <c r="O196" s="40">
        <v>0.81111111111</v>
      </c>
      <c r="P196" s="40">
        <v>0.81111111111</v>
      </c>
      <c r="Q196" s="40">
        <v>2.7749999999999999</v>
      </c>
    </row>
    <row r="197" spans="1:17" x14ac:dyDescent="0.25">
      <c r="A197" s="40">
        <v>900</v>
      </c>
      <c r="B197" s="40" t="s">
        <v>55</v>
      </c>
      <c r="C197" s="40">
        <v>904</v>
      </c>
      <c r="D197" s="40" t="s">
        <v>56</v>
      </c>
      <c r="E197" s="40" t="s">
        <v>57</v>
      </c>
      <c r="F197" s="40" t="s">
        <v>58</v>
      </c>
      <c r="G197" s="40" t="s">
        <v>135</v>
      </c>
      <c r="H197" s="40">
        <v>90442069</v>
      </c>
      <c r="I197" s="40" t="s">
        <v>141</v>
      </c>
      <c r="J197" s="40" t="s">
        <v>70</v>
      </c>
      <c r="K197" s="40" t="s">
        <v>71</v>
      </c>
      <c r="L197" s="40" t="s">
        <v>72</v>
      </c>
      <c r="M197" s="40">
        <v>9472.73</v>
      </c>
      <c r="N197" s="40">
        <v>429</v>
      </c>
      <c r="O197" s="40">
        <v>16.466666666569999</v>
      </c>
      <c r="P197" s="40">
        <v>16.466666666569999</v>
      </c>
      <c r="Q197" s="40">
        <v>34.195</v>
      </c>
    </row>
    <row r="198" spans="1:17" x14ac:dyDescent="0.25">
      <c r="A198" s="40">
        <v>900</v>
      </c>
      <c r="B198" s="40" t="s">
        <v>55</v>
      </c>
      <c r="C198" s="40">
        <v>904</v>
      </c>
      <c r="D198" s="40" t="s">
        <v>56</v>
      </c>
      <c r="E198" s="40" t="s">
        <v>57</v>
      </c>
      <c r="F198" s="40" t="s">
        <v>58</v>
      </c>
      <c r="G198" s="40" t="s">
        <v>135</v>
      </c>
      <c r="H198" s="40">
        <v>90442069</v>
      </c>
      <c r="I198" s="40" t="s">
        <v>141</v>
      </c>
      <c r="J198" s="40" t="s">
        <v>73</v>
      </c>
      <c r="K198" s="40" t="s">
        <v>74</v>
      </c>
      <c r="L198" s="40" t="s">
        <v>75</v>
      </c>
      <c r="M198" s="40">
        <v>1846.57</v>
      </c>
      <c r="N198" s="40">
        <v>38</v>
      </c>
      <c r="O198" s="40">
        <v>1.59777777777</v>
      </c>
      <c r="P198" s="40">
        <v>1.59777777777</v>
      </c>
      <c r="Q198" s="40">
        <v>6.0350000000000001</v>
      </c>
    </row>
    <row r="199" spans="1:17" x14ac:dyDescent="0.25">
      <c r="A199" s="40">
        <v>900</v>
      </c>
      <c r="B199" s="40" t="s">
        <v>55</v>
      </c>
      <c r="C199" s="40">
        <v>904</v>
      </c>
      <c r="D199" s="40" t="s">
        <v>56</v>
      </c>
      <c r="E199" s="40" t="s">
        <v>57</v>
      </c>
      <c r="F199" s="40" t="s">
        <v>58</v>
      </c>
      <c r="G199" s="40" t="s">
        <v>135</v>
      </c>
      <c r="H199" s="40">
        <v>90442070</v>
      </c>
      <c r="I199" s="40" t="s">
        <v>142</v>
      </c>
      <c r="J199" s="40" t="s">
        <v>61</v>
      </c>
      <c r="K199" s="40" t="s">
        <v>62</v>
      </c>
      <c r="L199" s="40" t="s">
        <v>63</v>
      </c>
      <c r="M199" s="40">
        <v>43603.64</v>
      </c>
      <c r="N199" s="40">
        <v>1647</v>
      </c>
      <c r="O199" s="40">
        <v>78.061778498890007</v>
      </c>
      <c r="P199" s="40">
        <v>14.179551466079999</v>
      </c>
      <c r="Q199" s="40">
        <v>139.89500000000001</v>
      </c>
    </row>
    <row r="200" spans="1:17" x14ac:dyDescent="0.25">
      <c r="A200" s="40">
        <v>900</v>
      </c>
      <c r="B200" s="40" t="s">
        <v>55</v>
      </c>
      <c r="C200" s="40">
        <v>904</v>
      </c>
      <c r="D200" s="40" t="s">
        <v>56</v>
      </c>
      <c r="E200" s="40" t="s">
        <v>57</v>
      </c>
      <c r="F200" s="40" t="s">
        <v>58</v>
      </c>
      <c r="G200" s="40" t="s">
        <v>135</v>
      </c>
      <c r="H200" s="40">
        <v>90442070</v>
      </c>
      <c r="I200" s="40" t="s">
        <v>142</v>
      </c>
      <c r="J200" s="40" t="s">
        <v>64</v>
      </c>
      <c r="K200" s="40" t="s">
        <v>65</v>
      </c>
      <c r="L200" s="40" t="s">
        <v>66</v>
      </c>
      <c r="M200" s="40">
        <v>6345.57</v>
      </c>
      <c r="N200" s="40">
        <v>391</v>
      </c>
      <c r="O200" s="40">
        <v>15.44444444424</v>
      </c>
      <c r="P200" s="40">
        <v>2.4777777776500001</v>
      </c>
      <c r="Q200" s="40">
        <v>19.384</v>
      </c>
    </row>
    <row r="201" spans="1:17" x14ac:dyDescent="0.25">
      <c r="A201" s="40">
        <v>900</v>
      </c>
      <c r="B201" s="40" t="s">
        <v>55</v>
      </c>
      <c r="C201" s="40">
        <v>904</v>
      </c>
      <c r="D201" s="40" t="s">
        <v>56</v>
      </c>
      <c r="E201" s="40" t="s">
        <v>57</v>
      </c>
      <c r="F201" s="40" t="s">
        <v>58</v>
      </c>
      <c r="G201" s="40" t="s">
        <v>135</v>
      </c>
      <c r="H201" s="40">
        <v>90442070</v>
      </c>
      <c r="I201" s="40" t="s">
        <v>142</v>
      </c>
      <c r="J201" s="40" t="s">
        <v>67</v>
      </c>
      <c r="K201" s="40" t="s">
        <v>68</v>
      </c>
      <c r="L201" s="40" t="s">
        <v>69</v>
      </c>
      <c r="M201" s="40">
        <v>1200.75</v>
      </c>
      <c r="N201" s="40">
        <v>16</v>
      </c>
      <c r="O201" s="40">
        <v>0.87361111111</v>
      </c>
      <c r="P201" s="40">
        <v>0.87361111111</v>
      </c>
      <c r="Q201" s="40">
        <v>2.5550000000000002</v>
      </c>
    </row>
    <row r="202" spans="1:17" x14ac:dyDescent="0.25">
      <c r="A202" s="40">
        <v>900</v>
      </c>
      <c r="B202" s="40" t="s">
        <v>55</v>
      </c>
      <c r="C202" s="40">
        <v>904</v>
      </c>
      <c r="D202" s="40" t="s">
        <v>56</v>
      </c>
      <c r="E202" s="40" t="s">
        <v>57</v>
      </c>
      <c r="F202" s="40" t="s">
        <v>58</v>
      </c>
      <c r="G202" s="40" t="s">
        <v>135</v>
      </c>
      <c r="H202" s="40">
        <v>90442070</v>
      </c>
      <c r="I202" s="40" t="s">
        <v>142</v>
      </c>
      <c r="J202" s="40" t="s">
        <v>67</v>
      </c>
      <c r="K202" s="40" t="s">
        <v>77</v>
      </c>
      <c r="L202" s="40" t="s">
        <v>78</v>
      </c>
      <c r="M202" s="40">
        <v>466.13</v>
      </c>
      <c r="N202" s="40">
        <v>2</v>
      </c>
      <c r="O202" s="40">
        <v>0.3</v>
      </c>
      <c r="P202" s="40">
        <v>0.3</v>
      </c>
      <c r="Q202" s="40">
        <v>0.34799999999999998</v>
      </c>
    </row>
    <row r="203" spans="1:17" x14ac:dyDescent="0.25">
      <c r="A203" s="40">
        <v>900</v>
      </c>
      <c r="B203" s="40" t="s">
        <v>55</v>
      </c>
      <c r="C203" s="40">
        <v>904</v>
      </c>
      <c r="D203" s="40" t="s">
        <v>56</v>
      </c>
      <c r="E203" s="40" t="s">
        <v>57</v>
      </c>
      <c r="F203" s="40" t="s">
        <v>58</v>
      </c>
      <c r="G203" s="40" t="s">
        <v>135</v>
      </c>
      <c r="H203" s="40">
        <v>90442070</v>
      </c>
      <c r="I203" s="40" t="s">
        <v>142</v>
      </c>
      <c r="J203" s="40" t="s">
        <v>70</v>
      </c>
      <c r="K203" s="40" t="s">
        <v>71</v>
      </c>
      <c r="L203" s="40" t="s">
        <v>72</v>
      </c>
      <c r="M203" s="40">
        <v>11872.65</v>
      </c>
      <c r="N203" s="40">
        <v>538</v>
      </c>
      <c r="O203" s="40">
        <v>18.691666666549999</v>
      </c>
      <c r="P203" s="40">
        <v>18.691666666549999</v>
      </c>
      <c r="Q203" s="40">
        <v>40.25</v>
      </c>
    </row>
    <row r="204" spans="1:17" x14ac:dyDescent="0.25">
      <c r="A204" s="40">
        <v>900</v>
      </c>
      <c r="B204" s="40" t="s">
        <v>55</v>
      </c>
      <c r="C204" s="40">
        <v>904</v>
      </c>
      <c r="D204" s="40" t="s">
        <v>56</v>
      </c>
      <c r="E204" s="40" t="s">
        <v>57</v>
      </c>
      <c r="F204" s="40" t="s">
        <v>58</v>
      </c>
      <c r="G204" s="40" t="s">
        <v>135</v>
      </c>
      <c r="H204" s="40">
        <v>90442070</v>
      </c>
      <c r="I204" s="40" t="s">
        <v>142</v>
      </c>
      <c r="J204" s="40" t="s">
        <v>73</v>
      </c>
      <c r="K204" s="40" t="s">
        <v>74</v>
      </c>
      <c r="L204" s="40" t="s">
        <v>75</v>
      </c>
      <c r="M204" s="40">
        <v>976.38</v>
      </c>
      <c r="N204" s="40">
        <v>21</v>
      </c>
      <c r="O204" s="40">
        <v>1.0333333333100001</v>
      </c>
      <c r="P204" s="40">
        <v>1.0333333333100001</v>
      </c>
      <c r="Q204" s="40">
        <v>3.3119999999999998</v>
      </c>
    </row>
    <row r="205" spans="1:17" x14ac:dyDescent="0.25">
      <c r="A205" s="40">
        <v>900</v>
      </c>
      <c r="B205" s="40" t="s">
        <v>55</v>
      </c>
      <c r="C205" s="40">
        <v>904</v>
      </c>
      <c r="D205" s="40" t="s">
        <v>56</v>
      </c>
      <c r="E205" s="40" t="s">
        <v>57</v>
      </c>
      <c r="F205" s="40" t="s">
        <v>58</v>
      </c>
      <c r="G205" s="40" t="s">
        <v>135</v>
      </c>
      <c r="H205" s="40">
        <v>90442072</v>
      </c>
      <c r="I205" s="40" t="s">
        <v>143</v>
      </c>
      <c r="J205" s="40" t="s">
        <v>61</v>
      </c>
      <c r="K205" s="40" t="s">
        <v>62</v>
      </c>
      <c r="L205" s="40" t="s">
        <v>63</v>
      </c>
      <c r="M205" s="40">
        <v>44477.57</v>
      </c>
      <c r="N205" s="40">
        <v>1605</v>
      </c>
      <c r="O205" s="40">
        <v>79.399837661600003</v>
      </c>
      <c r="P205" s="40">
        <v>17.106475467429998</v>
      </c>
      <c r="Q205" s="40">
        <v>140.66999999999999</v>
      </c>
    </row>
    <row r="206" spans="1:17" x14ac:dyDescent="0.25">
      <c r="A206" s="40">
        <v>900</v>
      </c>
      <c r="B206" s="40" t="s">
        <v>55</v>
      </c>
      <c r="C206" s="40">
        <v>904</v>
      </c>
      <c r="D206" s="40" t="s">
        <v>56</v>
      </c>
      <c r="E206" s="40" t="s">
        <v>57</v>
      </c>
      <c r="F206" s="40" t="s">
        <v>58</v>
      </c>
      <c r="G206" s="40" t="s">
        <v>135</v>
      </c>
      <c r="H206" s="40">
        <v>90442072</v>
      </c>
      <c r="I206" s="40" t="s">
        <v>143</v>
      </c>
      <c r="J206" s="40" t="s">
        <v>64</v>
      </c>
      <c r="K206" s="40" t="s">
        <v>65</v>
      </c>
      <c r="L206" s="40" t="s">
        <v>66</v>
      </c>
      <c r="M206" s="40">
        <v>15813.35</v>
      </c>
      <c r="N206" s="40">
        <v>1040</v>
      </c>
      <c r="O206" s="40">
        <v>37.916666666159998</v>
      </c>
      <c r="P206" s="40">
        <v>6.10277777738</v>
      </c>
      <c r="Q206" s="40">
        <v>48.984000000000002</v>
      </c>
    </row>
    <row r="207" spans="1:17" x14ac:dyDescent="0.25">
      <c r="A207" s="40">
        <v>900</v>
      </c>
      <c r="B207" s="40" t="s">
        <v>55</v>
      </c>
      <c r="C207" s="40">
        <v>904</v>
      </c>
      <c r="D207" s="40" t="s">
        <v>56</v>
      </c>
      <c r="E207" s="40" t="s">
        <v>57</v>
      </c>
      <c r="F207" s="40" t="s">
        <v>58</v>
      </c>
      <c r="G207" s="40" t="s">
        <v>135</v>
      </c>
      <c r="H207" s="40">
        <v>90442072</v>
      </c>
      <c r="I207" s="40" t="s">
        <v>143</v>
      </c>
      <c r="J207" s="40" t="s">
        <v>67</v>
      </c>
      <c r="K207" s="40" t="s">
        <v>68</v>
      </c>
      <c r="L207" s="40" t="s">
        <v>69</v>
      </c>
      <c r="M207" s="40">
        <v>5825.02</v>
      </c>
      <c r="N207" s="40">
        <v>69</v>
      </c>
      <c r="O207" s="40">
        <v>4.3333333333199997</v>
      </c>
      <c r="P207" s="40">
        <v>4.3333333333199997</v>
      </c>
      <c r="Q207" s="40">
        <v>13.725</v>
      </c>
    </row>
    <row r="208" spans="1:17" x14ac:dyDescent="0.25">
      <c r="A208" s="40">
        <v>900</v>
      </c>
      <c r="B208" s="40" t="s">
        <v>55</v>
      </c>
      <c r="C208" s="40">
        <v>904</v>
      </c>
      <c r="D208" s="40" t="s">
        <v>56</v>
      </c>
      <c r="E208" s="40" t="s">
        <v>57</v>
      </c>
      <c r="F208" s="40" t="s">
        <v>58</v>
      </c>
      <c r="G208" s="40" t="s">
        <v>135</v>
      </c>
      <c r="H208" s="40">
        <v>90442072</v>
      </c>
      <c r="I208" s="40" t="s">
        <v>143</v>
      </c>
      <c r="J208" s="40" t="s">
        <v>70</v>
      </c>
      <c r="K208" s="40" t="s">
        <v>71</v>
      </c>
      <c r="L208" s="40" t="s">
        <v>72</v>
      </c>
      <c r="M208" s="40">
        <v>7753.22</v>
      </c>
      <c r="N208" s="40">
        <v>379</v>
      </c>
      <c r="O208" s="40">
        <v>13.14583333315</v>
      </c>
      <c r="P208" s="40">
        <v>13.14583333315</v>
      </c>
      <c r="Q208" s="40">
        <v>26.5</v>
      </c>
    </row>
    <row r="209" spans="1:17" x14ac:dyDescent="0.25">
      <c r="A209" s="40">
        <v>900</v>
      </c>
      <c r="B209" s="40" t="s">
        <v>55</v>
      </c>
      <c r="C209" s="40">
        <v>904</v>
      </c>
      <c r="D209" s="40" t="s">
        <v>56</v>
      </c>
      <c r="E209" s="40" t="s">
        <v>57</v>
      </c>
      <c r="F209" s="40" t="s">
        <v>58</v>
      </c>
      <c r="G209" s="40" t="s">
        <v>135</v>
      </c>
      <c r="H209" s="40">
        <v>90442072</v>
      </c>
      <c r="I209" s="40" t="s">
        <v>143</v>
      </c>
      <c r="J209" s="40" t="s">
        <v>73</v>
      </c>
      <c r="K209" s="40" t="s">
        <v>74</v>
      </c>
      <c r="L209" s="40" t="s">
        <v>75</v>
      </c>
      <c r="M209" s="40">
        <v>1019.92</v>
      </c>
      <c r="N209" s="40">
        <v>46</v>
      </c>
      <c r="O209" s="40">
        <v>1.5774999999999999</v>
      </c>
      <c r="P209" s="40">
        <v>1.5774999999999999</v>
      </c>
      <c r="Q209" s="40">
        <v>5.524</v>
      </c>
    </row>
    <row r="210" spans="1:17" x14ac:dyDescent="0.25">
      <c r="A210" s="40">
        <v>900</v>
      </c>
      <c r="B210" s="40" t="s">
        <v>55</v>
      </c>
      <c r="C210" s="40">
        <v>904</v>
      </c>
      <c r="D210" s="40" t="s">
        <v>56</v>
      </c>
      <c r="E210" s="40" t="s">
        <v>57</v>
      </c>
      <c r="F210" s="40" t="s">
        <v>58</v>
      </c>
      <c r="G210" s="40" t="s">
        <v>144</v>
      </c>
      <c r="H210" s="40">
        <v>90440028</v>
      </c>
      <c r="I210" s="40" t="s">
        <v>145</v>
      </c>
      <c r="J210" s="40" t="s">
        <v>83</v>
      </c>
      <c r="K210" s="40" t="s">
        <v>84</v>
      </c>
      <c r="L210" s="40" t="s">
        <v>85</v>
      </c>
      <c r="M210" s="40">
        <v>27474.28</v>
      </c>
      <c r="N210" s="40">
        <v>957</v>
      </c>
      <c r="O210" s="40">
        <v>41.624999999830003</v>
      </c>
      <c r="P210" s="40">
        <v>23.099999999830001</v>
      </c>
      <c r="Q210" s="40">
        <v>33.36</v>
      </c>
    </row>
    <row r="211" spans="1:17" x14ac:dyDescent="0.25">
      <c r="A211" s="40">
        <v>900</v>
      </c>
      <c r="B211" s="40" t="s">
        <v>55</v>
      </c>
      <c r="C211" s="40">
        <v>904</v>
      </c>
      <c r="D211" s="40" t="s">
        <v>56</v>
      </c>
      <c r="E211" s="40" t="s">
        <v>57</v>
      </c>
      <c r="F211" s="40" t="s">
        <v>58</v>
      </c>
      <c r="G211" s="40" t="s">
        <v>144</v>
      </c>
      <c r="H211" s="40">
        <v>90440028</v>
      </c>
      <c r="I211" s="40" t="s">
        <v>145</v>
      </c>
      <c r="J211" s="40" t="s">
        <v>83</v>
      </c>
      <c r="K211" s="40" t="s">
        <v>86</v>
      </c>
      <c r="L211" s="40" t="s">
        <v>87</v>
      </c>
      <c r="M211" s="40">
        <v>30836.62</v>
      </c>
      <c r="N211" s="40">
        <v>273</v>
      </c>
      <c r="O211" s="40">
        <v>21.24999999984</v>
      </c>
      <c r="P211" s="40">
        <v>20.349999999840001</v>
      </c>
      <c r="Q211" s="40">
        <v>20.237500000000001</v>
      </c>
    </row>
    <row r="212" spans="1:17" x14ac:dyDescent="0.25">
      <c r="A212" s="40">
        <v>900</v>
      </c>
      <c r="B212" s="40" t="s">
        <v>55</v>
      </c>
      <c r="C212" s="40">
        <v>904</v>
      </c>
      <c r="D212" s="40" t="s">
        <v>56</v>
      </c>
      <c r="E212" s="40" t="s">
        <v>57</v>
      </c>
      <c r="F212" s="40" t="s">
        <v>58</v>
      </c>
      <c r="G212" s="40" t="s">
        <v>144</v>
      </c>
      <c r="H212" s="40">
        <v>90440028</v>
      </c>
      <c r="I212" s="40" t="s">
        <v>145</v>
      </c>
      <c r="J212" s="40" t="s">
        <v>83</v>
      </c>
      <c r="K212" s="40" t="s">
        <v>88</v>
      </c>
      <c r="L212" s="40" t="s">
        <v>89</v>
      </c>
      <c r="M212" s="40">
        <v>10878.8</v>
      </c>
      <c r="N212" s="40">
        <v>2110</v>
      </c>
      <c r="O212" s="40">
        <v>76</v>
      </c>
      <c r="P212" s="40">
        <v>7.4749999999999996</v>
      </c>
      <c r="Q212" s="40">
        <v>34.200000000000003</v>
      </c>
    </row>
    <row r="213" spans="1:17" x14ac:dyDescent="0.25">
      <c r="A213" s="40">
        <v>900</v>
      </c>
      <c r="B213" s="40" t="s">
        <v>55</v>
      </c>
      <c r="C213" s="40">
        <v>904</v>
      </c>
      <c r="D213" s="40" t="s">
        <v>56</v>
      </c>
      <c r="E213" s="40" t="s">
        <v>57</v>
      </c>
      <c r="F213" s="40" t="s">
        <v>58</v>
      </c>
      <c r="G213" s="40" t="s">
        <v>144</v>
      </c>
      <c r="H213" s="40">
        <v>90440028</v>
      </c>
      <c r="I213" s="40" t="s">
        <v>145</v>
      </c>
      <c r="J213" s="40" t="s">
        <v>90</v>
      </c>
      <c r="K213" s="40" t="s">
        <v>91</v>
      </c>
      <c r="L213" s="40" t="s">
        <v>92</v>
      </c>
      <c r="M213" s="40">
        <v>5376.58</v>
      </c>
      <c r="N213" s="40">
        <v>352</v>
      </c>
      <c r="O213" s="40">
        <v>15.523809523760001</v>
      </c>
      <c r="P213" s="40">
        <v>3.7404761904199999</v>
      </c>
      <c r="Q213" s="40">
        <v>21.952000000000002</v>
      </c>
    </row>
    <row r="214" spans="1:17" x14ac:dyDescent="0.25">
      <c r="A214" s="40">
        <v>900</v>
      </c>
      <c r="B214" s="40" t="s">
        <v>55</v>
      </c>
      <c r="C214" s="40">
        <v>904</v>
      </c>
      <c r="D214" s="40" t="s">
        <v>56</v>
      </c>
      <c r="E214" s="40" t="s">
        <v>57</v>
      </c>
      <c r="F214" s="40" t="s">
        <v>58</v>
      </c>
      <c r="G214" s="40" t="s">
        <v>144</v>
      </c>
      <c r="H214" s="40">
        <v>90440028</v>
      </c>
      <c r="I214" s="40" t="s">
        <v>145</v>
      </c>
      <c r="J214" s="40" t="s">
        <v>93</v>
      </c>
      <c r="K214" s="40" t="s">
        <v>94</v>
      </c>
      <c r="L214" s="40" t="s">
        <v>95</v>
      </c>
      <c r="M214" s="40">
        <v>5519.34</v>
      </c>
      <c r="N214" s="40">
        <v>1901</v>
      </c>
      <c r="O214" s="40">
        <v>46.229166666650002</v>
      </c>
      <c r="P214" s="40">
        <v>12.029166666649999</v>
      </c>
      <c r="Q214" s="40">
        <v>32.479999999999997</v>
      </c>
    </row>
    <row r="215" spans="1:17" x14ac:dyDescent="0.25">
      <c r="A215" s="40">
        <v>900</v>
      </c>
      <c r="B215" s="40" t="s">
        <v>55</v>
      </c>
      <c r="C215" s="40">
        <v>904</v>
      </c>
      <c r="D215" s="40" t="s">
        <v>56</v>
      </c>
      <c r="E215" s="40" t="s">
        <v>57</v>
      </c>
      <c r="F215" s="40" t="s">
        <v>58</v>
      </c>
      <c r="G215" s="40" t="s">
        <v>144</v>
      </c>
      <c r="H215" s="40">
        <v>90440028</v>
      </c>
      <c r="I215" s="40" t="s">
        <v>145</v>
      </c>
      <c r="J215" s="40" t="s">
        <v>93</v>
      </c>
      <c r="K215" s="40" t="s">
        <v>96</v>
      </c>
      <c r="L215" s="40" t="s">
        <v>97</v>
      </c>
      <c r="M215" s="40">
        <v>9540.74</v>
      </c>
      <c r="N215" s="40">
        <v>985</v>
      </c>
      <c r="O215" s="40">
        <v>33.091880341630002</v>
      </c>
      <c r="P215" s="40">
        <v>33.091880341630002</v>
      </c>
      <c r="Q215" s="40">
        <v>17.373000000000001</v>
      </c>
    </row>
    <row r="216" spans="1:17" x14ac:dyDescent="0.25">
      <c r="A216" s="40">
        <v>900</v>
      </c>
      <c r="B216" s="40" t="s">
        <v>55</v>
      </c>
      <c r="C216" s="40">
        <v>904</v>
      </c>
      <c r="D216" s="40" t="s">
        <v>56</v>
      </c>
      <c r="E216" s="40" t="s">
        <v>57</v>
      </c>
      <c r="F216" s="40" t="s">
        <v>58</v>
      </c>
      <c r="G216" s="40" t="s">
        <v>144</v>
      </c>
      <c r="H216" s="40">
        <v>90440028</v>
      </c>
      <c r="I216" s="40" t="s">
        <v>145</v>
      </c>
      <c r="J216" s="40" t="s">
        <v>93</v>
      </c>
      <c r="K216" s="40" t="s">
        <v>98</v>
      </c>
      <c r="L216" s="40" t="s">
        <v>99</v>
      </c>
      <c r="M216" s="40">
        <v>6514.2</v>
      </c>
      <c r="N216" s="40">
        <v>418</v>
      </c>
      <c r="O216" s="40">
        <v>20.766792929219999</v>
      </c>
      <c r="P216" s="40">
        <v>20.766792929219999</v>
      </c>
      <c r="Q216" s="40">
        <v>33.799999999999997</v>
      </c>
    </row>
    <row r="217" spans="1:17" x14ac:dyDescent="0.25">
      <c r="A217" s="40">
        <v>900</v>
      </c>
      <c r="B217" s="40" t="s">
        <v>55</v>
      </c>
      <c r="C217" s="40">
        <v>904</v>
      </c>
      <c r="D217" s="40" t="s">
        <v>56</v>
      </c>
      <c r="E217" s="40" t="s">
        <v>57</v>
      </c>
      <c r="F217" s="40" t="s">
        <v>58</v>
      </c>
      <c r="G217" s="40" t="s">
        <v>144</v>
      </c>
      <c r="H217" s="40">
        <v>90440028</v>
      </c>
      <c r="I217" s="40" t="s">
        <v>145</v>
      </c>
      <c r="J217" s="40" t="s">
        <v>93</v>
      </c>
      <c r="K217" s="40" t="s">
        <v>100</v>
      </c>
      <c r="L217" s="40" t="s">
        <v>101</v>
      </c>
      <c r="M217" s="40">
        <v>623.34</v>
      </c>
      <c r="N217" s="40">
        <v>22</v>
      </c>
      <c r="O217" s="40">
        <v>1.1000000000000001</v>
      </c>
      <c r="P217" s="40">
        <v>1.1000000000000001</v>
      </c>
      <c r="Q217" s="40">
        <v>5.5</v>
      </c>
    </row>
    <row r="218" spans="1:17" x14ac:dyDescent="0.25">
      <c r="A218" s="40">
        <v>900</v>
      </c>
      <c r="B218" s="40" t="s">
        <v>55</v>
      </c>
      <c r="C218" s="40">
        <v>904</v>
      </c>
      <c r="D218" s="40" t="s">
        <v>56</v>
      </c>
      <c r="E218" s="40" t="s">
        <v>57</v>
      </c>
      <c r="F218" s="40" t="s">
        <v>58</v>
      </c>
      <c r="G218" s="40" t="s">
        <v>144</v>
      </c>
      <c r="H218" s="40">
        <v>90440028</v>
      </c>
      <c r="I218" s="40" t="s">
        <v>145</v>
      </c>
      <c r="J218" s="40" t="s">
        <v>93</v>
      </c>
      <c r="K218" s="40" t="s">
        <v>102</v>
      </c>
      <c r="L218" s="40" t="s">
        <v>103</v>
      </c>
      <c r="M218" s="40">
        <v>14687.12</v>
      </c>
      <c r="N218" s="40">
        <v>757</v>
      </c>
      <c r="O218" s="40">
        <v>36.352272727109998</v>
      </c>
      <c r="P218" s="40">
        <v>36.352272727109998</v>
      </c>
      <c r="Q218" s="40">
        <v>23.581</v>
      </c>
    </row>
    <row r="219" spans="1:17" x14ac:dyDescent="0.25">
      <c r="A219" s="40">
        <v>900</v>
      </c>
      <c r="B219" s="40" t="s">
        <v>55</v>
      </c>
      <c r="C219" s="40">
        <v>904</v>
      </c>
      <c r="D219" s="40" t="s">
        <v>56</v>
      </c>
      <c r="E219" s="40" t="s">
        <v>57</v>
      </c>
      <c r="F219" s="40" t="s">
        <v>58</v>
      </c>
      <c r="G219" s="40" t="s">
        <v>144</v>
      </c>
      <c r="H219" s="40">
        <v>90440028</v>
      </c>
      <c r="I219" s="40" t="s">
        <v>145</v>
      </c>
      <c r="J219" s="40" t="s">
        <v>93</v>
      </c>
      <c r="K219" s="40" t="s">
        <v>104</v>
      </c>
      <c r="L219" s="40" t="s">
        <v>105</v>
      </c>
      <c r="M219" s="40">
        <v>4613.1400000000003</v>
      </c>
      <c r="N219" s="40">
        <v>358</v>
      </c>
      <c r="O219" s="40">
        <v>18.531926406829999</v>
      </c>
      <c r="P219" s="40">
        <v>18.531926406829999</v>
      </c>
      <c r="Q219" s="40">
        <v>18.984999999999999</v>
      </c>
    </row>
    <row r="220" spans="1:17" x14ac:dyDescent="0.25">
      <c r="A220" s="40">
        <v>900</v>
      </c>
      <c r="B220" s="40" t="s">
        <v>55</v>
      </c>
      <c r="C220" s="40">
        <v>904</v>
      </c>
      <c r="D220" s="40" t="s">
        <v>56</v>
      </c>
      <c r="E220" s="40" t="s">
        <v>57</v>
      </c>
      <c r="F220" s="40" t="s">
        <v>58</v>
      </c>
      <c r="G220" s="40" t="s">
        <v>144</v>
      </c>
      <c r="H220" s="40">
        <v>90440028</v>
      </c>
      <c r="I220" s="40" t="s">
        <v>145</v>
      </c>
      <c r="J220" s="40" t="s">
        <v>93</v>
      </c>
      <c r="K220" s="40" t="s">
        <v>106</v>
      </c>
      <c r="L220" s="40" t="s">
        <v>107</v>
      </c>
      <c r="M220" s="40">
        <v>1817</v>
      </c>
      <c r="N220" s="40">
        <v>100</v>
      </c>
      <c r="O220" s="40">
        <v>5</v>
      </c>
      <c r="P220" s="40">
        <v>5</v>
      </c>
      <c r="Q220" s="40">
        <v>9</v>
      </c>
    </row>
    <row r="221" spans="1:17" x14ac:dyDescent="0.25">
      <c r="A221" s="40">
        <v>900</v>
      </c>
      <c r="B221" s="40" t="s">
        <v>55</v>
      </c>
      <c r="C221" s="40">
        <v>904</v>
      </c>
      <c r="D221" s="40" t="s">
        <v>56</v>
      </c>
      <c r="E221" s="40" t="s">
        <v>57</v>
      </c>
      <c r="F221" s="40" t="s">
        <v>58</v>
      </c>
      <c r="G221" s="40" t="s">
        <v>144</v>
      </c>
      <c r="H221" s="40">
        <v>90440028</v>
      </c>
      <c r="I221" s="40" t="s">
        <v>145</v>
      </c>
      <c r="J221" s="40" t="s">
        <v>108</v>
      </c>
      <c r="K221" s="40" t="s">
        <v>109</v>
      </c>
      <c r="L221" s="40" t="s">
        <v>110</v>
      </c>
      <c r="M221" s="40">
        <v>6268.58</v>
      </c>
      <c r="N221" s="40">
        <v>311</v>
      </c>
      <c r="O221" s="40">
        <v>48.59523809505</v>
      </c>
      <c r="P221" s="40">
        <v>5.7261904758100002</v>
      </c>
      <c r="Q221" s="40">
        <v>19.071999999999999</v>
      </c>
    </row>
    <row r="222" spans="1:17" x14ac:dyDescent="0.25">
      <c r="A222" s="40">
        <v>900</v>
      </c>
      <c r="B222" s="40" t="s">
        <v>55</v>
      </c>
      <c r="C222" s="40">
        <v>904</v>
      </c>
      <c r="D222" s="40" t="s">
        <v>56</v>
      </c>
      <c r="E222" s="40" t="s">
        <v>57</v>
      </c>
      <c r="F222" s="40" t="s">
        <v>58</v>
      </c>
      <c r="G222" s="40" t="s">
        <v>144</v>
      </c>
      <c r="H222" s="40">
        <v>90440028</v>
      </c>
      <c r="I222" s="40" t="s">
        <v>145</v>
      </c>
      <c r="J222" s="40" t="s">
        <v>111</v>
      </c>
      <c r="K222" s="40" t="s">
        <v>112</v>
      </c>
      <c r="L222" s="40" t="s">
        <v>113</v>
      </c>
      <c r="M222" s="40">
        <v>31626.68</v>
      </c>
      <c r="N222" s="40">
        <v>527</v>
      </c>
      <c r="O222" s="40">
        <v>30.634858197170001</v>
      </c>
      <c r="P222" s="40">
        <v>30.634858197170001</v>
      </c>
      <c r="Q222" s="40">
        <v>136.53</v>
      </c>
    </row>
    <row r="223" spans="1:17" x14ac:dyDescent="0.25">
      <c r="A223" s="40">
        <v>900</v>
      </c>
      <c r="B223" s="40" t="s">
        <v>55</v>
      </c>
      <c r="C223" s="40">
        <v>904</v>
      </c>
      <c r="D223" s="40" t="s">
        <v>56</v>
      </c>
      <c r="E223" s="40" t="s">
        <v>57</v>
      </c>
      <c r="F223" s="40" t="s">
        <v>58</v>
      </c>
      <c r="G223" s="40" t="s">
        <v>144</v>
      </c>
      <c r="H223" s="40">
        <v>90440028</v>
      </c>
      <c r="I223" s="40" t="s">
        <v>145</v>
      </c>
      <c r="J223" s="40" t="s">
        <v>114</v>
      </c>
      <c r="K223" s="40" t="s">
        <v>115</v>
      </c>
      <c r="L223" s="40" t="s">
        <v>116</v>
      </c>
      <c r="M223" s="40">
        <v>6545.85</v>
      </c>
      <c r="N223" s="40">
        <v>34</v>
      </c>
      <c r="O223" s="40">
        <v>2.5416666666299998</v>
      </c>
      <c r="P223" s="40">
        <v>2.5416666666299998</v>
      </c>
      <c r="Q223" s="40">
        <v>12.5</v>
      </c>
    </row>
    <row r="224" spans="1:17" x14ac:dyDescent="0.25">
      <c r="A224" s="40">
        <v>900</v>
      </c>
      <c r="B224" s="40" t="s">
        <v>55</v>
      </c>
      <c r="C224" s="40">
        <v>904</v>
      </c>
      <c r="D224" s="40" t="s">
        <v>56</v>
      </c>
      <c r="E224" s="40" t="s">
        <v>57</v>
      </c>
      <c r="F224" s="40" t="s">
        <v>58</v>
      </c>
      <c r="G224" s="40" t="s">
        <v>144</v>
      </c>
      <c r="H224" s="40">
        <v>90440028</v>
      </c>
      <c r="I224" s="40" t="s">
        <v>145</v>
      </c>
      <c r="J224" s="40" t="s">
        <v>117</v>
      </c>
      <c r="K224" s="40" t="s">
        <v>118</v>
      </c>
      <c r="L224" s="40" t="s">
        <v>119</v>
      </c>
      <c r="M224" s="40">
        <v>3032.74</v>
      </c>
      <c r="N224" s="40">
        <v>36</v>
      </c>
      <c r="O224" s="40">
        <v>2.6222222222</v>
      </c>
      <c r="P224" s="40">
        <v>2.6222222222</v>
      </c>
      <c r="Q224" s="40">
        <v>8.65</v>
      </c>
    </row>
    <row r="225" spans="1:17" x14ac:dyDescent="0.25">
      <c r="A225" s="40">
        <v>900</v>
      </c>
      <c r="B225" s="40" t="s">
        <v>55</v>
      </c>
      <c r="C225" s="40">
        <v>904</v>
      </c>
      <c r="D225" s="40" t="s">
        <v>56</v>
      </c>
      <c r="E225" s="40" t="s">
        <v>57</v>
      </c>
      <c r="F225" s="40" t="s">
        <v>58</v>
      </c>
      <c r="G225" s="40" t="s">
        <v>144</v>
      </c>
      <c r="H225" s="40">
        <v>90440028</v>
      </c>
      <c r="I225" s="40" t="s">
        <v>145</v>
      </c>
      <c r="J225" s="40" t="s">
        <v>117</v>
      </c>
      <c r="K225" s="40" t="s">
        <v>120</v>
      </c>
      <c r="L225" s="40" t="s">
        <v>121</v>
      </c>
      <c r="M225" s="40">
        <v>3269.63</v>
      </c>
      <c r="N225" s="40">
        <v>68</v>
      </c>
      <c r="O225" s="40">
        <v>6.99999999999</v>
      </c>
      <c r="P225" s="40">
        <v>6.99999999999</v>
      </c>
      <c r="Q225" s="40">
        <v>10.86</v>
      </c>
    </row>
    <row r="226" spans="1:17" x14ac:dyDescent="0.25">
      <c r="A226" s="40">
        <v>900</v>
      </c>
      <c r="B226" s="40" t="s">
        <v>55</v>
      </c>
      <c r="C226" s="40">
        <v>904</v>
      </c>
      <c r="D226" s="40" t="s">
        <v>56</v>
      </c>
      <c r="E226" s="40" t="s">
        <v>57</v>
      </c>
      <c r="F226" s="40" t="s">
        <v>58</v>
      </c>
      <c r="G226" s="40" t="s">
        <v>144</v>
      </c>
      <c r="H226" s="40">
        <v>90440028</v>
      </c>
      <c r="I226" s="40" t="s">
        <v>145</v>
      </c>
      <c r="J226" s="40" t="s">
        <v>117</v>
      </c>
      <c r="K226" s="40" t="s">
        <v>122</v>
      </c>
      <c r="L226" s="40" t="s">
        <v>123</v>
      </c>
      <c r="M226" s="40">
        <v>15012.73</v>
      </c>
      <c r="N226" s="40">
        <v>413</v>
      </c>
      <c r="O226" s="40">
        <v>37.416666666659999</v>
      </c>
      <c r="P226" s="40">
        <v>37.416666666659999</v>
      </c>
      <c r="Q226" s="40">
        <v>51.07696</v>
      </c>
    </row>
    <row r="227" spans="1:17" x14ac:dyDescent="0.25">
      <c r="A227" s="40">
        <v>900</v>
      </c>
      <c r="B227" s="40" t="s">
        <v>55</v>
      </c>
      <c r="C227" s="40">
        <v>904</v>
      </c>
      <c r="D227" s="40" t="s">
        <v>56</v>
      </c>
      <c r="E227" s="40" t="s">
        <v>57</v>
      </c>
      <c r="F227" s="40" t="s">
        <v>58</v>
      </c>
      <c r="G227" s="40" t="s">
        <v>144</v>
      </c>
      <c r="H227" s="40">
        <v>90440028</v>
      </c>
      <c r="I227" s="40" t="s">
        <v>145</v>
      </c>
      <c r="J227" s="40" t="s">
        <v>117</v>
      </c>
      <c r="K227" s="40" t="s">
        <v>124</v>
      </c>
      <c r="L227" s="40" t="s">
        <v>125</v>
      </c>
      <c r="M227" s="40">
        <v>320.2</v>
      </c>
      <c r="N227" s="40">
        <v>4</v>
      </c>
      <c r="O227" s="40">
        <v>0.66666666665999996</v>
      </c>
      <c r="P227" s="40">
        <v>0.66666666665999996</v>
      </c>
      <c r="Q227" s="40">
        <v>2.1280000000000001</v>
      </c>
    </row>
    <row r="228" spans="1:17" x14ac:dyDescent="0.25">
      <c r="A228" s="40">
        <v>900</v>
      </c>
      <c r="B228" s="40" t="s">
        <v>55</v>
      </c>
      <c r="C228" s="40">
        <v>904</v>
      </c>
      <c r="D228" s="40" t="s">
        <v>56</v>
      </c>
      <c r="E228" s="40" t="s">
        <v>57</v>
      </c>
      <c r="F228" s="40" t="s">
        <v>58</v>
      </c>
      <c r="G228" s="40" t="s">
        <v>144</v>
      </c>
      <c r="H228" s="40">
        <v>90442006</v>
      </c>
      <c r="I228" s="40" t="s">
        <v>146</v>
      </c>
      <c r="J228" s="40" t="s">
        <v>83</v>
      </c>
      <c r="K228" s="40" t="s">
        <v>84</v>
      </c>
      <c r="L228" s="40" t="s">
        <v>85</v>
      </c>
      <c r="M228" s="40">
        <v>71342.5</v>
      </c>
      <c r="N228" s="40">
        <v>3865</v>
      </c>
      <c r="O228" s="40">
        <v>150.41071428532999</v>
      </c>
      <c r="P228" s="40">
        <v>52.910714285330002</v>
      </c>
      <c r="Q228" s="40">
        <v>83.51</v>
      </c>
    </row>
    <row r="229" spans="1:17" x14ac:dyDescent="0.25">
      <c r="A229" s="40">
        <v>900</v>
      </c>
      <c r="B229" s="40" t="s">
        <v>55</v>
      </c>
      <c r="C229" s="40">
        <v>904</v>
      </c>
      <c r="D229" s="40" t="s">
        <v>56</v>
      </c>
      <c r="E229" s="40" t="s">
        <v>57</v>
      </c>
      <c r="F229" s="40" t="s">
        <v>58</v>
      </c>
      <c r="G229" s="40" t="s">
        <v>144</v>
      </c>
      <c r="H229" s="40">
        <v>90442006</v>
      </c>
      <c r="I229" s="40" t="s">
        <v>146</v>
      </c>
      <c r="J229" s="40" t="s">
        <v>83</v>
      </c>
      <c r="K229" s="40" t="s">
        <v>86</v>
      </c>
      <c r="L229" s="40" t="s">
        <v>87</v>
      </c>
      <c r="M229" s="40">
        <v>53667.74</v>
      </c>
      <c r="N229" s="40">
        <v>439</v>
      </c>
      <c r="O229" s="40">
        <v>32.666666666499999</v>
      </c>
      <c r="P229" s="40">
        <v>32.666666666499999</v>
      </c>
      <c r="Q229" s="40">
        <v>37.424999999999997</v>
      </c>
    </row>
    <row r="230" spans="1:17" x14ac:dyDescent="0.25">
      <c r="A230" s="40">
        <v>900</v>
      </c>
      <c r="B230" s="40" t="s">
        <v>55</v>
      </c>
      <c r="C230" s="40">
        <v>904</v>
      </c>
      <c r="D230" s="40" t="s">
        <v>56</v>
      </c>
      <c r="E230" s="40" t="s">
        <v>57</v>
      </c>
      <c r="F230" s="40" t="s">
        <v>58</v>
      </c>
      <c r="G230" s="40" t="s">
        <v>144</v>
      </c>
      <c r="H230" s="40">
        <v>90442006</v>
      </c>
      <c r="I230" s="40" t="s">
        <v>146</v>
      </c>
      <c r="J230" s="40" t="s">
        <v>83</v>
      </c>
      <c r="K230" s="40" t="s">
        <v>88</v>
      </c>
      <c r="L230" s="40" t="s">
        <v>89</v>
      </c>
      <c r="M230" s="40">
        <v>16968.2</v>
      </c>
      <c r="N230" s="40">
        <v>3570</v>
      </c>
      <c r="O230" s="40">
        <v>156</v>
      </c>
      <c r="P230" s="40">
        <v>9.5250000000000004</v>
      </c>
      <c r="Q230" s="40">
        <v>57.24</v>
      </c>
    </row>
    <row r="231" spans="1:17" x14ac:dyDescent="0.25">
      <c r="A231" s="40">
        <v>900</v>
      </c>
      <c r="B231" s="40" t="s">
        <v>55</v>
      </c>
      <c r="C231" s="40">
        <v>904</v>
      </c>
      <c r="D231" s="40" t="s">
        <v>56</v>
      </c>
      <c r="E231" s="40" t="s">
        <v>57</v>
      </c>
      <c r="F231" s="40" t="s">
        <v>58</v>
      </c>
      <c r="G231" s="40" t="s">
        <v>144</v>
      </c>
      <c r="H231" s="40">
        <v>90442006</v>
      </c>
      <c r="I231" s="40" t="s">
        <v>146</v>
      </c>
      <c r="J231" s="40" t="s">
        <v>90</v>
      </c>
      <c r="K231" s="40" t="s">
        <v>91</v>
      </c>
      <c r="L231" s="40" t="s">
        <v>92</v>
      </c>
      <c r="M231" s="40">
        <v>11321.67</v>
      </c>
      <c r="N231" s="40">
        <v>307</v>
      </c>
      <c r="O231" s="40">
        <v>17.208333333260001</v>
      </c>
      <c r="P231" s="40">
        <v>9.1416666665899999</v>
      </c>
      <c r="Q231" s="40">
        <v>54.776000000000003</v>
      </c>
    </row>
    <row r="232" spans="1:17" x14ac:dyDescent="0.25">
      <c r="A232" s="40">
        <v>900</v>
      </c>
      <c r="B232" s="40" t="s">
        <v>55</v>
      </c>
      <c r="C232" s="40">
        <v>904</v>
      </c>
      <c r="D232" s="40" t="s">
        <v>56</v>
      </c>
      <c r="E232" s="40" t="s">
        <v>57</v>
      </c>
      <c r="F232" s="40" t="s">
        <v>58</v>
      </c>
      <c r="G232" s="40" t="s">
        <v>144</v>
      </c>
      <c r="H232" s="40">
        <v>90442006</v>
      </c>
      <c r="I232" s="40" t="s">
        <v>146</v>
      </c>
      <c r="J232" s="40" t="s">
        <v>93</v>
      </c>
      <c r="K232" s="40" t="s">
        <v>94</v>
      </c>
      <c r="L232" s="40" t="s">
        <v>95</v>
      </c>
      <c r="M232" s="40">
        <v>8042.25</v>
      </c>
      <c r="N232" s="40">
        <v>2132</v>
      </c>
      <c r="O232" s="40">
        <v>55.582924836499998</v>
      </c>
      <c r="P232" s="40">
        <v>19.482924836500001</v>
      </c>
      <c r="Q232" s="40">
        <v>45.564999999999998</v>
      </c>
    </row>
    <row r="233" spans="1:17" x14ac:dyDescent="0.25">
      <c r="A233" s="40">
        <v>900</v>
      </c>
      <c r="B233" s="40" t="s">
        <v>55</v>
      </c>
      <c r="C233" s="40">
        <v>904</v>
      </c>
      <c r="D233" s="40" t="s">
        <v>56</v>
      </c>
      <c r="E233" s="40" t="s">
        <v>57</v>
      </c>
      <c r="F233" s="40" t="s">
        <v>58</v>
      </c>
      <c r="G233" s="40" t="s">
        <v>144</v>
      </c>
      <c r="H233" s="40">
        <v>90442006</v>
      </c>
      <c r="I233" s="40" t="s">
        <v>146</v>
      </c>
      <c r="J233" s="40" t="s">
        <v>93</v>
      </c>
      <c r="K233" s="40" t="s">
        <v>96</v>
      </c>
      <c r="L233" s="40" t="s">
        <v>97</v>
      </c>
      <c r="M233" s="40">
        <v>4899.6000000000004</v>
      </c>
      <c r="N233" s="40">
        <v>480</v>
      </c>
      <c r="O233" s="40">
        <v>16.808913308819999</v>
      </c>
      <c r="P233" s="40">
        <v>16.808913308819999</v>
      </c>
      <c r="Q233" s="40">
        <v>8.9459999999999997</v>
      </c>
    </row>
    <row r="234" spans="1:17" x14ac:dyDescent="0.25">
      <c r="A234" s="40">
        <v>900</v>
      </c>
      <c r="B234" s="40" t="s">
        <v>55</v>
      </c>
      <c r="C234" s="40">
        <v>904</v>
      </c>
      <c r="D234" s="40" t="s">
        <v>56</v>
      </c>
      <c r="E234" s="40" t="s">
        <v>57</v>
      </c>
      <c r="F234" s="40" t="s">
        <v>58</v>
      </c>
      <c r="G234" s="40" t="s">
        <v>144</v>
      </c>
      <c r="H234" s="40">
        <v>90442006</v>
      </c>
      <c r="I234" s="40" t="s">
        <v>146</v>
      </c>
      <c r="J234" s="40" t="s">
        <v>93</v>
      </c>
      <c r="K234" s="40" t="s">
        <v>98</v>
      </c>
      <c r="L234" s="40" t="s">
        <v>99</v>
      </c>
      <c r="M234" s="40">
        <v>5748.82</v>
      </c>
      <c r="N234" s="40">
        <v>395</v>
      </c>
      <c r="O234" s="40">
        <v>19.888813131220001</v>
      </c>
      <c r="P234" s="40">
        <v>19.888813131220001</v>
      </c>
      <c r="Q234" s="40">
        <v>28.35</v>
      </c>
    </row>
    <row r="235" spans="1:17" x14ac:dyDescent="0.25">
      <c r="A235" s="40">
        <v>900</v>
      </c>
      <c r="B235" s="40" t="s">
        <v>55</v>
      </c>
      <c r="C235" s="40">
        <v>904</v>
      </c>
      <c r="D235" s="40" t="s">
        <v>56</v>
      </c>
      <c r="E235" s="40" t="s">
        <v>57</v>
      </c>
      <c r="F235" s="40" t="s">
        <v>58</v>
      </c>
      <c r="G235" s="40" t="s">
        <v>144</v>
      </c>
      <c r="H235" s="40">
        <v>90442006</v>
      </c>
      <c r="I235" s="40" t="s">
        <v>146</v>
      </c>
      <c r="J235" s="40" t="s">
        <v>93</v>
      </c>
      <c r="K235" s="40" t="s">
        <v>100</v>
      </c>
      <c r="L235" s="40" t="s">
        <v>101</v>
      </c>
      <c r="M235" s="40">
        <v>749.12</v>
      </c>
      <c r="N235" s="40">
        <v>26</v>
      </c>
      <c r="O235" s="40">
        <v>1.3</v>
      </c>
      <c r="P235" s="40">
        <v>1.3</v>
      </c>
      <c r="Q235" s="40">
        <v>6.5</v>
      </c>
    </row>
    <row r="236" spans="1:17" x14ac:dyDescent="0.25">
      <c r="A236" s="40">
        <v>900</v>
      </c>
      <c r="B236" s="40" t="s">
        <v>55</v>
      </c>
      <c r="C236" s="40">
        <v>904</v>
      </c>
      <c r="D236" s="40" t="s">
        <v>56</v>
      </c>
      <c r="E236" s="40" t="s">
        <v>57</v>
      </c>
      <c r="F236" s="40" t="s">
        <v>58</v>
      </c>
      <c r="G236" s="40" t="s">
        <v>144</v>
      </c>
      <c r="H236" s="40">
        <v>90442006</v>
      </c>
      <c r="I236" s="40" t="s">
        <v>146</v>
      </c>
      <c r="J236" s="40" t="s">
        <v>93</v>
      </c>
      <c r="K236" s="40" t="s">
        <v>102</v>
      </c>
      <c r="L236" s="40" t="s">
        <v>103</v>
      </c>
      <c r="M236" s="40">
        <v>22082.42</v>
      </c>
      <c r="N236" s="40">
        <v>1136</v>
      </c>
      <c r="O236" s="40">
        <v>56.365656565450003</v>
      </c>
      <c r="P236" s="40">
        <v>56.365656565450003</v>
      </c>
      <c r="Q236" s="40">
        <v>38.186</v>
      </c>
    </row>
    <row r="237" spans="1:17" x14ac:dyDescent="0.25">
      <c r="A237" s="40">
        <v>900</v>
      </c>
      <c r="B237" s="40" t="s">
        <v>55</v>
      </c>
      <c r="C237" s="40">
        <v>904</v>
      </c>
      <c r="D237" s="40" t="s">
        <v>56</v>
      </c>
      <c r="E237" s="40" t="s">
        <v>57</v>
      </c>
      <c r="F237" s="40" t="s">
        <v>58</v>
      </c>
      <c r="G237" s="40" t="s">
        <v>144</v>
      </c>
      <c r="H237" s="40">
        <v>90442006</v>
      </c>
      <c r="I237" s="40" t="s">
        <v>146</v>
      </c>
      <c r="J237" s="40" t="s">
        <v>93</v>
      </c>
      <c r="K237" s="40" t="s">
        <v>104</v>
      </c>
      <c r="L237" s="40" t="s">
        <v>105</v>
      </c>
      <c r="M237" s="40">
        <v>3148.56</v>
      </c>
      <c r="N237" s="40">
        <v>242</v>
      </c>
      <c r="O237" s="40">
        <v>13.204545454470001</v>
      </c>
      <c r="P237" s="40">
        <v>13.204545454470001</v>
      </c>
      <c r="Q237" s="40">
        <v>13.03</v>
      </c>
    </row>
    <row r="238" spans="1:17" x14ac:dyDescent="0.25">
      <c r="A238" s="40">
        <v>900</v>
      </c>
      <c r="B238" s="40" t="s">
        <v>55</v>
      </c>
      <c r="C238" s="40">
        <v>904</v>
      </c>
      <c r="D238" s="40" t="s">
        <v>56</v>
      </c>
      <c r="E238" s="40" t="s">
        <v>57</v>
      </c>
      <c r="F238" s="40" t="s">
        <v>58</v>
      </c>
      <c r="G238" s="40" t="s">
        <v>144</v>
      </c>
      <c r="H238" s="40">
        <v>90442006</v>
      </c>
      <c r="I238" s="40" t="s">
        <v>146</v>
      </c>
      <c r="J238" s="40" t="s">
        <v>93</v>
      </c>
      <c r="K238" s="40" t="s">
        <v>106</v>
      </c>
      <c r="L238" s="40" t="s">
        <v>107</v>
      </c>
      <c r="M238" s="40">
        <v>545.1</v>
      </c>
      <c r="N238" s="40">
        <v>30</v>
      </c>
      <c r="O238" s="40">
        <v>1.5</v>
      </c>
      <c r="P238" s="40">
        <v>1.5</v>
      </c>
      <c r="Q238" s="40">
        <v>2.7</v>
      </c>
    </row>
    <row r="239" spans="1:17" x14ac:dyDescent="0.25">
      <c r="A239" s="40">
        <v>900</v>
      </c>
      <c r="B239" s="40" t="s">
        <v>55</v>
      </c>
      <c r="C239" s="40">
        <v>904</v>
      </c>
      <c r="D239" s="40" t="s">
        <v>56</v>
      </c>
      <c r="E239" s="40" t="s">
        <v>57</v>
      </c>
      <c r="F239" s="40" t="s">
        <v>58</v>
      </c>
      <c r="G239" s="40" t="s">
        <v>144</v>
      </c>
      <c r="H239" s="40">
        <v>90442006</v>
      </c>
      <c r="I239" s="40" t="s">
        <v>146</v>
      </c>
      <c r="J239" s="40" t="s">
        <v>108</v>
      </c>
      <c r="K239" s="40" t="s">
        <v>109</v>
      </c>
      <c r="L239" s="40" t="s">
        <v>110</v>
      </c>
      <c r="M239" s="40">
        <v>7048.94</v>
      </c>
      <c r="N239" s="40">
        <v>291</v>
      </c>
      <c r="O239" s="40">
        <v>43.642857142579999</v>
      </c>
      <c r="P239" s="40">
        <v>6.49999999956</v>
      </c>
      <c r="Q239" s="40">
        <v>21.39</v>
      </c>
    </row>
    <row r="240" spans="1:17" x14ac:dyDescent="0.25">
      <c r="A240" s="40">
        <v>900</v>
      </c>
      <c r="B240" s="40" t="s">
        <v>55</v>
      </c>
      <c r="C240" s="40">
        <v>904</v>
      </c>
      <c r="D240" s="40" t="s">
        <v>56</v>
      </c>
      <c r="E240" s="40" t="s">
        <v>57</v>
      </c>
      <c r="F240" s="40" t="s">
        <v>58</v>
      </c>
      <c r="G240" s="40" t="s">
        <v>144</v>
      </c>
      <c r="H240" s="40">
        <v>90442006</v>
      </c>
      <c r="I240" s="40" t="s">
        <v>146</v>
      </c>
      <c r="J240" s="40" t="s">
        <v>111</v>
      </c>
      <c r="K240" s="40" t="s">
        <v>112</v>
      </c>
      <c r="L240" s="40" t="s">
        <v>113</v>
      </c>
      <c r="M240" s="40">
        <v>51742.17</v>
      </c>
      <c r="N240" s="40">
        <v>840</v>
      </c>
      <c r="O240" s="40">
        <v>48.92621267597</v>
      </c>
      <c r="P240" s="40">
        <v>48.92621267597</v>
      </c>
      <c r="Q240" s="40">
        <v>218.25</v>
      </c>
    </row>
    <row r="241" spans="1:17" x14ac:dyDescent="0.25">
      <c r="A241" s="40">
        <v>900</v>
      </c>
      <c r="B241" s="40" t="s">
        <v>55</v>
      </c>
      <c r="C241" s="40">
        <v>904</v>
      </c>
      <c r="D241" s="40" t="s">
        <v>56</v>
      </c>
      <c r="E241" s="40" t="s">
        <v>57</v>
      </c>
      <c r="F241" s="40" t="s">
        <v>58</v>
      </c>
      <c r="G241" s="40" t="s">
        <v>144</v>
      </c>
      <c r="H241" s="40">
        <v>90442006</v>
      </c>
      <c r="I241" s="40" t="s">
        <v>146</v>
      </c>
      <c r="J241" s="40" t="s">
        <v>114</v>
      </c>
      <c r="K241" s="40" t="s">
        <v>115</v>
      </c>
      <c r="L241" s="40" t="s">
        <v>116</v>
      </c>
      <c r="M241" s="40">
        <v>4487.6400000000003</v>
      </c>
      <c r="N241" s="40">
        <v>22</v>
      </c>
      <c r="O241" s="40">
        <v>1.7916666666300001</v>
      </c>
      <c r="P241" s="40">
        <v>1.7916666666300001</v>
      </c>
      <c r="Q241" s="40">
        <v>8.1</v>
      </c>
    </row>
    <row r="242" spans="1:17" x14ac:dyDescent="0.25">
      <c r="A242" s="40">
        <v>900</v>
      </c>
      <c r="B242" s="40" t="s">
        <v>55</v>
      </c>
      <c r="C242" s="40">
        <v>904</v>
      </c>
      <c r="D242" s="40" t="s">
        <v>56</v>
      </c>
      <c r="E242" s="40" t="s">
        <v>57</v>
      </c>
      <c r="F242" s="40" t="s">
        <v>58</v>
      </c>
      <c r="G242" s="40" t="s">
        <v>144</v>
      </c>
      <c r="H242" s="40">
        <v>90442006</v>
      </c>
      <c r="I242" s="40" t="s">
        <v>146</v>
      </c>
      <c r="J242" s="40" t="s">
        <v>117</v>
      </c>
      <c r="K242" s="40" t="s">
        <v>118</v>
      </c>
      <c r="L242" s="40" t="s">
        <v>119</v>
      </c>
      <c r="M242" s="40">
        <v>1961.67</v>
      </c>
      <c r="N242" s="40">
        <v>24</v>
      </c>
      <c r="O242" s="40">
        <v>1.68888888887</v>
      </c>
      <c r="P242" s="40">
        <v>1.68888888887</v>
      </c>
      <c r="Q242" s="40">
        <v>5.65</v>
      </c>
    </row>
    <row r="243" spans="1:17" x14ac:dyDescent="0.25">
      <c r="A243" s="40">
        <v>900</v>
      </c>
      <c r="B243" s="40" t="s">
        <v>55</v>
      </c>
      <c r="C243" s="40">
        <v>904</v>
      </c>
      <c r="D243" s="40" t="s">
        <v>56</v>
      </c>
      <c r="E243" s="40" t="s">
        <v>57</v>
      </c>
      <c r="F243" s="40" t="s">
        <v>58</v>
      </c>
      <c r="G243" s="40" t="s">
        <v>144</v>
      </c>
      <c r="H243" s="40">
        <v>90442006</v>
      </c>
      <c r="I243" s="40" t="s">
        <v>146</v>
      </c>
      <c r="J243" s="40" t="s">
        <v>117</v>
      </c>
      <c r="K243" s="40" t="s">
        <v>120</v>
      </c>
      <c r="L243" s="40" t="s">
        <v>121</v>
      </c>
      <c r="M243" s="40">
        <v>2472.16</v>
      </c>
      <c r="N243" s="40">
        <v>54</v>
      </c>
      <c r="O243" s="40">
        <v>7.49999999997</v>
      </c>
      <c r="P243" s="40">
        <v>7.49999999997</v>
      </c>
      <c r="Q243" s="40">
        <v>6.33</v>
      </c>
    </row>
    <row r="244" spans="1:17" x14ac:dyDescent="0.25">
      <c r="A244" s="40">
        <v>900</v>
      </c>
      <c r="B244" s="40" t="s">
        <v>55</v>
      </c>
      <c r="C244" s="40">
        <v>904</v>
      </c>
      <c r="D244" s="40" t="s">
        <v>56</v>
      </c>
      <c r="E244" s="40" t="s">
        <v>57</v>
      </c>
      <c r="F244" s="40" t="s">
        <v>58</v>
      </c>
      <c r="G244" s="40" t="s">
        <v>144</v>
      </c>
      <c r="H244" s="40">
        <v>90442006</v>
      </c>
      <c r="I244" s="40" t="s">
        <v>146</v>
      </c>
      <c r="J244" s="40" t="s">
        <v>117</v>
      </c>
      <c r="K244" s="40" t="s">
        <v>122</v>
      </c>
      <c r="L244" s="40" t="s">
        <v>123</v>
      </c>
      <c r="M244" s="40">
        <v>2140.83</v>
      </c>
      <c r="N244" s="40">
        <v>57</v>
      </c>
      <c r="O244" s="40">
        <v>4.75</v>
      </c>
      <c r="P244" s="40">
        <v>4.75</v>
      </c>
      <c r="Q244" s="40">
        <v>8.1983999999999995</v>
      </c>
    </row>
    <row r="245" spans="1:17" x14ac:dyDescent="0.25">
      <c r="A245" s="40">
        <v>900</v>
      </c>
      <c r="B245" s="40" t="s">
        <v>55</v>
      </c>
      <c r="C245" s="40">
        <v>904</v>
      </c>
      <c r="D245" s="40" t="s">
        <v>56</v>
      </c>
      <c r="E245" s="40" t="s">
        <v>57</v>
      </c>
      <c r="F245" s="40" t="s">
        <v>58</v>
      </c>
      <c r="G245" s="40" t="s">
        <v>144</v>
      </c>
      <c r="H245" s="40">
        <v>90442006</v>
      </c>
      <c r="I245" s="40" t="s">
        <v>146</v>
      </c>
      <c r="J245" s="40" t="s">
        <v>117</v>
      </c>
      <c r="K245" s="40" t="s">
        <v>124</v>
      </c>
      <c r="L245" s="40" t="s">
        <v>125</v>
      </c>
      <c r="M245" s="40">
        <v>960.6</v>
      </c>
      <c r="N245" s="40">
        <v>12</v>
      </c>
      <c r="O245" s="40">
        <v>1.99999999998</v>
      </c>
      <c r="P245" s="40">
        <v>1.99999999998</v>
      </c>
      <c r="Q245" s="40">
        <v>6.3840000000000003</v>
      </c>
    </row>
    <row r="246" spans="1:17" x14ac:dyDescent="0.25">
      <c r="A246" s="40">
        <v>900</v>
      </c>
      <c r="B246" s="40" t="s">
        <v>55</v>
      </c>
      <c r="C246" s="40">
        <v>904</v>
      </c>
      <c r="D246" s="40" t="s">
        <v>56</v>
      </c>
      <c r="E246" s="40" t="s">
        <v>57</v>
      </c>
      <c r="F246" s="40" t="s">
        <v>58</v>
      </c>
      <c r="G246" s="40" t="s">
        <v>144</v>
      </c>
      <c r="H246" s="40">
        <v>90442028</v>
      </c>
      <c r="I246" s="40" t="s">
        <v>147</v>
      </c>
      <c r="J246" s="40" t="s">
        <v>83</v>
      </c>
      <c r="K246" s="40" t="s">
        <v>84</v>
      </c>
      <c r="L246" s="40" t="s">
        <v>85</v>
      </c>
      <c r="M246" s="40">
        <v>19938.080000000002</v>
      </c>
      <c r="N246" s="40">
        <v>1121</v>
      </c>
      <c r="O246" s="40">
        <v>42.901190475950003</v>
      </c>
      <c r="P246" s="40">
        <v>14.626190475950001</v>
      </c>
      <c r="Q246" s="40">
        <v>22.515000000000001</v>
      </c>
    </row>
    <row r="247" spans="1:17" x14ac:dyDescent="0.25">
      <c r="A247" s="40">
        <v>900</v>
      </c>
      <c r="B247" s="40" t="s">
        <v>55</v>
      </c>
      <c r="C247" s="40">
        <v>904</v>
      </c>
      <c r="D247" s="40" t="s">
        <v>56</v>
      </c>
      <c r="E247" s="40" t="s">
        <v>57</v>
      </c>
      <c r="F247" s="40" t="s">
        <v>58</v>
      </c>
      <c r="G247" s="40" t="s">
        <v>144</v>
      </c>
      <c r="H247" s="40">
        <v>90442028</v>
      </c>
      <c r="I247" s="40" t="s">
        <v>147</v>
      </c>
      <c r="J247" s="40" t="s">
        <v>83</v>
      </c>
      <c r="K247" s="40" t="s">
        <v>86</v>
      </c>
      <c r="L247" s="40" t="s">
        <v>87</v>
      </c>
      <c r="M247" s="40">
        <v>10482.81</v>
      </c>
      <c r="N247" s="40">
        <v>127</v>
      </c>
      <c r="O247" s="40">
        <v>8.6666666665500003</v>
      </c>
      <c r="P247" s="40">
        <v>7.7666666665499999</v>
      </c>
      <c r="Q247" s="40">
        <v>6.9424999999999999</v>
      </c>
    </row>
    <row r="248" spans="1:17" x14ac:dyDescent="0.25">
      <c r="A248" s="40">
        <v>900</v>
      </c>
      <c r="B248" s="40" t="s">
        <v>55</v>
      </c>
      <c r="C248" s="40">
        <v>904</v>
      </c>
      <c r="D248" s="40" t="s">
        <v>56</v>
      </c>
      <c r="E248" s="40" t="s">
        <v>57</v>
      </c>
      <c r="F248" s="40" t="s">
        <v>58</v>
      </c>
      <c r="G248" s="40" t="s">
        <v>144</v>
      </c>
      <c r="H248" s="40">
        <v>90442028</v>
      </c>
      <c r="I248" s="40" t="s">
        <v>147</v>
      </c>
      <c r="J248" s="40" t="s">
        <v>83</v>
      </c>
      <c r="K248" s="40" t="s">
        <v>88</v>
      </c>
      <c r="L248" s="40" t="s">
        <v>89</v>
      </c>
      <c r="M248" s="40">
        <v>11731.3</v>
      </c>
      <c r="N248" s="40">
        <v>2300</v>
      </c>
      <c r="O248" s="40">
        <v>80</v>
      </c>
      <c r="P248" s="40">
        <v>7.75</v>
      </c>
      <c r="Q248" s="40">
        <v>37.200000000000003</v>
      </c>
    </row>
    <row r="249" spans="1:17" x14ac:dyDescent="0.25">
      <c r="A249" s="40">
        <v>900</v>
      </c>
      <c r="B249" s="40" t="s">
        <v>55</v>
      </c>
      <c r="C249" s="40">
        <v>904</v>
      </c>
      <c r="D249" s="40" t="s">
        <v>56</v>
      </c>
      <c r="E249" s="40" t="s">
        <v>57</v>
      </c>
      <c r="F249" s="40" t="s">
        <v>58</v>
      </c>
      <c r="G249" s="40" t="s">
        <v>144</v>
      </c>
      <c r="H249" s="40">
        <v>90442028</v>
      </c>
      <c r="I249" s="40" t="s">
        <v>147</v>
      </c>
      <c r="J249" s="40" t="s">
        <v>90</v>
      </c>
      <c r="K249" s="40" t="s">
        <v>91</v>
      </c>
      <c r="L249" s="40" t="s">
        <v>92</v>
      </c>
      <c r="M249" s="40">
        <v>5680.97</v>
      </c>
      <c r="N249" s="40">
        <v>185</v>
      </c>
      <c r="O249" s="40">
        <v>10.124999999950001</v>
      </c>
      <c r="P249" s="40">
        <v>4.3736111110599998</v>
      </c>
      <c r="Q249" s="40">
        <v>27.192</v>
      </c>
    </row>
    <row r="250" spans="1:17" x14ac:dyDescent="0.25">
      <c r="A250" s="40">
        <v>900</v>
      </c>
      <c r="B250" s="40" t="s">
        <v>55</v>
      </c>
      <c r="C250" s="40">
        <v>904</v>
      </c>
      <c r="D250" s="40" t="s">
        <v>56</v>
      </c>
      <c r="E250" s="40" t="s">
        <v>57</v>
      </c>
      <c r="F250" s="40" t="s">
        <v>58</v>
      </c>
      <c r="G250" s="40" t="s">
        <v>144</v>
      </c>
      <c r="H250" s="40">
        <v>90442028</v>
      </c>
      <c r="I250" s="40" t="s">
        <v>147</v>
      </c>
      <c r="J250" s="40" t="s">
        <v>93</v>
      </c>
      <c r="K250" s="40" t="s">
        <v>94</v>
      </c>
      <c r="L250" s="40" t="s">
        <v>95</v>
      </c>
      <c r="M250" s="40">
        <v>5638.63</v>
      </c>
      <c r="N250" s="40">
        <v>1441</v>
      </c>
      <c r="O250" s="40">
        <v>39.048202614289998</v>
      </c>
      <c r="P250" s="40">
        <v>15.29820261429</v>
      </c>
      <c r="Q250" s="40">
        <v>32.844999999999999</v>
      </c>
    </row>
    <row r="251" spans="1:17" x14ac:dyDescent="0.25">
      <c r="A251" s="40">
        <v>900</v>
      </c>
      <c r="B251" s="40" t="s">
        <v>55</v>
      </c>
      <c r="C251" s="40">
        <v>904</v>
      </c>
      <c r="D251" s="40" t="s">
        <v>56</v>
      </c>
      <c r="E251" s="40" t="s">
        <v>57</v>
      </c>
      <c r="F251" s="40" t="s">
        <v>58</v>
      </c>
      <c r="G251" s="40" t="s">
        <v>144</v>
      </c>
      <c r="H251" s="40">
        <v>90442028</v>
      </c>
      <c r="I251" s="40" t="s">
        <v>147</v>
      </c>
      <c r="J251" s="40" t="s">
        <v>93</v>
      </c>
      <c r="K251" s="40" t="s">
        <v>96</v>
      </c>
      <c r="L251" s="40" t="s">
        <v>97</v>
      </c>
      <c r="M251" s="40">
        <v>5822.39</v>
      </c>
      <c r="N251" s="40">
        <v>615</v>
      </c>
      <c r="O251" s="40">
        <v>20.453416583189998</v>
      </c>
      <c r="P251" s="40">
        <v>20.453416583189998</v>
      </c>
      <c r="Q251" s="40">
        <v>10.964</v>
      </c>
    </row>
    <row r="252" spans="1:17" x14ac:dyDescent="0.25">
      <c r="A252" s="40">
        <v>900</v>
      </c>
      <c r="B252" s="40" t="s">
        <v>55</v>
      </c>
      <c r="C252" s="40">
        <v>904</v>
      </c>
      <c r="D252" s="40" t="s">
        <v>56</v>
      </c>
      <c r="E252" s="40" t="s">
        <v>57</v>
      </c>
      <c r="F252" s="40" t="s">
        <v>58</v>
      </c>
      <c r="G252" s="40" t="s">
        <v>144</v>
      </c>
      <c r="H252" s="40">
        <v>90442028</v>
      </c>
      <c r="I252" s="40" t="s">
        <v>147</v>
      </c>
      <c r="J252" s="40" t="s">
        <v>93</v>
      </c>
      <c r="K252" s="40" t="s">
        <v>98</v>
      </c>
      <c r="L252" s="40" t="s">
        <v>99</v>
      </c>
      <c r="M252" s="40">
        <v>7518.46</v>
      </c>
      <c r="N252" s="40">
        <v>533</v>
      </c>
      <c r="O252" s="40">
        <v>27.067045454420001</v>
      </c>
      <c r="P252" s="40">
        <v>27.067045454420001</v>
      </c>
      <c r="Q252" s="40">
        <v>42.024999999999999</v>
      </c>
    </row>
    <row r="253" spans="1:17" x14ac:dyDescent="0.25">
      <c r="A253" s="40">
        <v>900</v>
      </c>
      <c r="B253" s="40" t="s">
        <v>55</v>
      </c>
      <c r="C253" s="40">
        <v>904</v>
      </c>
      <c r="D253" s="40" t="s">
        <v>56</v>
      </c>
      <c r="E253" s="40" t="s">
        <v>57</v>
      </c>
      <c r="F253" s="40" t="s">
        <v>58</v>
      </c>
      <c r="G253" s="40" t="s">
        <v>144</v>
      </c>
      <c r="H253" s="40">
        <v>90442028</v>
      </c>
      <c r="I253" s="40" t="s">
        <v>147</v>
      </c>
      <c r="J253" s="40" t="s">
        <v>93</v>
      </c>
      <c r="K253" s="40" t="s">
        <v>100</v>
      </c>
      <c r="L253" s="40" t="s">
        <v>101</v>
      </c>
      <c r="M253" s="40">
        <v>2736.95</v>
      </c>
      <c r="N253" s="40">
        <v>95</v>
      </c>
      <c r="O253" s="40">
        <v>4.75</v>
      </c>
      <c r="P253" s="40">
        <v>4.75</v>
      </c>
      <c r="Q253" s="40">
        <v>23.75</v>
      </c>
    </row>
    <row r="254" spans="1:17" x14ac:dyDescent="0.25">
      <c r="A254" s="40">
        <v>900</v>
      </c>
      <c r="B254" s="40" t="s">
        <v>55</v>
      </c>
      <c r="C254" s="40">
        <v>904</v>
      </c>
      <c r="D254" s="40" t="s">
        <v>56</v>
      </c>
      <c r="E254" s="40" t="s">
        <v>57</v>
      </c>
      <c r="F254" s="40" t="s">
        <v>58</v>
      </c>
      <c r="G254" s="40" t="s">
        <v>144</v>
      </c>
      <c r="H254" s="40">
        <v>90442028</v>
      </c>
      <c r="I254" s="40" t="s">
        <v>147</v>
      </c>
      <c r="J254" s="40" t="s">
        <v>93</v>
      </c>
      <c r="K254" s="40" t="s">
        <v>102</v>
      </c>
      <c r="L254" s="40" t="s">
        <v>103</v>
      </c>
      <c r="M254" s="40">
        <v>31959.77</v>
      </c>
      <c r="N254" s="40">
        <v>1519</v>
      </c>
      <c r="O254" s="40">
        <v>75.792929292569994</v>
      </c>
      <c r="P254" s="40">
        <v>75.792929292569994</v>
      </c>
      <c r="Q254" s="40">
        <v>48.790999999999997</v>
      </c>
    </row>
    <row r="255" spans="1:17" x14ac:dyDescent="0.25">
      <c r="A255" s="40">
        <v>900</v>
      </c>
      <c r="B255" s="40" t="s">
        <v>55</v>
      </c>
      <c r="C255" s="40">
        <v>904</v>
      </c>
      <c r="D255" s="40" t="s">
        <v>56</v>
      </c>
      <c r="E255" s="40" t="s">
        <v>57</v>
      </c>
      <c r="F255" s="40" t="s">
        <v>58</v>
      </c>
      <c r="G255" s="40" t="s">
        <v>144</v>
      </c>
      <c r="H255" s="40">
        <v>90442028</v>
      </c>
      <c r="I255" s="40" t="s">
        <v>147</v>
      </c>
      <c r="J255" s="40" t="s">
        <v>93</v>
      </c>
      <c r="K255" s="40" t="s">
        <v>104</v>
      </c>
      <c r="L255" s="40" t="s">
        <v>105</v>
      </c>
      <c r="M255" s="40">
        <v>5242.84</v>
      </c>
      <c r="N255" s="40">
        <v>421</v>
      </c>
      <c r="O255" s="40">
        <v>21.88961038951</v>
      </c>
      <c r="P255" s="40">
        <v>21.88961038951</v>
      </c>
      <c r="Q255" s="40">
        <v>22.484000000000002</v>
      </c>
    </row>
    <row r="256" spans="1:17" x14ac:dyDescent="0.25">
      <c r="A256" s="40">
        <v>900</v>
      </c>
      <c r="B256" s="40" t="s">
        <v>55</v>
      </c>
      <c r="C256" s="40">
        <v>904</v>
      </c>
      <c r="D256" s="40" t="s">
        <v>56</v>
      </c>
      <c r="E256" s="40" t="s">
        <v>57</v>
      </c>
      <c r="F256" s="40" t="s">
        <v>58</v>
      </c>
      <c r="G256" s="40" t="s">
        <v>144</v>
      </c>
      <c r="H256" s="40">
        <v>90442028</v>
      </c>
      <c r="I256" s="40" t="s">
        <v>147</v>
      </c>
      <c r="J256" s="40" t="s">
        <v>93</v>
      </c>
      <c r="K256" s="40" t="s">
        <v>106</v>
      </c>
      <c r="L256" s="40" t="s">
        <v>107</v>
      </c>
      <c r="M256" s="40">
        <v>3072.5</v>
      </c>
      <c r="N256" s="40">
        <v>170</v>
      </c>
      <c r="O256" s="40">
        <v>8.5</v>
      </c>
      <c r="P256" s="40">
        <v>8.5</v>
      </c>
      <c r="Q256" s="40">
        <v>15.3</v>
      </c>
    </row>
    <row r="257" spans="1:17" x14ac:dyDescent="0.25">
      <c r="A257" s="40">
        <v>900</v>
      </c>
      <c r="B257" s="40" t="s">
        <v>55</v>
      </c>
      <c r="C257" s="40">
        <v>904</v>
      </c>
      <c r="D257" s="40" t="s">
        <v>56</v>
      </c>
      <c r="E257" s="40" t="s">
        <v>57</v>
      </c>
      <c r="F257" s="40" t="s">
        <v>58</v>
      </c>
      <c r="G257" s="40" t="s">
        <v>144</v>
      </c>
      <c r="H257" s="40">
        <v>90442028</v>
      </c>
      <c r="I257" s="40" t="s">
        <v>147</v>
      </c>
      <c r="J257" s="40" t="s">
        <v>108</v>
      </c>
      <c r="K257" s="40" t="s">
        <v>109</v>
      </c>
      <c r="L257" s="40" t="s">
        <v>110</v>
      </c>
      <c r="M257" s="40">
        <v>10516.51</v>
      </c>
      <c r="N257" s="40">
        <v>462</v>
      </c>
      <c r="O257" s="40">
        <v>68.999999999829996</v>
      </c>
      <c r="P257" s="40">
        <v>10.49999999964</v>
      </c>
      <c r="Q257" s="40">
        <v>33.99</v>
      </c>
    </row>
    <row r="258" spans="1:17" x14ac:dyDescent="0.25">
      <c r="A258" s="40">
        <v>900</v>
      </c>
      <c r="B258" s="40" t="s">
        <v>55</v>
      </c>
      <c r="C258" s="40">
        <v>904</v>
      </c>
      <c r="D258" s="40" t="s">
        <v>56</v>
      </c>
      <c r="E258" s="40" t="s">
        <v>57</v>
      </c>
      <c r="F258" s="40" t="s">
        <v>58</v>
      </c>
      <c r="G258" s="40" t="s">
        <v>144</v>
      </c>
      <c r="H258" s="40">
        <v>90442028</v>
      </c>
      <c r="I258" s="40" t="s">
        <v>147</v>
      </c>
      <c r="J258" s="40" t="s">
        <v>111</v>
      </c>
      <c r="K258" s="40" t="s">
        <v>112</v>
      </c>
      <c r="L258" s="40" t="s">
        <v>113</v>
      </c>
      <c r="M258" s="40">
        <v>48503.16</v>
      </c>
      <c r="N258" s="40">
        <v>756</v>
      </c>
      <c r="O258" s="40">
        <v>46.251193250999997</v>
      </c>
      <c r="P258" s="40">
        <v>46.251193250999997</v>
      </c>
      <c r="Q258" s="40">
        <v>201.02500000000001</v>
      </c>
    </row>
    <row r="259" spans="1:17" x14ac:dyDescent="0.25">
      <c r="A259" s="40">
        <v>900</v>
      </c>
      <c r="B259" s="40" t="s">
        <v>55</v>
      </c>
      <c r="C259" s="40">
        <v>904</v>
      </c>
      <c r="D259" s="40" t="s">
        <v>56</v>
      </c>
      <c r="E259" s="40" t="s">
        <v>57</v>
      </c>
      <c r="F259" s="40" t="s">
        <v>58</v>
      </c>
      <c r="G259" s="40" t="s">
        <v>144</v>
      </c>
      <c r="H259" s="40">
        <v>90442028</v>
      </c>
      <c r="I259" s="40" t="s">
        <v>147</v>
      </c>
      <c r="J259" s="40" t="s">
        <v>114</v>
      </c>
      <c r="K259" s="40" t="s">
        <v>115</v>
      </c>
      <c r="L259" s="40" t="s">
        <v>116</v>
      </c>
      <c r="M259" s="40">
        <v>6162.35</v>
      </c>
      <c r="N259" s="40">
        <v>27</v>
      </c>
      <c r="O259" s="40">
        <v>2.12499999992</v>
      </c>
      <c r="P259" s="40">
        <v>2.12499999992</v>
      </c>
      <c r="Q259" s="40">
        <v>10.199999999999999</v>
      </c>
    </row>
    <row r="260" spans="1:17" x14ac:dyDescent="0.25">
      <c r="A260" s="40">
        <v>900</v>
      </c>
      <c r="B260" s="40" t="s">
        <v>55</v>
      </c>
      <c r="C260" s="40">
        <v>904</v>
      </c>
      <c r="D260" s="40" t="s">
        <v>56</v>
      </c>
      <c r="E260" s="40" t="s">
        <v>57</v>
      </c>
      <c r="F260" s="40" t="s">
        <v>58</v>
      </c>
      <c r="G260" s="40" t="s">
        <v>144</v>
      </c>
      <c r="H260" s="40">
        <v>90442028</v>
      </c>
      <c r="I260" s="40" t="s">
        <v>147</v>
      </c>
      <c r="J260" s="40" t="s">
        <v>117</v>
      </c>
      <c r="K260" s="40" t="s">
        <v>118</v>
      </c>
      <c r="L260" s="40" t="s">
        <v>119</v>
      </c>
      <c r="M260" s="40">
        <v>906.6</v>
      </c>
      <c r="N260" s="40">
        <v>10</v>
      </c>
      <c r="O260" s="40">
        <v>0.79999999998000004</v>
      </c>
      <c r="P260" s="40">
        <v>0.79999999998000004</v>
      </c>
      <c r="Q260" s="40">
        <v>2.2999999999999998</v>
      </c>
    </row>
    <row r="261" spans="1:17" x14ac:dyDescent="0.25">
      <c r="A261" s="40">
        <v>900</v>
      </c>
      <c r="B261" s="40" t="s">
        <v>55</v>
      </c>
      <c r="C261" s="40">
        <v>904</v>
      </c>
      <c r="D261" s="40" t="s">
        <v>56</v>
      </c>
      <c r="E261" s="40" t="s">
        <v>57</v>
      </c>
      <c r="F261" s="40" t="s">
        <v>58</v>
      </c>
      <c r="G261" s="40" t="s">
        <v>144</v>
      </c>
      <c r="H261" s="40">
        <v>90442028</v>
      </c>
      <c r="I261" s="40" t="s">
        <v>147</v>
      </c>
      <c r="J261" s="40" t="s">
        <v>117</v>
      </c>
      <c r="K261" s="40" t="s">
        <v>120</v>
      </c>
      <c r="L261" s="40" t="s">
        <v>121</v>
      </c>
      <c r="M261" s="40">
        <v>5849.52</v>
      </c>
      <c r="N261" s="40">
        <v>111</v>
      </c>
      <c r="O261" s="40">
        <v>12.749999999950001</v>
      </c>
      <c r="P261" s="40">
        <v>12.749999999950001</v>
      </c>
      <c r="Q261" s="40">
        <v>18.510000000000002</v>
      </c>
    </row>
    <row r="262" spans="1:17" x14ac:dyDescent="0.25">
      <c r="A262" s="40">
        <v>900</v>
      </c>
      <c r="B262" s="40" t="s">
        <v>55</v>
      </c>
      <c r="C262" s="40">
        <v>904</v>
      </c>
      <c r="D262" s="40" t="s">
        <v>56</v>
      </c>
      <c r="E262" s="40" t="s">
        <v>57</v>
      </c>
      <c r="F262" s="40" t="s">
        <v>58</v>
      </c>
      <c r="G262" s="40" t="s">
        <v>144</v>
      </c>
      <c r="H262" s="40">
        <v>90442028</v>
      </c>
      <c r="I262" s="40" t="s">
        <v>147</v>
      </c>
      <c r="J262" s="40" t="s">
        <v>117</v>
      </c>
      <c r="K262" s="40" t="s">
        <v>122</v>
      </c>
      <c r="L262" s="40" t="s">
        <v>123</v>
      </c>
      <c r="M262" s="40">
        <v>8177.29</v>
      </c>
      <c r="N262" s="40">
        <v>248</v>
      </c>
      <c r="O262" s="40">
        <v>20.666666666560001</v>
      </c>
      <c r="P262" s="40">
        <v>20.666666666560001</v>
      </c>
      <c r="Q262" s="40">
        <v>27.082350000000002</v>
      </c>
    </row>
    <row r="263" spans="1:17" x14ac:dyDescent="0.25">
      <c r="A263" s="40">
        <v>900</v>
      </c>
      <c r="B263" s="40" t="s">
        <v>55</v>
      </c>
      <c r="C263" s="40">
        <v>904</v>
      </c>
      <c r="D263" s="40" t="s">
        <v>56</v>
      </c>
      <c r="E263" s="40" t="s">
        <v>57</v>
      </c>
      <c r="F263" s="40" t="s">
        <v>58</v>
      </c>
      <c r="G263" s="40" t="s">
        <v>144</v>
      </c>
      <c r="H263" s="40">
        <v>90442037</v>
      </c>
      <c r="I263" s="40" t="s">
        <v>148</v>
      </c>
      <c r="J263" s="40" t="s">
        <v>83</v>
      </c>
      <c r="K263" s="40" t="s">
        <v>84</v>
      </c>
      <c r="L263" s="40" t="s">
        <v>85</v>
      </c>
      <c r="M263" s="40">
        <v>28796.98</v>
      </c>
      <c r="N263" s="40">
        <v>971</v>
      </c>
      <c r="O263" s="40">
        <v>42.590476190159997</v>
      </c>
      <c r="P263" s="40">
        <v>25.04047619016</v>
      </c>
      <c r="Q263" s="40">
        <v>34.049999999999997</v>
      </c>
    </row>
    <row r="264" spans="1:17" x14ac:dyDescent="0.25">
      <c r="A264" s="40">
        <v>900</v>
      </c>
      <c r="B264" s="40" t="s">
        <v>55</v>
      </c>
      <c r="C264" s="40">
        <v>904</v>
      </c>
      <c r="D264" s="40" t="s">
        <v>56</v>
      </c>
      <c r="E264" s="40" t="s">
        <v>57</v>
      </c>
      <c r="F264" s="40" t="s">
        <v>58</v>
      </c>
      <c r="G264" s="40" t="s">
        <v>144</v>
      </c>
      <c r="H264" s="40">
        <v>90442037</v>
      </c>
      <c r="I264" s="40" t="s">
        <v>148</v>
      </c>
      <c r="J264" s="40" t="s">
        <v>83</v>
      </c>
      <c r="K264" s="40" t="s">
        <v>86</v>
      </c>
      <c r="L264" s="40" t="s">
        <v>87</v>
      </c>
      <c r="M264" s="40">
        <v>16566.96</v>
      </c>
      <c r="N264" s="40">
        <v>372</v>
      </c>
      <c r="O264" s="40">
        <v>18.749999999850001</v>
      </c>
      <c r="P264" s="40">
        <v>11.54999999985</v>
      </c>
      <c r="Q264" s="40">
        <v>10.06</v>
      </c>
    </row>
    <row r="265" spans="1:17" x14ac:dyDescent="0.25">
      <c r="A265" s="40">
        <v>900</v>
      </c>
      <c r="B265" s="40" t="s">
        <v>55</v>
      </c>
      <c r="C265" s="40">
        <v>904</v>
      </c>
      <c r="D265" s="40" t="s">
        <v>56</v>
      </c>
      <c r="E265" s="40" t="s">
        <v>57</v>
      </c>
      <c r="F265" s="40" t="s">
        <v>58</v>
      </c>
      <c r="G265" s="40" t="s">
        <v>144</v>
      </c>
      <c r="H265" s="40">
        <v>90442037</v>
      </c>
      <c r="I265" s="40" t="s">
        <v>148</v>
      </c>
      <c r="J265" s="40" t="s">
        <v>83</v>
      </c>
      <c r="K265" s="40" t="s">
        <v>88</v>
      </c>
      <c r="L265" s="40" t="s">
        <v>89</v>
      </c>
      <c r="M265" s="40">
        <v>6974.5</v>
      </c>
      <c r="N265" s="40">
        <v>1270</v>
      </c>
      <c r="O265" s="40">
        <v>60</v>
      </c>
      <c r="P265" s="40">
        <v>5.4749999999999996</v>
      </c>
      <c r="Q265" s="40">
        <v>20.78</v>
      </c>
    </row>
    <row r="266" spans="1:17" x14ac:dyDescent="0.25">
      <c r="A266" s="40">
        <v>900</v>
      </c>
      <c r="B266" s="40" t="s">
        <v>55</v>
      </c>
      <c r="C266" s="40">
        <v>904</v>
      </c>
      <c r="D266" s="40" t="s">
        <v>56</v>
      </c>
      <c r="E266" s="40" t="s">
        <v>57</v>
      </c>
      <c r="F266" s="40" t="s">
        <v>58</v>
      </c>
      <c r="G266" s="40" t="s">
        <v>144</v>
      </c>
      <c r="H266" s="40">
        <v>90442037</v>
      </c>
      <c r="I266" s="40" t="s">
        <v>148</v>
      </c>
      <c r="J266" s="40" t="s">
        <v>90</v>
      </c>
      <c r="K266" s="40" t="s">
        <v>91</v>
      </c>
      <c r="L266" s="40" t="s">
        <v>92</v>
      </c>
      <c r="M266" s="40">
        <v>8464.6299999999992</v>
      </c>
      <c r="N266" s="40">
        <v>159</v>
      </c>
      <c r="O266" s="40">
        <v>12.02976190471</v>
      </c>
      <c r="P266" s="40">
        <v>7.5172619047099998</v>
      </c>
      <c r="Q266" s="40">
        <v>44.05</v>
      </c>
    </row>
    <row r="267" spans="1:17" x14ac:dyDescent="0.25">
      <c r="A267" s="40">
        <v>900</v>
      </c>
      <c r="B267" s="40" t="s">
        <v>55</v>
      </c>
      <c r="C267" s="40">
        <v>904</v>
      </c>
      <c r="D267" s="40" t="s">
        <v>56</v>
      </c>
      <c r="E267" s="40" t="s">
        <v>57</v>
      </c>
      <c r="F267" s="40" t="s">
        <v>58</v>
      </c>
      <c r="G267" s="40" t="s">
        <v>144</v>
      </c>
      <c r="H267" s="40">
        <v>90442037</v>
      </c>
      <c r="I267" s="40" t="s">
        <v>148</v>
      </c>
      <c r="J267" s="40" t="s">
        <v>93</v>
      </c>
      <c r="K267" s="40" t="s">
        <v>94</v>
      </c>
      <c r="L267" s="40" t="s">
        <v>95</v>
      </c>
      <c r="M267" s="40">
        <v>8935.91</v>
      </c>
      <c r="N267" s="40">
        <v>2358</v>
      </c>
      <c r="O267" s="40">
        <v>61.824346405130001</v>
      </c>
      <c r="P267" s="40">
        <v>21.924346405129999</v>
      </c>
      <c r="Q267" s="40">
        <v>49.965000000000003</v>
      </c>
    </row>
    <row r="268" spans="1:17" x14ac:dyDescent="0.25">
      <c r="A268" s="40">
        <v>900</v>
      </c>
      <c r="B268" s="40" t="s">
        <v>55</v>
      </c>
      <c r="C268" s="40">
        <v>904</v>
      </c>
      <c r="D268" s="40" t="s">
        <v>56</v>
      </c>
      <c r="E268" s="40" t="s">
        <v>57</v>
      </c>
      <c r="F268" s="40" t="s">
        <v>58</v>
      </c>
      <c r="G268" s="40" t="s">
        <v>144</v>
      </c>
      <c r="H268" s="40">
        <v>90442037</v>
      </c>
      <c r="I268" s="40" t="s">
        <v>148</v>
      </c>
      <c r="J268" s="40" t="s">
        <v>93</v>
      </c>
      <c r="K268" s="40" t="s">
        <v>96</v>
      </c>
      <c r="L268" s="40" t="s">
        <v>97</v>
      </c>
      <c r="M268" s="40">
        <v>8601.32</v>
      </c>
      <c r="N268" s="40">
        <v>842</v>
      </c>
      <c r="O268" s="40">
        <v>29.222283271999999</v>
      </c>
      <c r="P268" s="40">
        <v>29.222283271999999</v>
      </c>
      <c r="Q268" s="40">
        <v>16.151</v>
      </c>
    </row>
    <row r="269" spans="1:17" x14ac:dyDescent="0.25">
      <c r="A269" s="40">
        <v>900</v>
      </c>
      <c r="B269" s="40" t="s">
        <v>55</v>
      </c>
      <c r="C269" s="40">
        <v>904</v>
      </c>
      <c r="D269" s="40" t="s">
        <v>56</v>
      </c>
      <c r="E269" s="40" t="s">
        <v>57</v>
      </c>
      <c r="F269" s="40" t="s">
        <v>58</v>
      </c>
      <c r="G269" s="40" t="s">
        <v>144</v>
      </c>
      <c r="H269" s="40">
        <v>90442037</v>
      </c>
      <c r="I269" s="40" t="s">
        <v>148</v>
      </c>
      <c r="J269" s="40" t="s">
        <v>93</v>
      </c>
      <c r="K269" s="40" t="s">
        <v>98</v>
      </c>
      <c r="L269" s="40" t="s">
        <v>99</v>
      </c>
      <c r="M269" s="40">
        <v>9947.85</v>
      </c>
      <c r="N269" s="40">
        <v>652</v>
      </c>
      <c r="O269" s="40">
        <v>33.449621211989999</v>
      </c>
      <c r="P269" s="40">
        <v>33.449621211989999</v>
      </c>
      <c r="Q269" s="40">
        <v>50.805</v>
      </c>
    </row>
    <row r="270" spans="1:17" x14ac:dyDescent="0.25">
      <c r="A270" s="40">
        <v>900</v>
      </c>
      <c r="B270" s="40" t="s">
        <v>55</v>
      </c>
      <c r="C270" s="40">
        <v>904</v>
      </c>
      <c r="D270" s="40" t="s">
        <v>56</v>
      </c>
      <c r="E270" s="40" t="s">
        <v>57</v>
      </c>
      <c r="F270" s="40" t="s">
        <v>58</v>
      </c>
      <c r="G270" s="40" t="s">
        <v>144</v>
      </c>
      <c r="H270" s="40">
        <v>90442037</v>
      </c>
      <c r="I270" s="40" t="s">
        <v>148</v>
      </c>
      <c r="J270" s="40" t="s">
        <v>93</v>
      </c>
      <c r="K270" s="40" t="s">
        <v>100</v>
      </c>
      <c r="L270" s="40" t="s">
        <v>101</v>
      </c>
      <c r="M270" s="40">
        <v>2679.39</v>
      </c>
      <c r="N270" s="40">
        <v>93</v>
      </c>
      <c r="O270" s="40">
        <v>4.6500000000000004</v>
      </c>
      <c r="P270" s="40">
        <v>4.6500000000000004</v>
      </c>
      <c r="Q270" s="40">
        <v>23.25</v>
      </c>
    </row>
    <row r="271" spans="1:17" x14ac:dyDescent="0.25">
      <c r="A271" s="40">
        <v>900</v>
      </c>
      <c r="B271" s="40" t="s">
        <v>55</v>
      </c>
      <c r="C271" s="40">
        <v>904</v>
      </c>
      <c r="D271" s="40" t="s">
        <v>56</v>
      </c>
      <c r="E271" s="40" t="s">
        <v>57</v>
      </c>
      <c r="F271" s="40" t="s">
        <v>58</v>
      </c>
      <c r="G271" s="40" t="s">
        <v>144</v>
      </c>
      <c r="H271" s="40">
        <v>90442037</v>
      </c>
      <c r="I271" s="40" t="s">
        <v>148</v>
      </c>
      <c r="J271" s="40" t="s">
        <v>93</v>
      </c>
      <c r="K271" s="40" t="s">
        <v>102</v>
      </c>
      <c r="L271" s="40" t="s">
        <v>103</v>
      </c>
      <c r="M271" s="40">
        <v>28138.38</v>
      </c>
      <c r="N271" s="40">
        <v>1413</v>
      </c>
      <c r="O271" s="40">
        <v>70.771212120970006</v>
      </c>
      <c r="P271" s="40">
        <v>70.771212120970006</v>
      </c>
      <c r="Q271" s="40">
        <v>48.31</v>
      </c>
    </row>
    <row r="272" spans="1:17" x14ac:dyDescent="0.25">
      <c r="A272" s="40">
        <v>900</v>
      </c>
      <c r="B272" s="40" t="s">
        <v>55</v>
      </c>
      <c r="C272" s="40">
        <v>904</v>
      </c>
      <c r="D272" s="40" t="s">
        <v>56</v>
      </c>
      <c r="E272" s="40" t="s">
        <v>57</v>
      </c>
      <c r="F272" s="40" t="s">
        <v>58</v>
      </c>
      <c r="G272" s="40" t="s">
        <v>144</v>
      </c>
      <c r="H272" s="40">
        <v>90442037</v>
      </c>
      <c r="I272" s="40" t="s">
        <v>148</v>
      </c>
      <c r="J272" s="40" t="s">
        <v>93</v>
      </c>
      <c r="K272" s="40" t="s">
        <v>104</v>
      </c>
      <c r="L272" s="40" t="s">
        <v>105</v>
      </c>
      <c r="M272" s="40">
        <v>7016.7</v>
      </c>
      <c r="N272" s="40">
        <v>507</v>
      </c>
      <c r="O272" s="40">
        <v>28.016233766119999</v>
      </c>
      <c r="P272" s="40">
        <v>28.016233766119999</v>
      </c>
      <c r="Q272" s="40">
        <v>26.684999999999999</v>
      </c>
    </row>
    <row r="273" spans="1:17" x14ac:dyDescent="0.25">
      <c r="A273" s="40">
        <v>900</v>
      </c>
      <c r="B273" s="40" t="s">
        <v>55</v>
      </c>
      <c r="C273" s="40">
        <v>904</v>
      </c>
      <c r="D273" s="40" t="s">
        <v>56</v>
      </c>
      <c r="E273" s="40" t="s">
        <v>57</v>
      </c>
      <c r="F273" s="40" t="s">
        <v>58</v>
      </c>
      <c r="G273" s="40" t="s">
        <v>144</v>
      </c>
      <c r="H273" s="40">
        <v>90442037</v>
      </c>
      <c r="I273" s="40" t="s">
        <v>148</v>
      </c>
      <c r="J273" s="40" t="s">
        <v>93</v>
      </c>
      <c r="K273" s="40" t="s">
        <v>106</v>
      </c>
      <c r="L273" s="40" t="s">
        <v>107</v>
      </c>
      <c r="M273" s="40">
        <v>2198.5700000000002</v>
      </c>
      <c r="N273" s="40">
        <v>121</v>
      </c>
      <c r="O273" s="40">
        <v>6.05</v>
      </c>
      <c r="P273" s="40">
        <v>6.05</v>
      </c>
      <c r="Q273" s="40">
        <v>10.89</v>
      </c>
    </row>
    <row r="274" spans="1:17" x14ac:dyDescent="0.25">
      <c r="A274" s="40">
        <v>900</v>
      </c>
      <c r="B274" s="40" t="s">
        <v>55</v>
      </c>
      <c r="C274" s="40">
        <v>904</v>
      </c>
      <c r="D274" s="40" t="s">
        <v>56</v>
      </c>
      <c r="E274" s="40" t="s">
        <v>57</v>
      </c>
      <c r="F274" s="40" t="s">
        <v>58</v>
      </c>
      <c r="G274" s="40" t="s">
        <v>144</v>
      </c>
      <c r="H274" s="40">
        <v>90442037</v>
      </c>
      <c r="I274" s="40" t="s">
        <v>148</v>
      </c>
      <c r="J274" s="40" t="s">
        <v>108</v>
      </c>
      <c r="K274" s="40" t="s">
        <v>109</v>
      </c>
      <c r="L274" s="40" t="s">
        <v>110</v>
      </c>
      <c r="M274" s="40">
        <v>7111.93</v>
      </c>
      <c r="N274" s="40">
        <v>308</v>
      </c>
      <c r="O274" s="40">
        <v>46.571428571209999</v>
      </c>
      <c r="P274" s="40">
        <v>6.6428571424499996</v>
      </c>
      <c r="Q274" s="40">
        <v>21.762</v>
      </c>
    </row>
    <row r="275" spans="1:17" x14ac:dyDescent="0.25">
      <c r="A275" s="40">
        <v>900</v>
      </c>
      <c r="B275" s="40" t="s">
        <v>55</v>
      </c>
      <c r="C275" s="40">
        <v>904</v>
      </c>
      <c r="D275" s="40" t="s">
        <v>56</v>
      </c>
      <c r="E275" s="40" t="s">
        <v>57</v>
      </c>
      <c r="F275" s="40" t="s">
        <v>58</v>
      </c>
      <c r="G275" s="40" t="s">
        <v>144</v>
      </c>
      <c r="H275" s="40">
        <v>90442037</v>
      </c>
      <c r="I275" s="40" t="s">
        <v>148</v>
      </c>
      <c r="J275" s="40" t="s">
        <v>111</v>
      </c>
      <c r="K275" s="40" t="s">
        <v>112</v>
      </c>
      <c r="L275" s="40" t="s">
        <v>113</v>
      </c>
      <c r="M275" s="40">
        <v>33021.71</v>
      </c>
      <c r="N275" s="40">
        <v>521</v>
      </c>
      <c r="O275" s="40">
        <v>32.147505272350003</v>
      </c>
      <c r="P275" s="40">
        <v>32.147505272350003</v>
      </c>
      <c r="Q275" s="40">
        <v>139.81</v>
      </c>
    </row>
    <row r="276" spans="1:17" x14ac:dyDescent="0.25">
      <c r="A276" s="40">
        <v>900</v>
      </c>
      <c r="B276" s="40" t="s">
        <v>55</v>
      </c>
      <c r="C276" s="40">
        <v>904</v>
      </c>
      <c r="D276" s="40" t="s">
        <v>56</v>
      </c>
      <c r="E276" s="40" t="s">
        <v>57</v>
      </c>
      <c r="F276" s="40" t="s">
        <v>58</v>
      </c>
      <c r="G276" s="40" t="s">
        <v>144</v>
      </c>
      <c r="H276" s="40">
        <v>90442037</v>
      </c>
      <c r="I276" s="40" t="s">
        <v>148</v>
      </c>
      <c r="J276" s="40" t="s">
        <v>114</v>
      </c>
      <c r="K276" s="40" t="s">
        <v>115</v>
      </c>
      <c r="L276" s="40" t="s">
        <v>116</v>
      </c>
      <c r="M276" s="40">
        <v>4178.74</v>
      </c>
      <c r="N276" s="40">
        <v>16</v>
      </c>
      <c r="O276" s="40">
        <v>1.2083333332699999</v>
      </c>
      <c r="P276" s="40">
        <v>1.2083333332699999</v>
      </c>
      <c r="Q276" s="40">
        <v>6.9</v>
      </c>
    </row>
    <row r="277" spans="1:17" x14ac:dyDescent="0.25">
      <c r="A277" s="40">
        <v>900</v>
      </c>
      <c r="B277" s="40" t="s">
        <v>55</v>
      </c>
      <c r="C277" s="40">
        <v>904</v>
      </c>
      <c r="D277" s="40" t="s">
        <v>56</v>
      </c>
      <c r="E277" s="40" t="s">
        <v>57</v>
      </c>
      <c r="F277" s="40" t="s">
        <v>58</v>
      </c>
      <c r="G277" s="40" t="s">
        <v>144</v>
      </c>
      <c r="H277" s="40">
        <v>90442037</v>
      </c>
      <c r="I277" s="40" t="s">
        <v>148</v>
      </c>
      <c r="J277" s="40" t="s">
        <v>117</v>
      </c>
      <c r="K277" s="40" t="s">
        <v>118</v>
      </c>
      <c r="L277" s="40" t="s">
        <v>119</v>
      </c>
      <c r="M277" s="40">
        <v>3747.9</v>
      </c>
      <c r="N277" s="40">
        <v>40</v>
      </c>
      <c r="O277" s="40">
        <v>3.2888888888199999</v>
      </c>
      <c r="P277" s="40">
        <v>3.2888888888199999</v>
      </c>
      <c r="Q277" s="40">
        <v>9.5</v>
      </c>
    </row>
    <row r="278" spans="1:17" x14ac:dyDescent="0.25">
      <c r="A278" s="40">
        <v>900</v>
      </c>
      <c r="B278" s="40" t="s">
        <v>55</v>
      </c>
      <c r="C278" s="40">
        <v>904</v>
      </c>
      <c r="D278" s="40" t="s">
        <v>56</v>
      </c>
      <c r="E278" s="40" t="s">
        <v>57</v>
      </c>
      <c r="F278" s="40" t="s">
        <v>58</v>
      </c>
      <c r="G278" s="40" t="s">
        <v>144</v>
      </c>
      <c r="H278" s="40">
        <v>90442037</v>
      </c>
      <c r="I278" s="40" t="s">
        <v>148</v>
      </c>
      <c r="J278" s="40" t="s">
        <v>117</v>
      </c>
      <c r="K278" s="40" t="s">
        <v>120</v>
      </c>
      <c r="L278" s="40" t="s">
        <v>121</v>
      </c>
      <c r="M278" s="40">
        <v>3077.38</v>
      </c>
      <c r="N278" s="40">
        <v>44</v>
      </c>
      <c r="O278" s="40">
        <v>6.4166666666100003</v>
      </c>
      <c r="P278" s="40">
        <v>6.4166666666100003</v>
      </c>
      <c r="Q278" s="40">
        <v>9.9350000000000005</v>
      </c>
    </row>
    <row r="279" spans="1:17" x14ac:dyDescent="0.25">
      <c r="A279" s="40">
        <v>900</v>
      </c>
      <c r="B279" s="40" t="s">
        <v>55</v>
      </c>
      <c r="C279" s="40">
        <v>904</v>
      </c>
      <c r="D279" s="40" t="s">
        <v>56</v>
      </c>
      <c r="E279" s="40" t="s">
        <v>57</v>
      </c>
      <c r="F279" s="40" t="s">
        <v>58</v>
      </c>
      <c r="G279" s="40" t="s">
        <v>144</v>
      </c>
      <c r="H279" s="40">
        <v>90442037</v>
      </c>
      <c r="I279" s="40" t="s">
        <v>148</v>
      </c>
      <c r="J279" s="40" t="s">
        <v>117</v>
      </c>
      <c r="K279" s="40" t="s">
        <v>122</v>
      </c>
      <c r="L279" s="40" t="s">
        <v>123</v>
      </c>
      <c r="M279" s="40">
        <v>5352.1</v>
      </c>
      <c r="N279" s="40">
        <v>144</v>
      </c>
      <c r="O279" s="40">
        <v>12.33333333321</v>
      </c>
      <c r="P279" s="40">
        <v>12.33333333321</v>
      </c>
      <c r="Q279" s="40">
        <v>19.173300000000001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2"/>
  <sheetViews>
    <sheetView workbookViewId="0">
      <selection activeCell="H23" sqref="H23"/>
    </sheetView>
  </sheetViews>
  <sheetFormatPr defaultRowHeight="13.2" x14ac:dyDescent="0.25"/>
  <cols>
    <col min="1" max="1" width="27.21875" bestFit="1" customWidth="1"/>
    <col min="2" max="2" width="22.5546875" customWidth="1"/>
    <col min="3" max="3" width="29.77734375" bestFit="1" customWidth="1"/>
    <col min="4" max="4" width="13.21875" bestFit="1" customWidth="1"/>
    <col min="5" max="5" width="22.77734375" bestFit="1" customWidth="1"/>
    <col min="6" max="6" width="23.44140625" bestFit="1" customWidth="1"/>
    <col min="7" max="7" width="10.44140625" bestFit="1" customWidth="1"/>
    <col min="8" max="8" width="25.6640625" bestFit="1" customWidth="1"/>
    <col min="9" max="9" width="27.77734375" bestFit="1" customWidth="1"/>
    <col min="10" max="10" width="10.44140625" bestFit="1" customWidth="1"/>
  </cols>
  <sheetData>
    <row r="6" spans="1:5" x14ac:dyDescent="0.25">
      <c r="D6" s="9" t="s">
        <v>202</v>
      </c>
    </row>
    <row r="7" spans="1:5" x14ac:dyDescent="0.25">
      <c r="A7" s="9" t="s">
        <v>44</v>
      </c>
      <c r="B7" s="9" t="s">
        <v>45</v>
      </c>
      <c r="C7" s="9" t="s">
        <v>47</v>
      </c>
      <c r="D7" t="s">
        <v>203</v>
      </c>
      <c r="E7" t="s">
        <v>204</v>
      </c>
    </row>
    <row r="8" spans="1:5" x14ac:dyDescent="0.25">
      <c r="A8" t="s">
        <v>58</v>
      </c>
      <c r="B8" t="s">
        <v>59</v>
      </c>
      <c r="C8" t="s">
        <v>61</v>
      </c>
      <c r="D8" s="8">
        <v>379594.26</v>
      </c>
      <c r="E8" s="8">
        <v>13959</v>
      </c>
    </row>
    <row r="9" spans="1:5" x14ac:dyDescent="0.25">
      <c r="C9" t="s">
        <v>64</v>
      </c>
      <c r="D9" s="8">
        <v>105561.93</v>
      </c>
      <c r="E9" s="8">
        <v>6611</v>
      </c>
    </row>
    <row r="10" spans="1:5" x14ac:dyDescent="0.25">
      <c r="C10" t="s">
        <v>67</v>
      </c>
      <c r="D10" s="8">
        <v>70518.16</v>
      </c>
      <c r="E10" s="8">
        <v>678</v>
      </c>
    </row>
    <row r="11" spans="1:5" x14ac:dyDescent="0.25">
      <c r="C11" t="s">
        <v>70</v>
      </c>
      <c r="D11" s="8">
        <v>61845.200000000004</v>
      </c>
      <c r="E11" s="8">
        <v>2913</v>
      </c>
    </row>
    <row r="12" spans="1:5" x14ac:dyDescent="0.25">
      <c r="C12" t="s">
        <v>73</v>
      </c>
      <c r="D12" s="8">
        <v>26824.11</v>
      </c>
      <c r="E12" s="8">
        <v>962</v>
      </c>
    </row>
    <row r="13" spans="1:5" x14ac:dyDescent="0.25">
      <c r="B13" t="s">
        <v>81</v>
      </c>
      <c r="C13" t="s">
        <v>83</v>
      </c>
      <c r="D13" s="8">
        <v>285503.63000000006</v>
      </c>
      <c r="E13" s="8">
        <v>14561</v>
      </c>
    </row>
    <row r="14" spans="1:5" x14ac:dyDescent="0.25">
      <c r="C14" t="s">
        <v>90</v>
      </c>
      <c r="D14" s="8">
        <v>33429.18</v>
      </c>
      <c r="E14" s="8">
        <v>783</v>
      </c>
    </row>
    <row r="15" spans="1:5" x14ac:dyDescent="0.25">
      <c r="C15" t="s">
        <v>93</v>
      </c>
      <c r="D15" s="8">
        <v>182918.89</v>
      </c>
      <c r="E15" s="8">
        <v>20484</v>
      </c>
    </row>
    <row r="16" spans="1:5" x14ac:dyDescent="0.25">
      <c r="C16" t="s">
        <v>108</v>
      </c>
      <c r="D16" s="8">
        <v>28029.599999999999</v>
      </c>
      <c r="E16" s="8">
        <v>745</v>
      </c>
    </row>
    <row r="17" spans="1:5" x14ac:dyDescent="0.25">
      <c r="C17" t="s">
        <v>111</v>
      </c>
      <c r="D17" s="8">
        <v>121894.01000000001</v>
      </c>
      <c r="E17" s="8">
        <v>1902</v>
      </c>
    </row>
    <row r="18" spans="1:5" x14ac:dyDescent="0.25">
      <c r="C18" t="s">
        <v>114</v>
      </c>
      <c r="D18" s="8">
        <v>26850.3</v>
      </c>
      <c r="E18" s="8">
        <v>119</v>
      </c>
    </row>
    <row r="19" spans="1:5" x14ac:dyDescent="0.25">
      <c r="C19" t="s">
        <v>117</v>
      </c>
      <c r="D19" s="8">
        <v>37646.959999999992</v>
      </c>
      <c r="E19" s="8">
        <v>727</v>
      </c>
    </row>
    <row r="20" spans="1:5" x14ac:dyDescent="0.25">
      <c r="B20" t="s">
        <v>135</v>
      </c>
      <c r="C20" t="s">
        <v>61</v>
      </c>
      <c r="D20" s="8">
        <v>338257.13000000006</v>
      </c>
      <c r="E20" s="8">
        <v>12359</v>
      </c>
    </row>
    <row r="21" spans="1:5" x14ac:dyDescent="0.25">
      <c r="C21" t="s">
        <v>64</v>
      </c>
      <c r="D21" s="8">
        <v>86250.49000000002</v>
      </c>
      <c r="E21" s="8">
        <v>5495</v>
      </c>
    </row>
    <row r="22" spans="1:5" x14ac:dyDescent="0.25">
      <c r="C22" t="s">
        <v>67</v>
      </c>
      <c r="D22" s="8">
        <v>57176.41</v>
      </c>
      <c r="E22" s="8">
        <v>496</v>
      </c>
    </row>
    <row r="23" spans="1:5" x14ac:dyDescent="0.25">
      <c r="C23" t="s">
        <v>70</v>
      </c>
      <c r="D23" s="8">
        <v>59780.420000000006</v>
      </c>
      <c r="E23" s="8">
        <v>2805</v>
      </c>
    </row>
    <row r="24" spans="1:5" x14ac:dyDescent="0.25">
      <c r="C24" t="s">
        <v>73</v>
      </c>
      <c r="D24" s="8">
        <v>9960.16</v>
      </c>
      <c r="E24" s="8">
        <v>366</v>
      </c>
    </row>
    <row r="25" spans="1:5" x14ac:dyDescent="0.25">
      <c r="B25" t="s">
        <v>144</v>
      </c>
      <c r="C25" t="s">
        <v>83</v>
      </c>
      <c r="D25" s="8">
        <v>305658.77</v>
      </c>
      <c r="E25" s="8">
        <v>17375</v>
      </c>
    </row>
    <row r="26" spans="1:5" x14ac:dyDescent="0.25">
      <c r="C26" t="s">
        <v>90</v>
      </c>
      <c r="D26" s="8">
        <v>30843.85</v>
      </c>
      <c r="E26" s="8">
        <v>1003</v>
      </c>
    </row>
    <row r="27" spans="1:5" x14ac:dyDescent="0.25">
      <c r="C27" t="s">
        <v>93</v>
      </c>
      <c r="D27" s="8">
        <v>218040.41000000006</v>
      </c>
      <c r="E27" s="8">
        <v>19762</v>
      </c>
    </row>
    <row r="28" spans="1:5" x14ac:dyDescent="0.25">
      <c r="C28" t="s">
        <v>108</v>
      </c>
      <c r="D28" s="8">
        <v>30945.96</v>
      </c>
      <c r="E28" s="8">
        <v>1372</v>
      </c>
    </row>
    <row r="29" spans="1:5" x14ac:dyDescent="0.25">
      <c r="C29" t="s">
        <v>111</v>
      </c>
      <c r="D29" s="8">
        <v>164893.72</v>
      </c>
      <c r="E29" s="8">
        <v>2644</v>
      </c>
    </row>
    <row r="30" spans="1:5" x14ac:dyDescent="0.25">
      <c r="C30" t="s">
        <v>114</v>
      </c>
      <c r="D30" s="8">
        <v>21374.58</v>
      </c>
      <c r="E30" s="8">
        <v>99</v>
      </c>
    </row>
    <row r="31" spans="1:5" x14ac:dyDescent="0.25">
      <c r="C31" t="s">
        <v>117</v>
      </c>
      <c r="D31" s="8">
        <v>56281.349999999991</v>
      </c>
      <c r="E31" s="8">
        <v>1265</v>
      </c>
    </row>
    <row r="32" spans="1:5" x14ac:dyDescent="0.25">
      <c r="A32" t="s">
        <v>180</v>
      </c>
      <c r="D32" s="8">
        <v>2740079.4800000009</v>
      </c>
      <c r="E32" s="8">
        <v>129485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 задание </vt:lpstr>
      <vt:lpstr>2 задание</vt:lpstr>
      <vt:lpstr>3 задание </vt:lpstr>
      <vt:lpstr>4 задание</vt:lpstr>
      <vt:lpstr>5 задание </vt:lpstr>
      <vt:lpstr>6 задание </vt:lpstr>
      <vt:lpstr>7 задание</vt:lpstr>
      <vt:lpstr>8 задание</vt:lpstr>
      <vt:lpstr>СводнаяТаблица</vt:lpstr>
      <vt:lpstr>9 задание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RUSedovaDa</dc:creator>
  <cp:lastModifiedBy>pr-mi</cp:lastModifiedBy>
  <dcterms:created xsi:type="dcterms:W3CDTF">2010-04-23T05:43:26Z</dcterms:created>
  <dcterms:modified xsi:type="dcterms:W3CDTF">2023-01-13T10:17:38Z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1ada0a2f-b917-4d51-b0d0-d418a10c8b23_Enabled">
    <vt:lpwstr>True</vt:lpwstr>
  </property>
  <property fmtid="{D5CDD505-2E9C-101B-9397-08002B2CF9AE}" pid="4" name="MSIP_Label_1ada0a2f-b917-4d51-b0d0-d418a10c8b23_SiteId">
    <vt:lpwstr>12a3af23-a769-4654-847f-958f3d479f4a</vt:lpwstr>
  </property>
  <property fmtid="{D5CDD505-2E9C-101B-9397-08002B2CF9AE}" pid="5" name="MSIP_Label_1ada0a2f-b917-4d51-b0d0-d418a10c8b23_Owner">
    <vt:lpwstr>Ekaterina.Ivanova@ru.nestle.com</vt:lpwstr>
  </property>
  <property fmtid="{D5CDD505-2E9C-101B-9397-08002B2CF9AE}" pid="6" name="MSIP_Label_1ada0a2f-b917-4d51-b0d0-d418a10c8b23_SetDate">
    <vt:lpwstr>2020-07-31T12:57:14.7587756Z</vt:lpwstr>
  </property>
  <property fmtid="{D5CDD505-2E9C-101B-9397-08002B2CF9AE}" pid="7" name="MSIP_Label_1ada0a2f-b917-4d51-b0d0-d418a10c8b23_Name">
    <vt:lpwstr>General Use</vt:lpwstr>
  </property>
  <property fmtid="{D5CDD505-2E9C-101B-9397-08002B2CF9AE}" pid="8" name="MSIP_Label_1ada0a2f-b917-4d51-b0d0-d418a10c8b23_Application">
    <vt:lpwstr>Microsoft Azure Information Protection</vt:lpwstr>
  </property>
  <property fmtid="{D5CDD505-2E9C-101B-9397-08002B2CF9AE}" pid="9" name="MSIP_Label_1ada0a2f-b917-4d51-b0d0-d418a10c8b23_ActionId">
    <vt:lpwstr>d96689ee-ce84-4dbc-8c23-1bae503168d7</vt:lpwstr>
  </property>
  <property fmtid="{D5CDD505-2E9C-101B-9397-08002B2CF9AE}" pid="10" name="MSIP_Label_1ada0a2f-b917-4d51-b0d0-d418a10c8b23_Extended_MSFT_Method">
    <vt:lpwstr>Automatic</vt:lpwstr>
  </property>
  <property fmtid="{D5CDD505-2E9C-101B-9397-08002B2CF9AE}" pid="11" name="Sensitivity">
    <vt:lpwstr>General Use</vt:lpwstr>
  </property>
</Properties>
</file>