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mukhin/Desktop/"/>
    </mc:Choice>
  </mc:AlternateContent>
  <xr:revisionPtr revIDLastSave="0" documentId="13_ncr:1_{0C492175-B60F-E54B-8566-02129C678C08}" xr6:coauthVersionLast="36" xr6:coauthVersionMax="36" xr10:uidLastSave="{00000000-0000-0000-0000-000000000000}"/>
  <bookViews>
    <workbookView xWindow="2660" yWindow="2880" windowWidth="28300" windowHeight="16180" tabRatio="500" xr2:uid="{00000000-000D-0000-FFFF-FFFF00000000}"/>
  </bookViews>
  <sheets>
    <sheet name="калькулятор" sheetId="3" r:id="rId1"/>
    <sheet name="Альт ОС" sheetId="7" r:id="rId2"/>
    <sheet name="Астра ОС" sheetId="6" r:id="rId3"/>
    <sheet name="ИБ" sheetId="5" r:id="rId4"/>
    <sheet name="Мой офис" sheetId="4" r:id="rId5"/>
  </sheets>
  <definedNames>
    <definedName name="_xlnm._FilterDatabase" localSheetId="0" hidden="1">калькулятор!$M$17:$M$22</definedName>
    <definedName name="_xlnm.Extract" localSheetId="0">калькулятор!$D$6</definedName>
    <definedName name="_xlnm.Criteria" localSheetId="0">калькулятор!$B$22:$B$27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9" i="3" l="1"/>
  <c r="E18" i="3"/>
  <c r="E11" i="4"/>
  <c r="B30" i="3" s="1"/>
  <c r="D19" i="3"/>
  <c r="D18" i="3"/>
  <c r="E6" i="4"/>
  <c r="F8" i="3" l="1"/>
  <c r="C2" i="3" s="1"/>
  <c r="D2" i="3"/>
  <c r="B2" i="3"/>
</calcChain>
</file>

<file path=xl/sharedStrings.xml><?xml version="1.0" encoding="utf-8"?>
<sst xmlns="http://schemas.openxmlformats.org/spreadsheetml/2006/main" count="81" uniqueCount="72">
  <si>
    <t>Монитор</t>
  </si>
  <si>
    <t>ОС</t>
  </si>
  <si>
    <t>Офисное ПО</t>
  </si>
  <si>
    <t>Наименование компонента ТАРМ</t>
  </si>
  <si>
    <t xml:space="preserve">Оптовая цена </t>
  </si>
  <si>
    <t>Электронный идентификатор</t>
  </si>
  <si>
    <t xml:space="preserve">Розничная цена </t>
  </si>
  <si>
    <t>Антивирусное ПО</t>
  </si>
  <si>
    <t>Количество (шт.)</t>
  </si>
  <si>
    <t>Стационарный ПК (включая устройства ввода/вывода, питание)</t>
  </si>
  <si>
    <t>Состав ТАРМ</t>
  </si>
  <si>
    <t>Стационарного АРМ, ОС, базовый набор ПО.</t>
  </si>
  <si>
    <t>Количество ТАРМ</t>
  </si>
  <si>
    <t>Операционная система</t>
  </si>
  <si>
    <t>ROSA</t>
  </si>
  <si>
    <t>РЕД ОС</t>
  </si>
  <si>
    <t>AstraLinux</t>
  </si>
  <si>
    <t>AltLinux</t>
  </si>
  <si>
    <t>Циркон</t>
  </si>
  <si>
    <t>Мой Офис</t>
  </si>
  <si>
    <t>Антивирус</t>
  </si>
  <si>
    <t>Доктор Веб</t>
  </si>
  <si>
    <t>Касперский</t>
  </si>
  <si>
    <t>Оптовая цена (ОС)</t>
  </si>
  <si>
    <t>Розничная цена (ОС)</t>
  </si>
  <si>
    <t>Розничная цена (Антивирусное ПО)</t>
  </si>
  <si>
    <t>Оптовая цена (Антивирусное ПО)</t>
  </si>
  <si>
    <t>Сумма на 2019 год розн. (руб)</t>
  </si>
  <si>
    <t>Сумма на 2019 год опт. (руб)</t>
  </si>
  <si>
    <t>Оптовая цена за подписку на ПО на 1 год (руб.)</t>
  </si>
  <si>
    <t>Розничная цена за лицензию на ПО на 1 год (руб.)</t>
  </si>
  <si>
    <t>Справка</t>
  </si>
  <si>
    <t>Розничная цена (Офис)</t>
  </si>
  <si>
    <t>Оптовая цена (Офис)</t>
  </si>
  <si>
    <t>Для государственных заказчиков</t>
  </si>
  <si>
    <t>X2-STD-NG-LNL-А</t>
  </si>
  <si>
    <t>МойОфис Стандартный. Лицензия Корпоративная на пользователя для государственных заказчиков, сроком действия 1 год.</t>
  </si>
  <si>
    <t>X2-STD-NG-LDNL-А</t>
  </si>
  <si>
    <t>МойОфис Стандартный. Лицензия Корпоративная на устройство для государственных заказчиков, сроком действия 1 год.</t>
  </si>
  <si>
    <t>Для государственных заказчиков (Сертифицированный)</t>
  </si>
  <si>
    <t>X2-STD-C4G-LNL-А</t>
  </si>
  <si>
    <t>МойОфис Стандартный, сертифицированный. Лицензия Корпоративная на устройство для государственных заказчиков, сроком действия 1 год.</t>
  </si>
  <si>
    <t>X2-ESS-C4G-LNL-А</t>
  </si>
  <si>
    <r>
      <t xml:space="preserve">Комплекс средств защиты платформы МойОфис. Лицензия Корпоративная на пользователя для государственных заказчиков, сроком действия 1 год. </t>
    </r>
    <r>
      <rPr>
        <i/>
        <sz val="11"/>
        <color theme="1"/>
        <rFont val="Calibri"/>
        <family val="2"/>
        <charset val="204"/>
      </rPr>
      <t>– Нужен 1 на инсталляцию.</t>
    </r>
  </si>
  <si>
    <t>USB идентификатор Рутокен ЭЦП</t>
  </si>
  <si>
    <t xml:space="preserve">USB идентификатор JaCarta-2 </t>
  </si>
  <si>
    <t>при кол-ве  АРМ больше 500</t>
  </si>
  <si>
    <t>Касперский ПО</t>
  </si>
  <si>
    <t>Рекомендованная розничная цена (РРЦ)</t>
  </si>
  <si>
    <t>Артикул</t>
  </si>
  <si>
    <t>Наименование программного продукта</t>
  </si>
  <si>
    <t>Предзаказ</t>
  </si>
  <si>
    <t>Программные продукты, сертифицированные ФСТЭК (релиз «Смоленск»), без НДС</t>
  </si>
  <si>
    <t>100150116-001</t>
  </si>
  <si>
    <t>Лицензия на право установки и использования операционной системы специального назначения «Astra Linux Special Edition» РУСБ.10015-01 версии 1.6 формат поставки BOX (ФСТЭК)</t>
  </si>
  <si>
    <t>100150116-003</t>
  </si>
  <si>
    <t>Дополнительная лицензия на право установки и использования операционной системы специального назначения «Astra Linux Special Edition» РУСБ.10015-01 версии 1.6 (ФСТЭК)</t>
  </si>
  <si>
    <t>Скидки до 15 процентов</t>
  </si>
  <si>
    <t>ОС Рабочая станция (шт)</t>
  </si>
  <si>
    <t>1 шт.</t>
  </si>
  <si>
    <t>До 5 000 шт</t>
  </si>
  <si>
    <t xml:space="preserve">От 5 001 до 10 000 </t>
  </si>
  <si>
    <t>От 10 001 до 25 000</t>
  </si>
  <si>
    <r>
      <t>Бессрочная лицензия Альт 8 СП Рабочая станция, сертификат ФСТЭК, с комплектом дисков и документации КИТ «ОС Альт 8 СП»  Рабочая станция</t>
    </r>
    <r>
      <rPr>
        <vertAlign val="superscript"/>
        <sz val="9"/>
        <color theme="1"/>
        <rFont val="Liberation Serif"/>
      </rPr>
      <t>*)</t>
    </r>
  </si>
  <si>
    <t>Бессрочная лицензия Альт 8 СП Рабочая станция, сертификат ФСТЭК</t>
  </si>
  <si>
    <t>Нужен минимум 1 КИТ (т.е. первая позиция на одно юр.лицо), а остальное докупаем до нужно кол-ва.
Например, если нужно 1000 Альт 8 СП Рабочая станция, то покупаем
Бессрочная лицензия Альт 8 СП Рабочая станция, сертификат ФСТЭК, с комплектом дисков и документации КИТ «ОС Альт 8 СП»  Рабочая станция*) – 1 шт.
Бессрочная лицензия Альт 8 СП Рабочая станция, сертификат ФСТЭК – 999 шт.
Цены указаны в соответствующем диапазоне в зависимости от кол-ва.
В КИТ от АЛЬТ входит:
1.     Верифицированный дистрибутив.
Да. Под каждое исполнение отдельный (Рабочая станция 32 бит или 64 бит). 
Если надо оба - скажите заранее.
 2.     Формуляр на сертифицируемую ОС с голографическим знаком соответствия ФСТЭК России.
Да. Марка внутри.
 3.     Средство контроля целостности ОС.
Нет, fiks-unix приобретается отдельно
 4.     Копия сертификата соответствия ФСТЭК России, заверенная печатью заявителя.
Да.
 5.     Абонемент на сертификационную поддержку.
Нет, если купите - будет
 6.     Ключ, обеспечивающий возможность получения сертифицированных обновлений.
Не требуется. Доступ есть всегда.</t>
  </si>
  <si>
    <t>Пункты производитель ПО и цены на софт кроме Офисного ПО - выпадающие списки при  нажатии на ячейку.</t>
  </si>
  <si>
    <t>Розничная цена</t>
  </si>
  <si>
    <t>Розничная цена за 3 года (Антивирусное ПО)</t>
  </si>
  <si>
    <t>Оптовая цена за 3 года (Антивирусное ПО)</t>
  </si>
  <si>
    <t>Название ФОИВ</t>
  </si>
  <si>
    <t>Название ПО/оборудования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</si>
</sst>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24"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1"/>
      <color rgb="FF3F3F3F"/>
      <name val="Calibri"/>
      <family val="2"/>
      <charset val="204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4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FF0000"/>
      <name val="Calibri"/>
      <family val="2"/>
    </font>
    <font>
      <sz val="14"/>
      <name val="Calibri"/>
      <family val="2"/>
      <scheme val="minor"/>
    </font>
    <font>
      <sz val="11"/>
      <color rgb="FF1F497D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sz val="10"/>
      <color rgb="FFFFFFFF"/>
      <name val="Arial"/>
      <family val="2"/>
      <charset val="204"/>
    </font>
    <font>
      <b/>
      <sz val="8"/>
      <color rgb="FF003366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10"/>
      <color theme="1"/>
      <name val="Liberation Serif"/>
    </font>
    <font>
      <sz val="9"/>
      <color theme="1"/>
      <name val="Liberation Serif"/>
    </font>
    <font>
      <vertAlign val="superscript"/>
      <sz val="9"/>
      <color theme="1"/>
      <name val="Liberation Serif"/>
    </font>
    <font>
      <sz val="14"/>
      <color rgb="FF000000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4574A0"/>
        <bgColor indexed="64"/>
      </patternFill>
    </fill>
    <fill>
      <patternFill patternType="solid">
        <fgColor rgb="FFC6E2FF"/>
        <bgColor indexed="64"/>
      </patternFill>
    </fill>
  </fills>
  <borders count="4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DC7EB"/>
      </left>
      <right/>
      <top style="medium">
        <color rgb="FFBDC7EB"/>
      </top>
      <bottom style="medium">
        <color rgb="FFBDC7EB"/>
      </bottom>
      <diagonal/>
    </border>
    <border>
      <left/>
      <right/>
      <top style="medium">
        <color rgb="FFBDC7EB"/>
      </top>
      <bottom style="medium">
        <color rgb="FFBDC7EB"/>
      </bottom>
      <diagonal/>
    </border>
    <border>
      <left/>
      <right style="medium">
        <color rgb="FFBDC7EB"/>
      </right>
      <top style="medium">
        <color rgb="FFBDC7EB"/>
      </top>
      <bottom style="medium">
        <color rgb="FFBDC7EB"/>
      </bottom>
      <diagonal/>
    </border>
    <border>
      <left style="medium">
        <color rgb="FFBDC7EB"/>
      </left>
      <right/>
      <top style="medium">
        <color rgb="FFBDC7EB"/>
      </top>
      <bottom/>
      <diagonal/>
    </border>
    <border>
      <left/>
      <right style="medium">
        <color rgb="FFBDC7EB"/>
      </right>
      <top style="medium">
        <color rgb="FFBDC7EB"/>
      </top>
      <bottom/>
      <diagonal/>
    </border>
    <border>
      <left style="medium">
        <color rgb="FFBDC7EB"/>
      </left>
      <right style="medium">
        <color rgb="FFBDC7EB"/>
      </right>
      <top/>
      <bottom style="medium">
        <color rgb="FFBDC7EB"/>
      </bottom>
      <diagonal/>
    </border>
    <border>
      <left style="medium">
        <color rgb="FFBDC7EB"/>
      </left>
      <right/>
      <top/>
      <bottom style="medium">
        <color rgb="FFBDC7EB"/>
      </bottom>
      <diagonal/>
    </border>
    <border>
      <left/>
      <right style="medium">
        <color rgb="FFBDC7EB"/>
      </right>
      <top/>
      <bottom style="medium">
        <color rgb="FFBDC7EB"/>
      </bottom>
      <diagonal/>
    </border>
    <border>
      <left style="medium">
        <color rgb="FF7D8AB9"/>
      </left>
      <right/>
      <top style="medium">
        <color rgb="FFBDC7EB"/>
      </top>
      <bottom style="medium">
        <color rgb="FF7D8AB9"/>
      </bottom>
      <diagonal/>
    </border>
    <border>
      <left/>
      <right/>
      <top style="medium">
        <color rgb="FFBDC7EB"/>
      </top>
      <bottom style="medium">
        <color rgb="FF7D8AB9"/>
      </bottom>
      <diagonal/>
    </border>
    <border>
      <left/>
      <right style="medium">
        <color rgb="FF7D8AB9"/>
      </right>
      <top style="medium">
        <color rgb="FFBDC7EB"/>
      </top>
      <bottom style="medium">
        <color rgb="FF7D8AB9"/>
      </bottom>
      <diagonal/>
    </border>
    <border>
      <left/>
      <right style="medium">
        <color rgb="FF7D8AB9"/>
      </right>
      <top/>
      <bottom style="medium">
        <color rgb="FF7D8AB9"/>
      </bottom>
      <diagonal/>
    </border>
    <border>
      <left style="medium">
        <color rgb="FF7D8AB9"/>
      </left>
      <right/>
      <top style="medium">
        <color rgb="FF7D8AB9"/>
      </top>
      <bottom style="medium">
        <color rgb="FF7D8AB9"/>
      </bottom>
      <diagonal/>
    </border>
    <border>
      <left/>
      <right style="medium">
        <color rgb="FF7D8AB9"/>
      </right>
      <top style="medium">
        <color rgb="FF7D8AB9"/>
      </top>
      <bottom style="medium">
        <color rgb="FF7D8AB9"/>
      </bottom>
      <diagonal/>
    </border>
    <border>
      <left style="medium">
        <color rgb="FF000001"/>
      </left>
      <right/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/>
      <top/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44" fontId="1" fillId="0" borderId="0" applyBorder="0" applyAlignment="0" applyProtection="0"/>
    <xf numFmtId="0" fontId="2" fillId="2" borderId="1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7" fillId="0" borderId="0" xfId="0" applyFont="1"/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4" fontId="11" fillId="0" borderId="12" xfId="1" applyFont="1" applyBorder="1" applyAlignment="1">
      <alignment horizontal="center" vertical="center"/>
    </xf>
    <xf numFmtId="44" fontId="11" fillId="0" borderId="13" xfId="1" applyFont="1" applyBorder="1" applyAlignment="1">
      <alignment horizontal="center" vertical="center"/>
    </xf>
    <xf numFmtId="44" fontId="11" fillId="0" borderId="6" xfId="1" applyFont="1" applyBorder="1" applyAlignment="1">
      <alignment horizontal="center" vertical="center"/>
    </xf>
    <xf numFmtId="44" fontId="11" fillId="0" borderId="10" xfId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4" fontId="12" fillId="0" borderId="22" xfId="0" applyNumberFormat="1" applyFont="1" applyBorder="1" applyAlignment="1">
      <alignment vertical="center" wrapText="1"/>
    </xf>
    <xf numFmtId="0" fontId="0" fillId="0" borderId="12" xfId="0" applyBorder="1"/>
    <xf numFmtId="164" fontId="0" fillId="0" borderId="12" xfId="0" applyNumberFormat="1" applyBorder="1"/>
    <xf numFmtId="0" fontId="14" fillId="4" borderId="23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14" fillId="4" borderId="3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vertical="center"/>
    </xf>
    <xf numFmtId="0" fontId="16" fillId="0" borderId="35" xfId="0" applyFont="1" applyBorder="1" applyAlignment="1">
      <alignment vertical="center" wrapText="1"/>
    </xf>
    <xf numFmtId="0" fontId="16" fillId="0" borderId="36" xfId="0" applyFont="1" applyBorder="1" applyAlignment="1">
      <alignment vertical="center" wrapText="1"/>
    </xf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3" fontId="16" fillId="0" borderId="34" xfId="0" applyNumberFormat="1" applyFont="1" applyBorder="1" applyAlignment="1">
      <alignment horizontal="center" vertical="center"/>
    </xf>
    <xf numFmtId="0" fontId="18" fillId="0" borderId="37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9" fillId="0" borderId="39" xfId="0" applyFont="1" applyBorder="1" applyAlignment="1">
      <alignment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44" fontId="21" fillId="0" borderId="12" xfId="0" applyNumberFormat="1" applyFont="1" applyBorder="1"/>
    <xf numFmtId="0" fontId="8" fillId="0" borderId="0" xfId="0" applyFont="1" applyBorder="1" applyAlignment="1">
      <alignment horizontal="center" vertical="center" wrapText="1"/>
    </xf>
    <xf numFmtId="44" fontId="6" fillId="0" borderId="0" xfId="0" applyNumberFormat="1" applyFont="1" applyBorder="1" applyAlignment="1">
      <alignment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44" fontId="11" fillId="0" borderId="4" xfId="1" applyFont="1" applyBorder="1" applyAlignment="1">
      <alignment horizontal="center" vertical="center"/>
    </xf>
    <xf numFmtId="44" fontId="11" fillId="0" borderId="8" xfId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4" fontId="5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44" fontId="22" fillId="0" borderId="3" xfId="1" applyFont="1" applyBorder="1" applyAlignment="1">
      <alignment horizontal="center" vertical="center"/>
    </xf>
    <xf numFmtId="44" fontId="22" fillId="0" borderId="14" xfId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23" fillId="3" borderId="0" xfId="0" applyFont="1" applyFill="1" applyAlignment="1">
      <alignment horizontal="center" wrapText="1"/>
    </xf>
    <xf numFmtId="0" fontId="23" fillId="0" borderId="0" xfId="0" applyFont="1" applyFill="1" applyAlignment="1">
      <alignment horizontal="left" vertical="center" wrapText="1"/>
    </xf>
  </cellXfs>
  <cellStyles count="3">
    <cellStyle name="Денежный" xfId="1" builtinId="4"/>
    <cellStyle name="Обычный" xfId="0" builtinId="0"/>
    <cellStyle name="Excel Built-in Output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167E-0F68-D44F-965C-3773B92BDF7B}">
  <dimension ref="A1:M54"/>
  <sheetViews>
    <sheetView tabSelected="1" workbookViewId="0">
      <selection activeCell="G14" sqref="G14"/>
    </sheetView>
  </sheetViews>
  <sheetFormatPr baseColWidth="10" defaultRowHeight="15"/>
  <cols>
    <col min="1" max="1" width="34" style="1" customWidth="1"/>
    <col min="2" max="2" width="34" customWidth="1"/>
    <col min="3" max="3" width="28.5" customWidth="1"/>
    <col min="4" max="4" width="28.83203125" customWidth="1"/>
    <col min="5" max="5" width="30.1640625" customWidth="1"/>
    <col min="6" max="6" width="21.6640625" customWidth="1"/>
    <col min="7" max="7" width="21.1640625" customWidth="1"/>
    <col min="8" max="8" width="20.33203125" customWidth="1"/>
    <col min="9" max="9" width="23.83203125" customWidth="1"/>
    <col min="11" max="11" width="15.33203125" customWidth="1"/>
    <col min="12" max="12" width="18.6640625" customWidth="1"/>
    <col min="15" max="15" width="13.1640625" customWidth="1"/>
  </cols>
  <sheetData>
    <row r="1" spans="1:13" ht="46" customHeight="1" thickBot="1">
      <c r="A1" s="6" t="s">
        <v>70</v>
      </c>
      <c r="B1" s="7" t="s">
        <v>12</v>
      </c>
      <c r="C1" s="7" t="s">
        <v>27</v>
      </c>
      <c r="D1" s="7" t="s">
        <v>28</v>
      </c>
      <c r="E1" s="8" t="s">
        <v>10</v>
      </c>
      <c r="G1" s="84" t="s">
        <v>66</v>
      </c>
      <c r="H1" s="84"/>
      <c r="I1" s="84"/>
    </row>
    <row r="2" spans="1:13" ht="104" customHeight="1" thickBot="1">
      <c r="A2" s="9"/>
      <c r="B2" s="80">
        <f>VALUE(C4)</f>
        <v>1</v>
      </c>
      <c r="C2" s="81">
        <f xml:space="preserve"> (C4*D4)+(C5*D5)+(C6*D6)+(C7*F7)+(C8*F8)+(C9*F9)</f>
        <v>74076.62</v>
      </c>
      <c r="D2" s="82">
        <f>(C4*E4)+(C5*E5)+(C6*E6)+(C7*G7)+(C8*G8)+(C9*G9)</f>
        <v>56093</v>
      </c>
      <c r="E2" s="83" t="s">
        <v>11</v>
      </c>
    </row>
    <row r="3" spans="1:13" ht="64" customHeight="1" thickBot="1">
      <c r="A3" s="64" t="s">
        <v>3</v>
      </c>
      <c r="B3" s="65" t="s">
        <v>71</v>
      </c>
      <c r="C3" s="66" t="s">
        <v>8</v>
      </c>
      <c r="D3" s="65" t="s">
        <v>6</v>
      </c>
      <c r="E3" s="65" t="s">
        <v>4</v>
      </c>
      <c r="F3" s="66" t="s">
        <v>30</v>
      </c>
      <c r="G3" s="67" t="s">
        <v>29</v>
      </c>
    </row>
    <row r="4" spans="1:13" ht="61" customHeight="1">
      <c r="A4" s="68" t="s">
        <v>9</v>
      </c>
      <c r="B4" s="69"/>
      <c r="C4" s="70">
        <v>1</v>
      </c>
      <c r="D4" s="71">
        <v>38000</v>
      </c>
      <c r="E4" s="71">
        <v>32000</v>
      </c>
      <c r="F4" s="71"/>
      <c r="G4" s="72"/>
    </row>
    <row r="5" spans="1:13" ht="20">
      <c r="A5" s="2" t="s">
        <v>0</v>
      </c>
      <c r="B5" s="10"/>
      <c r="C5" s="11">
        <v>1</v>
      </c>
      <c r="D5" s="13">
        <v>10000</v>
      </c>
      <c r="E5" s="13">
        <v>6000</v>
      </c>
      <c r="F5" s="13"/>
      <c r="G5" s="14"/>
    </row>
    <row r="6" spans="1:13" ht="20" customHeight="1">
      <c r="A6" s="3" t="s">
        <v>5</v>
      </c>
      <c r="B6" s="10" t="s">
        <v>44</v>
      </c>
      <c r="C6" s="11">
        <v>1</v>
      </c>
      <c r="D6" s="13">
        <v>2100</v>
      </c>
      <c r="E6" s="13">
        <v>1995</v>
      </c>
      <c r="F6" s="13"/>
      <c r="G6" s="14"/>
    </row>
    <row r="7" spans="1:13" ht="20">
      <c r="A7" s="3" t="s">
        <v>13</v>
      </c>
      <c r="B7" s="10" t="s">
        <v>16</v>
      </c>
      <c r="C7" s="11">
        <v>1</v>
      </c>
      <c r="D7" s="13"/>
      <c r="E7" s="13"/>
      <c r="F7" s="13">
        <v>13900</v>
      </c>
      <c r="G7" s="14">
        <v>11900</v>
      </c>
    </row>
    <row r="8" spans="1:13" ht="22" customHeight="1">
      <c r="A8" s="3" t="s">
        <v>2</v>
      </c>
      <c r="B8" s="10" t="s">
        <v>19</v>
      </c>
      <c r="C8" s="11">
        <v>1</v>
      </c>
      <c r="D8" s="13"/>
      <c r="E8" s="13"/>
      <c r="F8" s="13">
        <f>VALUE(B30)</f>
        <v>8155.62</v>
      </c>
      <c r="G8" s="14">
        <v>3600</v>
      </c>
    </row>
    <row r="9" spans="1:13" ht="21" thickBot="1">
      <c r="A9" s="4" t="s">
        <v>7</v>
      </c>
      <c r="B9" s="12" t="s">
        <v>21</v>
      </c>
      <c r="C9" s="58">
        <v>1</v>
      </c>
      <c r="D9" s="15"/>
      <c r="E9" s="15"/>
      <c r="F9" s="15">
        <v>1921</v>
      </c>
      <c r="G9" s="16">
        <v>598</v>
      </c>
    </row>
    <row r="10" spans="1:13">
      <c r="D10" s="5"/>
    </row>
    <row r="11" spans="1:13">
      <c r="D11" s="5"/>
    </row>
    <row r="14" spans="1:13" ht="21" customHeight="1">
      <c r="A14" s="17" t="s">
        <v>31</v>
      </c>
      <c r="B14" s="17"/>
      <c r="C14" s="17"/>
      <c r="D14" s="85"/>
      <c r="E14" s="85"/>
    </row>
    <row r="15" spans="1:13" ht="21" customHeight="1">
      <c r="A15" s="17"/>
      <c r="B15" s="17"/>
      <c r="C15" s="17"/>
      <c r="D15" s="85"/>
      <c r="E15" s="85"/>
    </row>
    <row r="16" spans="1:13" ht="21" customHeight="1">
      <c r="A16" s="17"/>
      <c r="B16" s="17"/>
      <c r="C16" s="17"/>
      <c r="D16" s="85"/>
      <c r="E16" s="85"/>
      <c r="M16" s="5"/>
    </row>
    <row r="17" spans="1:13" ht="60">
      <c r="A17" s="52" t="s">
        <v>20</v>
      </c>
      <c r="B17" s="51" t="s">
        <v>25</v>
      </c>
      <c r="C17" s="51" t="s">
        <v>26</v>
      </c>
      <c r="D17" s="60" t="s">
        <v>68</v>
      </c>
      <c r="E17" s="59" t="s">
        <v>69</v>
      </c>
      <c r="M17" s="5"/>
    </row>
    <row r="18" spans="1:13" ht="19">
      <c r="A18" s="53" t="s">
        <v>21</v>
      </c>
      <c r="B18" s="13">
        <v>2290</v>
      </c>
      <c r="C18" s="13">
        <v>592</v>
      </c>
      <c r="D18" s="61">
        <f>B18*3</f>
        <v>6870</v>
      </c>
      <c r="E18" s="61">
        <f>C18*3</f>
        <v>1776</v>
      </c>
      <c r="M18" s="5"/>
    </row>
    <row r="19" spans="1:13" ht="19">
      <c r="A19" s="53" t="s">
        <v>22</v>
      </c>
      <c r="B19" s="13">
        <v>1921</v>
      </c>
      <c r="C19" s="13">
        <v>598</v>
      </c>
      <c r="D19" s="61">
        <f>B19*3</f>
        <v>5763</v>
      </c>
      <c r="E19" s="61">
        <f>C19*3</f>
        <v>1794</v>
      </c>
      <c r="M19" s="5"/>
    </row>
    <row r="20" spans="1:13" ht="19">
      <c r="A20" s="54"/>
      <c r="B20" s="55"/>
      <c r="C20" s="55"/>
      <c r="M20" s="5"/>
    </row>
    <row r="21" spans="1:13" ht="19">
      <c r="A21" s="52" t="s">
        <v>1</v>
      </c>
      <c r="B21" s="52" t="s">
        <v>24</v>
      </c>
      <c r="C21" s="52" t="s">
        <v>23</v>
      </c>
      <c r="M21" s="5"/>
    </row>
    <row r="22" spans="1:13" ht="19">
      <c r="A22" s="53" t="s">
        <v>14</v>
      </c>
      <c r="B22" s="13">
        <v>9000</v>
      </c>
      <c r="C22" s="13">
        <v>7900</v>
      </c>
      <c r="M22" s="5"/>
    </row>
    <row r="23" spans="1:13" ht="19">
      <c r="A23" s="53" t="s">
        <v>15</v>
      </c>
      <c r="B23" s="13">
        <v>9000</v>
      </c>
      <c r="C23" s="13">
        <v>7900</v>
      </c>
    </row>
    <row r="24" spans="1:13" ht="19">
      <c r="A24" s="53" t="s">
        <v>16</v>
      </c>
      <c r="B24" s="13">
        <v>13900</v>
      </c>
      <c r="C24" s="13">
        <v>11900</v>
      </c>
    </row>
    <row r="25" spans="1:13" ht="19">
      <c r="A25" s="53" t="s">
        <v>17</v>
      </c>
      <c r="B25" s="13">
        <v>15960</v>
      </c>
      <c r="C25" s="13">
        <v>12768</v>
      </c>
    </row>
    <row r="26" spans="1:13" ht="19">
      <c r="A26" s="53" t="s">
        <v>18</v>
      </c>
      <c r="B26" s="13">
        <v>12000</v>
      </c>
      <c r="C26" s="13">
        <v>10500</v>
      </c>
    </row>
    <row r="27" spans="1:13" ht="19">
      <c r="A27" s="56"/>
      <c r="B27" s="56"/>
      <c r="C27" s="56"/>
    </row>
    <row r="28" spans="1:13" ht="19">
      <c r="A28" s="54"/>
      <c r="B28" s="55"/>
      <c r="C28" s="55"/>
    </row>
    <row r="29" spans="1:13" ht="20">
      <c r="A29" s="51" t="s">
        <v>2</v>
      </c>
      <c r="B29" s="52" t="s">
        <v>32</v>
      </c>
      <c r="C29" s="52" t="s">
        <v>33</v>
      </c>
      <c r="D29" s="62"/>
      <c r="E29" s="62"/>
    </row>
    <row r="30" spans="1:13" ht="20">
      <c r="A30" s="57" t="s">
        <v>19</v>
      </c>
      <c r="B30" s="13">
        <f>VALUE('Мой офис'!E11)</f>
        <v>8155.62</v>
      </c>
      <c r="C30" s="13">
        <v>3600</v>
      </c>
      <c r="D30" s="63"/>
      <c r="E30" s="63"/>
    </row>
    <row r="32" spans="1:13" ht="20">
      <c r="A32" s="51" t="s">
        <v>5</v>
      </c>
      <c r="B32" s="52" t="s">
        <v>67</v>
      </c>
      <c r="C32" s="52" t="s">
        <v>4</v>
      </c>
    </row>
    <row r="33" spans="1:3" ht="19">
      <c r="A33" s="50" t="s">
        <v>44</v>
      </c>
      <c r="B33" s="13">
        <v>2100</v>
      </c>
      <c r="C33" s="13">
        <v>1995</v>
      </c>
    </row>
    <row r="34" spans="1:3" ht="19">
      <c r="A34" s="50" t="s">
        <v>45</v>
      </c>
      <c r="B34" s="13">
        <v>2100</v>
      </c>
      <c r="C34" s="13">
        <v>1800</v>
      </c>
    </row>
    <row r="43" spans="1:3">
      <c r="A43" s="73"/>
      <c r="B43" s="74"/>
      <c r="C43" s="74"/>
    </row>
    <row r="44" spans="1:3">
      <c r="A44" s="73"/>
      <c r="B44" s="74"/>
      <c r="C44" s="74"/>
    </row>
    <row r="45" spans="1:3">
      <c r="A45" s="73"/>
      <c r="B45" s="74"/>
      <c r="C45" s="74"/>
    </row>
    <row r="46" spans="1:3" ht="21">
      <c r="A46" s="75"/>
      <c r="B46" s="76"/>
      <c r="C46" s="76"/>
    </row>
    <row r="47" spans="1:3" ht="16">
      <c r="A47" s="77"/>
      <c r="B47" s="78"/>
      <c r="C47" s="78"/>
    </row>
    <row r="48" spans="1:3" ht="16">
      <c r="A48" s="79"/>
      <c r="B48" s="78"/>
      <c r="C48" s="78"/>
    </row>
    <row r="49" spans="1:3" ht="16">
      <c r="A49" s="79"/>
      <c r="B49" s="78"/>
      <c r="C49" s="78"/>
    </row>
    <row r="50" spans="1:3" ht="16">
      <c r="A50" s="77"/>
      <c r="B50" s="78"/>
      <c r="C50" s="78"/>
    </row>
    <row r="51" spans="1:3" ht="16">
      <c r="A51" s="77"/>
      <c r="B51" s="78"/>
      <c r="C51" s="78"/>
    </row>
    <row r="52" spans="1:3" ht="16">
      <c r="A52" s="77"/>
      <c r="B52" s="78"/>
      <c r="C52" s="78"/>
    </row>
    <row r="53" spans="1:3">
      <c r="A53" s="73"/>
      <c r="B53" s="74"/>
      <c r="C53" s="74"/>
    </row>
    <row r="54" spans="1:3">
      <c r="A54" s="73"/>
      <c r="B54" s="74"/>
      <c r="C54" s="74"/>
    </row>
  </sheetData>
  <mergeCells count="3">
    <mergeCell ref="A14:C16"/>
    <mergeCell ref="D14:E16"/>
    <mergeCell ref="G1:I1"/>
  </mergeCells>
  <dataValidations count="9">
    <dataValidation type="list" allowBlank="1" showInputMessage="1" showErrorMessage="1" sqref="B7" xr:uid="{07BE8CF1-FBDD-E044-B43E-BDED30D512E6}">
      <formula1>$A$22:$A$26</formula1>
    </dataValidation>
    <dataValidation type="list" allowBlank="1" showInputMessage="1" showErrorMessage="1" sqref="B9" xr:uid="{6A9A3D47-D941-7845-8FDF-98C71CCB180D}">
      <formula1>$A$18:$A$19</formula1>
    </dataValidation>
    <dataValidation type="list" allowBlank="1" showInputMessage="1" showErrorMessage="1" sqref="F7" xr:uid="{55E9DC39-BE91-9940-B6D2-727A4C017558}">
      <formula1>$B$22:$B$26</formula1>
    </dataValidation>
    <dataValidation type="list" allowBlank="1" showInputMessage="1" showErrorMessage="1" sqref="F9" xr:uid="{996C351C-DF02-CC41-9D97-C7B2CA7D4529}">
      <formula1>$B$18:$B$19</formula1>
    </dataValidation>
    <dataValidation type="list" allowBlank="1" showInputMessage="1" showErrorMessage="1" sqref="G7" xr:uid="{85D15A1A-113C-684D-9857-640F01B2544C}">
      <formula1>$C$22:$C$26</formula1>
    </dataValidation>
    <dataValidation type="list" allowBlank="1" showInputMessage="1" showErrorMessage="1" sqref="G9" xr:uid="{117E095F-EEF4-C441-B5D1-47CE87007E1B}">
      <formula1>$C$18:$C$19</formula1>
    </dataValidation>
    <dataValidation type="list" allowBlank="1" showInputMessage="1" showErrorMessage="1" sqref="B6" xr:uid="{C87931E8-4AA1-AF4D-AA28-9F3AD44ABDB4}">
      <formula1>$A$33:$A$34</formula1>
    </dataValidation>
    <dataValidation type="list" allowBlank="1" showInputMessage="1" showErrorMessage="1" sqref="D6" xr:uid="{559DB7D1-D2C3-0E46-B3DF-047E0B20A953}">
      <formula1>$B$33:$B$34</formula1>
    </dataValidation>
    <dataValidation type="list" allowBlank="1" showInputMessage="1" showErrorMessage="1" sqref="E6" xr:uid="{09EFE64F-39DB-A943-93A9-323776C19485}">
      <formula1>$C$33:$C$34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D541-692A-3F4D-9715-679E668F8394}">
  <dimension ref="A1:E30"/>
  <sheetViews>
    <sheetView workbookViewId="0">
      <selection activeCell="E17" sqref="E17"/>
    </sheetView>
  </sheetViews>
  <sheetFormatPr baseColWidth="10" defaultRowHeight="15"/>
  <cols>
    <col min="1" max="5" width="27" customWidth="1"/>
  </cols>
  <sheetData>
    <row r="1" spans="1:5" ht="43" thickBot="1">
      <c r="A1" s="43" t="s">
        <v>58</v>
      </c>
      <c r="B1" s="43" t="s">
        <v>59</v>
      </c>
      <c r="C1" s="43" t="s">
        <v>60</v>
      </c>
      <c r="D1" s="43" t="s">
        <v>61</v>
      </c>
      <c r="E1" s="44" t="s">
        <v>62</v>
      </c>
    </row>
    <row r="2" spans="1:5" ht="67" thickBot="1">
      <c r="A2" s="45" t="s">
        <v>63</v>
      </c>
      <c r="B2" s="46">
        <v>18960</v>
      </c>
      <c r="C2" s="46">
        <v>15168</v>
      </c>
      <c r="D2" s="46">
        <v>13272</v>
      </c>
      <c r="E2" s="47">
        <v>11376</v>
      </c>
    </row>
    <row r="3" spans="1:5" ht="27" thickBot="1">
      <c r="A3" s="45" t="s">
        <v>64</v>
      </c>
      <c r="B3" s="46">
        <v>15960</v>
      </c>
      <c r="C3" s="46">
        <v>12768</v>
      </c>
      <c r="D3" s="46">
        <v>11172</v>
      </c>
      <c r="E3" s="47">
        <v>9576</v>
      </c>
    </row>
    <row r="7" spans="1:5">
      <c r="A7" s="48" t="s">
        <v>65</v>
      </c>
      <c r="B7" s="49"/>
      <c r="C7" s="49"/>
      <c r="D7" s="49"/>
    </row>
    <row r="8" spans="1:5">
      <c r="A8" s="49"/>
      <c r="B8" s="49"/>
      <c r="C8" s="49"/>
      <c r="D8" s="49"/>
    </row>
    <row r="9" spans="1:5">
      <c r="A9" s="49"/>
      <c r="B9" s="49"/>
      <c r="C9" s="49"/>
      <c r="D9" s="49"/>
    </row>
    <row r="10" spans="1:5">
      <c r="A10" s="49"/>
      <c r="B10" s="49"/>
      <c r="C10" s="49"/>
      <c r="D10" s="49"/>
    </row>
    <row r="11" spans="1:5">
      <c r="A11" s="49"/>
      <c r="B11" s="49"/>
      <c r="C11" s="49"/>
      <c r="D11" s="49"/>
    </row>
    <row r="12" spans="1:5">
      <c r="A12" s="49"/>
      <c r="B12" s="49"/>
      <c r="C12" s="49"/>
      <c r="D12" s="49"/>
    </row>
    <row r="13" spans="1:5">
      <c r="A13" s="49"/>
      <c r="B13" s="49"/>
      <c r="C13" s="49"/>
      <c r="D13" s="49"/>
    </row>
    <row r="14" spans="1:5">
      <c r="A14" s="49"/>
      <c r="B14" s="49"/>
      <c r="C14" s="49"/>
      <c r="D14" s="49"/>
    </row>
    <row r="15" spans="1:5">
      <c r="A15" s="49"/>
      <c r="B15" s="49"/>
      <c r="C15" s="49"/>
      <c r="D15" s="49"/>
    </row>
    <row r="16" spans="1:5">
      <c r="A16" s="49"/>
      <c r="B16" s="49"/>
      <c r="C16" s="49"/>
      <c r="D16" s="49"/>
    </row>
    <row r="17" spans="1:4">
      <c r="A17" s="49"/>
      <c r="B17" s="49"/>
      <c r="C17" s="49"/>
      <c r="D17" s="49"/>
    </row>
    <row r="18" spans="1:4">
      <c r="A18" s="49"/>
      <c r="B18" s="49"/>
      <c r="C18" s="49"/>
      <c r="D18" s="49"/>
    </row>
    <row r="19" spans="1:4">
      <c r="A19" s="49"/>
      <c r="B19" s="49"/>
      <c r="C19" s="49"/>
      <c r="D19" s="49"/>
    </row>
    <row r="20" spans="1:4">
      <c r="A20" s="49"/>
      <c r="B20" s="49"/>
      <c r="C20" s="49"/>
      <c r="D20" s="49"/>
    </row>
    <row r="21" spans="1:4">
      <c r="A21" s="49"/>
      <c r="B21" s="49"/>
      <c r="C21" s="49"/>
      <c r="D21" s="49"/>
    </row>
    <row r="22" spans="1:4">
      <c r="A22" s="49"/>
      <c r="B22" s="49"/>
      <c r="C22" s="49"/>
      <c r="D22" s="49"/>
    </row>
    <row r="23" spans="1:4">
      <c r="A23" s="49"/>
      <c r="B23" s="49"/>
      <c r="C23" s="49"/>
      <c r="D23" s="49"/>
    </row>
    <row r="24" spans="1:4">
      <c r="A24" s="49"/>
      <c r="B24" s="49"/>
      <c r="C24" s="49"/>
      <c r="D24" s="49"/>
    </row>
    <row r="25" spans="1:4">
      <c r="A25" s="49"/>
      <c r="B25" s="49"/>
      <c r="C25" s="49"/>
      <c r="D25" s="49"/>
    </row>
    <row r="26" spans="1:4">
      <c r="A26" s="49"/>
      <c r="B26" s="49"/>
      <c r="C26" s="49"/>
      <c r="D26" s="49"/>
    </row>
    <row r="27" spans="1:4">
      <c r="A27" s="49"/>
      <c r="B27" s="49"/>
      <c r="C27" s="49"/>
      <c r="D27" s="49"/>
    </row>
    <row r="28" spans="1:4">
      <c r="A28" s="49"/>
      <c r="B28" s="49"/>
      <c r="C28" s="49"/>
      <c r="D28" s="49"/>
    </row>
    <row r="29" spans="1:4">
      <c r="A29" s="49"/>
      <c r="B29" s="49"/>
      <c r="C29" s="49"/>
      <c r="D29" s="49"/>
    </row>
    <row r="30" spans="1:4">
      <c r="A30" s="49"/>
      <c r="B30" s="49"/>
      <c r="C30" s="49"/>
      <c r="D30" s="49"/>
    </row>
  </sheetData>
  <mergeCells count="1">
    <mergeCell ref="A7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D0B2-0028-8243-B725-D5717FCDB0E3}">
  <dimension ref="A1:J5"/>
  <sheetViews>
    <sheetView workbookViewId="0">
      <selection activeCell="D15" sqref="D15"/>
    </sheetView>
  </sheetViews>
  <sheetFormatPr baseColWidth="10" defaultRowHeight="15"/>
  <cols>
    <col min="9" max="9" width="15.5" customWidth="1"/>
    <col min="10" max="10" width="24.5" customWidth="1"/>
  </cols>
  <sheetData>
    <row r="1" spans="1:10" ht="16" thickBot="1">
      <c r="A1" s="26"/>
      <c r="B1" s="27"/>
      <c r="C1" s="27"/>
      <c r="D1" s="27"/>
      <c r="E1" s="27"/>
      <c r="F1" s="27"/>
      <c r="G1" s="28"/>
      <c r="H1" s="29" t="s">
        <v>48</v>
      </c>
      <c r="I1" s="30"/>
    </row>
    <row r="2" spans="1:10" ht="41" customHeight="1" thickBot="1">
      <c r="A2" s="31" t="s">
        <v>49</v>
      </c>
      <c r="B2" s="26"/>
      <c r="C2" s="28"/>
      <c r="D2" s="26" t="s">
        <v>50</v>
      </c>
      <c r="E2" s="28"/>
      <c r="F2" s="26" t="s">
        <v>51</v>
      </c>
      <c r="G2" s="28"/>
      <c r="H2" s="32"/>
      <c r="I2" s="33"/>
    </row>
    <row r="3" spans="1:10" ht="47" customHeight="1" thickBot="1">
      <c r="A3" s="34" t="s">
        <v>52</v>
      </c>
      <c r="B3" s="35"/>
      <c r="C3" s="35"/>
      <c r="D3" s="35"/>
      <c r="E3" s="35"/>
      <c r="F3" s="35"/>
      <c r="G3" s="35"/>
      <c r="H3" s="36"/>
      <c r="I3" s="37"/>
      <c r="J3" t="s">
        <v>57</v>
      </c>
    </row>
    <row r="4" spans="1:10" ht="85" customHeight="1" thickBot="1">
      <c r="A4" s="38" t="s">
        <v>53</v>
      </c>
      <c r="B4" s="39"/>
      <c r="C4" s="38"/>
      <c r="D4" s="39"/>
      <c r="E4" s="38" t="s">
        <v>54</v>
      </c>
      <c r="F4" s="39"/>
      <c r="G4" s="40"/>
      <c r="H4" s="41"/>
      <c r="I4" s="42">
        <v>24900</v>
      </c>
    </row>
    <row r="5" spans="1:10" ht="85" customHeight="1" thickBot="1">
      <c r="A5" s="38" t="s">
        <v>55</v>
      </c>
      <c r="B5" s="39"/>
      <c r="C5" s="38"/>
      <c r="D5" s="39"/>
      <c r="E5" s="38" t="s">
        <v>56</v>
      </c>
      <c r="F5" s="39"/>
      <c r="G5" s="40"/>
      <c r="H5" s="41"/>
      <c r="I5" s="42">
        <v>13900</v>
      </c>
    </row>
  </sheetData>
  <mergeCells count="14">
    <mergeCell ref="A4:B4"/>
    <mergeCell ref="C4:D4"/>
    <mergeCell ref="E4:F4"/>
    <mergeCell ref="G4:H4"/>
    <mergeCell ref="A5:B5"/>
    <mergeCell ref="C5:D5"/>
    <mergeCell ref="E5:F5"/>
    <mergeCell ref="G5:H5"/>
    <mergeCell ref="A1:G1"/>
    <mergeCell ref="H1:I2"/>
    <mergeCell ref="B2:C2"/>
    <mergeCell ref="D2:E2"/>
    <mergeCell ref="F2:G2"/>
    <mergeCell ref="A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94AA-CE25-C647-A99A-ABAFA13F0B38}">
  <dimension ref="A1:C3"/>
  <sheetViews>
    <sheetView workbookViewId="0">
      <selection activeCell="A2" sqref="A2"/>
    </sheetView>
  </sheetViews>
  <sheetFormatPr baseColWidth="10" defaultRowHeight="15"/>
  <cols>
    <col min="1" max="1" width="32.33203125" customWidth="1"/>
    <col min="3" max="3" width="24.1640625" customWidth="1"/>
  </cols>
  <sheetData>
    <row r="1" spans="1:3">
      <c r="A1" s="24" t="s">
        <v>44</v>
      </c>
      <c r="B1" s="25">
        <v>1995</v>
      </c>
    </row>
    <row r="2" spans="1:3">
      <c r="A2" s="24" t="s">
        <v>45</v>
      </c>
      <c r="B2" s="25">
        <v>2100</v>
      </c>
    </row>
    <row r="3" spans="1:3">
      <c r="A3" s="24" t="s">
        <v>47</v>
      </c>
      <c r="B3" s="25">
        <v>1320</v>
      </c>
      <c r="C3" s="24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39D4-77EA-FD4A-BA28-161BA45A6A9D}">
  <dimension ref="A3:E12"/>
  <sheetViews>
    <sheetView workbookViewId="0">
      <selection activeCell="G12" sqref="G12"/>
    </sheetView>
  </sheetViews>
  <sheetFormatPr baseColWidth="10" defaultRowHeight="15"/>
  <cols>
    <col min="1" max="1" width="21.5" customWidth="1"/>
    <col min="2" max="2" width="46.6640625" customWidth="1"/>
    <col min="3" max="3" width="21.5" customWidth="1"/>
    <col min="5" max="5" width="18.83203125" customWidth="1"/>
  </cols>
  <sheetData>
    <row r="3" spans="1:5" ht="16" thickBot="1"/>
    <row r="4" spans="1:5" ht="16" thickBot="1">
      <c r="A4" s="18" t="s">
        <v>34</v>
      </c>
      <c r="B4" s="19"/>
      <c r="C4" s="20"/>
    </row>
    <row r="5" spans="1:5" ht="70" customHeight="1" thickBot="1">
      <c r="A5" s="21" t="s">
        <v>35</v>
      </c>
      <c r="B5" s="22" t="s">
        <v>36</v>
      </c>
      <c r="C5" s="23">
        <v>5347.95</v>
      </c>
    </row>
    <row r="6" spans="1:5" ht="70" customHeight="1" thickBot="1">
      <c r="A6" s="21" t="s">
        <v>37</v>
      </c>
      <c r="B6" s="22" t="s">
        <v>38</v>
      </c>
      <c r="C6" s="23">
        <v>5347.95</v>
      </c>
      <c r="E6">
        <f>C5+C6*2</f>
        <v>16043.849999999999</v>
      </c>
    </row>
    <row r="9" spans="1:5" ht="16" thickBot="1"/>
    <row r="10" spans="1:5" ht="16" thickBot="1">
      <c r="A10" s="18" t="s">
        <v>39</v>
      </c>
      <c r="B10" s="19"/>
      <c r="C10" s="20"/>
    </row>
    <row r="11" spans="1:5" ht="49" thickBot="1">
      <c r="A11" s="21" t="s">
        <v>40</v>
      </c>
      <c r="B11" s="22" t="s">
        <v>41</v>
      </c>
      <c r="C11" s="23">
        <v>6952.33</v>
      </c>
      <c r="E11">
        <f>6952.33+(1203.29)</f>
        <v>8155.62</v>
      </c>
    </row>
    <row r="12" spans="1:5" ht="65" thickBot="1">
      <c r="A12" s="21" t="s">
        <v>42</v>
      </c>
      <c r="B12" s="22" t="s">
        <v>43</v>
      </c>
      <c r="C12" s="23">
        <v>1203.29</v>
      </c>
    </row>
  </sheetData>
  <mergeCells count="2">
    <mergeCell ref="A4:C4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калькулятор</vt:lpstr>
      <vt:lpstr>Альт ОС</vt:lpstr>
      <vt:lpstr>Астра ОС</vt:lpstr>
      <vt:lpstr>ИБ</vt:lpstr>
      <vt:lpstr>Мой офис</vt:lpstr>
      <vt:lpstr>калькулятор!Извлечь</vt:lpstr>
      <vt:lpstr>калькулятор!Критерии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dc:description/>
  <cp:lastModifiedBy>Пользователь Microsoft Office</cp:lastModifiedBy>
  <cp:revision>2</cp:revision>
  <cp:lastPrinted>2019-06-08T12:57:02Z</cp:lastPrinted>
  <dcterms:created xsi:type="dcterms:W3CDTF">2019-03-17T08:14:25Z</dcterms:created>
  <dcterms:modified xsi:type="dcterms:W3CDTF">2019-06-28T06:58:08Z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