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编码命名-给排水工程"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0" fontId="2" fillId="0" borderId="0" xfId="0" applyFon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0" customWidth="1"/>
    <col min="8" max="8" width="19" customWidth="1"/>
    <col min="9" max="9" width="19" customWidth="1"/>
    <col min="10" max="10" width="19" customWidth="1"/>
    <col min="11" max="11" width="19" customWidth="1"/>
    <col min="12" max="12" width="19" customWidth="1"/>
    <col min="13" max="13" width="19" customWidth="1"/>
    <col min="14" max="14" width="19" customWidth="1"/>
    <col min="15" max="15" width="19" customWidth="1"/>
    <col min="16" max="16" width="19" customWidth="1"/>
    <col min="17" max="17" width="19" customWidth="1"/>
    <col min="18" max="18" width="19" customWidth="1"/>
    <col min="19" max="19" width="19" customWidth="1"/>
    <col min="20" max="20" width="0" customWidth="1"/>
    <col min="21" max="21" width="0" customWidth="1"/>
    <col min="22" max="22" width="0" customWidth="1"/>
    <col min="23" max="23" width="19" customWidth="1"/>
    <col min="24" max="24" width="19" customWidth="1"/>
    <col min="25" max="25" width="19" customWidth="1"/>
    <col min="26" max="26" width="19" customWidth="1"/>
    <col min="27" max="27" width="19" customWidth="1"/>
    <col min="28" max="28" width="19" customWidth="1"/>
    <col min="29" max="29" width="19" customWidth="1"/>
    <col min="30" max="30" width="19" customWidth="1"/>
    <col min="31" max="31" width="19" customWidth="1"/>
    <col min="32" max="32" width="19" customWidth="1"/>
    <col min="33" max="33" width="19" customWidth="1"/>
  </cols>
  <sheetData>
    <row r="1" ht="13" customHeight="1">
      <c r="A1" s="1" t="inlineStr">
        <is>
          <t>多行文本</t>
        </is>
      </c>
      <c r="B1" s="1" t="inlineStr">
        <is>
          <t>一级项目名称</t>
        </is>
      </c>
      <c r="C1" s="1" t="inlineStr">
        <is>
          <t>二级项目名称</t>
        </is>
      </c>
      <c r="D1" s="1" t="inlineStr">
        <is>
          <t>三级项目名称</t>
        </is>
      </c>
      <c r="E1" s="1" t="inlineStr">
        <is>
          <t>清单编码</t>
        </is>
      </c>
      <c r="F1" s="1" t="inlineStr">
        <is>
          <t>名称</t>
        </is>
      </c>
      <c r="G1" s="1" t="inlineStr">
        <is>
          <t>构件包含内容</t>
        </is>
      </c>
      <c r="H1" s="1" t="inlineStr">
        <is>
          <t>计量属性</t>
        </is>
      </c>
      <c r="I1" s="1" t="inlineStr">
        <is>
          <t>一级系统</t>
        </is>
      </c>
      <c r="J1" s="1" t="inlineStr">
        <is>
          <t>二级系统</t>
        </is>
      </c>
      <c r="K1" s="1" t="inlineStr">
        <is>
          <t>三级系统</t>
        </is>
      </c>
      <c r="L1" s="1" t="inlineStr">
        <is>
          <t>工程码</t>
        </is>
      </c>
      <c r="M1" s="1" t="inlineStr">
        <is>
          <t>一级编码</t>
        </is>
      </c>
      <c r="N1" s="1" t="inlineStr">
        <is>
          <t>二级编码</t>
        </is>
      </c>
      <c r="O1" s="1" t="inlineStr">
        <is>
          <t>三级编码</t>
        </is>
      </c>
      <c r="P1" s="1" t="inlineStr">
        <is>
          <t>族类别</t>
        </is>
      </c>
      <c r="Q1" s="1" t="inlineStr">
        <is>
          <t>族名称</t>
        </is>
      </c>
      <c r="R1" s="1" t="inlineStr">
        <is>
          <t>构件类型</t>
        </is>
      </c>
      <c r="S1" s="1" t="inlineStr">
        <is>
          <t>构件类型命名规则</t>
        </is>
      </c>
      <c r="T1" s="1" t="inlineStr">
        <is>
          <t>族类型命名</t>
        </is>
      </c>
      <c r="U1" s="1" t="inlineStr">
        <is>
          <t>本次更新内容</t>
        </is>
      </c>
      <c r="V1" s="1" t="inlineStr">
        <is>
          <t>建模要求</t>
        </is>
      </c>
      <c r="W1" s="1" t="inlineStr">
        <is>
          <t>属性信息</t>
        </is>
      </c>
      <c r="X1" s="1" t="inlineStr">
        <is>
          <t>属性信息（外部）</t>
        </is>
      </c>
      <c r="Y1" s="1" t="inlineStr">
        <is>
          <t>是否建模</t>
        </is>
      </c>
      <c r="Z1" s="1" t="inlineStr">
        <is>
          <t>是否删除</t>
        </is>
      </c>
      <c r="AA1" s="1" t="inlineStr">
        <is>
          <t>同意删除（监理）</t>
        </is>
      </c>
      <c r="AB1" s="1" t="inlineStr">
        <is>
          <t>同意删除（总控）</t>
        </is>
      </c>
      <c r="AC1" s="1" t="inlineStr">
        <is>
          <t>与清单匹配</t>
        </is>
      </c>
      <c r="AD1" s="1" t="inlineStr">
        <is>
          <t>父记录 2</t>
        </is>
      </c>
      <c r="AE1" s="1" t="inlineStr">
        <is>
          <t>父记录 3</t>
        </is>
      </c>
      <c r="AF1" s="1" t="inlineStr">
        <is>
          <t>项目机电技术说明书是否包含</t>
        </is>
      </c>
      <c r="AG1" s="1" t="inlineStr">
        <is>
          <t>具体内容</t>
        </is>
      </c>
    </row>
    <row r="2" ht="25.5" customHeight="1">
      <c r="A2"/>
      <c r="B2" t="inlineStr">
        <is>
          <t>安装工程</t>
        </is>
      </c>
      <c r="C2" t="inlineStr">
        <is>
          <t>给排水、采暖、燃气工程</t>
        </is>
      </c>
      <c r="D2" t="inlineStr">
        <is>
          <t>给排水、采暖、燃气管道</t>
        </is>
      </c>
      <c r="E2" t="inlineStr">
        <is>
          <t>031001001</t>
        </is>
      </c>
      <c r="F2" t="inlineStr">
        <is>
          <t>内外壁热镀锌钢管 DN150</t>
        </is>
      </c>
      <c r="G2"/>
      <c r="H2" t="inlineStr">
        <is>
          <t>m</t>
        </is>
      </c>
      <c r="I2" t="inlineStr">
        <is>
          <t>给排水系统</t>
        </is>
      </c>
      <c r="J2" t="inlineStr">
        <is>
          <t>给水系统</t>
        </is>
      </c>
      <c r="K2" t="inlineStr">
        <is>
          <t>给水系统</t>
        </is>
      </c>
      <c r="L2" t="inlineStr">
        <is>
          <t>02</t>
        </is>
      </c>
      <c r="M2" t="inlineStr">
        <is>
          <t>01</t>
        </is>
      </c>
      <c r="N2" t="inlineStr">
        <is>
          <t>01</t>
        </is>
      </c>
      <c r="O2" t="inlineStr">
        <is>
          <t>01</t>
        </is>
      </c>
      <c r="P2" t="inlineStr">
        <is>
          <t>管道</t>
        </is>
      </c>
      <c r="Q2" t="inlineStr">
        <is>
          <t>管道类型</t>
        </is>
      </c>
      <c r="R2" t="inlineStr">
        <is>
          <t>内外壁热镀锌钢管-法兰连接-DN150</t>
        </is>
      </c>
      <c r="S2" t="inlineStr">
        <is>
          <t>管材-连接方式-公称直径</t>
        </is>
      </c>
      <c r="T2" t="inlineStr">
        <is>
          <t>管道_管道类型_内外壁热镀锌钢管-法兰连接-DN150</t>
        </is>
      </c>
      <c r="U2" t="inlineStr">
        <is>
          <t>20231013构件命名调整</t>
        </is>
      </c>
      <c r="V2" t="inlineStr">
        <is>
          <t>给排水工程_管道</t>
        </is>
      </c>
      <c r="W2" s="2" t="str">
        <f>=HYPERLINK("https://j6i2pabkfv.feishu.cn/wiki/GgKMwrIIXiZBqRkEuPjcoFmnnme", "属性信息-管道-三工区")</f>
        <v>属性信息-管道-三工区</v>
      </c>
      <c r="X2" s="2" t="str">
        <f>=HYPERLINK("https://j6i2pabkfv.feishu.cn/wiki/WTVwwUwLZi5HsXkhh4ucCMXAnKd", "属性信息--管道")</f>
        <v>属性信息--管道</v>
      </c>
      <c r="Y2"/>
      <c r="Z2"/>
      <c r="AA2"/>
      <c r="AB2"/>
      <c r="AC2"/>
      <c r="AD2"/>
      <c r="AE2"/>
      <c r="AF2"/>
      <c r="AG2"/>
    </row>
    <row r="3" ht="25.5" customHeight="1">
      <c r="A3"/>
      <c r="B3" t="inlineStr">
        <is>
          <t>安装工程</t>
        </is>
      </c>
      <c r="C3" t="inlineStr">
        <is>
          <t>给排水、采暖、燃气工程</t>
        </is>
      </c>
      <c r="D3" t="inlineStr">
        <is>
          <t>给排水、采暖、燃气管道</t>
        </is>
      </c>
      <c r="E3" t="inlineStr">
        <is>
          <t>031001002</t>
        </is>
      </c>
      <c r="F3" t="inlineStr">
        <is>
          <t>碳钢钢管 DN25</t>
        </is>
      </c>
      <c r="G3"/>
      <c r="H3" t="inlineStr">
        <is>
          <t>m</t>
        </is>
      </c>
      <c r="I3" t="inlineStr">
        <is>
          <t>给排水系统</t>
        </is>
      </c>
      <c r="J3" t="inlineStr">
        <is>
          <t>给水系统</t>
        </is>
      </c>
      <c r="K3" t="inlineStr">
        <is>
          <t>热水给水系统</t>
        </is>
      </c>
      <c r="L3" t="inlineStr">
        <is>
          <t>02</t>
        </is>
      </c>
      <c r="M3" t="inlineStr">
        <is>
          <t>01</t>
        </is>
      </c>
      <c r="N3" t="inlineStr">
        <is>
          <t>01</t>
        </is>
      </c>
      <c r="O3" t="inlineStr">
        <is>
          <t>03</t>
        </is>
      </c>
      <c r="P3" t="inlineStr">
        <is>
          <t>管道</t>
        </is>
      </c>
      <c r="Q3" t="inlineStr">
        <is>
          <t>管道类型</t>
        </is>
      </c>
      <c r="R3" t="inlineStr">
        <is>
          <t>碳钢钢管-螺旋焊接-DN25</t>
        </is>
      </c>
      <c r="S3" t="inlineStr">
        <is>
          <t>管材-连接方式-公称直径</t>
        </is>
      </c>
      <c r="T3" t="inlineStr">
        <is>
          <t>管道_管道类型_碳钢钢管-螺旋焊接-DN25</t>
        </is>
      </c>
      <c r="U3" t="inlineStr">
        <is>
          <t>20231013构件命名调整</t>
        </is>
      </c>
      <c r="V3" t="inlineStr">
        <is>
          <t>给排水工程_管道</t>
        </is>
      </c>
      <c r="W3" s="2" t="str">
        <f>=HYPERLINK("https://j6i2pabkfv.feishu.cn/wiki/GgKMwrIIXiZBqRkEuPjcoFmnnme", "属性信息-管道-三工区")</f>
        <v>属性信息-管道-三工区</v>
      </c>
      <c r="X3" s="2" t="str">
        <f>=HYPERLINK("https://j6i2pabkfv.feishu.cn/wiki/WTVwwUwLZi5HsXkhh4ucCMXAnKd", "属性信息--管道")</f>
        <v>属性信息--管道</v>
      </c>
      <c r="Y3"/>
      <c r="Z3"/>
      <c r="AA3"/>
      <c r="AB3"/>
      <c r="AC3"/>
      <c r="AD3"/>
      <c r="AE3"/>
      <c r="AF3"/>
      <c r="AG3"/>
    </row>
    <row r="4" ht="25.5" customHeight="1">
      <c r="A4"/>
      <c r="B4" t="inlineStr">
        <is>
          <t>安装工程</t>
        </is>
      </c>
      <c r="C4" t="inlineStr">
        <is>
          <t>给排水、采暖、燃气工程</t>
        </is>
      </c>
      <c r="D4" t="inlineStr">
        <is>
          <t>给排水、采暖、燃气管道</t>
        </is>
      </c>
      <c r="E4" t="inlineStr">
        <is>
          <t>031001003</t>
        </is>
      </c>
      <c r="F4" t="inlineStr">
        <is>
          <t>薄壁不锈钢管 DN50</t>
        </is>
      </c>
      <c r="G4"/>
      <c r="H4" t="inlineStr">
        <is>
          <t>m</t>
        </is>
      </c>
      <c r="I4" t="inlineStr">
        <is>
          <t>给排水系统</t>
        </is>
      </c>
      <c r="J4" t="inlineStr">
        <is>
          <t>排水系统</t>
        </is>
      </c>
      <c r="K4" t="inlineStr">
        <is>
          <t>废水系统</t>
        </is>
      </c>
      <c r="L4" t="inlineStr">
        <is>
          <t>02</t>
        </is>
      </c>
      <c r="M4" t="inlineStr">
        <is>
          <t>01</t>
        </is>
      </c>
      <c r="N4" t="inlineStr">
        <is>
          <t>02</t>
        </is>
      </c>
      <c r="O4" t="inlineStr">
        <is>
          <t>02</t>
        </is>
      </c>
      <c r="P4" t="inlineStr">
        <is>
          <t>管道</t>
        </is>
      </c>
      <c r="Q4" t="inlineStr">
        <is>
          <t>管道类型</t>
        </is>
      </c>
      <c r="R4" t="inlineStr">
        <is>
          <t>薄壁不锈钢管-卡压沟槽-DN50</t>
        </is>
      </c>
      <c r="S4" t="inlineStr">
        <is>
          <t>管材-连接方式-公称直径</t>
        </is>
      </c>
      <c r="T4" t="inlineStr">
        <is>
          <t>管道_管道类型_薄壁不锈钢管-卡压沟槽-DN50</t>
        </is>
      </c>
      <c r="U4" t="inlineStr">
        <is>
          <t>20231013构件命名调整</t>
        </is>
      </c>
      <c r="V4" t="inlineStr">
        <is>
          <t>给排水工程_管道</t>
        </is>
      </c>
      <c r="W4" s="2" t="str">
        <f>=HYPERLINK("https://j6i2pabkfv.feishu.cn/wiki/GgKMwrIIXiZBqRkEuPjcoFmnnme", "属性信息-管道-三工区")</f>
        <v>属性信息-管道-三工区</v>
      </c>
      <c r="X4" s="2" t="str">
        <f>=HYPERLINK("https://j6i2pabkfv.feishu.cn/wiki/WTVwwUwLZi5HsXkhh4ucCMXAnKd", "属性信息--管道")</f>
        <v>属性信息--管道</v>
      </c>
      <c r="Y4"/>
      <c r="Z4"/>
      <c r="AA4"/>
      <c r="AB4"/>
      <c r="AC4"/>
      <c r="AD4"/>
      <c r="AE4"/>
      <c r="AF4"/>
      <c r="AG4"/>
    </row>
    <row r="5" ht="25.5" customHeight="1">
      <c r="A5"/>
      <c r="B5" t="inlineStr">
        <is>
          <t>安装工程</t>
        </is>
      </c>
      <c r="C5" t="inlineStr">
        <is>
          <t>给排水、采暖、燃气工程</t>
        </is>
      </c>
      <c r="D5" t="inlineStr">
        <is>
          <t>给排水、采暖、燃气管道</t>
        </is>
      </c>
      <c r="E5" t="inlineStr">
        <is>
          <t>031001003</t>
        </is>
      </c>
      <c r="F5" t="inlineStr">
        <is>
          <t>加厚型薄壁不锈钢管 DN50</t>
        </is>
      </c>
      <c r="G5"/>
      <c r="H5" t="inlineStr">
        <is>
          <t>m</t>
        </is>
      </c>
      <c r="I5" t="inlineStr">
        <is>
          <t>给排水系统</t>
        </is>
      </c>
      <c r="J5" t="inlineStr">
        <is>
          <t>排水系统</t>
        </is>
      </c>
      <c r="K5" t="inlineStr">
        <is>
          <t>污水系统</t>
        </is>
      </c>
      <c r="L5" t="inlineStr">
        <is>
          <t>02</t>
        </is>
      </c>
      <c r="M5" t="inlineStr">
        <is>
          <t>01</t>
        </is>
      </c>
      <c r="N5" t="inlineStr">
        <is>
          <t>02</t>
        </is>
      </c>
      <c r="O5" t="inlineStr">
        <is>
          <t>01</t>
        </is>
      </c>
      <c r="P5" t="inlineStr">
        <is>
          <t>管道</t>
        </is>
      </c>
      <c r="Q5" t="inlineStr">
        <is>
          <t>管道类型</t>
        </is>
      </c>
      <c r="R5" t="inlineStr">
        <is>
          <t>加厚型薄壁不锈钢管-螺纹连接-DN50</t>
        </is>
      </c>
      <c r="S5" t="inlineStr">
        <is>
          <t>管材-连接方式-公称直径</t>
        </is>
      </c>
      <c r="T5" t="inlineStr">
        <is>
          <t>管道_管道类型_加厚型薄壁不锈钢管-螺纹连接-DN50</t>
        </is>
      </c>
      <c r="U5" t="inlineStr">
        <is>
          <t>20231013构件命名调整</t>
        </is>
      </c>
      <c r="V5" t="inlineStr">
        <is>
          <t>给排水工程_管道</t>
        </is>
      </c>
      <c r="W5" s="2" t="str">
        <f>=HYPERLINK("https://j6i2pabkfv.feishu.cn/wiki/GgKMwrIIXiZBqRkEuPjcoFmnnme", "属性信息-管道-三工区")</f>
        <v>属性信息-管道-三工区</v>
      </c>
      <c r="X5" s="2" t="str">
        <f>=HYPERLINK("https://j6i2pabkfv.feishu.cn/wiki/WTVwwUwLZi5HsXkhh4ucCMXAnKd", "属性信息--管道")</f>
        <v>属性信息--管道</v>
      </c>
      <c r="Y5"/>
      <c r="Z5"/>
      <c r="AA5"/>
      <c r="AB5"/>
      <c r="AC5"/>
      <c r="AD5"/>
      <c r="AE5"/>
      <c r="AF5"/>
      <c r="AG5"/>
    </row>
    <row r="6" ht="25.5" customHeight="1">
      <c r="A6"/>
      <c r="B6" t="inlineStr">
        <is>
          <t>安装工程</t>
        </is>
      </c>
      <c r="C6" t="inlineStr">
        <is>
          <t>给排水、采暖、燃气工程</t>
        </is>
      </c>
      <c r="D6" t="inlineStr">
        <is>
          <t>给排水、采暖、燃气管道</t>
        </is>
      </c>
      <c r="E6" t="inlineStr">
        <is>
          <t>031001005</t>
        </is>
      </c>
      <c r="F6" t="inlineStr">
        <is>
          <t>柔性接口机制排水铸铁管 DN75</t>
        </is>
      </c>
      <c r="G6"/>
      <c r="H6" t="inlineStr">
        <is>
          <t>m</t>
        </is>
      </c>
      <c r="I6" t="inlineStr">
        <is>
          <t>给排水系统</t>
        </is>
      </c>
      <c r="J6" t="inlineStr">
        <is>
          <t>排水系统</t>
        </is>
      </c>
      <c r="K6" t="inlineStr">
        <is>
          <t>雨水系统</t>
        </is>
      </c>
      <c r="L6" t="inlineStr">
        <is>
          <t>02</t>
        </is>
      </c>
      <c r="M6" t="inlineStr">
        <is>
          <t>01</t>
        </is>
      </c>
      <c r="N6" t="inlineStr">
        <is>
          <t>02</t>
        </is>
      </c>
      <c r="O6" t="inlineStr">
        <is>
          <t>03</t>
        </is>
      </c>
      <c r="P6" t="inlineStr">
        <is>
          <t>管道</t>
        </is>
      </c>
      <c r="Q6" t="inlineStr">
        <is>
          <t>管道类型</t>
        </is>
      </c>
      <c r="R6" t="inlineStr">
        <is>
          <t>柔性接口机制排水铸铁管-承插连接-DN75</t>
        </is>
      </c>
      <c r="S6" t="inlineStr">
        <is>
          <t>管材-连接方式-公称直径</t>
        </is>
      </c>
      <c r="T6" t="inlineStr">
        <is>
          <t>管道_管道类型_柔性接口机制排水铸铁管-承插连接-DN75</t>
        </is>
      </c>
      <c r="U6" t="inlineStr">
        <is>
          <t>20231013构件命名调整</t>
        </is>
      </c>
      <c r="V6" t="inlineStr">
        <is>
          <t>给排水工程_管道</t>
        </is>
      </c>
      <c r="W6" s="2" t="str">
        <f>=HYPERLINK("https://j6i2pabkfv.feishu.cn/wiki/GgKMwrIIXiZBqRkEuPjcoFmnnme", "属性信息-管道-三工区")</f>
        <v>属性信息-管道-三工区</v>
      </c>
      <c r="X6" s="2" t="str">
        <f>=HYPERLINK("https://j6i2pabkfv.feishu.cn/wiki/WTVwwUwLZi5HsXkhh4ucCMXAnKd", "属性信息--管道")</f>
        <v>属性信息--管道</v>
      </c>
      <c r="Y6"/>
      <c r="Z6"/>
      <c r="AA6"/>
      <c r="AB6"/>
      <c r="AC6"/>
      <c r="AD6"/>
      <c r="AE6"/>
      <c r="AF6"/>
      <c r="AG6"/>
    </row>
    <row r="7" ht="25.5" customHeight="1">
      <c r="A7"/>
      <c r="B7" t="inlineStr">
        <is>
          <t>安装工程</t>
        </is>
      </c>
      <c r="C7" t="inlineStr">
        <is>
          <t>给排水、采暖、燃气工程</t>
        </is>
      </c>
      <c r="D7" t="inlineStr">
        <is>
          <t>给排水、采暖、燃气管道</t>
        </is>
      </c>
      <c r="E7" t="inlineStr">
        <is>
          <t>031001006</t>
        </is>
      </c>
      <c r="F7" t="inlineStr">
        <is>
          <t>PP-R冷水管 DN50</t>
        </is>
      </c>
      <c r="G7"/>
      <c r="H7" t="inlineStr">
        <is>
          <t>m</t>
        </is>
      </c>
      <c r="I7" t="inlineStr">
        <is>
          <t>给排水系统</t>
        </is>
      </c>
      <c r="J7" t="inlineStr">
        <is>
          <t>中水系统</t>
        </is>
      </c>
      <c r="K7" t="inlineStr">
        <is>
          <t>中水供水系统</t>
        </is>
      </c>
      <c r="L7" t="inlineStr">
        <is>
          <t>02</t>
        </is>
      </c>
      <c r="M7" t="inlineStr">
        <is>
          <t>01</t>
        </is>
      </c>
      <c r="N7" t="inlineStr">
        <is>
          <t>03</t>
        </is>
      </c>
      <c r="O7" t="inlineStr">
        <is>
          <t>02</t>
        </is>
      </c>
      <c r="P7" t="inlineStr">
        <is>
          <t>管道</t>
        </is>
      </c>
      <c r="Q7" t="inlineStr">
        <is>
          <t>管道类型</t>
        </is>
      </c>
      <c r="R7" t="inlineStr">
        <is>
          <t>PP-R冷水管-热熔连接-DN50</t>
        </is>
      </c>
      <c r="S7" t="inlineStr">
        <is>
          <t>管材-连接方式-公称直径</t>
        </is>
      </c>
      <c r="T7" t="inlineStr">
        <is>
          <t>管道_管道类型_PP-R冷水管-热熔连接-DN50</t>
        </is>
      </c>
      <c r="U7" t="inlineStr">
        <is>
          <t>20231013构件命名调整</t>
        </is>
      </c>
      <c r="V7" t="inlineStr">
        <is>
          <t>给排水工程_管道</t>
        </is>
      </c>
      <c r="W7" s="2" t="str">
        <f>=HYPERLINK("https://j6i2pabkfv.feishu.cn/wiki/GgKMwrIIXiZBqRkEuPjcoFmnnme", "属性信息-管道-三工区")</f>
        <v>属性信息-管道-三工区</v>
      </c>
      <c r="X7" s="2"/>
      <c r="Y7"/>
      <c r="Z7"/>
      <c r="AA7"/>
      <c r="AB7"/>
      <c r="AC7"/>
      <c r="AD7"/>
      <c r="AE7"/>
      <c r="AF7"/>
      <c r="AG7"/>
    </row>
    <row r="8" ht="25.5" customHeight="1">
      <c r="A8"/>
      <c r="B8" t="inlineStr">
        <is>
          <t>安装工程</t>
        </is>
      </c>
      <c r="C8" t="inlineStr">
        <is>
          <t>给排水、采暖、燃气工程</t>
        </is>
      </c>
      <c r="D8" t="inlineStr">
        <is>
          <t>给排水、采暖、燃气管道</t>
        </is>
      </c>
      <c r="E8" t="inlineStr">
        <is>
          <t>031001006</t>
        </is>
      </c>
      <c r="F8" t="inlineStr">
        <is>
          <t>HDPE排水管 DN75</t>
        </is>
      </c>
      <c r="G8"/>
      <c r="H8" t="inlineStr">
        <is>
          <t>m</t>
        </is>
      </c>
      <c r="I8" t="inlineStr">
        <is>
          <t>给排水系统</t>
        </is>
      </c>
      <c r="J8" t="inlineStr">
        <is>
          <t>排水系统</t>
        </is>
      </c>
      <c r="K8" t="inlineStr">
        <is>
          <t>通气系统</t>
        </is>
      </c>
      <c r="L8" t="inlineStr">
        <is>
          <t>02</t>
        </is>
      </c>
      <c r="M8" t="inlineStr">
        <is>
          <t>01</t>
        </is>
      </c>
      <c r="N8" t="inlineStr">
        <is>
          <t>02</t>
        </is>
      </c>
      <c r="O8" t="inlineStr">
        <is>
          <t>04</t>
        </is>
      </c>
      <c r="P8" t="inlineStr">
        <is>
          <t>管道</t>
        </is>
      </c>
      <c r="Q8" t="inlineStr">
        <is>
          <t>管道类型</t>
        </is>
      </c>
      <c r="R8" t="inlineStr">
        <is>
          <t>HDPE排水管-电熔连接-DN75</t>
        </is>
      </c>
      <c r="S8" t="inlineStr">
        <is>
          <t>管材-连接方式-公称直径</t>
        </is>
      </c>
      <c r="T8" t="inlineStr">
        <is>
          <t>管道_管道类型_HDPE排水管-电熔连接-DN75</t>
        </is>
      </c>
      <c r="U8" t="inlineStr">
        <is>
          <t>20231013构件命名调整</t>
        </is>
      </c>
      <c r="V8" t="inlineStr">
        <is>
          <t>给排水工程_管道</t>
        </is>
      </c>
      <c r="W8" s="2" t="str">
        <f>=HYPERLINK("https://j6i2pabkfv.feishu.cn/wiki/GgKMwrIIXiZBqRkEuPjcoFmnnme", "属性信息-管道-三工区")</f>
        <v>属性信息-管道-三工区</v>
      </c>
      <c r="X8" s="2" t="str">
        <f>=HYPERLINK("https://j6i2pabkfv.feishu.cn/wiki/WTVwwUwLZi5HsXkhh4ucCMXAnKd", "属性信息--管道")</f>
        <v>属性信息--管道</v>
      </c>
      <c r="Y8"/>
      <c r="Z8"/>
      <c r="AA8"/>
      <c r="AB8"/>
      <c r="AC8" t="inlineStr">
        <is>
          <t>1</t>
        </is>
      </c>
      <c r="AD8"/>
      <c r="AE8"/>
      <c r="AF8"/>
      <c r="AG8"/>
    </row>
    <row r="9" ht="25.5" customHeight="1">
      <c r="A9"/>
      <c r="B9" t="inlineStr">
        <is>
          <t>安装工程</t>
        </is>
      </c>
      <c r="C9" t="inlineStr">
        <is>
          <t>给排水、采暖、燃气工程</t>
        </is>
      </c>
      <c r="D9" t="inlineStr">
        <is>
          <t>给排水、采暖、燃气管道</t>
        </is>
      </c>
      <c r="E9" t="inlineStr">
        <is>
          <t>031001007</t>
        </is>
      </c>
      <c r="F9" t="inlineStr">
        <is>
          <t>钢塑复合管 DN80</t>
        </is>
      </c>
      <c r="G9"/>
      <c r="H9" t="inlineStr">
        <is>
          <t>m</t>
        </is>
      </c>
      <c r="I9" t="inlineStr">
        <is>
          <t>给排水系统</t>
        </is>
      </c>
      <c r="J9" t="inlineStr">
        <is>
          <t>给水系统</t>
        </is>
      </c>
      <c r="K9" t="inlineStr">
        <is>
          <t>高压微雾加湿系统</t>
        </is>
      </c>
      <c r="L9" t="inlineStr">
        <is>
          <t>02</t>
        </is>
      </c>
      <c r="M9" t="inlineStr">
        <is>
          <t>01</t>
        </is>
      </c>
      <c r="N9" t="inlineStr">
        <is>
          <t>01</t>
        </is>
      </c>
      <c r="O9" t="inlineStr">
        <is>
          <t>05</t>
        </is>
      </c>
      <c r="P9" t="inlineStr">
        <is>
          <t>管道</t>
        </is>
      </c>
      <c r="Q9" t="inlineStr">
        <is>
          <t>管道类型</t>
        </is>
      </c>
      <c r="R9" t="inlineStr">
        <is>
          <t>钢塑复合管-螺纹连接-DN80</t>
        </is>
      </c>
      <c r="S9" t="inlineStr">
        <is>
          <t>管材-连接方式-公称直径</t>
        </is>
      </c>
      <c r="T9" t="inlineStr">
        <is>
          <t>管道_管道类型_钢塑复合管-螺纹连接-DN80</t>
        </is>
      </c>
      <c r="U9" t="inlineStr">
        <is>
          <t>20231013构件命名调整</t>
        </is>
      </c>
      <c r="V9" t="inlineStr">
        <is>
          <t>给排水工程_管道</t>
        </is>
      </c>
      <c r="W9" s="2" t="str">
        <f>=HYPERLINK("https://j6i2pabkfv.feishu.cn/wiki/GgKMwrIIXiZBqRkEuPjcoFmnnme", "属性信息-管道-三工区")</f>
        <v>属性信息-管道-三工区</v>
      </c>
      <c r="X9" s="2"/>
      <c r="Y9"/>
      <c r="Z9"/>
      <c r="AA9"/>
      <c r="AB9"/>
      <c r="AC9" t="inlineStr">
        <is>
          <t>1</t>
        </is>
      </c>
      <c r="AD9"/>
      <c r="AE9"/>
      <c r="AF9"/>
      <c r="AG9"/>
    </row>
    <row r="10" ht="25.5" customHeight="1">
      <c r="A10"/>
      <c r="B10" t="inlineStr">
        <is>
          <t>安装工程</t>
        </is>
      </c>
      <c r="C10" t="inlineStr">
        <is>
          <t>给排水、采暖、燃气工程</t>
        </is>
      </c>
      <c r="D10" t="inlineStr">
        <is>
          <t>给排水、采暖、燃气管道</t>
        </is>
      </c>
      <c r="E10" t="inlineStr">
        <is>
          <t>031001001</t>
        </is>
      </c>
      <c r="F10" t="inlineStr">
        <is>
          <t>内外壁热镀锌钢管 DN150</t>
        </is>
      </c>
      <c r="G10"/>
      <c r="H10" t="inlineStr">
        <is>
          <t>m</t>
        </is>
      </c>
      <c r="I10" t="inlineStr">
        <is>
          <t>给排水系统</t>
        </is>
      </c>
      <c r="J10" t="inlineStr">
        <is>
          <t>排水系统</t>
        </is>
      </c>
      <c r="K10" t="inlineStr">
        <is>
          <t>溢流雨水系统</t>
        </is>
      </c>
      <c r="L10" t="inlineStr">
        <is>
          <t>02</t>
        </is>
      </c>
      <c r="M10" t="inlineStr">
        <is>
          <t>01</t>
        </is>
      </c>
      <c r="N10" t="inlineStr">
        <is>
          <t>02</t>
        </is>
      </c>
      <c r="O10" t="inlineStr">
        <is>
          <t>03</t>
        </is>
      </c>
      <c r="P10" t="inlineStr">
        <is>
          <t>管道</t>
        </is>
      </c>
      <c r="Q10" t="inlineStr">
        <is>
          <t>管道类型</t>
        </is>
      </c>
      <c r="R10" t="inlineStr">
        <is>
          <t>内外壁热镀锌钢管-法兰连接-DN150</t>
        </is>
      </c>
      <c r="S10" t="inlineStr">
        <is>
          <t>管材-连接方式-公称直径</t>
        </is>
      </c>
      <c r="T10" t="inlineStr">
        <is>
          <t>管道_管道类型_内外壁热镀锌钢管-法兰连接-DN150</t>
        </is>
      </c>
      <c r="U10" t="inlineStr">
        <is>
          <t>20231013构件命名调整</t>
        </is>
      </c>
      <c r="V10" t="inlineStr">
        <is>
          <t>给排水工程_管道</t>
        </is>
      </c>
      <c r="W10" s="2" t="str">
        <f>=HYPERLINK("https://j6i2pabkfv.feishu.cn/wiki/GgKMwrIIXiZBqRkEuPjcoFmnnme", "属性信息-管道-三工区")</f>
        <v>属性信息-管道-三工区</v>
      </c>
      <c r="X10" s="2" t="str">
        <f>=HYPERLINK("https://j6i2pabkfv.feishu.cn/wiki/WTVwwUwLZi5HsXkhh4ucCMXAnKd", "属性信息--管道")</f>
        <v>属性信息--管道</v>
      </c>
      <c r="Y10"/>
      <c r="Z10" t="inlineStr">
        <is>
          <t>是</t>
        </is>
      </c>
      <c r="AA10" t="inlineStr">
        <is>
          <t>同意</t>
        </is>
      </c>
      <c r="AB10" t="inlineStr">
        <is>
          <t>同意</t>
        </is>
      </c>
      <c r="AC10"/>
      <c r="AD10"/>
      <c r="AE10"/>
      <c r="AF10"/>
      <c r="AG10"/>
    </row>
    <row r="11" ht="25.5" customHeight="1">
      <c r="A11"/>
      <c r="B11" t="inlineStr">
        <is>
          <t>安装工程</t>
        </is>
      </c>
      <c r="C11" t="inlineStr">
        <is>
          <t>给排水、采暖、燃气工程</t>
        </is>
      </c>
      <c r="D11" t="inlineStr">
        <is>
          <t>给排水、采暖、燃气管道</t>
        </is>
      </c>
      <c r="E11" t="inlineStr">
        <is>
          <t>031001002</t>
        </is>
      </c>
      <c r="F11" t="inlineStr">
        <is>
          <t>碳钢钢管 DN25</t>
        </is>
      </c>
      <c r="G11"/>
      <c r="H11" t="inlineStr">
        <is>
          <t>m</t>
        </is>
      </c>
      <c r="I11" t="inlineStr">
        <is>
          <t>给排水系统</t>
        </is>
      </c>
      <c r="J11" t="inlineStr">
        <is>
          <t>排水系统</t>
        </is>
      </c>
      <c r="K11" t="inlineStr">
        <is>
          <t>污水系统</t>
        </is>
      </c>
      <c r="L11" t="inlineStr">
        <is>
          <t>02</t>
        </is>
      </c>
      <c r="M11" t="inlineStr">
        <is>
          <t>01</t>
        </is>
      </c>
      <c r="N11" t="inlineStr">
        <is>
          <t>02</t>
        </is>
      </c>
      <c r="O11" t="inlineStr">
        <is>
          <t>01</t>
        </is>
      </c>
      <c r="P11" t="inlineStr">
        <is>
          <t>管道</t>
        </is>
      </c>
      <c r="Q11" t="inlineStr">
        <is>
          <t>管道类型</t>
        </is>
      </c>
      <c r="R11" t="inlineStr">
        <is>
          <t>碳钢钢管-螺旋焊接-DN25</t>
        </is>
      </c>
      <c r="S11" t="inlineStr">
        <is>
          <t>管材-连接方式-公称直径</t>
        </is>
      </c>
      <c r="T11" t="inlineStr">
        <is>
          <t>管道_管道类型_碳钢钢管-螺旋焊接-DN25</t>
        </is>
      </c>
      <c r="U11" t="inlineStr">
        <is>
          <t>20231013构件命名调整</t>
        </is>
      </c>
      <c r="V11" t="inlineStr">
        <is>
          <t>给排水工程_管道</t>
        </is>
      </c>
      <c r="W11" s="2" t="str">
        <f>=HYPERLINK("https://j6i2pabkfv.feishu.cn/wiki/GgKMwrIIXiZBqRkEuPjcoFmnnme", "属性信息-管道-三工区")</f>
        <v>属性信息-管道-三工区</v>
      </c>
      <c r="X11" s="2" t="str">
        <f>=HYPERLINK("https://j6i2pabkfv.feishu.cn/wiki/WTVwwUwLZi5HsXkhh4ucCMXAnKd", "属性信息--管道")</f>
        <v>属性信息--管道</v>
      </c>
      <c r="Y11"/>
      <c r="Z11" t="inlineStr">
        <is>
          <t>是</t>
        </is>
      </c>
      <c r="AA11" t="inlineStr">
        <is>
          <t>同意</t>
        </is>
      </c>
      <c r="AB11" t="inlineStr">
        <is>
          <t>同意</t>
        </is>
      </c>
      <c r="AC11"/>
      <c r="AD11"/>
      <c r="AE11"/>
      <c r="AF11"/>
      <c r="AG11"/>
    </row>
    <row r="12" ht="25.5" customHeight="1">
      <c r="A12"/>
      <c r="B12" t="inlineStr">
        <is>
          <t>安装工程</t>
        </is>
      </c>
      <c r="C12" t="inlineStr">
        <is>
          <t>给排水、采暖、燃气工程</t>
        </is>
      </c>
      <c r="D12" t="inlineStr">
        <is>
          <t>给排水、采暖、燃气管道</t>
        </is>
      </c>
      <c r="E12" t="inlineStr">
        <is>
          <t>031001003</t>
        </is>
      </c>
      <c r="F12" t="inlineStr">
        <is>
          <t>薄壁不锈钢管 DN50</t>
        </is>
      </c>
      <c r="G12"/>
      <c r="H12" t="inlineStr">
        <is>
          <t>m</t>
        </is>
      </c>
      <c r="I12" t="inlineStr">
        <is>
          <t>给排水系统</t>
        </is>
      </c>
      <c r="J12" t="inlineStr">
        <is>
          <t>排水系统</t>
        </is>
      </c>
      <c r="K12" t="inlineStr">
        <is>
          <t>废水系统</t>
        </is>
      </c>
      <c r="L12" t="inlineStr">
        <is>
          <t>02</t>
        </is>
      </c>
      <c r="M12" t="inlineStr">
        <is>
          <t>01</t>
        </is>
      </c>
      <c r="N12" t="inlineStr">
        <is>
          <t>02</t>
        </is>
      </c>
      <c r="O12" t="inlineStr">
        <is>
          <t>02</t>
        </is>
      </c>
      <c r="P12" t="inlineStr">
        <is>
          <t>管道</t>
        </is>
      </c>
      <c r="Q12" t="inlineStr">
        <is>
          <t>管道类型</t>
        </is>
      </c>
      <c r="R12" t="inlineStr">
        <is>
          <t>薄壁不锈钢管-卡压沟槽-DN20</t>
        </is>
      </c>
      <c r="S12" t="inlineStr">
        <is>
          <t>管材-连接方式-公称直径</t>
        </is>
      </c>
      <c r="T12" t="inlineStr">
        <is>
          <t>管道_管道类型_薄壁不锈钢管-卡压沟槽-DN20</t>
        </is>
      </c>
      <c r="U12" t="inlineStr">
        <is>
          <t>20231013构件命名调整</t>
        </is>
      </c>
      <c r="V12" t="inlineStr">
        <is>
          <t>给排水工程_管道</t>
        </is>
      </c>
      <c r="W12" s="2" t="str">
        <f>=HYPERLINK("https://j6i2pabkfv.feishu.cn/wiki/GgKMwrIIXiZBqRkEuPjcoFmnnme", "属性信息-管道-三工区")</f>
        <v>属性信息-管道-三工区</v>
      </c>
      <c r="X12" s="2" t="str">
        <f>=HYPERLINK("https://j6i2pabkfv.feishu.cn/wiki/WTVwwUwLZi5HsXkhh4ucCMXAnKd", "属性信息--管道")</f>
        <v>属性信息--管道</v>
      </c>
      <c r="Y12"/>
      <c r="Z12" t="inlineStr">
        <is>
          <t>是</t>
        </is>
      </c>
      <c r="AA12" t="inlineStr">
        <is>
          <t>同意</t>
        </is>
      </c>
      <c r="AB12" t="inlineStr">
        <is>
          <t>同意</t>
        </is>
      </c>
      <c r="AC12"/>
      <c r="AD12"/>
      <c r="AE12"/>
      <c r="AF12"/>
      <c r="AG12"/>
    </row>
    <row r="13" ht="25.5" customHeight="1">
      <c r="A13"/>
      <c r="B13" t="inlineStr">
        <is>
          <t>安装工程</t>
        </is>
      </c>
      <c r="C13" t="inlineStr">
        <is>
          <t>给排水、采暖、燃气工程</t>
        </is>
      </c>
      <c r="D13" t="inlineStr">
        <is>
          <t>给排水、采暖、燃气管道</t>
        </is>
      </c>
      <c r="E13" t="inlineStr">
        <is>
          <t>031001003</t>
        </is>
      </c>
      <c r="F13" t="inlineStr">
        <is>
          <t>加厚型薄壁不锈钢管 DN50</t>
        </is>
      </c>
      <c r="G13"/>
      <c r="H13" t="inlineStr">
        <is>
          <t>m</t>
        </is>
      </c>
      <c r="I13" t="inlineStr">
        <is>
          <t>给排水系统</t>
        </is>
      </c>
      <c r="J13" t="inlineStr">
        <is>
          <t>给水系统</t>
        </is>
      </c>
      <c r="K13" t="inlineStr">
        <is>
          <t>给水系统</t>
        </is>
      </c>
      <c r="L13" t="inlineStr">
        <is>
          <t>02</t>
        </is>
      </c>
      <c r="M13" t="inlineStr">
        <is>
          <t>01</t>
        </is>
      </c>
      <c r="N13" t="inlineStr">
        <is>
          <t>01</t>
        </is>
      </c>
      <c r="O13" t="inlineStr">
        <is>
          <t>01</t>
        </is>
      </c>
      <c r="P13" t="inlineStr">
        <is>
          <t>管道</t>
        </is>
      </c>
      <c r="Q13" t="inlineStr">
        <is>
          <t>管道类型</t>
        </is>
      </c>
      <c r="R13" t="inlineStr">
        <is>
          <t>加厚型薄壁不锈钢管-螺纹连接-DN25</t>
        </is>
      </c>
      <c r="S13" t="inlineStr">
        <is>
          <t>管材-连接方式-公称直径</t>
        </is>
      </c>
      <c r="T13" t="inlineStr">
        <is>
          <t>管道_管道类型_加厚型薄壁不锈钢管-螺纹连接-DN25</t>
        </is>
      </c>
      <c r="U13" t="inlineStr">
        <is>
          <t>20231013构件命名调整</t>
        </is>
      </c>
      <c r="V13" t="inlineStr">
        <is>
          <t>给排水工程_管道</t>
        </is>
      </c>
      <c r="W13" s="2" t="str">
        <f>=HYPERLINK("https://j6i2pabkfv.feishu.cn/wiki/GgKMwrIIXiZBqRkEuPjcoFmnnme", "属性信息-管道-三工区")</f>
        <v>属性信息-管道-三工区</v>
      </c>
      <c r="X13" s="2" t="str">
        <f>=HYPERLINK("https://j6i2pabkfv.feishu.cn/wiki/WTVwwUwLZi5HsXkhh4ucCMXAnKd", "属性信息--管道")</f>
        <v>属性信息--管道</v>
      </c>
      <c r="Y13"/>
      <c r="Z13" t="inlineStr">
        <is>
          <t>是</t>
        </is>
      </c>
      <c r="AA13" t="inlineStr">
        <is>
          <t>同意</t>
        </is>
      </c>
      <c r="AB13" t="inlineStr">
        <is>
          <t>同意</t>
        </is>
      </c>
      <c r="AC13"/>
      <c r="AD13"/>
      <c r="AE13"/>
      <c r="AF13"/>
      <c r="AG13"/>
    </row>
    <row r="14" ht="25.5" customHeight="1">
      <c r="A14"/>
      <c r="B14" t="inlineStr">
        <is>
          <t>安装工程</t>
        </is>
      </c>
      <c r="C14" t="inlineStr">
        <is>
          <t>给排水、采暖、燃气工程</t>
        </is>
      </c>
      <c r="D14" t="inlineStr">
        <is>
          <t>给排水、采暖、燃气管道</t>
        </is>
      </c>
      <c r="E14" t="inlineStr">
        <is>
          <t>031001005</t>
        </is>
      </c>
      <c r="F14" t="inlineStr">
        <is>
          <t>柔性接口机制排水铸铁管 DN75</t>
        </is>
      </c>
      <c r="G14"/>
      <c r="H14" t="inlineStr">
        <is>
          <t>m</t>
        </is>
      </c>
      <c r="I14" t="inlineStr">
        <is>
          <t>给排水系统</t>
        </is>
      </c>
      <c r="J14" t="inlineStr">
        <is>
          <t>中水系统</t>
        </is>
      </c>
      <c r="K14" t="inlineStr">
        <is>
          <t>中水供水系统</t>
        </is>
      </c>
      <c r="L14" t="inlineStr">
        <is>
          <t>02</t>
        </is>
      </c>
      <c r="M14" t="inlineStr">
        <is>
          <t>01</t>
        </is>
      </c>
      <c r="N14" t="inlineStr">
        <is>
          <t>03</t>
        </is>
      </c>
      <c r="O14" t="inlineStr">
        <is>
          <t>02</t>
        </is>
      </c>
      <c r="P14" t="inlineStr">
        <is>
          <t>管道</t>
        </is>
      </c>
      <c r="Q14" t="inlineStr">
        <is>
          <t>管道类型</t>
        </is>
      </c>
      <c r="R14" t="inlineStr">
        <is>
          <t>柔性接口机制排水铸铁管-承插连接-DN75</t>
        </is>
      </c>
      <c r="S14" t="inlineStr">
        <is>
          <t>管材-连接方式-公称直径</t>
        </is>
      </c>
      <c r="T14" t="inlineStr">
        <is>
          <t>管道_管道类型_柔性接口机制排水铸铁管-承插连接-DN75</t>
        </is>
      </c>
      <c r="U14" t="inlineStr">
        <is>
          <t>20231013构件命名调整</t>
        </is>
      </c>
      <c r="V14" t="inlineStr">
        <is>
          <t>给排水工程_管道</t>
        </is>
      </c>
      <c r="W14" s="2" t="str">
        <f>=HYPERLINK("https://j6i2pabkfv.feishu.cn/wiki/GgKMwrIIXiZBqRkEuPjcoFmnnme", "属性信息-管道-三工区")</f>
        <v>属性信息-管道-三工区</v>
      </c>
      <c r="X14" s="2" t="str">
        <f>=HYPERLINK("https://j6i2pabkfv.feishu.cn/wiki/WTVwwUwLZi5HsXkhh4ucCMXAnKd", "属性信息--管道")</f>
        <v>属性信息--管道</v>
      </c>
      <c r="Y14"/>
      <c r="Z14" t="inlineStr">
        <is>
          <t>是</t>
        </is>
      </c>
      <c r="AA14" t="inlineStr">
        <is>
          <t>同意</t>
        </is>
      </c>
      <c r="AB14" t="inlineStr">
        <is>
          <t>同意</t>
        </is>
      </c>
      <c r="AC14"/>
      <c r="AD14"/>
      <c r="AE14"/>
      <c r="AF14"/>
      <c r="AG14"/>
    </row>
    <row r="15" ht="25.5" customHeight="1">
      <c r="A15"/>
      <c r="B15" t="inlineStr">
        <is>
          <t>安装工程</t>
        </is>
      </c>
      <c r="C15" t="inlineStr">
        <is>
          <t>给排水、采暖、燃气工程</t>
        </is>
      </c>
      <c r="D15" t="inlineStr">
        <is>
          <t>给排水、采暖、燃气管道</t>
        </is>
      </c>
      <c r="E15" t="inlineStr">
        <is>
          <t>031001006</t>
        </is>
      </c>
      <c r="F15" t="inlineStr">
        <is>
          <t>PP-R冷水管 DN50</t>
        </is>
      </c>
      <c r="G15"/>
      <c r="H15" t="inlineStr">
        <is>
          <t>m</t>
        </is>
      </c>
      <c r="I15" t="inlineStr">
        <is>
          <t>给排水系统</t>
        </is>
      </c>
      <c r="J15" t="inlineStr">
        <is>
          <t>给水系统</t>
        </is>
      </c>
      <c r="K15" t="inlineStr">
        <is>
          <t>给水转输水系统</t>
        </is>
      </c>
      <c r="L15" t="inlineStr">
        <is>
          <t>02</t>
        </is>
      </c>
      <c r="M15" t="inlineStr">
        <is>
          <t>01</t>
        </is>
      </c>
      <c r="N15" t="inlineStr">
        <is>
          <t>02</t>
        </is>
      </c>
      <c r="O15" t="inlineStr">
        <is>
          <t>04</t>
        </is>
      </c>
      <c r="P15" t="inlineStr">
        <is>
          <t>管道</t>
        </is>
      </c>
      <c r="Q15" t="inlineStr">
        <is>
          <t>管道类型</t>
        </is>
      </c>
      <c r="R15" t="inlineStr">
        <is>
          <t>PP-R冷水管-热熔连接-DN50</t>
        </is>
      </c>
      <c r="S15" t="inlineStr">
        <is>
          <t>管材-连接方式-公称直径</t>
        </is>
      </c>
      <c r="T15" t="inlineStr">
        <is>
          <t>管道_管道类型_PP-R冷水管-热熔连接-DN50</t>
        </is>
      </c>
      <c r="U15" t="inlineStr">
        <is>
          <t>20231013构件命名调整</t>
        </is>
      </c>
      <c r="V15" t="inlineStr">
        <is>
          <t>给排水工程_管道</t>
        </is>
      </c>
      <c r="W15" s="2" t="str">
        <f>=HYPERLINK("https://j6i2pabkfv.feishu.cn/wiki/GgKMwrIIXiZBqRkEuPjcoFmnnme", "属性信息-管道-三工区")</f>
        <v>属性信息-管道-三工区</v>
      </c>
      <c r="X15" s="2" t="str">
        <f>=HYPERLINK("https://j6i2pabkfv.feishu.cn/wiki/WTVwwUwLZi5HsXkhh4ucCMXAnKd", "属性信息--管道")</f>
        <v>属性信息--管道</v>
      </c>
      <c r="Y15"/>
      <c r="Z15" t="inlineStr">
        <is>
          <t>是</t>
        </is>
      </c>
      <c r="AA15" t="inlineStr">
        <is>
          <t>同意</t>
        </is>
      </c>
      <c r="AB15" t="inlineStr">
        <is>
          <t>同意</t>
        </is>
      </c>
      <c r="AC15"/>
      <c r="AD15"/>
      <c r="AE15"/>
      <c r="AF15"/>
      <c r="AG15"/>
    </row>
    <row r="16" ht="25.5" customHeight="1">
      <c r="A16"/>
      <c r="B16" t="inlineStr">
        <is>
          <t>安装工程</t>
        </is>
      </c>
      <c r="C16" t="inlineStr">
        <is>
          <t>给排水、采暖、燃气工程</t>
        </is>
      </c>
      <c r="D16" t="inlineStr">
        <is>
          <t>给排水、采暖、燃气管道</t>
        </is>
      </c>
      <c r="E16" t="inlineStr">
        <is>
          <t>031001006</t>
        </is>
      </c>
      <c r="F16" t="inlineStr">
        <is>
          <t>HDPE排水管 DN75</t>
        </is>
      </c>
      <c r="G16"/>
      <c r="H16" t="inlineStr">
        <is>
          <t>m</t>
        </is>
      </c>
      <c r="I16" t="inlineStr">
        <is>
          <t>给排水系统</t>
        </is>
      </c>
      <c r="J16" t="inlineStr">
        <is>
          <t>中水系统</t>
        </is>
      </c>
      <c r="K16" t="inlineStr">
        <is>
          <t>中水转输水系统</t>
        </is>
      </c>
      <c r="L16" t="inlineStr">
        <is>
          <t>02</t>
        </is>
      </c>
      <c r="M16" t="inlineStr">
        <is>
          <t>01</t>
        </is>
      </c>
      <c r="N16" t="inlineStr">
        <is>
          <t>03</t>
        </is>
      </c>
      <c r="O16" t="inlineStr">
        <is>
          <t>03</t>
        </is>
      </c>
      <c r="P16" t="inlineStr">
        <is>
          <t>管道</t>
        </is>
      </c>
      <c r="Q16" t="inlineStr">
        <is>
          <t>管道类型</t>
        </is>
      </c>
      <c r="R16" t="inlineStr">
        <is>
          <t>HDPE排水管-电熔连接-DN75</t>
        </is>
      </c>
      <c r="S16" t="inlineStr">
        <is>
          <t>管材-连接方式-公称直径</t>
        </is>
      </c>
      <c r="T16" t="inlineStr">
        <is>
          <t>管道_管道类型_HDPE排水管-电熔连接-DN75</t>
        </is>
      </c>
      <c r="U16" t="inlineStr">
        <is>
          <t>20231013构件命名调整</t>
        </is>
      </c>
      <c r="V16" t="inlineStr">
        <is>
          <t>给排水工程_管道</t>
        </is>
      </c>
      <c r="W16" s="2" t="str">
        <f>=HYPERLINK("https://j6i2pabkfv.feishu.cn/wiki/GgKMwrIIXiZBqRkEuPjcoFmnnme", "属性信息-管道-三工区")</f>
        <v>属性信息-管道-三工区</v>
      </c>
      <c r="X16" s="2" t="str">
        <f>=HYPERLINK("https://j6i2pabkfv.feishu.cn/wiki/WTVwwUwLZi5HsXkhh4ucCMXAnKd", "属性信息--管道")</f>
        <v>属性信息--管道</v>
      </c>
      <c r="Y16"/>
      <c r="Z16" t="inlineStr">
        <is>
          <t>是</t>
        </is>
      </c>
      <c r="AA16" t="inlineStr">
        <is>
          <t>同意</t>
        </is>
      </c>
      <c r="AB16" t="inlineStr">
        <is>
          <t>同意</t>
        </is>
      </c>
      <c r="AC16"/>
      <c r="AD16"/>
      <c r="AE16"/>
      <c r="AF16"/>
      <c r="AG16"/>
    </row>
    <row r="17" ht="25.5" customHeight="1">
      <c r="A17"/>
      <c r="B17" t="inlineStr">
        <is>
          <t>安装工程</t>
        </is>
      </c>
      <c r="C17" t="inlineStr">
        <is>
          <t>给排水、采暖、燃气工程</t>
        </is>
      </c>
      <c r="D17" t="inlineStr">
        <is>
          <t>给排水、采暖、燃气管道</t>
        </is>
      </c>
      <c r="E17" t="inlineStr">
        <is>
          <t>031001005</t>
        </is>
      </c>
      <c r="F17" t="inlineStr">
        <is>
          <t>柔性接口机制排水铸铁管 DN50</t>
        </is>
      </c>
      <c r="G17"/>
      <c r="H17" t="inlineStr">
        <is>
          <t>m</t>
        </is>
      </c>
      <c r="I17" t="inlineStr">
        <is>
          <t>给排水系统</t>
        </is>
      </c>
      <c r="J17" t="inlineStr">
        <is>
          <t>排水系统</t>
        </is>
      </c>
      <c r="K17" t="inlineStr">
        <is>
          <t>废水系统</t>
        </is>
      </c>
      <c r="L17" t="inlineStr">
        <is>
          <t>02</t>
        </is>
      </c>
      <c r="M17" t="inlineStr">
        <is>
          <t>01</t>
        </is>
      </c>
      <c r="N17" t="inlineStr">
        <is>
          <t>02</t>
        </is>
      </c>
      <c r="O17" t="inlineStr">
        <is>
          <t>02</t>
        </is>
      </c>
      <c r="P17" t="inlineStr">
        <is>
          <t>管道</t>
        </is>
      </c>
      <c r="Q17" t="inlineStr">
        <is>
          <t>管道类型</t>
        </is>
      </c>
      <c r="R17" t="inlineStr">
        <is>
          <t>柔性接口机制排水铸铁管-承插或卡箍-DN50</t>
        </is>
      </c>
      <c r="S17" t="inlineStr">
        <is>
          <t>管材-连接方式-公称直径</t>
        </is>
      </c>
      <c r="T17" t="inlineStr">
        <is>
          <t>管道_管道类型_柔性接口机制排水铸铁管-承插或卡箍-DN50</t>
        </is>
      </c>
      <c r="U17" t="inlineStr">
        <is>
          <t>20231013构件命名调整</t>
        </is>
      </c>
      <c r="V17" t="inlineStr">
        <is>
          <t>给排水工程_管道</t>
        </is>
      </c>
      <c r="W17" s="2" t="str">
        <f>=HYPERLINK("https://j6i2pabkfv.feishu.cn/wiki/GgKMwrIIXiZBqRkEuPjcoFmnnme", "属性信息-管道-三工区")</f>
        <v>属性信息-管道-三工区</v>
      </c>
      <c r="X17" s="2" t="str">
        <f>=HYPERLINK("https://j6i2pabkfv.feishu.cn/wiki/WTVwwUwLZi5HsXkhh4ucCMXAnKd", "属性信息--管道")</f>
        <v>属性信息--管道</v>
      </c>
      <c r="Y17"/>
      <c r="Z17" t="inlineStr">
        <is>
          <t>是</t>
        </is>
      </c>
      <c r="AA17" t="inlineStr">
        <is>
          <t>同意</t>
        </is>
      </c>
      <c r="AB17" t="inlineStr">
        <is>
          <t>同意</t>
        </is>
      </c>
      <c r="AC17"/>
      <c r="AD17"/>
      <c r="AE17"/>
      <c r="AF17"/>
      <c r="AG17"/>
    </row>
    <row r="18" ht="25.5" customHeight="1">
      <c r="A18"/>
      <c r="B18" t="inlineStr">
        <is>
          <t>安装工程</t>
        </is>
      </c>
      <c r="C18" t="inlineStr">
        <is>
          <t>给排水、采暖、燃气工程</t>
        </is>
      </c>
      <c r="D18" t="inlineStr">
        <is>
          <t>给排水、采暖、燃气管道</t>
        </is>
      </c>
      <c r="E18" t="inlineStr">
        <is>
          <t>031001007</t>
        </is>
      </c>
      <c r="F18" t="inlineStr">
        <is>
          <t>无缝钢管 DN80</t>
        </is>
      </c>
      <c r="G18"/>
      <c r="H18" t="inlineStr">
        <is>
          <t>m</t>
        </is>
      </c>
      <c r="I18" t="inlineStr">
        <is>
          <t>给排水系统</t>
        </is>
      </c>
      <c r="J18" t="inlineStr">
        <is>
          <t>给水系统</t>
        </is>
      </c>
      <c r="K18" t="inlineStr">
        <is>
          <t>给水系统</t>
        </is>
      </c>
      <c r="L18" t="inlineStr">
        <is>
          <t>02</t>
        </is>
      </c>
      <c r="M18" t="inlineStr">
        <is>
          <t>01</t>
        </is>
      </c>
      <c r="N18" t="inlineStr">
        <is>
          <t>01</t>
        </is>
      </c>
      <c r="O18" t="inlineStr">
        <is>
          <t>01</t>
        </is>
      </c>
      <c r="P18" t="inlineStr">
        <is>
          <t>管道</t>
        </is>
      </c>
      <c r="Q18" t="inlineStr">
        <is>
          <t>管道类型</t>
        </is>
      </c>
      <c r="R18" t="inlineStr">
        <is>
          <t>无缝钢管-法兰连接-DN80</t>
        </is>
      </c>
      <c r="S18" t="inlineStr">
        <is>
          <t>管材-连接方式-公称直径</t>
        </is>
      </c>
      <c r="T18" t="inlineStr">
        <is>
          <t>管道_管道类型_无缝钢管-法兰连接-DN80</t>
        </is>
      </c>
      <c r="U18" t="inlineStr">
        <is>
          <t>20240527清单新增补充</t>
        </is>
      </c>
      <c r="V18"/>
      <c r="W18" s="2" t="str">
        <f>=HYPERLINK("https://j6i2pabkfv.feishu.cn/wiki/GgKMwrIIXiZBqRkEuPjcoFmnnme", "属性信息-管道-三工区")</f>
        <v>属性信息-管道-三工区</v>
      </c>
      <c r="X18" s="2"/>
      <c r="Y18"/>
      <c r="Z18"/>
      <c r="AA18"/>
      <c r="AB18"/>
      <c r="AC18"/>
      <c r="AD18"/>
      <c r="AE18"/>
      <c r="AF18"/>
      <c r="AG18"/>
    </row>
    <row r="19" ht="25.5" customHeight="1">
      <c r="A19"/>
      <c r="B19" t="inlineStr">
        <is>
          <t>安装工程</t>
        </is>
      </c>
      <c r="C19" t="inlineStr">
        <is>
          <t>给排水、采暖、燃气工程</t>
        </is>
      </c>
      <c r="D19" t="inlineStr">
        <is>
          <t>给排水、采暖、燃气管道</t>
        </is>
      </c>
      <c r="E19" t="inlineStr">
        <is>
          <t>031001006</t>
        </is>
      </c>
      <c r="F19" t="inlineStr">
        <is>
          <t>CPVC塑料管 DN80</t>
        </is>
      </c>
      <c r="G19"/>
      <c r="H19" t="inlineStr">
        <is>
          <t>m</t>
        </is>
      </c>
      <c r="I19" t="inlineStr">
        <is>
          <t>给排水系统</t>
        </is>
      </c>
      <c r="J19" t="inlineStr">
        <is>
          <t>排水系统</t>
        </is>
      </c>
      <c r="K19" t="inlineStr">
        <is>
          <t>雨水系统</t>
        </is>
      </c>
      <c r="L19" t="inlineStr">
        <is>
          <t>02</t>
        </is>
      </c>
      <c r="M19" t="inlineStr">
        <is>
          <t>01</t>
        </is>
      </c>
      <c r="N19" t="inlineStr">
        <is>
          <t>02</t>
        </is>
      </c>
      <c r="O19" t="inlineStr">
        <is>
          <t>03</t>
        </is>
      </c>
      <c r="P19" t="inlineStr">
        <is>
          <t>管道</t>
        </is>
      </c>
      <c r="Q19" t="inlineStr">
        <is>
          <t>管道类型</t>
        </is>
      </c>
      <c r="R19" t="inlineStr">
        <is>
          <t>CPVC管-热熔连接-DN80</t>
        </is>
      </c>
      <c r="S19" t="inlineStr">
        <is>
          <t>管材-连接方式-公称直径</t>
        </is>
      </c>
      <c r="T19" t="inlineStr">
        <is>
          <t>管道_管道类型_CPVC管-热熔连接-DN80</t>
        </is>
      </c>
      <c r="U19" t="inlineStr">
        <is>
          <t>20240527清单新增补充</t>
        </is>
      </c>
      <c r="V19"/>
      <c r="W19" s="2" t="str">
        <f>=HYPERLINK("https://j6i2pabkfv.feishu.cn/wiki/GgKMwrIIXiZBqRkEuPjcoFmnnme", "属性信息-管道-三工区")</f>
        <v>属性信息-管道-三工区</v>
      </c>
      <c r="X19" s="2"/>
      <c r="Y19"/>
      <c r="Z19"/>
      <c r="AA19"/>
      <c r="AB19"/>
      <c r="AC19"/>
      <c r="AD19"/>
      <c r="AE19"/>
      <c r="AF19"/>
      <c r="AG19"/>
    </row>
    <row r="20" ht="25.5" customHeight="1">
      <c r="A20"/>
      <c r="B20" t="inlineStr">
        <is>
          <t>安装工程</t>
        </is>
      </c>
      <c r="C20" t="inlineStr">
        <is>
          <t>刷油、防腐蚀、绝热工程</t>
        </is>
      </c>
      <c r="D20" t="inlineStr">
        <is>
          <t>绝热工程</t>
        </is>
      </c>
      <c r="E20" t="inlineStr">
        <is>
          <t>031208002</t>
        </is>
      </c>
      <c r="F20" t="inlineStr">
        <is>
          <t>离心玻璃棉保温10mm</t>
        </is>
      </c>
      <c r="G20"/>
      <c r="H20" t="inlineStr">
        <is>
          <t>m³</t>
        </is>
      </c>
      <c r="I20" t="inlineStr">
        <is>
          <t>给排水系统</t>
        </is>
      </c>
      <c r="J20" t="inlineStr">
        <is>
          <t>管道保温</t>
        </is>
      </c>
      <c r="K20" t="inlineStr">
        <is>
          <t>水管保温</t>
        </is>
      </c>
      <c r="L20" t="inlineStr">
        <is>
          <t>02</t>
        </is>
      </c>
      <c r="M20" t="inlineStr">
        <is>
          <t>01</t>
        </is>
      </c>
      <c r="N20" t="inlineStr">
        <is>
          <t>06</t>
        </is>
      </c>
      <c r="O20" t="inlineStr">
        <is>
          <t>01</t>
        </is>
      </c>
      <c r="P20" t="inlineStr">
        <is>
          <t>管道隔热层</t>
        </is>
      </c>
      <c r="Q20" t="inlineStr">
        <is>
          <t>管道隔热层</t>
        </is>
      </c>
      <c r="R20" t="inlineStr">
        <is>
          <t>A级不燃夹筋铝箔复面的离心玻璃棉-10mm</t>
        </is>
      </c>
      <c r="S20" t="inlineStr">
        <is>
          <t>材质-厚度（mm）</t>
        </is>
      </c>
      <c r="T20" t="inlineStr">
        <is>
          <t>管道隔热层_管道隔热层_A级不燃夹筋铝箔复面的离心玻璃棉-10mm</t>
        </is>
      </c>
      <c r="U20" t="inlineStr">
        <is>
          <t>20231013构件命名调整</t>
        </is>
      </c>
      <c r="V20" t="inlineStr">
        <is>
          <t>给排水工程_管道隔热层</t>
        </is>
      </c>
      <c r="W20" s="2" t="str">
        <f>=HYPERLINK("https://j6i2pabkfv.feishu.cn/wiki/Nsk5wcuQBi5ioIkd73CcUw69nOf", "属性信息-管道保温")</f>
        <v>属性信息-管道保温</v>
      </c>
      <c r="X20" s="2"/>
      <c r="Y20"/>
      <c r="Z20"/>
      <c r="AA20"/>
      <c r="AB20"/>
      <c r="AC20"/>
      <c r="AD20"/>
      <c r="AE20"/>
      <c r="AF20"/>
      <c r="AG20"/>
    </row>
    <row r="21" ht="25.5" customHeight="1">
      <c r="A21"/>
      <c r="B21" t="inlineStr">
        <is>
          <t>安装工程</t>
        </is>
      </c>
      <c r="C21" t="inlineStr">
        <is>
          <t>给排水、采暖、燃气工程</t>
        </is>
      </c>
      <c r="D21" t="inlineStr">
        <is>
          <t>设备</t>
        </is>
      </c>
      <c r="E21" t="inlineStr">
        <is>
          <t>030109001</t>
        </is>
      </c>
      <c r="F21" t="inlineStr">
        <is>
          <t>加压1区成套变频给水设备 Q=12.2m³/h H=0.65MPa  N=5.5KW</t>
        </is>
      </c>
      <c r="G21"/>
      <c r="H21" t="inlineStr">
        <is>
          <t>套</t>
        </is>
      </c>
      <c r="I21" t="inlineStr">
        <is>
          <t>给排水系统</t>
        </is>
      </c>
      <c r="J21" t="inlineStr">
        <is>
          <t>给水系统</t>
        </is>
      </c>
      <c r="K21" t="inlineStr">
        <is>
          <t>给水系统</t>
        </is>
      </c>
      <c r="L21" t="inlineStr">
        <is>
          <t>02</t>
        </is>
      </c>
      <c r="M21" t="inlineStr">
        <is>
          <t>01</t>
        </is>
      </c>
      <c r="N21" t="inlineStr">
        <is>
          <t>01</t>
        </is>
      </c>
      <c r="O21" t="inlineStr">
        <is>
          <t>01</t>
        </is>
      </c>
      <c r="P21" t="inlineStr">
        <is>
          <t>机械设备</t>
        </is>
      </c>
      <c r="Q21" t="inlineStr">
        <is>
          <t xml:space="preserve">成套变频给水设备 </t>
        </is>
      </c>
      <c r="R21" t="inlineStr">
        <is>
          <t>设备编号-Q=12.2m³/h H=0.65MPa  N=5.5KW</t>
        </is>
      </c>
      <c r="S21" t="inlineStr">
        <is>
          <t>设备编号-Q（m³/h）-H（m）-N（kW）</t>
        </is>
      </c>
      <c r="T21" t="inlineStr">
        <is>
          <t>机械设备_成套变频给水设备 _设备编号-Q=12.2m³/h H=0.65MPa  N=5.5KW</t>
        </is>
      </c>
      <c r="U21" t="inlineStr">
        <is>
          <t>20240527清单新增补充</t>
        </is>
      </c>
      <c r="V21"/>
      <c r="W21" s="2" t="str">
        <f>=HYPERLINK("https://j6i2pabkfv.feishu.cn/wiki/X1U0wSkhKioqHSkM239cCGeGnvh", "属性信息表-成套传输定频中水设备-三工区")</f>
        <v>属性信息表-成套传输定频中水设备-三工区</v>
      </c>
      <c r="X21" s="2"/>
      <c r="Y21"/>
      <c r="Z21"/>
      <c r="AA21"/>
      <c r="AB21"/>
      <c r="AC21"/>
      <c r="AD21"/>
      <c r="AE21"/>
      <c r="AF21"/>
      <c r="AG21"/>
    </row>
    <row r="22" ht="25.5" customHeight="1">
      <c r="A22"/>
      <c r="B22" t="inlineStr">
        <is>
          <t>安装工程</t>
        </is>
      </c>
      <c r="C22" t="inlineStr">
        <is>
          <t>给排水、采暖、燃气工程</t>
        </is>
      </c>
      <c r="D22" t="inlineStr">
        <is>
          <t>设备</t>
        </is>
      </c>
      <c r="E22" t="inlineStr">
        <is>
          <t>030109001</t>
        </is>
      </c>
      <c r="F22" t="inlineStr">
        <is>
          <t>加压1区成套变频中水设备 Q=40m3/h,H=80m,N=30Kw</t>
        </is>
      </c>
      <c r="G22"/>
      <c r="H22" t="inlineStr">
        <is>
          <t>套</t>
        </is>
      </c>
      <c r="I22" t="inlineStr">
        <is>
          <t>给排水系统</t>
        </is>
      </c>
      <c r="J22" t="inlineStr">
        <is>
          <t>中水系统</t>
        </is>
      </c>
      <c r="K22" t="inlineStr">
        <is>
          <t>中水供水系统</t>
        </is>
      </c>
      <c r="L22" t="inlineStr">
        <is>
          <t>02</t>
        </is>
      </c>
      <c r="M22" t="inlineStr">
        <is>
          <t>01</t>
        </is>
      </c>
      <c r="N22" t="inlineStr">
        <is>
          <t>03</t>
        </is>
      </c>
      <c r="O22" t="inlineStr">
        <is>
          <t>02</t>
        </is>
      </c>
      <c r="P22" t="inlineStr">
        <is>
          <t>机械设备</t>
        </is>
      </c>
      <c r="Q22" t="inlineStr">
        <is>
          <t>成套变频中水设备</t>
        </is>
      </c>
      <c r="R22" t="inlineStr">
        <is>
          <t>设备编号-Q=40m³/h-H=80m-N=30kW</t>
        </is>
      </c>
      <c r="S22" t="inlineStr">
        <is>
          <t>设备编号-Q（m³/h）-H（m）-N（kW）</t>
        </is>
      </c>
      <c r="T22" t="inlineStr">
        <is>
          <t>机械设备_成套变频中水设备_设备编号-Q=40m³/h-H=80m-N=30kW</t>
        </is>
      </c>
      <c r="U22" t="inlineStr">
        <is>
          <t>20240527清单新增补充</t>
        </is>
      </c>
      <c r="V22"/>
      <c r="W22" s="2" t="str">
        <f>=HYPERLINK("https://j6i2pabkfv.feishu.cn/wiki/X1U0wSkhKioqHSkM239cCGeGnvh", "属性信息表-成套传输定频中水设备-三工区")</f>
        <v>属性信息表-成套传输定频中水设备-三工区</v>
      </c>
      <c r="X22" s="2"/>
      <c r="Y22"/>
      <c r="Z22"/>
      <c r="AA22"/>
      <c r="AB22"/>
      <c r="AC22"/>
      <c r="AD22"/>
      <c r="AE22"/>
      <c r="AF22"/>
      <c r="AG22"/>
    </row>
    <row r="23" ht="25.5" customHeight="1">
      <c r="A23"/>
      <c r="B23" t="inlineStr">
        <is>
          <t>安装工程</t>
        </is>
      </c>
      <c r="C23" t="inlineStr">
        <is>
          <t>给排水、采暖、燃气工程</t>
        </is>
      </c>
      <c r="D23" t="inlineStr">
        <is>
          <t>管道</t>
        </is>
      </c>
      <c r="E23" t="inlineStr">
        <is>
          <t>031002001</t>
        </is>
      </c>
      <c r="F23" t="inlineStr">
        <is>
          <t>管道支架</t>
        </is>
      </c>
      <c r="G23"/>
      <c r="H23" t="inlineStr">
        <is>
          <t>m³</t>
        </is>
      </c>
      <c r="I23" t="inlineStr">
        <is>
          <t>给排水系统</t>
        </is>
      </c>
      <c r="J23" t="inlineStr">
        <is>
          <t>支吊架</t>
        </is>
      </c>
      <c r="K23" t="inlineStr">
        <is>
          <t>/</t>
        </is>
      </c>
      <c r="L23" t="inlineStr">
        <is>
          <t>02</t>
        </is>
      </c>
      <c r="M23" t="inlineStr">
        <is>
          <t>01</t>
        </is>
      </c>
      <c r="N23" t="inlineStr">
        <is>
          <t>08</t>
        </is>
      </c>
      <c r="O23" t="inlineStr">
        <is>
          <t>00</t>
        </is>
      </c>
      <c r="P23" t="inlineStr">
        <is>
          <t>机械设备</t>
        </is>
      </c>
      <c r="Q23" t="inlineStr">
        <is>
          <t>单专业支吊架</t>
        </is>
      </c>
      <c r="R23" t="inlineStr">
        <is>
          <t>镀锌-5#角钢</t>
        </is>
      </c>
      <c r="S23" t="inlineStr">
        <is>
          <t>材质-型号</t>
        </is>
      </c>
      <c r="T23" t="inlineStr">
        <is>
          <t>机械设备_单专业支吊架_镀锌-5#角钢</t>
        </is>
      </c>
      <c r="U23" t="inlineStr">
        <is>
          <t>20231013构件命名调整</t>
        </is>
      </c>
      <c r="V23" t="inlineStr">
        <is>
          <t>综合_机械设备</t>
        </is>
      </c>
      <c r="W23" s="2" t="str">
        <f>=HYPERLINK("https://j6i2pabkfv.feishu.cn/wiki/EwoXw73Q3iLClxk1RNwcha5EnQe", "属性信息表-支吊架-一工区")</f>
        <v>属性信息表-支吊架-一工区</v>
      </c>
      <c r="X23" s="2" t="str">
        <f>=HYPERLINK("https://yq86uww7uwa.feishu.cn/wiki/OB3XwRJNwibr0Ykeosict3fKnKd", "属性信息--支吊架")</f>
        <v>属性信息--支吊架</v>
      </c>
      <c r="Y23"/>
      <c r="Z23"/>
      <c r="AA23"/>
      <c r="AB23"/>
      <c r="AC23" t="inlineStr">
        <is>
          <t>1</t>
        </is>
      </c>
      <c r="AD23"/>
      <c r="AE23"/>
      <c r="AF23"/>
      <c r="AG23"/>
    </row>
    <row r="24" ht="25.5" customHeight="1">
      <c r="A24"/>
      <c r="B24" t="inlineStr">
        <is>
          <t>安装工程</t>
        </is>
      </c>
      <c r="C24" t="inlineStr">
        <is>
          <t>给排水、采暖、燃气工程</t>
        </is>
      </c>
      <c r="D24" t="inlineStr">
        <is>
          <t>设备</t>
        </is>
      </c>
      <c r="E24" t="inlineStr">
        <is>
          <t>030225003</t>
        </is>
      </c>
      <c r="F24" t="inlineStr">
        <is>
          <t>板式换热器 换热量340kW ,换热面积8m2</t>
        </is>
      </c>
      <c r="G24"/>
      <c r="H24" t="inlineStr">
        <is>
          <t>台</t>
        </is>
      </c>
      <c r="I24" t="inlineStr">
        <is>
          <t>给排水系统</t>
        </is>
      </c>
      <c r="J24" t="inlineStr">
        <is>
          <t>给水系统</t>
        </is>
      </c>
      <c r="K24" t="inlineStr">
        <is>
          <t>热水给水系统</t>
        </is>
      </c>
      <c r="L24" t="inlineStr">
        <is>
          <t>02</t>
        </is>
      </c>
      <c r="M24" t="inlineStr">
        <is>
          <t>01</t>
        </is>
      </c>
      <c r="N24" t="inlineStr">
        <is>
          <t>01</t>
        </is>
      </c>
      <c r="O24" t="inlineStr">
        <is>
          <t>03</t>
        </is>
      </c>
      <c r="P24" t="inlineStr">
        <is>
          <t>机械设备</t>
        </is>
      </c>
      <c r="Q24" t="inlineStr">
        <is>
          <t>板式换热器（水/水换热）</t>
        </is>
      </c>
      <c r="R24" t="inlineStr">
        <is>
          <t>BH-01-换热量=1959.1kW-换热面积=438㎡</t>
        </is>
      </c>
      <c r="S24" t="inlineStr">
        <is>
          <t>设备编号-换热量（kW）-换热面积（㎡）</t>
        </is>
      </c>
      <c r="T24" t="inlineStr">
        <is>
          <t>机械设备_板式换热器（水/水换热）_BH-01-换热量=1959.1kW-换热面积=438㎡</t>
        </is>
      </c>
      <c r="U24" t="inlineStr">
        <is>
          <t>20231013新增</t>
        </is>
      </c>
      <c r="V24" t="inlineStr">
        <is>
          <t>给排水工程_机械设备</t>
        </is>
      </c>
      <c r="W24" s="2" t="str">
        <f>=HYPERLINK("https://j6i2pabkfv.feishu.cn/wiki/PrO3w7bLEicPgKk8Ndnch2mqnCe", "属性信息表-板式换热器-一工区")</f>
        <v>属性信息表-板式换热器-一工区</v>
      </c>
      <c r="X24" s="2" t="str">
        <f>=HYPERLINK("https://yq86uww7uwa.feishu.cn/wiki/HWncwdvjwixfLrk6vybcnD3Jn4d", "属性信息--板式换热器")</f>
        <v>属性信息--板式换热器</v>
      </c>
      <c r="Y24"/>
      <c r="Z24"/>
      <c r="AA24"/>
      <c r="AB24"/>
      <c r="AC24" t="inlineStr">
        <is>
          <t>1</t>
        </is>
      </c>
      <c r="AD24"/>
      <c r="AE24"/>
      <c r="AF24"/>
      <c r="AG24"/>
    </row>
    <row r="25" ht="25.5" customHeight="1">
      <c r="A25"/>
      <c r="B25" t="inlineStr">
        <is>
          <t>安装工程</t>
        </is>
      </c>
      <c r="C25" t="inlineStr">
        <is>
          <t>给排水、采暖、燃气工程</t>
        </is>
      </c>
      <c r="D25" t="inlineStr">
        <is>
          <t>设备</t>
        </is>
      </c>
      <c r="E25" t="inlineStr">
        <is>
          <t>030109001</t>
        </is>
      </c>
      <c r="F25" t="inlineStr">
        <is>
          <t>成套传输定频中水设备 Q=15m3/h,H=115m,N=22Kw</t>
        </is>
      </c>
      <c r="G25"/>
      <c r="H25" t="inlineStr">
        <is>
          <t>套</t>
        </is>
      </c>
      <c r="I25" t="inlineStr">
        <is>
          <t>给排水系统</t>
        </is>
      </c>
      <c r="J25" t="inlineStr">
        <is>
          <t>中水系统</t>
        </is>
      </c>
      <c r="K25" t="inlineStr">
        <is>
          <t>中水供水系统</t>
        </is>
      </c>
      <c r="L25" t="inlineStr">
        <is>
          <t>02</t>
        </is>
      </c>
      <c r="M25" t="inlineStr">
        <is>
          <t>01</t>
        </is>
      </c>
      <c r="N25" t="inlineStr">
        <is>
          <t>03</t>
        </is>
      </c>
      <c r="O25" t="inlineStr">
        <is>
          <t>02</t>
        </is>
      </c>
      <c r="P25" t="inlineStr">
        <is>
          <t>机械设备</t>
        </is>
      </c>
      <c r="Q25" t="inlineStr">
        <is>
          <t>成套传输定频中水设备</t>
        </is>
      </c>
      <c r="R25" t="inlineStr">
        <is>
          <t>设备编号-Q=15m³/h-H=115m-N=22kW</t>
        </is>
      </c>
      <c r="S25" t="inlineStr">
        <is>
          <t>设备编号-Q（m³/h）-H（m）-N（kW）</t>
        </is>
      </c>
      <c r="T25" t="inlineStr">
        <is>
          <t>机械设备_成套传输定频中水设备_设备编号-Q=15m³/h-H=115m-N=22kW</t>
        </is>
      </c>
      <c r="U25" t="inlineStr">
        <is>
          <t>20240527清单新增补充</t>
        </is>
      </c>
      <c r="V25"/>
      <c r="W25" s="2" t="str">
        <f>=HYPERLINK("https://j6i2pabkfv.feishu.cn/wiki/X1U0wSkhKioqHSkM239cCGeGnvh", "属性信息表-成套传输定频中水设备-三工区")</f>
        <v>属性信息表-成套传输定频中水设备-三工区</v>
      </c>
      <c r="X25" s="2"/>
      <c r="Y25"/>
      <c r="Z25"/>
      <c r="AA25"/>
      <c r="AB25"/>
      <c r="AC25"/>
      <c r="AD25"/>
      <c r="AE25"/>
      <c r="AF25"/>
      <c r="AG25"/>
    </row>
    <row r="26" ht="25.5" customHeight="1">
      <c r="A26"/>
      <c r="B26" t="inlineStr">
        <is>
          <t>安装工程</t>
        </is>
      </c>
      <c r="C26" t="inlineStr">
        <is>
          <t>给排水、采暖、燃气工程</t>
        </is>
      </c>
      <c r="D26" t="inlineStr">
        <is>
          <t>设备</t>
        </is>
      </c>
      <c r="E26" t="inlineStr">
        <is>
          <t>031006011</t>
        </is>
      </c>
      <c r="F26" t="inlineStr">
        <is>
          <t>成套自来水过滤净水设备 处理量 100m 3 /h</t>
        </is>
      </c>
      <c r="G26"/>
      <c r="H26" t="inlineStr">
        <is>
          <t>套</t>
        </is>
      </c>
      <c r="I26" t="inlineStr">
        <is>
          <t>给排水系统</t>
        </is>
      </c>
      <c r="J26" t="inlineStr">
        <is>
          <t>给水系统</t>
        </is>
      </c>
      <c r="K26" t="inlineStr">
        <is>
          <t>直饮水系统</t>
        </is>
      </c>
      <c r="L26" t="inlineStr">
        <is>
          <t>02</t>
        </is>
      </c>
      <c r="M26" t="inlineStr">
        <is>
          <t>01</t>
        </is>
      </c>
      <c r="N26" t="inlineStr">
        <is>
          <t>01</t>
        </is>
      </c>
      <c r="O26" t="inlineStr">
        <is>
          <t>04</t>
        </is>
      </c>
      <c r="P26" t="inlineStr">
        <is>
          <t>机械设备</t>
        </is>
      </c>
      <c r="Q26" t="inlineStr">
        <is>
          <t>成套自来水过滤净水设备</t>
        </is>
      </c>
      <c r="R26" t="inlineStr">
        <is>
          <t>GSGL-01-处理水量=100m³/h</t>
        </is>
      </c>
      <c r="S26" t="inlineStr">
        <is>
          <t>设备编号-处理水量（m³/h）</t>
        </is>
      </c>
      <c r="T26" t="inlineStr">
        <is>
          <t>机械设备_成套自来水过滤净水设备_GSGL-01-处理水量=100m³/h</t>
        </is>
      </c>
      <c r="U26" t="inlineStr">
        <is>
          <t>20231013新增</t>
        </is>
      </c>
      <c r="V26" t="inlineStr">
        <is>
          <t>机械设备安装工程_机械设备</t>
        </is>
      </c>
      <c r="W26" s="2" t="str">
        <f>=HYPERLINK("https://j6i2pabkfv.feishu.cn/wiki/HKHfwjkjQiGCLukEVvlcX18Mnld", "属性信息表-成套自来水过滤净水设备-三工区")</f>
        <v>属性信息表-成套自来水过滤净水设备-三工区</v>
      </c>
      <c r="X26" s="2" t="str">
        <f>=HYPERLINK("https://yq86uww7uwa.feishu.cn/wiki/JkqSwRyxli2fi3ktZficbHPJnDh", "属性信息--水处理设备")</f>
        <v>属性信息--水处理设备</v>
      </c>
      <c r="Y26"/>
      <c r="Z26"/>
      <c r="AA26"/>
      <c r="AB26"/>
      <c r="AC26" t="inlineStr">
        <is>
          <t>1</t>
        </is>
      </c>
      <c r="AD26"/>
      <c r="AE26"/>
      <c r="AF26"/>
      <c r="AG26"/>
    </row>
    <row r="27" ht="25.5" customHeight="1">
      <c r="A27"/>
      <c r="B27" t="inlineStr">
        <is>
          <t>安装工程</t>
        </is>
      </c>
      <c r="C27" t="inlineStr">
        <is>
          <t>给排水、采暖、燃气工程</t>
        </is>
      </c>
      <c r="D27" t="inlineStr">
        <is>
          <t>给水系统</t>
        </is>
      </c>
      <c r="E27" t="inlineStr">
        <is>
          <t>031003001</t>
        </is>
      </c>
      <c r="F27" t="inlineStr">
        <is>
          <t>双位电动二通阀 DN25</t>
        </is>
      </c>
      <c r="G27"/>
      <c r="H27" t="inlineStr">
        <is>
          <t>个</t>
        </is>
      </c>
      <c r="I27" t="inlineStr">
        <is>
          <t>给排水系统</t>
        </is>
      </c>
      <c r="J27" t="inlineStr">
        <is>
          <t>给水系统</t>
        </is>
      </c>
      <c r="K27" t="inlineStr">
        <is>
          <t>给水系统</t>
        </is>
      </c>
      <c r="L27" t="inlineStr">
        <is>
          <t>02</t>
        </is>
      </c>
      <c r="M27" t="inlineStr">
        <is>
          <t>01</t>
        </is>
      </c>
      <c r="N27" t="inlineStr">
        <is>
          <t>01</t>
        </is>
      </c>
      <c r="O27" t="inlineStr">
        <is>
          <t>01</t>
        </is>
      </c>
      <c r="P27" t="inlineStr">
        <is>
          <t>管道附件</t>
        </is>
      </c>
      <c r="Q27" t="inlineStr">
        <is>
          <t>电动双位二通阀</t>
        </is>
      </c>
      <c r="R27" t="inlineStr">
        <is>
          <t>双位电动二通阀-法兰连接-DN25</t>
        </is>
      </c>
      <c r="S27" t="inlineStr">
        <is>
          <t>设备名称-连接形式-公称直径</t>
        </is>
      </c>
      <c r="T27" t="inlineStr">
        <is>
          <t>管道附件_电动双位二通阀_双位电动二通阀-法兰连接-DN25</t>
        </is>
      </c>
      <c r="U27" t="inlineStr">
        <is>
          <t>20231013构件命名调整</t>
        </is>
      </c>
      <c r="V27" t="inlineStr">
        <is>
          <t>给排水工程_管道附件</t>
        </is>
      </c>
      <c r="W27" s="2" t="str">
        <f>=HYPERLINK("https://j6i2pabkfv.feishu.cn/wiki/Yd9bwUybkigLzUkczHkcmfwxnwc", "属性信息表-电动阀门-三工区")</f>
        <v>属性信息表-电动阀门-三工区</v>
      </c>
      <c r="X27" s="2" t="str">
        <f>=HYPERLINK("https://yq86uww7uwa.feishu.cn/wiki/UC3SwuuLai4dcVkM6Ekc5Q6anpg", "属性信息--阀门")</f>
        <v>属性信息--阀门</v>
      </c>
      <c r="Y27"/>
      <c r="Z27"/>
      <c r="AA27"/>
      <c r="AB27"/>
      <c r="AC27"/>
      <c r="AD27"/>
      <c r="AE27"/>
      <c r="AF27"/>
      <c r="AG27"/>
    </row>
    <row r="28" ht="25.5" customHeight="1">
      <c r="A28"/>
      <c r="B28" t="inlineStr">
        <is>
          <t>安装工程</t>
        </is>
      </c>
      <c r="C28" t="inlineStr">
        <is>
          <t>给排水、采暖、燃气工程</t>
        </is>
      </c>
      <c r="D28" t="inlineStr">
        <is>
          <t>中水系统</t>
        </is>
      </c>
      <c r="E28"/>
      <c r="F28"/>
      <c r="G28"/>
      <c r="H28" t="inlineStr">
        <is>
          <t>个</t>
        </is>
      </c>
      <c r="I28" t="inlineStr">
        <is>
          <t>给排水系统</t>
        </is>
      </c>
      <c r="J28" t="inlineStr">
        <is>
          <t>中水系统</t>
        </is>
      </c>
      <c r="K28" t="inlineStr">
        <is>
          <t>中水供水系统</t>
        </is>
      </c>
      <c r="L28" t="inlineStr">
        <is>
          <t>02</t>
        </is>
      </c>
      <c r="M28" t="inlineStr">
        <is>
          <t>01</t>
        </is>
      </c>
      <c r="N28" t="inlineStr">
        <is>
          <t>03</t>
        </is>
      </c>
      <c r="O28" t="inlineStr">
        <is>
          <t>02</t>
        </is>
      </c>
      <c r="P28" t="inlineStr">
        <is>
          <t>管道附件</t>
        </is>
      </c>
      <c r="Q28" t="inlineStr">
        <is>
          <t>泄压电控阀</t>
        </is>
      </c>
      <c r="R28" t="inlineStr">
        <is>
          <t>中水系统-碳钢-2.0MPa-法兰连接-DN200</t>
        </is>
      </c>
      <c r="S28" t="inlineStr">
        <is>
          <t>系统-材质-承压（MPa）-连接形式-公称直径</t>
        </is>
      </c>
      <c r="T28" t="inlineStr">
        <is>
          <t>管道附件_泄压电控阀_中水系统-碳钢-2.0MPa-法兰连接-DN200</t>
        </is>
      </c>
      <c r="U28" t="inlineStr">
        <is>
          <t>20231013构件命名调整</t>
        </is>
      </c>
      <c r="V28" t="inlineStr">
        <is>
          <t>给排水工程_管道附件</t>
        </is>
      </c>
      <c r="W28" s="2" t="str">
        <f>=HYPERLINK("https://j6i2pabkfv.feishu.cn/wiki/Yd9bwUybkigLzUkczHkcmfwxnwc", "属性信息表-电动阀门-三工区")</f>
        <v>属性信息表-电动阀门-三工区</v>
      </c>
      <c r="X28" s="2" t="str">
        <f>=HYPERLINK("https://yq86uww7uwa.feishu.cn/wiki/UC3SwuuLai4dcVkM6Ekc5Q6anpg", "属性信息--阀门")</f>
        <v>属性信息--阀门</v>
      </c>
      <c r="Y28"/>
      <c r="Z28"/>
      <c r="AA28"/>
      <c r="AB28"/>
      <c r="AC28"/>
      <c r="AD28"/>
      <c r="AE28"/>
      <c r="AF28" t="inlineStr">
        <is>
          <t>否</t>
        </is>
      </c>
      <c r="AG28" t="inlineStr">
        <is>
          <t>image.png</t>
        </is>
      </c>
    </row>
    <row r="29" ht="25.5" customHeight="1">
      <c r="A29"/>
      <c r="B29" t="inlineStr">
        <is>
          <t>安装工程</t>
        </is>
      </c>
      <c r="C29" t="inlineStr">
        <is>
          <t>给排水、采暖、燃气工程</t>
        </is>
      </c>
      <c r="D29" t="inlineStr">
        <is>
          <t>中水系统</t>
        </is>
      </c>
      <c r="E29" t="inlineStr">
        <is>
          <t>031003003</t>
        </is>
      </c>
      <c r="F29" t="inlineStr">
        <is>
          <t>电动双位蝶阀 DN250</t>
        </is>
      </c>
      <c r="G29"/>
      <c r="H29" t="inlineStr">
        <is>
          <t>个</t>
        </is>
      </c>
      <c r="I29" t="inlineStr">
        <is>
          <t>给排水系统</t>
        </is>
      </c>
      <c r="J29" t="inlineStr">
        <is>
          <t>中水系统</t>
        </is>
      </c>
      <c r="K29" t="inlineStr">
        <is>
          <t>中水供水系统</t>
        </is>
      </c>
      <c r="L29" t="inlineStr">
        <is>
          <t>02</t>
        </is>
      </c>
      <c r="M29" t="inlineStr">
        <is>
          <t>01</t>
        </is>
      </c>
      <c r="N29" t="inlineStr">
        <is>
          <t>03</t>
        </is>
      </c>
      <c r="O29" t="inlineStr">
        <is>
          <t>02</t>
        </is>
      </c>
      <c r="P29" t="inlineStr">
        <is>
          <t>管道附件</t>
        </is>
      </c>
      <c r="Q29" t="inlineStr">
        <is>
          <t>电动双位蝶阀</t>
        </is>
      </c>
      <c r="R29" t="inlineStr">
        <is>
          <t>电动双位蝶阀-螺纹连接-DN250</t>
        </is>
      </c>
      <c r="S29" t="inlineStr">
        <is>
          <t>设备名称-连接形式-公称直径</t>
        </is>
      </c>
      <c r="T29" t="inlineStr">
        <is>
          <t>管道附件_电动双位蝶阀_电动双位蝶阀-螺纹连接-DN250</t>
        </is>
      </c>
      <c r="U29" t="inlineStr">
        <is>
          <t>20231013构件命名调整</t>
        </is>
      </c>
      <c r="V29" t="inlineStr">
        <is>
          <t>给排水工程_管道附件</t>
        </is>
      </c>
      <c r="W29" s="2" t="str">
        <f>=HYPERLINK("https://j6i2pabkfv.feishu.cn/wiki/Yd9bwUybkigLzUkczHkcmfwxnwc", "属性信息表-电动阀门-三工区")</f>
        <v>属性信息表-电动阀门-三工区</v>
      </c>
      <c r="X29" s="2" t="str">
        <f>=HYPERLINK("https://yq86uww7uwa.feishu.cn/wiki/UC3SwuuLai4dcVkM6Ekc5Q6anpg", "属性信息--阀门")</f>
        <v>属性信息--阀门</v>
      </c>
      <c r="Y29"/>
      <c r="Z29"/>
      <c r="AA29"/>
      <c r="AB29"/>
      <c r="AC29"/>
      <c r="AD29"/>
      <c r="AE29"/>
      <c r="AF29"/>
      <c r="AG29"/>
    </row>
    <row r="30" ht="25.5" customHeight="1">
      <c r="A30"/>
      <c r="B30" t="inlineStr">
        <is>
          <t>安装工程</t>
        </is>
      </c>
      <c r="C30" t="inlineStr">
        <is>
          <t>给排水、采暖、燃气工程</t>
        </is>
      </c>
      <c r="D30" t="inlineStr">
        <is>
          <t>管道附件</t>
        </is>
      </c>
      <c r="E30" t="inlineStr">
        <is>
          <t>031003003</t>
        </is>
      </c>
      <c r="F30" t="inlineStr">
        <is>
          <t>电动蝶阀 DN150</t>
        </is>
      </c>
      <c r="G30"/>
      <c r="H30" t="inlineStr">
        <is>
          <t>个</t>
        </is>
      </c>
      <c r="I30" t="inlineStr">
        <is>
          <t>给排水系统</t>
        </is>
      </c>
      <c r="J30" t="inlineStr">
        <is>
          <t>给水系统</t>
        </is>
      </c>
      <c r="K30" t="inlineStr">
        <is>
          <t>给水系统</t>
        </is>
      </c>
      <c r="L30" t="inlineStr">
        <is>
          <t>02</t>
        </is>
      </c>
      <c r="M30" t="inlineStr">
        <is>
          <t>01</t>
        </is>
      </c>
      <c r="N30" t="inlineStr">
        <is>
          <t>01</t>
        </is>
      </c>
      <c r="O30" t="inlineStr">
        <is>
          <t>01</t>
        </is>
      </c>
      <c r="P30" t="inlineStr">
        <is>
          <t>管道附件</t>
        </is>
      </c>
      <c r="Q30" t="inlineStr">
        <is>
          <t>电动蝶阀</t>
        </is>
      </c>
      <c r="R30" t="inlineStr">
        <is>
          <t>电动蝶阀-法兰连接-DN150</t>
        </is>
      </c>
      <c r="S30" t="inlineStr">
        <is>
          <t>设备名称-连接形式-公称直径</t>
        </is>
      </c>
      <c r="T30" t="inlineStr">
        <is>
          <t>管道附件_电动蝶阀_电动蝶阀-法兰连接-DN150</t>
        </is>
      </c>
      <c r="U30" t="inlineStr">
        <is>
          <t>20231013构件命名调整</t>
        </is>
      </c>
      <c r="V30" t="inlineStr">
        <is>
          <t>给排水工程_管道附件</t>
        </is>
      </c>
      <c r="W30" s="2" t="str">
        <f>=HYPERLINK("https://j6i2pabkfv.feishu.cn/wiki/Yd9bwUybkigLzUkczHkcmfwxnwc", "属性信息表-电动阀门-三工区")</f>
        <v>属性信息表-电动阀门-三工区</v>
      </c>
      <c r="X30" s="2" t="str">
        <f>=HYPERLINK("https://yq86uww7uwa.feishu.cn/wiki/UC3SwuuLai4dcVkM6Ekc5Q6anpg", "属性信息--阀门")</f>
        <v>属性信息--阀门</v>
      </c>
      <c r="Y30"/>
      <c r="Z30"/>
      <c r="AA30"/>
      <c r="AB30"/>
      <c r="AC30"/>
      <c r="AD30"/>
      <c r="AE30"/>
      <c r="AF30"/>
      <c r="AG30"/>
    </row>
    <row r="31" ht="25.5" customHeight="1">
      <c r="A31"/>
      <c r="B31" t="inlineStr">
        <is>
          <t>安装工程</t>
        </is>
      </c>
      <c r="C31" t="inlineStr">
        <is>
          <t>给排水、采暖、燃气工程</t>
        </is>
      </c>
      <c r="D31" t="inlineStr">
        <is>
          <t>管道附件</t>
        </is>
      </c>
      <c r="E31" t="inlineStr">
        <is>
          <t>031003003</t>
        </is>
      </c>
      <c r="F31" t="inlineStr">
        <is>
          <t>电磁阀 DN100</t>
        </is>
      </c>
      <c r="G31" t="inlineStr">
        <is>
          <t>含阀门连接件或法兰及相关附件，包含执行机构及执行机构安装，执行机构输出力满足要求</t>
        </is>
      </c>
      <c r="H31" t="inlineStr">
        <is>
          <t>个</t>
        </is>
      </c>
      <c r="I31" t="inlineStr">
        <is>
          <t>给排水系统</t>
        </is>
      </c>
      <c r="J31" t="inlineStr">
        <is>
          <t>给水系统</t>
        </is>
      </c>
      <c r="K31" t="inlineStr">
        <is>
          <t>给水系统</t>
        </is>
      </c>
      <c r="L31" t="inlineStr">
        <is>
          <t>02</t>
        </is>
      </c>
      <c r="M31" t="inlineStr">
        <is>
          <t>01</t>
        </is>
      </c>
      <c r="N31" t="inlineStr">
        <is>
          <t>01</t>
        </is>
      </c>
      <c r="O31" t="inlineStr">
        <is>
          <t>01</t>
        </is>
      </c>
      <c r="P31" t="inlineStr">
        <is>
          <t>管道附件</t>
        </is>
      </c>
      <c r="Q31" t="inlineStr">
        <is>
          <t>电磁阀</t>
        </is>
      </c>
      <c r="R31" t="inlineStr">
        <is>
          <t>电磁阀-螺纹连接-DN100</t>
        </is>
      </c>
      <c r="S31" t="inlineStr">
        <is>
          <t>设备名称-连接形式-公称直径</t>
        </is>
      </c>
      <c r="T31" t="inlineStr">
        <is>
          <t>管道附件_电磁阀_电磁阀-螺纹连接-DN100</t>
        </is>
      </c>
      <c r="U31" t="inlineStr">
        <is>
          <t>20231013构件命名调整</t>
        </is>
      </c>
      <c r="V31" t="inlineStr">
        <is>
          <t>给排水工程_管道附件</t>
        </is>
      </c>
      <c r="W31" s="2" t="str">
        <f>=HYPERLINK("https://j6i2pabkfv.feishu.cn/wiki/Yd9bwUybkigLzUkczHkcmfwxnwc", "属性信息表-电动阀门-三工区")</f>
        <v>属性信息表-电动阀门-三工区</v>
      </c>
      <c r="X31" s="2" t="str">
        <f>=HYPERLINK("https://yq86uww7uwa.feishu.cn/wiki/UC3SwuuLai4dcVkM6Ekc5Q6anpg", "属性信息--阀门")</f>
        <v>属性信息--阀门</v>
      </c>
      <c r="Y31"/>
      <c r="Z31"/>
      <c r="AA31"/>
      <c r="AB31"/>
      <c r="AC31"/>
      <c r="AD31"/>
      <c r="AE31"/>
      <c r="AF31"/>
      <c r="AG31"/>
    </row>
    <row r="32" ht="25.5" customHeight="1">
      <c r="A32"/>
      <c r="B32" t="inlineStr">
        <is>
          <t>安装工程</t>
        </is>
      </c>
      <c r="C32" t="inlineStr">
        <is>
          <t>给排水、采暖、燃气工程</t>
        </is>
      </c>
      <c r="D32" t="inlineStr">
        <is>
          <t>管道附件</t>
        </is>
      </c>
      <c r="E32" t="inlineStr">
        <is>
          <t xml:space="preserve">05B412   </t>
        </is>
      </c>
      <c r="F32" t="inlineStr">
        <is>
          <t>智能控制阀 DN125</t>
        </is>
      </c>
      <c r="G32"/>
      <c r="H32" t="inlineStr">
        <is>
          <t>个</t>
        </is>
      </c>
      <c r="I32" t="inlineStr">
        <is>
          <t>给排水系统</t>
        </is>
      </c>
      <c r="J32" t="inlineStr">
        <is>
          <t>给水系统</t>
        </is>
      </c>
      <c r="K32" t="inlineStr">
        <is>
          <t>给水系统</t>
        </is>
      </c>
      <c r="L32" t="inlineStr">
        <is>
          <t>02</t>
        </is>
      </c>
      <c r="M32" t="inlineStr">
        <is>
          <t>01</t>
        </is>
      </c>
      <c r="N32" t="inlineStr">
        <is>
          <t>01</t>
        </is>
      </c>
      <c r="O32" t="inlineStr">
        <is>
          <t>01</t>
        </is>
      </c>
      <c r="P32" t="inlineStr">
        <is>
          <t>管道附件</t>
        </is>
      </c>
      <c r="Q32" t="inlineStr">
        <is>
          <t>智能控制阀</t>
        </is>
      </c>
      <c r="R32" t="inlineStr">
        <is>
          <t>智能控制阀-法兰连接-DN125</t>
        </is>
      </c>
      <c r="S32" t="inlineStr">
        <is>
          <t>设备名称-连接形式-公称直径</t>
        </is>
      </c>
      <c r="T32" t="inlineStr">
        <is>
          <t>管道附件_智能控制阀_智能控制阀-法兰连接-DN125</t>
        </is>
      </c>
      <c r="U32" t="inlineStr">
        <is>
          <t>20231013构件命名调整</t>
        </is>
      </c>
      <c r="V32" t="inlineStr">
        <is>
          <t>给排水工程_管道附件</t>
        </is>
      </c>
      <c r="W32" s="2" t="str">
        <f>=HYPERLINK("https://j6i2pabkfv.feishu.cn/wiki/Yd9bwUybkigLzUkczHkcmfwxnwc", "属性信息表-电动阀门-三工区")</f>
        <v>属性信息表-电动阀门-三工区</v>
      </c>
      <c r="X32" s="2" t="str">
        <f>=HYPERLINK("https://yq86uww7uwa.feishu.cn/wiki/UC3SwuuLai4dcVkM6Ekc5Q6anpg", "属性信息--阀门")</f>
        <v>属性信息--阀门</v>
      </c>
      <c r="Y32"/>
      <c r="Z32"/>
      <c r="AA32"/>
      <c r="AB32"/>
      <c r="AC32"/>
      <c r="AD32"/>
      <c r="AE32"/>
      <c r="AF32"/>
      <c r="AG32"/>
    </row>
    <row r="33" ht="25.5" customHeight="1">
      <c r="A33"/>
      <c r="B33" t="inlineStr">
        <is>
          <t>安装工程</t>
        </is>
      </c>
      <c r="C33" t="inlineStr">
        <is>
          <t>给排水、采暖、燃气工程</t>
        </is>
      </c>
      <c r="D33" t="inlineStr">
        <is>
          <t>设备</t>
        </is>
      </c>
      <c r="E33" t="inlineStr">
        <is>
          <t>031006012</t>
        </is>
      </c>
      <c r="F33" t="inlineStr">
        <is>
          <t>电热水器</t>
        </is>
      </c>
      <c r="G33"/>
      <c r="H33" t="inlineStr">
        <is>
          <t>台</t>
        </is>
      </c>
      <c r="I33" t="inlineStr">
        <is>
          <t>给排水系统</t>
        </is>
      </c>
      <c r="J33" t="inlineStr">
        <is>
          <t>给水系统</t>
        </is>
      </c>
      <c r="K33" t="inlineStr">
        <is>
          <t>热水给水系统</t>
        </is>
      </c>
      <c r="L33" t="inlineStr">
        <is>
          <t>02</t>
        </is>
      </c>
      <c r="M33" t="inlineStr">
        <is>
          <t>01</t>
        </is>
      </c>
      <c r="N33" t="inlineStr">
        <is>
          <t>01</t>
        </is>
      </c>
      <c r="O33" t="inlineStr">
        <is>
          <t>03</t>
        </is>
      </c>
      <c r="P33" t="inlineStr">
        <is>
          <t>机械设备</t>
        </is>
      </c>
      <c r="Q33" t="inlineStr">
        <is>
          <t>电热水器</t>
        </is>
      </c>
      <c r="R33" t="inlineStr">
        <is>
          <t>电热水器</t>
        </is>
      </c>
      <c r="S33" t="inlineStr">
        <is>
          <t>设备名称</t>
        </is>
      </c>
      <c r="T33" t="inlineStr">
        <is>
          <t>机械设备_电热水器_电热水器</t>
        </is>
      </c>
      <c r="U33" t="inlineStr">
        <is>
          <t>20231013新增</t>
        </is>
      </c>
      <c r="V33" t="inlineStr">
        <is>
          <t>给排水工程_机械设备</t>
        </is>
      </c>
      <c r="W33" s="2" t="str">
        <f>=HYPERLINK("https://j6i2pabkfv.feishu.cn/wiki/LqoYwsWR2iVxFukUH6BcxnTan8g", "属性信息表-电热水器-三工区")</f>
        <v>属性信息表-电热水器-三工区</v>
      </c>
      <c r="X33" s="2" t="str">
        <f>=HYPERLINK("https://yq86uww7uwa.feishu.cn/wiki/FrZfwiFnlid1hYkmEiccaetLnhd", "属性信息--电热水器")</f>
        <v>属性信息--电热水器</v>
      </c>
      <c r="Y33"/>
      <c r="Z33"/>
      <c r="AA33"/>
      <c r="AB33"/>
      <c r="AC33" t="inlineStr">
        <is>
          <t>1</t>
        </is>
      </c>
      <c r="AD33"/>
      <c r="AE33"/>
      <c r="AF33"/>
      <c r="AG33"/>
    </row>
    <row r="34" ht="25.5" customHeight="1">
      <c r="A34"/>
      <c r="B34" t="inlineStr">
        <is>
          <t>安装工程</t>
        </is>
      </c>
      <c r="C34" t="inlineStr">
        <is>
          <t>给排水、采暖、燃气工程</t>
        </is>
      </c>
      <c r="D34" t="inlineStr">
        <is>
          <t>设备</t>
        </is>
      </c>
      <c r="E34" t="inlineStr">
        <is>
          <t>031006011</t>
        </is>
      </c>
      <c r="F34" t="inlineStr">
        <is>
          <t>多功能电子除垢仪 过滤精度1.2mm 1.1KW</t>
        </is>
      </c>
      <c r="G34"/>
      <c r="H34" t="inlineStr">
        <is>
          <t>台</t>
        </is>
      </c>
      <c r="I34" t="inlineStr">
        <is>
          <t>给排水系统</t>
        </is>
      </c>
      <c r="J34" t="inlineStr">
        <is>
          <t>给水系统</t>
        </is>
      </c>
      <c r="K34" t="inlineStr">
        <is>
          <t>直饮水系统</t>
        </is>
      </c>
      <c r="L34" t="inlineStr">
        <is>
          <t>02</t>
        </is>
      </c>
      <c r="M34" t="inlineStr">
        <is>
          <t>01</t>
        </is>
      </c>
      <c r="N34" t="inlineStr">
        <is>
          <t>01</t>
        </is>
      </c>
      <c r="O34" t="inlineStr">
        <is>
          <t>04</t>
        </is>
      </c>
      <c r="P34" t="inlineStr">
        <is>
          <t>机械设备</t>
        </is>
      </c>
      <c r="Q34" t="inlineStr">
        <is>
          <t>多功能电子除垢仪</t>
        </is>
      </c>
      <c r="R34" t="inlineStr">
        <is>
          <t>设备名称-过滤精度=1.2mm-功率=1.1kW</t>
        </is>
      </c>
      <c r="S34" t="inlineStr">
        <is>
          <t>设备名称-过滤精度（mm）-N（kW）</t>
        </is>
      </c>
      <c r="T34" t="inlineStr">
        <is>
          <t>机械设备_多功能电子除垢仪_设备名称-过滤精度=1.2mm-功率=1.1kW</t>
        </is>
      </c>
      <c r="U34" t="inlineStr">
        <is>
          <t>20231013新增</t>
        </is>
      </c>
      <c r="V34" t="inlineStr">
        <is>
          <t>给排水工程_机械设备</t>
        </is>
      </c>
      <c r="W34" s="2" t="str">
        <f>=HYPERLINK("https://j6i2pabkfv.feishu.cn/wiki/Txrmw7eiDiIx98k55pycE06TnYP", "属性信息表-多功能电子除垢仪-三工区")</f>
        <v>属性信息表-多功能电子除垢仪-三工区</v>
      </c>
      <c r="X34" s="2"/>
      <c r="Y34"/>
      <c r="Z34"/>
      <c r="AA34"/>
      <c r="AB34"/>
      <c r="AC34" t="inlineStr">
        <is>
          <t>1</t>
        </is>
      </c>
      <c r="AD34"/>
      <c r="AE34"/>
      <c r="AF34"/>
      <c r="AG34"/>
    </row>
    <row r="35" ht="25.5" customHeight="1">
      <c r="A35"/>
      <c r="B35" t="inlineStr">
        <is>
          <t>安装工程</t>
        </is>
      </c>
      <c r="C35" t="inlineStr">
        <is>
          <t>给排水、采暖、燃气工程</t>
        </is>
      </c>
      <c r="D35" t="inlineStr">
        <is>
          <t>给水系统</t>
        </is>
      </c>
      <c r="E35" t="inlineStr">
        <is>
          <t>031003001</t>
        </is>
      </c>
      <c r="F35" t="inlineStr">
        <is>
          <t>球阀 DN40</t>
        </is>
      </c>
      <c r="G35"/>
      <c r="H35" t="inlineStr">
        <is>
          <t>个</t>
        </is>
      </c>
      <c r="I35" t="inlineStr">
        <is>
          <t>给排水系统</t>
        </is>
      </c>
      <c r="J35" t="inlineStr">
        <is>
          <t>给水系统</t>
        </is>
      </c>
      <c r="K35" t="inlineStr">
        <is>
          <t>给水系统</t>
        </is>
      </c>
      <c r="L35" t="inlineStr">
        <is>
          <t>02</t>
        </is>
      </c>
      <c r="M35" t="inlineStr">
        <is>
          <t>01</t>
        </is>
      </c>
      <c r="N35" t="inlineStr">
        <is>
          <t>01</t>
        </is>
      </c>
      <c r="O35" t="inlineStr">
        <is>
          <t>01</t>
        </is>
      </c>
      <c r="P35" t="inlineStr">
        <is>
          <t>管道附件</t>
        </is>
      </c>
      <c r="Q35" t="inlineStr">
        <is>
          <t>球阀</t>
        </is>
      </c>
      <c r="R35" t="inlineStr">
        <is>
          <t>球阀-螺纹连接-DN40</t>
        </is>
      </c>
      <c r="S35" t="inlineStr">
        <is>
          <t>设备名称-连接形式-公称直径</t>
        </is>
      </c>
      <c r="T35" t="inlineStr">
        <is>
          <t>管道附件_球阀_球阀-螺纹连接-DN40</t>
        </is>
      </c>
      <c r="U35" t="inlineStr">
        <is>
          <t>20231013构件命名调整</t>
        </is>
      </c>
      <c r="V35" t="inlineStr">
        <is>
          <t>给排水工程_管道附件</t>
        </is>
      </c>
      <c r="W35" s="2" t="str">
        <f>=HYPERLINK("https://j6i2pabkfv.feishu.cn/wiki/QuUuwRSSqidu01kxKwfcmdPLn3b", "属性信息表-非电动阀门-三工区")</f>
        <v>属性信息表-非电动阀门-三工区</v>
      </c>
      <c r="X35" s="2" t="str">
        <f>=HYPERLINK("https://yq86uww7uwa.feishu.cn/wiki/UC3SwuuLai4dcVkM6Ekc5Q6anpg", "属性信息--阀门")</f>
        <v>属性信息--阀门</v>
      </c>
      <c r="Y35"/>
      <c r="Z35"/>
      <c r="AA35"/>
      <c r="AB35"/>
      <c r="AC35"/>
      <c r="AD35"/>
      <c r="AE35"/>
      <c r="AF35"/>
      <c r="AG35"/>
    </row>
    <row r="36" ht="25.5" customHeight="1">
      <c r="A36"/>
      <c r="B36" t="inlineStr">
        <is>
          <t>安装工程</t>
        </is>
      </c>
      <c r="C36" t="inlineStr">
        <is>
          <t>给排水、采暖、燃气工程</t>
        </is>
      </c>
      <c r="D36" t="inlineStr">
        <is>
          <t>给水系统</t>
        </is>
      </c>
      <c r="E36" t="inlineStr">
        <is>
          <t>031003003</t>
        </is>
      </c>
      <c r="F36" t="inlineStr">
        <is>
          <t>蝶阀 DN150</t>
        </is>
      </c>
      <c r="G36"/>
      <c r="H36" t="inlineStr">
        <is>
          <t>个</t>
        </is>
      </c>
      <c r="I36" t="inlineStr">
        <is>
          <t>给排水系统</t>
        </is>
      </c>
      <c r="J36" t="inlineStr">
        <is>
          <t>给水系统</t>
        </is>
      </c>
      <c r="K36" t="inlineStr">
        <is>
          <t>给水系统</t>
        </is>
      </c>
      <c r="L36" t="inlineStr">
        <is>
          <t>02</t>
        </is>
      </c>
      <c r="M36" t="inlineStr">
        <is>
          <t>01</t>
        </is>
      </c>
      <c r="N36" t="inlineStr">
        <is>
          <t>01</t>
        </is>
      </c>
      <c r="O36" t="inlineStr">
        <is>
          <t>01</t>
        </is>
      </c>
      <c r="P36" t="inlineStr">
        <is>
          <t>管道附件</t>
        </is>
      </c>
      <c r="Q36" t="inlineStr">
        <is>
          <t>蝶阀</t>
        </is>
      </c>
      <c r="R36" t="inlineStr">
        <is>
          <t>蝶阀-法兰连接-DN150</t>
        </is>
      </c>
      <c r="S36" t="inlineStr">
        <is>
          <t>设备名称-连接形式-公称直径</t>
        </is>
      </c>
      <c r="T36" t="inlineStr">
        <is>
          <t>管道附件_蝶阀_蝶阀-法兰连接-DN150</t>
        </is>
      </c>
      <c r="U36" t="inlineStr">
        <is>
          <t>20231013构件命名调整</t>
        </is>
      </c>
      <c r="V36" t="inlineStr">
        <is>
          <t>给排水工程_管道附件</t>
        </is>
      </c>
      <c r="W36" s="2" t="str">
        <f>=HYPERLINK("https://j6i2pabkfv.feishu.cn/wiki/QuUuwRSSqidu01kxKwfcmdPLn3b", "属性信息表-非电动阀门-三工区")</f>
        <v>属性信息表-非电动阀门-三工区</v>
      </c>
      <c r="X36" s="2" t="str">
        <f>=HYPERLINK("https://yq86uww7uwa.feishu.cn/wiki/UC3SwuuLai4dcVkM6Ekc5Q6anpg", "属性信息--阀门")</f>
        <v>属性信息--阀门</v>
      </c>
      <c r="Y36"/>
      <c r="Z36"/>
      <c r="AA36"/>
      <c r="AB36"/>
      <c r="AC36"/>
      <c r="AD36"/>
      <c r="AE36"/>
      <c r="AF36"/>
      <c r="AG36"/>
    </row>
    <row r="37" ht="25.5" customHeight="1">
      <c r="A37"/>
      <c r="B37" t="inlineStr">
        <is>
          <t>安装工程</t>
        </is>
      </c>
      <c r="C37" t="inlineStr">
        <is>
          <t>给排水、采暖、燃气工程</t>
        </is>
      </c>
      <c r="D37" t="inlineStr">
        <is>
          <t>中水系统</t>
        </is>
      </c>
      <c r="E37" t="inlineStr">
        <is>
          <t>05B328</t>
        </is>
      </c>
      <c r="F37" t="inlineStr">
        <is>
          <t>浮球阀 DN20</t>
        </is>
      </c>
      <c r="G37"/>
      <c r="H37" t="inlineStr">
        <is>
          <t>个</t>
        </is>
      </c>
      <c r="I37" t="inlineStr">
        <is>
          <t>给排水系统</t>
        </is>
      </c>
      <c r="J37" t="inlineStr">
        <is>
          <t>中水系统</t>
        </is>
      </c>
      <c r="K37" t="inlineStr">
        <is>
          <t>中水供水系统</t>
        </is>
      </c>
      <c r="L37" t="inlineStr">
        <is>
          <t>02</t>
        </is>
      </c>
      <c r="M37" t="inlineStr">
        <is>
          <t>01</t>
        </is>
      </c>
      <c r="N37" t="inlineStr">
        <is>
          <t>03</t>
        </is>
      </c>
      <c r="O37" t="inlineStr">
        <is>
          <t>02</t>
        </is>
      </c>
      <c r="P37" t="inlineStr">
        <is>
          <t>管道附件</t>
        </is>
      </c>
      <c r="Q37" t="inlineStr">
        <is>
          <t>浮球阀</t>
        </is>
      </c>
      <c r="R37" t="inlineStr">
        <is>
          <t>浮球阀-螺纹连接-DN20</t>
        </is>
      </c>
      <c r="S37" t="inlineStr">
        <is>
          <t>设备名称-连接形式-公称直径</t>
        </is>
      </c>
      <c r="T37" t="inlineStr">
        <is>
          <t>管道附件_浮球阀_浮球阀-螺纹连接-DN20</t>
        </is>
      </c>
      <c r="U37" t="inlineStr">
        <is>
          <t>20231013构件命名调整</t>
        </is>
      </c>
      <c r="V37" t="inlineStr">
        <is>
          <t>给排水工程_管道附件</t>
        </is>
      </c>
      <c r="W37" s="2" t="str">
        <f>=HYPERLINK("https://j6i2pabkfv.feishu.cn/wiki/QuUuwRSSqidu01kxKwfcmdPLn3b", "属性信息表-非电动阀门-三工区")</f>
        <v>属性信息表-非电动阀门-三工区</v>
      </c>
      <c r="X37" s="2" t="str">
        <f>=HYPERLINK("https://yq86uww7uwa.feishu.cn/wiki/UC3SwuuLai4dcVkM6Ekc5Q6anpg", "属性信息--阀门")</f>
        <v>属性信息--阀门</v>
      </c>
      <c r="Y37"/>
      <c r="Z37"/>
      <c r="AA37"/>
      <c r="AB37"/>
      <c r="AC37"/>
      <c r="AD37"/>
      <c r="AE37"/>
      <c r="AF37"/>
      <c r="AG37"/>
    </row>
    <row r="38" ht="25.5" customHeight="1">
      <c r="A38"/>
      <c r="B38" t="inlineStr">
        <is>
          <t>安装工程</t>
        </is>
      </c>
      <c r="C38" t="inlineStr">
        <is>
          <t>给排水、采暖、燃气工程</t>
        </is>
      </c>
      <c r="D38" t="inlineStr">
        <is>
          <t>中水系统</t>
        </is>
      </c>
      <c r="E38" t="inlineStr">
        <is>
          <t>031003003</t>
        </is>
      </c>
      <c r="F38" t="inlineStr">
        <is>
          <t>自力式压差旁通阀 DN150</t>
        </is>
      </c>
      <c r="G38"/>
      <c r="H38" t="inlineStr">
        <is>
          <t>个</t>
        </is>
      </c>
      <c r="I38" t="inlineStr">
        <is>
          <t>给排水系统</t>
        </is>
      </c>
      <c r="J38" t="inlineStr">
        <is>
          <t>中水系统</t>
        </is>
      </c>
      <c r="K38" t="inlineStr">
        <is>
          <t>中水供水系统</t>
        </is>
      </c>
      <c r="L38" t="inlineStr">
        <is>
          <t>02</t>
        </is>
      </c>
      <c r="M38" t="inlineStr">
        <is>
          <t>01</t>
        </is>
      </c>
      <c r="N38" t="inlineStr">
        <is>
          <t>03</t>
        </is>
      </c>
      <c r="O38" t="inlineStr">
        <is>
          <t>02</t>
        </is>
      </c>
      <c r="P38" t="inlineStr">
        <is>
          <t>管道附件</t>
        </is>
      </c>
      <c r="Q38" t="inlineStr">
        <is>
          <t>自力式压差旁通阀</t>
        </is>
      </c>
      <c r="R38" t="inlineStr">
        <is>
          <t>自力式压差旁通阀-螺纹连接-DN150</t>
        </is>
      </c>
      <c r="S38" t="inlineStr">
        <is>
          <t>设备名称-连接形式-公称直径</t>
        </is>
      </c>
      <c r="T38" t="inlineStr">
        <is>
          <t>管道附件_自力式压差旁通阀_自力式压差旁通阀-螺纹连接-DN150</t>
        </is>
      </c>
      <c r="U38" t="inlineStr">
        <is>
          <t>20231013构件命名调整</t>
        </is>
      </c>
      <c r="V38" t="inlineStr">
        <is>
          <t>给排水工程_管道附件</t>
        </is>
      </c>
      <c r="W38" s="2" t="str">
        <f>=HYPERLINK("https://j6i2pabkfv.feishu.cn/wiki/QuUuwRSSqidu01kxKwfcmdPLn3b", "属性信息表-非电动阀门-三工区")</f>
        <v>属性信息表-非电动阀门-三工区</v>
      </c>
      <c r="X38" s="2" t="str">
        <f>=HYPERLINK("https://yq86uww7uwa.feishu.cn/wiki/UC3SwuuLai4dcVkM6Ekc5Q6anpg", "属性信息--阀门")</f>
        <v>属性信息--阀门</v>
      </c>
      <c r="Y38"/>
      <c r="Z38"/>
      <c r="AA38"/>
      <c r="AB38"/>
      <c r="AC38"/>
      <c r="AD38"/>
      <c r="AE38"/>
      <c r="AF38"/>
      <c r="AG38"/>
    </row>
    <row r="39" ht="25.5" customHeight="1">
      <c r="A39"/>
      <c r="B39" t="inlineStr">
        <is>
          <t>安装工程</t>
        </is>
      </c>
      <c r="C39" t="inlineStr">
        <is>
          <t>给排水、采暖、燃气工程</t>
        </is>
      </c>
      <c r="D39" t="inlineStr">
        <is>
          <t>管道附件</t>
        </is>
      </c>
      <c r="E39" t="inlineStr">
        <is>
          <t>031003003</t>
        </is>
      </c>
      <c r="F39" t="inlineStr">
        <is>
          <t>安全阀 DN50</t>
        </is>
      </c>
      <c r="G39"/>
      <c r="H39" t="inlineStr">
        <is>
          <t>个</t>
        </is>
      </c>
      <c r="I39" t="inlineStr">
        <is>
          <t>给排水系统</t>
        </is>
      </c>
      <c r="J39" t="inlineStr">
        <is>
          <t>中水系统</t>
        </is>
      </c>
      <c r="K39" t="inlineStr">
        <is>
          <t>中水供水系统</t>
        </is>
      </c>
      <c r="L39" t="inlineStr">
        <is>
          <t>02</t>
        </is>
      </c>
      <c r="M39" t="inlineStr">
        <is>
          <t>01</t>
        </is>
      </c>
      <c r="N39" t="inlineStr">
        <is>
          <t>03</t>
        </is>
      </c>
      <c r="O39" t="inlineStr">
        <is>
          <t>02</t>
        </is>
      </c>
      <c r="P39" t="inlineStr">
        <is>
          <t>管道附件</t>
        </is>
      </c>
      <c r="Q39" t="inlineStr">
        <is>
          <t>安全阀</t>
        </is>
      </c>
      <c r="R39" t="inlineStr">
        <is>
          <t>安全阀-法兰连接-DN50</t>
        </is>
      </c>
      <c r="S39" t="inlineStr">
        <is>
          <t>设备名称-连接形式-公称直径</t>
        </is>
      </c>
      <c r="T39" t="inlineStr">
        <is>
          <t>管道附件_安全阀_安全阀-法兰连接-DN50</t>
        </is>
      </c>
      <c r="U39" t="inlineStr">
        <is>
          <t>20231013构件命名调整</t>
        </is>
      </c>
      <c r="V39" t="inlineStr">
        <is>
          <t>给排水工程_管道附件</t>
        </is>
      </c>
      <c r="W39" s="2" t="str">
        <f>=HYPERLINK("https://j6i2pabkfv.feishu.cn/wiki/QuUuwRSSqidu01kxKwfcmdPLn3b", "属性信息表-非电动阀门-三工区")</f>
        <v>属性信息表-非电动阀门-三工区</v>
      </c>
      <c r="X39" s="2" t="str">
        <f>=HYPERLINK("https://yq86uww7uwa.feishu.cn/wiki/UC3SwuuLai4dcVkM6Ekc5Q6anpg", "属性信息--阀门")</f>
        <v>属性信息--阀门</v>
      </c>
      <c r="Y39"/>
      <c r="Z39"/>
      <c r="AA39"/>
      <c r="AB39"/>
      <c r="AC39"/>
      <c r="AD39"/>
      <c r="AE39"/>
      <c r="AF39"/>
      <c r="AG39"/>
    </row>
    <row r="40" ht="25.5" customHeight="1">
      <c r="A40"/>
      <c r="B40" t="inlineStr">
        <is>
          <t>安装工程</t>
        </is>
      </c>
      <c r="C40" t="inlineStr">
        <is>
          <t>给排水、采暖、燃气工程</t>
        </is>
      </c>
      <c r="D40" t="inlineStr">
        <is>
          <t>管道附件</t>
        </is>
      </c>
      <c r="E40" t="inlineStr">
        <is>
          <t>310040140</t>
        </is>
      </c>
      <c r="F40" t="inlineStr">
        <is>
          <t>壁龛式冲洗阀（带泄水阀）DN32</t>
        </is>
      </c>
      <c r="G40"/>
      <c r="H40" t="inlineStr">
        <is>
          <t>个</t>
        </is>
      </c>
      <c r="I40" t="inlineStr">
        <is>
          <t>给排水系统</t>
        </is>
      </c>
      <c r="J40" t="inlineStr">
        <is>
          <t>给水系统</t>
        </is>
      </c>
      <c r="K40" t="inlineStr">
        <is>
          <t>给水系统</t>
        </is>
      </c>
      <c r="L40" t="inlineStr">
        <is>
          <t>02</t>
        </is>
      </c>
      <c r="M40" t="inlineStr">
        <is>
          <t>01</t>
        </is>
      </c>
      <c r="N40" t="inlineStr">
        <is>
          <t>01</t>
        </is>
      </c>
      <c r="O40" t="inlineStr">
        <is>
          <t>01</t>
        </is>
      </c>
      <c r="P40" t="inlineStr">
        <is>
          <t>管道附件</t>
        </is>
      </c>
      <c r="Q40" t="inlineStr">
        <is>
          <t>壁龛式冲洗阀（带泄水阀）</t>
        </is>
      </c>
      <c r="R40" t="inlineStr">
        <is>
          <t>壁龛式冲洗阀-带泄水阀-法兰连接-DN32</t>
        </is>
      </c>
      <c r="S40" t="inlineStr">
        <is>
          <t>设备名称-附属设备-连接形式-公称直径</t>
        </is>
      </c>
      <c r="T40" t="inlineStr">
        <is>
          <t>管道附件_壁龛式冲洗阀（带泄水阀）_壁龛式冲洗阀-带泄水阀-法兰连接-DN32</t>
        </is>
      </c>
      <c r="U40" t="inlineStr">
        <is>
          <t>20231013构件命名调整</t>
        </is>
      </c>
      <c r="V40" t="inlineStr">
        <is>
          <t>给排水工程_管道附件</t>
        </is>
      </c>
      <c r="W40" s="2" t="str">
        <f>=HYPERLINK("https://j6i2pabkfv.feishu.cn/wiki/QuUuwRSSqidu01kxKwfcmdPLn3b", "属性信息表-非电动阀门-三工区")</f>
        <v>属性信息表-非电动阀门-三工区</v>
      </c>
      <c r="X40" s="2" t="str">
        <f>=HYPERLINK("https://yq86uww7uwa.feishu.cn/wiki/UC3SwuuLai4dcVkM6Ekc5Q6anpg", "属性信息--阀门")</f>
        <v>属性信息--阀门</v>
      </c>
      <c r="Y40"/>
      <c r="Z40"/>
      <c r="AA40"/>
      <c r="AB40"/>
      <c r="AC40" t="inlineStr">
        <is>
          <t>1</t>
        </is>
      </c>
      <c r="AD40"/>
      <c r="AE40"/>
      <c r="AF40"/>
      <c r="AG40"/>
    </row>
    <row r="41" ht="25.5" customHeight="1">
      <c r="A41"/>
      <c r="B41" t="inlineStr">
        <is>
          <t>安装工程</t>
        </is>
      </c>
      <c r="C41" t="inlineStr">
        <is>
          <t>给排水、采暖、燃气工程</t>
        </is>
      </c>
      <c r="D41" t="inlineStr">
        <is>
          <t>管道附件</t>
        </is>
      </c>
      <c r="E41" t="inlineStr">
        <is>
          <t>031004014</t>
        </is>
      </c>
      <c r="F41" t="inlineStr">
        <is>
          <t>壁龛式冲洗阀 DN50</t>
        </is>
      </c>
      <c r="G41"/>
      <c r="H41" t="inlineStr">
        <is>
          <t>个</t>
        </is>
      </c>
      <c r="I41" t="inlineStr">
        <is>
          <t>给排水系统</t>
        </is>
      </c>
      <c r="J41" t="inlineStr">
        <is>
          <t>给水系统</t>
        </is>
      </c>
      <c r="K41" t="inlineStr">
        <is>
          <t>给水系统</t>
        </is>
      </c>
      <c r="L41" t="inlineStr">
        <is>
          <t>02</t>
        </is>
      </c>
      <c r="M41" t="inlineStr">
        <is>
          <t>01</t>
        </is>
      </c>
      <c r="N41" t="inlineStr">
        <is>
          <t>01</t>
        </is>
      </c>
      <c r="O41" t="inlineStr">
        <is>
          <t>01</t>
        </is>
      </c>
      <c r="P41" t="inlineStr">
        <is>
          <t>管道附件</t>
        </is>
      </c>
      <c r="Q41" t="inlineStr">
        <is>
          <t>壁龛式冲洗阀</t>
        </is>
      </c>
      <c r="R41" t="inlineStr">
        <is>
          <t>壁龛式冲洗阀-法兰连接-DN50</t>
        </is>
      </c>
      <c r="S41" t="inlineStr">
        <is>
          <t>设备名称-连接形式-公称直径</t>
        </is>
      </c>
      <c r="T41" t="inlineStr">
        <is>
          <t>管道附件_壁龛式冲洗阀_壁龛式冲洗阀-法兰连接-DN50</t>
        </is>
      </c>
      <c r="U41" t="inlineStr">
        <is>
          <t>20231013构件命名调整</t>
        </is>
      </c>
      <c r="V41" t="inlineStr">
        <is>
          <t>给排水工程_管道附件</t>
        </is>
      </c>
      <c r="W41" s="2" t="str">
        <f>=HYPERLINK("https://j6i2pabkfv.feishu.cn/wiki/QuUuwRSSqidu01kxKwfcmdPLn3b", "属性信息表-非电动阀门-三工区")</f>
        <v>属性信息表-非电动阀门-三工区</v>
      </c>
      <c r="X41" s="2" t="str">
        <f>=HYPERLINK("https://yq86uww7uwa.feishu.cn/wiki/UC3SwuuLai4dcVkM6Ekc5Q6anpg", "属性信息--阀门")</f>
        <v>属性信息--阀门</v>
      </c>
      <c r="Y41"/>
      <c r="Z41"/>
      <c r="AA41"/>
      <c r="AB41"/>
      <c r="AC41" t="inlineStr">
        <is>
          <t>1</t>
        </is>
      </c>
      <c r="AD41"/>
      <c r="AE41"/>
      <c r="AF41"/>
      <c r="AG41"/>
    </row>
    <row r="42" ht="25.5" customHeight="1">
      <c r="A42"/>
      <c r="B42" t="inlineStr">
        <is>
          <t>安装工程</t>
        </is>
      </c>
      <c r="C42" t="inlineStr">
        <is>
          <t>给排水、采暖、燃气工程</t>
        </is>
      </c>
      <c r="D42" t="inlineStr">
        <is>
          <t>管道附件</t>
        </is>
      </c>
      <c r="E42" t="inlineStr">
        <is>
          <t>031003001</t>
        </is>
      </c>
      <c r="F42" t="inlineStr">
        <is>
          <t>截止阀 DN50</t>
        </is>
      </c>
      <c r="G42"/>
      <c r="H42" t="inlineStr">
        <is>
          <t>个</t>
        </is>
      </c>
      <c r="I42" t="inlineStr">
        <is>
          <t>给排水系统</t>
        </is>
      </c>
      <c r="J42" t="inlineStr">
        <is>
          <t>中水系统</t>
        </is>
      </c>
      <c r="K42" t="inlineStr">
        <is>
          <t>中水供水系统</t>
        </is>
      </c>
      <c r="L42" t="inlineStr">
        <is>
          <t>02</t>
        </is>
      </c>
      <c r="M42" t="inlineStr">
        <is>
          <t>01</t>
        </is>
      </c>
      <c r="N42" t="inlineStr">
        <is>
          <t>03</t>
        </is>
      </c>
      <c r="O42" t="inlineStr">
        <is>
          <t>02</t>
        </is>
      </c>
      <c r="P42" t="inlineStr">
        <is>
          <t>管道附件</t>
        </is>
      </c>
      <c r="Q42" t="inlineStr">
        <is>
          <t>截止阀</t>
        </is>
      </c>
      <c r="R42" t="inlineStr">
        <is>
          <t>截止阀-法兰连接-DN50</t>
        </is>
      </c>
      <c r="S42" t="inlineStr">
        <is>
          <t>设备名称-连接形式-公称直径</t>
        </is>
      </c>
      <c r="T42" t="inlineStr">
        <is>
          <t>管道附件_截止阀_截止阀-法兰连接-DN50</t>
        </is>
      </c>
      <c r="U42" t="inlineStr">
        <is>
          <t>20231013构件命名调整</t>
        </is>
      </c>
      <c r="V42" t="inlineStr">
        <is>
          <t>给排水工程_管道附件</t>
        </is>
      </c>
      <c r="W42" s="2" t="str">
        <f>=HYPERLINK("https://j6i2pabkfv.feishu.cn/wiki/QuUuwRSSqidu01kxKwfcmdPLn3b", "属性信息表-非电动阀门-三工区")</f>
        <v>属性信息表-非电动阀门-三工区</v>
      </c>
      <c r="X42" s="2" t="str">
        <f>=HYPERLINK("https://yq86uww7uwa.feishu.cn/wiki/UC3SwuuLai4dcVkM6Ekc5Q6anpg", "属性信息--阀门")</f>
        <v>属性信息--阀门</v>
      </c>
      <c r="Y42"/>
      <c r="Z42"/>
      <c r="AA42"/>
      <c r="AB42"/>
      <c r="AC42"/>
      <c r="AD42"/>
      <c r="AE42"/>
      <c r="AF42"/>
      <c r="AG42"/>
    </row>
    <row r="43" ht="25.5" customHeight="1">
      <c r="A43"/>
      <c r="B43" t="inlineStr">
        <is>
          <t>安装工程</t>
        </is>
      </c>
      <c r="C43" t="inlineStr">
        <is>
          <t>给排水、采暖、燃气工程</t>
        </is>
      </c>
      <c r="D43" t="inlineStr">
        <is>
          <t>管道附件</t>
        </is>
      </c>
      <c r="E43" t="inlineStr">
        <is>
          <t>031003003</t>
        </is>
      </c>
      <c r="F43" t="inlineStr">
        <is>
          <t>闸阀 DN100</t>
        </is>
      </c>
      <c r="G43" t="inlineStr">
        <is>
          <t>含阀门连接件或法兰</t>
        </is>
      </c>
      <c r="H43" t="inlineStr">
        <is>
          <t>个</t>
        </is>
      </c>
      <c r="I43" t="inlineStr">
        <is>
          <t>给排水系统</t>
        </is>
      </c>
      <c r="J43" t="inlineStr">
        <is>
          <t>给水系统</t>
        </is>
      </c>
      <c r="K43" t="inlineStr">
        <is>
          <t>给水系统</t>
        </is>
      </c>
      <c r="L43" t="inlineStr">
        <is>
          <t>02</t>
        </is>
      </c>
      <c r="M43" t="inlineStr">
        <is>
          <t>01</t>
        </is>
      </c>
      <c r="N43" t="inlineStr">
        <is>
          <t>01</t>
        </is>
      </c>
      <c r="O43" t="inlineStr">
        <is>
          <t>01</t>
        </is>
      </c>
      <c r="P43" t="inlineStr">
        <is>
          <t>管道附件</t>
        </is>
      </c>
      <c r="Q43" t="inlineStr">
        <is>
          <t>闸阀</t>
        </is>
      </c>
      <c r="R43" t="inlineStr">
        <is>
          <t>闸阀-螺纹连接-DN100</t>
        </is>
      </c>
      <c r="S43" t="inlineStr">
        <is>
          <t>设备名称-连接形式-公称直径</t>
        </is>
      </c>
      <c r="T43" t="inlineStr">
        <is>
          <t>管道附件_闸阀_闸阀-螺纹连接-DN100</t>
        </is>
      </c>
      <c r="U43" t="inlineStr">
        <is>
          <t>20231013构件命名调整</t>
        </is>
      </c>
      <c r="V43" t="inlineStr">
        <is>
          <t>给排水工程_管道附件</t>
        </is>
      </c>
      <c r="W43" s="2" t="str">
        <f>=HYPERLINK("https://j6i2pabkfv.feishu.cn/wiki/QuUuwRSSqidu01kxKwfcmdPLn3b", "属性信息表-非电动阀门-三工区")</f>
        <v>属性信息表-非电动阀门-三工区</v>
      </c>
      <c r="X43" s="2" t="str">
        <f>=HYPERLINK("https://yq86uww7uwa.feishu.cn/wiki/UC3SwuuLai4dcVkM6Ekc5Q6anpg", "属性信息--阀门")</f>
        <v>属性信息--阀门</v>
      </c>
      <c r="Y43"/>
      <c r="Z43"/>
      <c r="AA43"/>
      <c r="AB43"/>
      <c r="AC43"/>
      <c r="AD43"/>
      <c r="AE43"/>
      <c r="AF43"/>
      <c r="AG43"/>
    </row>
    <row r="44" ht="25.5" customHeight="1">
      <c r="A44"/>
      <c r="B44" t="inlineStr">
        <is>
          <t>安装工程</t>
        </is>
      </c>
      <c r="C44" t="inlineStr">
        <is>
          <t>给排水、采暖、燃气工程</t>
        </is>
      </c>
      <c r="D44" t="inlineStr">
        <is>
          <t>管道附件</t>
        </is>
      </c>
      <c r="E44" t="inlineStr">
        <is>
          <t>031003003</t>
        </is>
      </c>
      <c r="F44" t="inlineStr">
        <is>
          <t>明杆闸阀 DN100</t>
        </is>
      </c>
      <c r="G44" t="inlineStr">
        <is>
          <t>含阀门连接件或法兰</t>
        </is>
      </c>
      <c r="H44" t="inlineStr">
        <is>
          <t>个</t>
        </is>
      </c>
      <c r="I44" t="inlineStr">
        <is>
          <t>给排水系统</t>
        </is>
      </c>
      <c r="J44" t="inlineStr">
        <is>
          <t>给水系统</t>
        </is>
      </c>
      <c r="K44" t="inlineStr">
        <is>
          <t>给水系统</t>
        </is>
      </c>
      <c r="L44" t="inlineStr">
        <is>
          <t>02</t>
        </is>
      </c>
      <c r="M44" t="inlineStr">
        <is>
          <t>01</t>
        </is>
      </c>
      <c r="N44" t="inlineStr">
        <is>
          <t>01</t>
        </is>
      </c>
      <c r="O44" t="inlineStr">
        <is>
          <t>01</t>
        </is>
      </c>
      <c r="P44" t="inlineStr">
        <is>
          <t>管道附件</t>
        </is>
      </c>
      <c r="Q44" t="inlineStr">
        <is>
          <t>明杆闸阀</t>
        </is>
      </c>
      <c r="R44" t="inlineStr">
        <is>
          <t>明杆闸阀-螺纹连接-DN100</t>
        </is>
      </c>
      <c r="S44" t="inlineStr">
        <is>
          <t>设备名称-连接形式-公称直径</t>
        </is>
      </c>
      <c r="T44" t="inlineStr">
        <is>
          <t>管道附件_明杆闸阀_明杆闸阀-螺纹连接-DN100</t>
        </is>
      </c>
      <c r="U44" t="inlineStr">
        <is>
          <t>20231013构件命名调整</t>
        </is>
      </c>
      <c r="V44" t="inlineStr">
        <is>
          <t>给排水工程_管道附件</t>
        </is>
      </c>
      <c r="W44" s="2" t="str">
        <f>=HYPERLINK("https://j6i2pabkfv.feishu.cn/wiki/QuUuwRSSqidu01kxKwfcmdPLn3b", "属性信息表-非电动阀门-三工区")</f>
        <v>属性信息表-非电动阀门-三工区</v>
      </c>
      <c r="X44" s="2" t="str">
        <f>=HYPERLINK("https://yq86uww7uwa.feishu.cn/wiki/UC3SwuuLai4dcVkM6Ekc5Q6anpg", "属性信息--阀门")</f>
        <v>属性信息--阀门</v>
      </c>
      <c r="Y44"/>
      <c r="Z44"/>
      <c r="AA44"/>
      <c r="AB44"/>
      <c r="AC44" t="inlineStr">
        <is>
          <t>1</t>
        </is>
      </c>
      <c r="AD44"/>
      <c r="AE44"/>
      <c r="AF44"/>
      <c r="AG44"/>
    </row>
    <row r="45" ht="25.5" customHeight="1">
      <c r="A45"/>
      <c r="B45" t="inlineStr">
        <is>
          <t>安装工程</t>
        </is>
      </c>
      <c r="C45" t="inlineStr">
        <is>
          <t>给排水、采暖、燃气工程</t>
        </is>
      </c>
      <c r="D45" t="inlineStr">
        <is>
          <t>管道附件</t>
        </is>
      </c>
      <c r="E45" t="inlineStr">
        <is>
          <t>031004014</t>
        </is>
      </c>
      <c r="F45" t="inlineStr">
        <is>
          <t>泄水阀 DN80</t>
        </is>
      </c>
      <c r="G45"/>
      <c r="H45" t="inlineStr">
        <is>
          <t>个</t>
        </is>
      </c>
      <c r="I45" t="inlineStr">
        <is>
          <t>给排水系统</t>
        </is>
      </c>
      <c r="J45" t="inlineStr">
        <is>
          <t>给水系统</t>
        </is>
      </c>
      <c r="K45" t="inlineStr">
        <is>
          <t>给水系统</t>
        </is>
      </c>
      <c r="L45" t="inlineStr">
        <is>
          <t>02</t>
        </is>
      </c>
      <c r="M45" t="inlineStr">
        <is>
          <t>01</t>
        </is>
      </c>
      <c r="N45" t="inlineStr">
        <is>
          <t>01</t>
        </is>
      </c>
      <c r="O45" t="inlineStr">
        <is>
          <t>01</t>
        </is>
      </c>
      <c r="P45" t="inlineStr">
        <is>
          <t>管道附件</t>
        </is>
      </c>
      <c r="Q45" t="inlineStr">
        <is>
          <t>泄水阀</t>
        </is>
      </c>
      <c r="R45" t="inlineStr">
        <is>
          <t>泄水阀-螺纹连接-DN80</t>
        </is>
      </c>
      <c r="S45" t="inlineStr">
        <is>
          <t>设备名称-连接形式-公称直径</t>
        </is>
      </c>
      <c r="T45" t="inlineStr">
        <is>
          <t>管道附件_泄水阀_泄水阀-螺纹连接-DN80</t>
        </is>
      </c>
      <c r="U45" t="inlineStr">
        <is>
          <t>20231013构件命名调整</t>
        </is>
      </c>
      <c r="V45" t="inlineStr">
        <is>
          <t>给排水工程_管道附件</t>
        </is>
      </c>
      <c r="W45" s="2" t="str">
        <f>=HYPERLINK("https://j6i2pabkfv.feishu.cn/wiki/QuUuwRSSqidu01kxKwfcmdPLn3b", "属性信息表-非电动阀门-三工区")</f>
        <v>属性信息表-非电动阀门-三工区</v>
      </c>
      <c r="X45" s="2" t="str">
        <f>=HYPERLINK("https://yq86uww7uwa.feishu.cn/wiki/UC3SwuuLai4dcVkM6Ekc5Q6anpg", "属性信息--阀门")</f>
        <v>属性信息--阀门</v>
      </c>
      <c r="Y45"/>
      <c r="Z45"/>
      <c r="AA45"/>
      <c r="AB45"/>
      <c r="AC45"/>
      <c r="AD45"/>
      <c r="AE45"/>
      <c r="AF45"/>
      <c r="AG45"/>
    </row>
    <row r="46" ht="25.5" customHeight="1">
      <c r="A46"/>
      <c r="B46" t="inlineStr">
        <is>
          <t>安装工程</t>
        </is>
      </c>
      <c r="C46" t="inlineStr">
        <is>
          <t>给排水、采暖、燃气工程</t>
        </is>
      </c>
      <c r="D46" t="inlineStr">
        <is>
          <t>管道附件</t>
        </is>
      </c>
      <c r="E46" t="inlineStr">
        <is>
          <t>031003001</t>
        </is>
      </c>
      <c r="F46" t="inlineStr">
        <is>
          <t>止回阀 DN80</t>
        </is>
      </c>
      <c r="G46"/>
      <c r="H46" t="inlineStr">
        <is>
          <t>个</t>
        </is>
      </c>
      <c r="I46" t="inlineStr">
        <is>
          <t>给排水系统</t>
        </is>
      </c>
      <c r="J46" t="inlineStr">
        <is>
          <t>中水系统</t>
        </is>
      </c>
      <c r="K46" t="inlineStr">
        <is>
          <t>中水供水系统</t>
        </is>
      </c>
      <c r="L46" t="inlineStr">
        <is>
          <t>02</t>
        </is>
      </c>
      <c r="M46" t="inlineStr">
        <is>
          <t>01</t>
        </is>
      </c>
      <c r="N46" t="inlineStr">
        <is>
          <t>03</t>
        </is>
      </c>
      <c r="O46" t="inlineStr">
        <is>
          <t>02</t>
        </is>
      </c>
      <c r="P46" t="inlineStr">
        <is>
          <t>管道附件</t>
        </is>
      </c>
      <c r="Q46" t="inlineStr">
        <is>
          <t>止回阀</t>
        </is>
      </c>
      <c r="R46" t="inlineStr">
        <is>
          <t>止回阀-螺纹连接-DN80</t>
        </is>
      </c>
      <c r="S46" t="inlineStr">
        <is>
          <t>设备名称-连接形式-公称直径</t>
        </is>
      </c>
      <c r="T46" t="inlineStr">
        <is>
          <t>管道附件_止回阀_止回阀-螺纹连接-DN80</t>
        </is>
      </c>
      <c r="U46" t="inlineStr">
        <is>
          <t>20231013构件命名调整</t>
        </is>
      </c>
      <c r="V46" t="inlineStr">
        <is>
          <t>给排水工程_管道附件</t>
        </is>
      </c>
      <c r="W46" s="2" t="str">
        <f>=HYPERLINK("https://j6i2pabkfv.feishu.cn/wiki/QuUuwRSSqidu01kxKwfcmdPLn3b", "属性信息表-非电动阀门-三工区")</f>
        <v>属性信息表-非电动阀门-三工区</v>
      </c>
      <c r="X46" s="2" t="str">
        <f>=HYPERLINK("https://yq86uww7uwa.feishu.cn/wiki/UC3SwuuLai4dcVkM6Ekc5Q6anpg", "属性信息--阀门")</f>
        <v>属性信息--阀门</v>
      </c>
      <c r="Y46"/>
      <c r="Z46"/>
      <c r="AA46"/>
      <c r="AB46"/>
      <c r="AC46"/>
      <c r="AD46"/>
      <c r="AE46"/>
      <c r="AF46"/>
      <c r="AG46"/>
    </row>
    <row r="47" ht="25.5" customHeight="1">
      <c r="A47"/>
      <c r="B47" t="inlineStr">
        <is>
          <t>安装工程</t>
        </is>
      </c>
      <c r="C47" t="inlineStr">
        <is>
          <t>给排水、采暖、燃气工程</t>
        </is>
      </c>
      <c r="D47" t="inlineStr">
        <is>
          <t>管道附件</t>
        </is>
      </c>
      <c r="E47" t="inlineStr">
        <is>
          <t>031003003</t>
        </is>
      </c>
      <c r="F47" t="inlineStr">
        <is>
          <t>减压阀 DN80</t>
        </is>
      </c>
      <c r="G47"/>
      <c r="H47" t="inlineStr">
        <is>
          <t>个</t>
        </is>
      </c>
      <c r="I47" t="inlineStr">
        <is>
          <t>给排水系统</t>
        </is>
      </c>
      <c r="J47" t="inlineStr">
        <is>
          <t>中水系统</t>
        </is>
      </c>
      <c r="K47" t="inlineStr">
        <is>
          <t>中水供水系统</t>
        </is>
      </c>
      <c r="L47" t="inlineStr">
        <is>
          <t>02</t>
        </is>
      </c>
      <c r="M47" t="inlineStr">
        <is>
          <t>01</t>
        </is>
      </c>
      <c r="N47" t="inlineStr">
        <is>
          <t>03</t>
        </is>
      </c>
      <c r="O47" t="inlineStr">
        <is>
          <t>02</t>
        </is>
      </c>
      <c r="P47" t="inlineStr">
        <is>
          <t>管道附件</t>
        </is>
      </c>
      <c r="Q47" t="inlineStr">
        <is>
          <t>减压阀</t>
        </is>
      </c>
      <c r="R47" t="inlineStr">
        <is>
          <t>减压阀-法兰连接-DN80</t>
        </is>
      </c>
      <c r="S47" t="inlineStr">
        <is>
          <t>设备名称-连接形式-公称直径</t>
        </is>
      </c>
      <c r="T47" t="inlineStr">
        <is>
          <t>管道附件_减压阀_减压阀-法兰连接-DN80</t>
        </is>
      </c>
      <c r="U47" t="inlineStr">
        <is>
          <t>20231013构件命名调整</t>
        </is>
      </c>
      <c r="V47" t="inlineStr">
        <is>
          <t>给排水工程_管道附件</t>
        </is>
      </c>
      <c r="W47" s="2" t="str">
        <f>=HYPERLINK("https://j6i2pabkfv.feishu.cn/wiki/QuUuwRSSqidu01kxKwfcmdPLn3b", "属性信息表-非电动阀门-三工区")</f>
        <v>属性信息表-非电动阀门-三工区</v>
      </c>
      <c r="X47" s="2" t="str">
        <f>=HYPERLINK("https://yq86uww7uwa.feishu.cn/wiki/UC3SwuuLai4dcVkM6Ekc5Q6anpg", "属性信息--阀门")</f>
        <v>属性信息--阀门</v>
      </c>
      <c r="Y47"/>
      <c r="Z47"/>
      <c r="AA47"/>
      <c r="AB47"/>
      <c r="AC47" t="inlineStr">
        <is>
          <t>1</t>
        </is>
      </c>
      <c r="AD47"/>
      <c r="AE47"/>
      <c r="AF47"/>
      <c r="AG47"/>
    </row>
    <row r="48" ht="25.5" customHeight="1">
      <c r="A48"/>
      <c r="B48" t="inlineStr">
        <is>
          <t>安装工程</t>
        </is>
      </c>
      <c r="C48" t="inlineStr">
        <is>
          <t>给排水、采暖、燃气工程</t>
        </is>
      </c>
      <c r="D48" t="inlineStr">
        <is>
          <t>管道附件</t>
        </is>
      </c>
      <c r="E48" t="inlineStr">
        <is>
          <t>031003001</t>
        </is>
      </c>
      <c r="F48" t="inlineStr">
        <is>
          <t>自动排气阀 DN25</t>
        </is>
      </c>
      <c r="G48"/>
      <c r="H48" t="inlineStr">
        <is>
          <t>个</t>
        </is>
      </c>
      <c r="I48" t="inlineStr">
        <is>
          <t>给排水系统</t>
        </is>
      </c>
      <c r="J48" t="inlineStr">
        <is>
          <t>给水系统</t>
        </is>
      </c>
      <c r="K48" t="inlineStr">
        <is>
          <t>给水系统</t>
        </is>
      </c>
      <c r="L48" t="inlineStr">
        <is>
          <t>02</t>
        </is>
      </c>
      <c r="M48" t="inlineStr">
        <is>
          <t>01</t>
        </is>
      </c>
      <c r="N48" t="inlineStr">
        <is>
          <t>01</t>
        </is>
      </c>
      <c r="O48" t="inlineStr">
        <is>
          <t>01</t>
        </is>
      </c>
      <c r="P48" t="inlineStr">
        <is>
          <t>管道附件</t>
        </is>
      </c>
      <c r="Q48" t="inlineStr">
        <is>
          <t>自动排气阀</t>
        </is>
      </c>
      <c r="R48" t="inlineStr">
        <is>
          <t>自动排气阀-螺纹连接-DN25</t>
        </is>
      </c>
      <c r="S48" t="inlineStr">
        <is>
          <t>设备名称-连接形式-公称直径</t>
        </is>
      </c>
      <c r="T48" t="inlineStr">
        <is>
          <t>管道附件_自动排气阀_自动排气阀-螺纹连接-DN25</t>
        </is>
      </c>
      <c r="U48" t="inlineStr">
        <is>
          <t>20231013构件命名调整</t>
        </is>
      </c>
      <c r="V48" t="inlineStr">
        <is>
          <t>给排水工程_管道附件</t>
        </is>
      </c>
      <c r="W48" s="2" t="str">
        <f>=HYPERLINK("https://j6i2pabkfv.feishu.cn/wiki/QuUuwRSSqidu01kxKwfcmdPLn3b", "属性信息表-非电动阀门-三工区")</f>
        <v>属性信息表-非电动阀门-三工区</v>
      </c>
      <c r="X48" s="2" t="str">
        <f>=HYPERLINK("https://yq86uww7uwa.feishu.cn/wiki/UC3SwuuLai4dcVkM6Ekc5Q6anpg", "属性信息--阀门")</f>
        <v>属性信息--阀门</v>
      </c>
      <c r="Y48"/>
      <c r="Z48"/>
      <c r="AA48"/>
      <c r="AB48"/>
      <c r="AC48"/>
      <c r="AD48"/>
      <c r="AE48"/>
      <c r="AF48"/>
      <c r="AG48"/>
    </row>
    <row r="49" ht="25.5" customHeight="1">
      <c r="A49"/>
      <c r="B49" t="inlineStr">
        <is>
          <t>安装工程</t>
        </is>
      </c>
      <c r="C49" t="inlineStr">
        <is>
          <t>给排水、采暖、燃气工程</t>
        </is>
      </c>
      <c r="D49" t="inlineStr">
        <is>
          <t>管道附件</t>
        </is>
      </c>
      <c r="E49" t="inlineStr">
        <is>
          <t>031003001</t>
        </is>
      </c>
      <c r="F49" t="inlineStr">
        <is>
          <t>可调式减压稳压阀 DN15</t>
        </is>
      </c>
      <c r="G49"/>
      <c r="H49" t="inlineStr">
        <is>
          <t>个</t>
        </is>
      </c>
      <c r="I49" t="inlineStr">
        <is>
          <t>给排水系统</t>
        </is>
      </c>
      <c r="J49" t="inlineStr">
        <is>
          <t>中水系统</t>
        </is>
      </c>
      <c r="K49" t="inlineStr">
        <is>
          <t>中水供水系统</t>
        </is>
      </c>
      <c r="L49" t="inlineStr">
        <is>
          <t>02</t>
        </is>
      </c>
      <c r="M49" t="inlineStr">
        <is>
          <t>01</t>
        </is>
      </c>
      <c r="N49" t="inlineStr">
        <is>
          <t>03</t>
        </is>
      </c>
      <c r="O49" t="inlineStr">
        <is>
          <t>02</t>
        </is>
      </c>
      <c r="P49" t="inlineStr">
        <is>
          <t>管道附件</t>
        </is>
      </c>
      <c r="Q49" t="inlineStr">
        <is>
          <t>可调式减压稳压阀</t>
        </is>
      </c>
      <c r="R49" t="inlineStr">
        <is>
          <t>可调式减压稳压阀-法兰连接-DN15</t>
        </is>
      </c>
      <c r="S49" t="inlineStr">
        <is>
          <t>设备名称-连接形式-公称直径</t>
        </is>
      </c>
      <c r="T49" t="inlineStr">
        <is>
          <t>管道附件_可调式减压稳压阀_可调式减压稳压阀-法兰连接-DN15</t>
        </is>
      </c>
      <c r="U49" t="inlineStr">
        <is>
          <t>20231013构件命名调整</t>
        </is>
      </c>
      <c r="V49" t="inlineStr">
        <is>
          <t>给排水工程_管道附件</t>
        </is>
      </c>
      <c r="W49" s="2" t="str">
        <f>=HYPERLINK("https://j6i2pabkfv.feishu.cn/wiki/QuUuwRSSqidu01kxKwfcmdPLn3b", "属性信息表-非电动阀门-三工区")</f>
        <v>属性信息表-非电动阀门-三工区</v>
      </c>
      <c r="X49" s="2" t="str">
        <f>=HYPERLINK("https://yq86uww7uwa.feishu.cn/wiki/UC3SwuuLai4dcVkM6Ekc5Q6anpg", "属性信息--阀门")</f>
        <v>属性信息--阀门</v>
      </c>
      <c r="Y49"/>
      <c r="Z49"/>
      <c r="AA49"/>
      <c r="AB49"/>
      <c r="AC49" t="inlineStr">
        <is>
          <t>1</t>
        </is>
      </c>
      <c r="AD49"/>
      <c r="AE49"/>
      <c r="AF49"/>
      <c r="AG49"/>
    </row>
    <row r="50" ht="25.5" customHeight="1">
      <c r="A50"/>
      <c r="B50" t="inlineStr">
        <is>
          <t>安装工程</t>
        </is>
      </c>
      <c r="C50" t="inlineStr">
        <is>
          <t>给排水、采暖、燃气工程</t>
        </is>
      </c>
      <c r="D50" t="inlineStr">
        <is>
          <t>管道附件</t>
        </is>
      </c>
      <c r="E50" t="inlineStr">
        <is>
          <t>031003001</t>
        </is>
      </c>
      <c r="F50" t="inlineStr">
        <is>
          <t>液位控制阀 DN50</t>
        </is>
      </c>
      <c r="G50"/>
      <c r="H50" t="inlineStr">
        <is>
          <t>个</t>
        </is>
      </c>
      <c r="I50" t="inlineStr">
        <is>
          <t>给排水系统</t>
        </is>
      </c>
      <c r="J50" t="inlineStr">
        <is>
          <t>中水系统</t>
        </is>
      </c>
      <c r="K50" t="inlineStr">
        <is>
          <t>中水供水系统</t>
        </is>
      </c>
      <c r="L50" t="inlineStr">
        <is>
          <t>02</t>
        </is>
      </c>
      <c r="M50" t="inlineStr">
        <is>
          <t>01</t>
        </is>
      </c>
      <c r="N50" t="inlineStr">
        <is>
          <t>03</t>
        </is>
      </c>
      <c r="O50" t="inlineStr">
        <is>
          <t>02</t>
        </is>
      </c>
      <c r="P50" t="inlineStr">
        <is>
          <t>管道附件</t>
        </is>
      </c>
      <c r="Q50" t="inlineStr">
        <is>
          <t>液位控制阀</t>
        </is>
      </c>
      <c r="R50" t="inlineStr">
        <is>
          <t>液位控制阀-法兰连接-DN50</t>
        </is>
      </c>
      <c r="S50" t="inlineStr">
        <is>
          <t>设备名称-连接形式-公称直径</t>
        </is>
      </c>
      <c r="T50" t="inlineStr">
        <is>
          <t>管道附件_液位控制阀_液位控制阀-法兰连接-DN50</t>
        </is>
      </c>
      <c r="U50" t="inlineStr">
        <is>
          <t>20231013构件命名调整</t>
        </is>
      </c>
      <c r="V50" t="inlineStr">
        <is>
          <t>给排水工程_管道附件</t>
        </is>
      </c>
      <c r="W50" s="2" t="str">
        <f>=HYPERLINK("https://j6i2pabkfv.feishu.cn/wiki/QuUuwRSSqidu01kxKwfcmdPLn3b", "属性信息表-非电动阀门-三工区")</f>
        <v>属性信息表-非电动阀门-三工区</v>
      </c>
      <c r="X50" s="2" t="str">
        <f>=HYPERLINK("https://yq86uww7uwa.feishu.cn/wiki/UC3SwuuLai4dcVkM6Ekc5Q6anpg", "属性信息--阀门")</f>
        <v>属性信息--阀门</v>
      </c>
      <c r="Y50"/>
      <c r="Z50"/>
      <c r="AA50"/>
      <c r="AB50"/>
      <c r="AC50" t="inlineStr">
        <is>
          <t>1</t>
        </is>
      </c>
      <c r="AD50"/>
      <c r="AE50"/>
      <c r="AF50"/>
      <c r="AG50"/>
    </row>
    <row r="51" ht="25.5" customHeight="1">
      <c r="A51"/>
      <c r="B51" t="inlineStr">
        <is>
          <t>安装工程</t>
        </is>
      </c>
      <c r="C51" t="inlineStr">
        <is>
          <t>给排水、采暖、燃气工程</t>
        </is>
      </c>
      <c r="D51" t="inlineStr">
        <is>
          <t>管道附件</t>
        </is>
      </c>
      <c r="E51" t="inlineStr">
        <is>
          <t>031003003</t>
        </is>
      </c>
      <c r="F51" t="inlineStr">
        <is>
          <t>温度调节阀 DN50</t>
        </is>
      </c>
      <c r="G51"/>
      <c r="H51" t="inlineStr">
        <is>
          <t>个</t>
        </is>
      </c>
      <c r="I51" t="inlineStr">
        <is>
          <t>给排水系统</t>
        </is>
      </c>
      <c r="J51" t="inlineStr">
        <is>
          <t>中水系统</t>
        </is>
      </c>
      <c r="K51" t="inlineStr">
        <is>
          <t>中水供水系统</t>
        </is>
      </c>
      <c r="L51" t="inlineStr">
        <is>
          <t>02</t>
        </is>
      </c>
      <c r="M51" t="inlineStr">
        <is>
          <t>01</t>
        </is>
      </c>
      <c r="N51" t="inlineStr">
        <is>
          <t>03</t>
        </is>
      </c>
      <c r="O51" t="inlineStr">
        <is>
          <t>02</t>
        </is>
      </c>
      <c r="P51" t="inlineStr">
        <is>
          <t>管道附件</t>
        </is>
      </c>
      <c r="Q51" t="inlineStr">
        <is>
          <t>温度调节阀</t>
        </is>
      </c>
      <c r="R51" t="inlineStr">
        <is>
          <t>温度调节阀-法兰连接-DN50</t>
        </is>
      </c>
      <c r="S51" t="inlineStr">
        <is>
          <t>设备名称-连接形式-公称直径</t>
        </is>
      </c>
      <c r="T51" t="inlineStr">
        <is>
          <t>管道附件_温度调节阀_温度调节阀-法兰连接-DN50</t>
        </is>
      </c>
      <c r="U51" t="inlineStr">
        <is>
          <t>20231013构件命名调整</t>
        </is>
      </c>
      <c r="V51" t="inlineStr">
        <is>
          <t>给排水工程_管道附件</t>
        </is>
      </c>
      <c r="W51" s="2" t="str">
        <f>=HYPERLINK("https://j6i2pabkfv.feishu.cn/wiki/QuUuwRSSqidu01kxKwfcmdPLn3b", "属性信息表-非电动阀门-三工区")</f>
        <v>属性信息表-非电动阀门-三工区</v>
      </c>
      <c r="X51" s="2" t="str">
        <f>=HYPERLINK("https://yq86uww7uwa.feishu.cn/wiki/UC3SwuuLai4dcVkM6Ekc5Q6anpg", "属性信息--阀门")</f>
        <v>属性信息--阀门</v>
      </c>
      <c r="Y51"/>
      <c r="Z51"/>
      <c r="AA51"/>
      <c r="AB51"/>
      <c r="AC51" t="inlineStr">
        <is>
          <t>1</t>
        </is>
      </c>
      <c r="AD51"/>
      <c r="AE51"/>
      <c r="AF51"/>
      <c r="AG51"/>
    </row>
    <row r="52" ht="25.5" customHeight="1">
      <c r="A52"/>
      <c r="B52" t="inlineStr">
        <is>
          <t>安装工程</t>
        </is>
      </c>
      <c r="C52" t="inlineStr">
        <is>
          <t>给排水、采暖、燃气工程</t>
        </is>
      </c>
      <c r="D52" t="inlineStr">
        <is>
          <t>管道附件</t>
        </is>
      </c>
      <c r="E52" t="inlineStr">
        <is>
          <t>031003001</t>
        </is>
      </c>
      <c r="F52" t="inlineStr">
        <is>
          <t>阻火呼吸阀 DN50</t>
        </is>
      </c>
      <c r="G52"/>
      <c r="H52" t="inlineStr">
        <is>
          <t>个</t>
        </is>
      </c>
      <c r="I52" t="inlineStr">
        <is>
          <t>给排水系统</t>
        </is>
      </c>
      <c r="J52" t="inlineStr">
        <is>
          <t>给水系统</t>
        </is>
      </c>
      <c r="K52" t="inlineStr">
        <is>
          <t>给水系统</t>
        </is>
      </c>
      <c r="L52" t="inlineStr">
        <is>
          <t>02</t>
        </is>
      </c>
      <c r="M52" t="inlineStr">
        <is>
          <t>01</t>
        </is>
      </c>
      <c r="N52" t="inlineStr">
        <is>
          <t>01</t>
        </is>
      </c>
      <c r="O52" t="inlineStr">
        <is>
          <t>01</t>
        </is>
      </c>
      <c r="P52" t="inlineStr">
        <is>
          <t>管道附件</t>
        </is>
      </c>
      <c r="Q52" t="inlineStr">
        <is>
          <t>阻火呼吸阀</t>
        </is>
      </c>
      <c r="R52" t="inlineStr">
        <is>
          <t>阻火呼吸阀-法兰连接-DN50</t>
        </is>
      </c>
      <c r="S52" t="inlineStr">
        <is>
          <t>设备名称-连接形式-公称直径</t>
        </is>
      </c>
      <c r="T52" t="inlineStr">
        <is>
          <t>管道附件_阻火呼吸阀_阻火呼吸阀-法兰连接-DN50</t>
        </is>
      </c>
      <c r="U52" t="inlineStr">
        <is>
          <t>20231013构件命名调整</t>
        </is>
      </c>
      <c r="V52" t="inlineStr">
        <is>
          <t>给排水工程_管道附件</t>
        </is>
      </c>
      <c r="W52" s="2" t="str">
        <f>=HYPERLINK("https://j6i2pabkfv.feishu.cn/wiki/QuUuwRSSqidu01kxKwfcmdPLn3b", "属性信息表-非电动阀门-三工区")</f>
        <v>属性信息表-非电动阀门-三工区</v>
      </c>
      <c r="X52" s="2" t="str">
        <f>=HYPERLINK("https://yq86uww7uwa.feishu.cn/wiki/UC3SwuuLai4dcVkM6Ekc5Q6anpg", "属性信息--阀门")</f>
        <v>属性信息--阀门</v>
      </c>
      <c r="Y52"/>
      <c r="Z52"/>
      <c r="AA52"/>
      <c r="AB52"/>
      <c r="AC52" t="inlineStr">
        <is>
          <t>1</t>
        </is>
      </c>
      <c r="AD52"/>
      <c r="AE52"/>
      <c r="AF52"/>
      <c r="AG52"/>
    </row>
    <row r="53" ht="25.5" customHeight="1">
      <c r="A53"/>
      <c r="B53" t="inlineStr">
        <is>
          <t>安装工程</t>
        </is>
      </c>
      <c r="C53" t="inlineStr">
        <is>
          <t>给排水、采暖、燃气工程</t>
        </is>
      </c>
      <c r="D53" t="inlineStr">
        <is>
          <t>管道附件</t>
        </is>
      </c>
      <c r="E53" t="inlineStr">
        <is>
          <t>031003003</t>
        </is>
      </c>
      <c r="F53" t="inlineStr">
        <is>
          <t>调节阀 DN65</t>
        </is>
      </c>
      <c r="G53"/>
      <c r="H53" t="inlineStr">
        <is>
          <t>个</t>
        </is>
      </c>
      <c r="I53" t="inlineStr">
        <is>
          <t>给排水系统</t>
        </is>
      </c>
      <c r="J53" t="inlineStr">
        <is>
          <t>中水系统</t>
        </is>
      </c>
      <c r="K53" t="inlineStr">
        <is>
          <t>中水供水系统</t>
        </is>
      </c>
      <c r="L53" t="inlineStr">
        <is>
          <t>02</t>
        </is>
      </c>
      <c r="M53" t="inlineStr">
        <is>
          <t>01</t>
        </is>
      </c>
      <c r="N53" t="inlineStr">
        <is>
          <t>03</t>
        </is>
      </c>
      <c r="O53" t="inlineStr">
        <is>
          <t>02</t>
        </is>
      </c>
      <c r="P53" t="inlineStr">
        <is>
          <t>管道附件</t>
        </is>
      </c>
      <c r="Q53" t="inlineStr">
        <is>
          <t>调节阀</t>
        </is>
      </c>
      <c r="R53" t="inlineStr">
        <is>
          <t>调节阀-法兰连接-DN65</t>
        </is>
      </c>
      <c r="S53" t="inlineStr">
        <is>
          <t>设备名称-连接形式-公称直径</t>
        </is>
      </c>
      <c r="T53" t="inlineStr">
        <is>
          <t>管道附件_调节阀_调节阀-法兰连接-DN65</t>
        </is>
      </c>
      <c r="U53" t="inlineStr">
        <is>
          <t>20231013构件命名调整</t>
        </is>
      </c>
      <c r="V53" t="inlineStr">
        <is>
          <t>给排水工程_管道附件</t>
        </is>
      </c>
      <c r="W53" s="2" t="str">
        <f>=HYPERLINK("https://j6i2pabkfv.feishu.cn/wiki/QuUuwRSSqidu01kxKwfcmdPLn3b", "属性信息表-非电动阀门-三工区")</f>
        <v>属性信息表-非电动阀门-三工区</v>
      </c>
      <c r="X53" s="2" t="str">
        <f>=HYPERLINK("https://yq86uww7uwa.feishu.cn/wiki/UC3SwuuLai4dcVkM6Ekc5Q6anpg", "属性信息--阀门")</f>
        <v>属性信息--阀门</v>
      </c>
      <c r="Y53"/>
      <c r="Z53"/>
      <c r="AA53"/>
      <c r="AB53"/>
      <c r="AC53" t="inlineStr">
        <is>
          <t>1</t>
        </is>
      </c>
      <c r="AD53"/>
      <c r="AE53"/>
      <c r="AF53"/>
      <c r="AG53"/>
    </row>
    <row r="54" ht="25.5" customHeight="1">
      <c r="A54"/>
      <c r="B54" t="inlineStr">
        <is>
          <t>安装工程</t>
        </is>
      </c>
      <c r="C54" t="inlineStr">
        <is>
          <t>给排水、采暖、燃气工程</t>
        </is>
      </c>
      <c r="D54" t="inlineStr">
        <is>
          <t>给水系统</t>
        </is>
      </c>
      <c r="E54" t="inlineStr">
        <is>
          <t>031003001</t>
        </is>
      </c>
      <c r="F54" t="inlineStr">
        <is>
          <t>波纹补偿器 DN300</t>
        </is>
      </c>
      <c r="G54"/>
      <c r="H54" t="inlineStr">
        <is>
          <t>个</t>
        </is>
      </c>
      <c r="I54" t="inlineStr">
        <is>
          <t>给排水系统</t>
        </is>
      </c>
      <c r="J54" t="inlineStr">
        <is>
          <t>给水系统</t>
        </is>
      </c>
      <c r="K54" t="inlineStr">
        <is>
          <t>给水系统</t>
        </is>
      </c>
      <c r="L54" t="inlineStr">
        <is>
          <t>02</t>
        </is>
      </c>
      <c r="M54" t="inlineStr">
        <is>
          <t>01</t>
        </is>
      </c>
      <c r="N54" t="inlineStr">
        <is>
          <t>01</t>
        </is>
      </c>
      <c r="O54" t="inlineStr">
        <is>
          <t>01</t>
        </is>
      </c>
      <c r="P54" t="inlineStr">
        <is>
          <t>管道附件</t>
        </is>
      </c>
      <c r="Q54" t="inlineStr">
        <is>
          <t>波纹补偿器</t>
        </is>
      </c>
      <c r="R54" t="inlineStr">
        <is>
          <t>波纹补偿器-DN300</t>
        </is>
      </c>
      <c r="S54" t="inlineStr">
        <is>
          <t>设备名称-公称直径</t>
        </is>
      </c>
      <c r="T54" t="inlineStr">
        <is>
          <t>管道附件_波纹补偿器_波纹补偿器-DN300</t>
        </is>
      </c>
      <c r="U54" t="inlineStr">
        <is>
          <t>20231013构件命名调整</t>
        </is>
      </c>
      <c r="V54" t="inlineStr">
        <is>
          <t>给排水工程_管道附件</t>
        </is>
      </c>
      <c r="W54" s="2" t="str">
        <f>=HYPERLINK("https://j6i2pabkfv.feishu.cn/wiki/QuUuwRSSqidu01kxKwfcmdPLn3b", "属性信息表-非电动阀门-三工区")</f>
        <v>属性信息表-非电动阀门-三工区</v>
      </c>
      <c r="X54" s="2" t="str">
        <f>=HYPERLINK("https://yq86uww7uwa.feishu.cn/wiki/BINJwzzaxikNEUkqGwzcuJsDnHc", "属性信息--软接头")</f>
        <v>属性信息--软接头</v>
      </c>
      <c r="Y54"/>
      <c r="Z54"/>
      <c r="AA54"/>
      <c r="AB54"/>
      <c r="AC54"/>
      <c r="AD54"/>
      <c r="AE54"/>
      <c r="AF54"/>
      <c r="AG54"/>
    </row>
    <row r="55" ht="25.5" customHeight="1">
      <c r="A55"/>
      <c r="B55" t="inlineStr">
        <is>
          <t>安装工程</t>
        </is>
      </c>
      <c r="C55" t="inlineStr">
        <is>
          <t>给排水、采暖、燃气工程</t>
        </is>
      </c>
      <c r="D55" t="inlineStr">
        <is>
          <t>给水系统</t>
        </is>
      </c>
      <c r="E55" t="inlineStr">
        <is>
          <t>031004014</t>
        </is>
      </c>
      <c r="F55" t="inlineStr">
        <is>
          <t>冲洗栓（自带真空破坏器）DN20</t>
        </is>
      </c>
      <c r="G55"/>
      <c r="H55" t="inlineStr">
        <is>
          <t>个</t>
        </is>
      </c>
      <c r="I55" t="inlineStr">
        <is>
          <t>给排水系统</t>
        </is>
      </c>
      <c r="J55" t="inlineStr">
        <is>
          <t>给水系统</t>
        </is>
      </c>
      <c r="K55" t="inlineStr">
        <is>
          <t>给水系统</t>
        </is>
      </c>
      <c r="L55" t="inlineStr">
        <is>
          <t>02</t>
        </is>
      </c>
      <c r="M55" t="inlineStr">
        <is>
          <t>01</t>
        </is>
      </c>
      <c r="N55" t="inlineStr">
        <is>
          <t>01</t>
        </is>
      </c>
      <c r="O55" t="inlineStr">
        <is>
          <t>01</t>
        </is>
      </c>
      <c r="P55" t="inlineStr">
        <is>
          <t>管道附件</t>
        </is>
      </c>
      <c r="Q55" t="inlineStr">
        <is>
          <t>冲洗栓（自带真空破坏器）</t>
        </is>
      </c>
      <c r="R55" t="inlineStr">
        <is>
          <t>冲洗栓（自带真空破坏器）-DN20</t>
        </is>
      </c>
      <c r="S55" t="inlineStr">
        <is>
          <t>设备名称-公称直径</t>
        </is>
      </c>
      <c r="T55" t="inlineStr">
        <is>
          <t>管道附件_冲洗栓（自带真空破坏器）_冲洗栓（自带真空破坏器）-DN20</t>
        </is>
      </c>
      <c r="U55" t="inlineStr">
        <is>
          <t>20231013构件命名调整</t>
        </is>
      </c>
      <c r="V55" t="inlineStr">
        <is>
          <t>给排水工程_管道附件</t>
        </is>
      </c>
      <c r="W55" s="2" t="str">
        <f>=HYPERLINK("https://j6i2pabkfv.feishu.cn/wiki/QuUuwRSSqidu01kxKwfcmdPLn3b", "属性信息表-非电动阀门-三工区")</f>
        <v>属性信息表-非电动阀门-三工区</v>
      </c>
      <c r="X55" s="2" t="str">
        <f>=HYPERLINK("https://yq86uww7uwa.feishu.cn/wiki/UC3SwuuLai4dcVkM6Ekc5Q6anpg", "属性信息--阀门")</f>
        <v>属性信息--阀门</v>
      </c>
      <c r="Y55"/>
      <c r="Z55"/>
      <c r="AA55"/>
      <c r="AB55"/>
      <c r="AC55" t="inlineStr">
        <is>
          <t>1</t>
        </is>
      </c>
      <c r="AD55"/>
      <c r="AE55"/>
      <c r="AF55"/>
      <c r="AG55"/>
    </row>
    <row r="56" ht="25.5" customHeight="1">
      <c r="A56"/>
      <c r="B56" t="inlineStr">
        <is>
          <t>安装工程</t>
        </is>
      </c>
      <c r="C56" t="inlineStr">
        <is>
          <t>给排水、采暖、燃气工程</t>
        </is>
      </c>
      <c r="D56" t="inlineStr">
        <is>
          <t>给水系统</t>
        </is>
      </c>
      <c r="E56"/>
      <c r="F56"/>
      <c r="G56"/>
      <c r="H56" t="inlineStr">
        <is>
          <t>个</t>
        </is>
      </c>
      <c r="I56" t="inlineStr">
        <is>
          <t>给排水系统</t>
        </is>
      </c>
      <c r="J56" t="inlineStr">
        <is>
          <t>给水系统</t>
        </is>
      </c>
      <c r="K56" t="inlineStr">
        <is>
          <t>给水系统</t>
        </is>
      </c>
      <c r="L56" t="inlineStr">
        <is>
          <t>02</t>
        </is>
      </c>
      <c r="M56" t="inlineStr">
        <is>
          <t>01</t>
        </is>
      </c>
      <c r="N56" t="inlineStr">
        <is>
          <t>01</t>
        </is>
      </c>
      <c r="O56" t="inlineStr">
        <is>
          <t>01</t>
        </is>
      </c>
      <c r="P56" t="inlineStr">
        <is>
          <t>管道附件</t>
        </is>
      </c>
      <c r="Q56" t="inlineStr">
        <is>
          <t>出水干管低压压力开关</t>
        </is>
      </c>
      <c r="R56" t="inlineStr">
        <is>
          <t>给水系统-不锈钢--1.6MPa-1.0精度-DN50</t>
        </is>
      </c>
      <c r="S56" t="inlineStr">
        <is>
          <t>系统-材质-承压（MPa）-测量精度-公称直径</t>
        </is>
      </c>
      <c r="T56" t="inlineStr">
        <is>
          <t>管道附件_出水干管低压压力开关_给水系统-不锈钢--1.6MPa-1.0精度-DN50</t>
        </is>
      </c>
      <c r="U56" t="inlineStr">
        <is>
          <t>20240308新增构件</t>
        </is>
      </c>
      <c r="V56"/>
      <c r="W56" s="2" t="str">
        <f>=HYPERLINK("https://j6i2pabkfv.feishu.cn/wiki/QuUuwRSSqidu01kxKwfcmdPLn3b", "属性信息表-非电动阀门-三工区")</f>
        <v>属性信息表-非电动阀门-三工区</v>
      </c>
      <c r="X56" s="2"/>
      <c r="Y56"/>
      <c r="Z56"/>
      <c r="AA56"/>
      <c r="AB56"/>
      <c r="AC56"/>
      <c r="AD56"/>
      <c r="AE56"/>
      <c r="AF56" t="inlineStr">
        <is>
          <t>否</t>
        </is>
      </c>
      <c r="AG56"/>
    </row>
    <row r="57" ht="25.5" customHeight="1">
      <c r="A57"/>
      <c r="B57" t="inlineStr">
        <is>
          <t>安装工程</t>
        </is>
      </c>
      <c r="C57" t="inlineStr">
        <is>
          <t>给排水、采暖、燃气工程</t>
        </is>
      </c>
      <c r="D57" t="inlineStr">
        <is>
          <t>设备</t>
        </is>
      </c>
      <c r="E57" t="inlineStr">
        <is>
          <t>031006011</t>
        </is>
      </c>
      <c r="F57" t="inlineStr">
        <is>
          <t>空气冷却器</t>
        </is>
      </c>
      <c r="G57"/>
      <c r="H57" t="inlineStr">
        <is>
          <t>台</t>
        </is>
      </c>
      <c r="I57" t="inlineStr">
        <is>
          <t>给排水系统</t>
        </is>
      </c>
      <c r="J57" t="inlineStr">
        <is>
          <t>循环水系统</t>
        </is>
      </c>
      <c r="K57" t="inlineStr">
        <is>
          <t>冷却水循环系统</t>
        </is>
      </c>
      <c r="L57" t="inlineStr">
        <is>
          <t>02</t>
        </is>
      </c>
      <c r="M57" t="inlineStr">
        <is>
          <t>01</t>
        </is>
      </c>
      <c r="N57" t="inlineStr">
        <is>
          <t>04</t>
        </is>
      </c>
      <c r="O57" t="inlineStr">
        <is>
          <t>01</t>
        </is>
      </c>
      <c r="P57" t="inlineStr">
        <is>
          <t>机械设备</t>
        </is>
      </c>
      <c r="Q57" t="inlineStr">
        <is>
          <t>空气冷却器</t>
        </is>
      </c>
      <c r="R57" t="inlineStr">
        <is>
          <t>设备名称</t>
        </is>
      </c>
      <c r="S57" t="inlineStr">
        <is>
          <t>设备名称</t>
        </is>
      </c>
      <c r="T57" t="inlineStr">
        <is>
          <t>机械设备_空气冷却器_设备名称</t>
        </is>
      </c>
      <c r="U57" t="inlineStr">
        <is>
          <t>20231013新增</t>
        </is>
      </c>
      <c r="V57" t="inlineStr">
        <is>
          <t>给排水工程_机械设备</t>
        </is>
      </c>
      <c r="W57" s="2" t="str">
        <f>=HYPERLINK("https://j6i2pabkfv.feishu.cn/wiki/QuUuwRSSqidu01kxKwfcmdPLn3b", "属性信息表-非电动阀门-三工区")</f>
        <v>属性信息表-非电动阀门-三工区</v>
      </c>
      <c r="X57" s="2" t="str">
        <f>=HYPERLINK("https://yq86uww7uwa.feishu.cn/wiki/NH48wtlbOiGVmzkgjiYchBgjn2f", "属性信息--仪器")</f>
        <v>属性信息--仪器</v>
      </c>
      <c r="Y57"/>
      <c r="Z57"/>
      <c r="AA57"/>
      <c r="AB57"/>
      <c r="AC57" t="inlineStr">
        <is>
          <t>1</t>
        </is>
      </c>
      <c r="AD57"/>
      <c r="AE57"/>
      <c r="AF57"/>
      <c r="AG57"/>
    </row>
    <row r="58" ht="25.5" customHeight="1">
      <c r="A58"/>
      <c r="B58" t="inlineStr">
        <is>
          <t>安装工程</t>
        </is>
      </c>
      <c r="C58" t="inlineStr">
        <is>
          <t>给排水、采暖、燃气工程</t>
        </is>
      </c>
      <c r="D58" t="inlineStr">
        <is>
          <t>管道附件</t>
        </is>
      </c>
      <c r="E58" t="inlineStr">
        <is>
          <t>031003001</t>
        </is>
      </c>
      <c r="F58" t="inlineStr">
        <is>
          <t>Y型过滤器 DN70</t>
        </is>
      </c>
      <c r="G58"/>
      <c r="H58" t="inlineStr">
        <is>
          <t>个</t>
        </is>
      </c>
      <c r="I58" t="inlineStr">
        <is>
          <t>给排水系统</t>
        </is>
      </c>
      <c r="J58" t="inlineStr">
        <is>
          <t>给水系统</t>
        </is>
      </c>
      <c r="K58" t="inlineStr">
        <is>
          <t>给水系统</t>
        </is>
      </c>
      <c r="L58" t="inlineStr">
        <is>
          <t>02</t>
        </is>
      </c>
      <c r="M58" t="inlineStr">
        <is>
          <t>01</t>
        </is>
      </c>
      <c r="N58" t="inlineStr">
        <is>
          <t>01</t>
        </is>
      </c>
      <c r="O58" t="inlineStr">
        <is>
          <t>01</t>
        </is>
      </c>
      <c r="P58" t="inlineStr">
        <is>
          <t>管道附件</t>
        </is>
      </c>
      <c r="Q58" t="inlineStr">
        <is>
          <t>Y型过滤器</t>
        </is>
      </c>
      <c r="R58" t="inlineStr">
        <is>
          <t>Y型过滤器-DN70</t>
        </is>
      </c>
      <c r="S58" t="inlineStr">
        <is>
          <t>设备名称-公称直径</t>
        </is>
      </c>
      <c r="T58" t="inlineStr">
        <is>
          <t>管道附件_Y型过滤器_Y型过滤器-DN70</t>
        </is>
      </c>
      <c r="U58" t="inlineStr">
        <is>
          <t>20231013构件命名调整</t>
        </is>
      </c>
      <c r="V58" t="inlineStr">
        <is>
          <t>给排水工程_管道附件</t>
        </is>
      </c>
      <c r="W58" s="2" t="str">
        <f>=HYPERLINK("https://j6i2pabkfv.feishu.cn/wiki/QuUuwRSSqidu01kxKwfcmdPLn3b", "属性信息表-非电动阀门-三工区")</f>
        <v>属性信息表-非电动阀门-三工区</v>
      </c>
      <c r="X58" s="2" t="str">
        <f>=HYPERLINK("https://yq86uww7uwa.feishu.cn/wiki/UC3SwuuLai4dcVkM6Ekc5Q6anpg", "属性信息--阀门")</f>
        <v>属性信息--阀门</v>
      </c>
      <c r="Y58"/>
      <c r="Z58"/>
      <c r="AA58"/>
      <c r="AB58"/>
      <c r="AC58"/>
      <c r="AD58"/>
      <c r="AE58"/>
      <c r="AF58"/>
      <c r="AG58"/>
    </row>
    <row r="59" ht="25.5" customHeight="1">
      <c r="A59"/>
      <c r="B59" t="inlineStr">
        <is>
          <t>安装工程</t>
        </is>
      </c>
      <c r="C59" t="inlineStr">
        <is>
          <t>给排水、采暖、燃气工程</t>
        </is>
      </c>
      <c r="D59" t="inlineStr">
        <is>
          <t>管道附件</t>
        </is>
      </c>
      <c r="E59" t="inlineStr">
        <is>
          <t>05B343</t>
        </is>
      </c>
      <c r="F59" t="inlineStr">
        <is>
          <t>倒流防止器 DN20</t>
        </is>
      </c>
      <c r="G59"/>
      <c r="H59" t="inlineStr">
        <is>
          <t>个</t>
        </is>
      </c>
      <c r="I59" t="inlineStr">
        <is>
          <t>给排水系统</t>
        </is>
      </c>
      <c r="J59" t="inlineStr">
        <is>
          <t>给水系统</t>
        </is>
      </c>
      <c r="K59" t="inlineStr">
        <is>
          <t>给水系统</t>
        </is>
      </c>
      <c r="L59" t="inlineStr">
        <is>
          <t>02</t>
        </is>
      </c>
      <c r="M59" t="inlineStr">
        <is>
          <t>01</t>
        </is>
      </c>
      <c r="N59" t="inlineStr">
        <is>
          <t>01</t>
        </is>
      </c>
      <c r="O59" t="inlineStr">
        <is>
          <t>01</t>
        </is>
      </c>
      <c r="P59" t="inlineStr">
        <is>
          <t>管道附件</t>
        </is>
      </c>
      <c r="Q59" t="inlineStr">
        <is>
          <t>倒流防止器</t>
        </is>
      </c>
      <c r="R59" t="inlineStr">
        <is>
          <t>倒流防止器-DN20</t>
        </is>
      </c>
      <c r="S59" t="inlineStr">
        <is>
          <t>设备名称-公称直径</t>
        </is>
      </c>
      <c r="T59" t="inlineStr">
        <is>
          <t>管道附件_倒流防止器_倒流防止器-DN20</t>
        </is>
      </c>
      <c r="U59" t="inlineStr">
        <is>
          <t>20231013构件命名调整</t>
        </is>
      </c>
      <c r="V59" t="inlineStr">
        <is>
          <t>给排水工程_管道附件</t>
        </is>
      </c>
      <c r="W59" s="2" t="str">
        <f>=HYPERLINK("https://j6i2pabkfv.feishu.cn/wiki/QuUuwRSSqidu01kxKwfcmdPLn3b", "属性信息表-非电动阀门-三工区")</f>
        <v>属性信息表-非电动阀门-三工区</v>
      </c>
      <c r="X59" s="2" t="str">
        <f>=HYPERLINK("https://yq86uww7uwa.feishu.cn/wiki/UC3SwuuLai4dcVkM6Ekc5Q6anpg", "属性信息--阀门")</f>
        <v>属性信息--阀门</v>
      </c>
      <c r="Y59"/>
      <c r="Z59"/>
      <c r="AA59"/>
      <c r="AB59"/>
      <c r="AC59"/>
      <c r="AD59"/>
      <c r="AE59"/>
      <c r="AF59"/>
      <c r="AG59"/>
    </row>
    <row r="60" ht="25.5" customHeight="1">
      <c r="A60"/>
      <c r="B60" t="inlineStr">
        <is>
          <t>安装工程</t>
        </is>
      </c>
      <c r="C60" t="inlineStr">
        <is>
          <t>给排水、采暖、燃气工程</t>
        </is>
      </c>
      <c r="D60" t="inlineStr">
        <is>
          <t>管道附件</t>
        </is>
      </c>
      <c r="E60" t="inlineStr">
        <is>
          <t>031003010</t>
        </is>
      </c>
      <c r="F60" t="inlineStr">
        <is>
          <t>橡胶软接头 DN150</t>
        </is>
      </c>
      <c r="G60"/>
      <c r="H60" t="inlineStr">
        <is>
          <t>个</t>
        </is>
      </c>
      <c r="I60" t="inlineStr">
        <is>
          <t>给排水系统</t>
        </is>
      </c>
      <c r="J60" t="inlineStr">
        <is>
          <t>给水系统</t>
        </is>
      </c>
      <c r="K60" t="inlineStr">
        <is>
          <t>给水系统</t>
        </is>
      </c>
      <c r="L60" t="inlineStr">
        <is>
          <t>02</t>
        </is>
      </c>
      <c r="M60" t="inlineStr">
        <is>
          <t>01</t>
        </is>
      </c>
      <c r="N60" t="inlineStr">
        <is>
          <t>01</t>
        </is>
      </c>
      <c r="O60" t="inlineStr">
        <is>
          <t>01</t>
        </is>
      </c>
      <c r="P60" t="inlineStr">
        <is>
          <t>管道附件</t>
        </is>
      </c>
      <c r="Q60" t="inlineStr">
        <is>
          <t>双球型橡胶软接头</t>
        </is>
      </c>
      <c r="R60" t="inlineStr">
        <is>
          <t>橡胶软接头-DN150</t>
        </is>
      </c>
      <c r="S60" t="inlineStr">
        <is>
          <t>设备名称-公称直径</t>
        </is>
      </c>
      <c r="T60" t="inlineStr">
        <is>
          <t>管道附件_双球型橡胶软接头_橡胶软接头-DN150</t>
        </is>
      </c>
      <c r="U60" t="inlineStr">
        <is>
          <t>20231013构件命名调整</t>
        </is>
      </c>
      <c r="V60" t="inlineStr">
        <is>
          <t>给排水工程_管道附件</t>
        </is>
      </c>
      <c r="W60" s="2" t="str">
        <f>=HYPERLINK("https://j6i2pabkfv.feishu.cn/wiki/QuUuwRSSqidu01kxKwfcmdPLn3b", "属性信息表-非电动阀门-三工区")</f>
        <v>属性信息表-非电动阀门-三工区</v>
      </c>
      <c r="X60" s="2" t="str">
        <f>=HYPERLINK("https://yq86uww7uwa.feishu.cn/wiki/BINJwzzaxikNEUkqGwzcuJsDnHc", "属性信息--软接头")</f>
        <v>属性信息--软接头</v>
      </c>
      <c r="Y60"/>
      <c r="Z60"/>
      <c r="AA60"/>
      <c r="AB60"/>
      <c r="AC60"/>
      <c r="AD60"/>
      <c r="AE60"/>
      <c r="AF60"/>
      <c r="AG60"/>
    </row>
    <row r="61" ht="25.5" customHeight="1">
      <c r="A61"/>
      <c r="B61" t="inlineStr">
        <is>
          <t>安装工程</t>
        </is>
      </c>
      <c r="C61" t="inlineStr">
        <is>
          <t>给排水、采暖、燃气工程</t>
        </is>
      </c>
      <c r="D61" t="inlineStr">
        <is>
          <t>管道附件</t>
        </is>
      </c>
      <c r="E61" t="inlineStr">
        <is>
          <t>030807003</t>
        </is>
      </c>
      <c r="F61" t="inlineStr">
        <is>
          <t>不锈钢软接头 DN70</t>
        </is>
      </c>
      <c r="G61"/>
      <c r="H61" t="inlineStr">
        <is>
          <t>个</t>
        </is>
      </c>
      <c r="I61" t="inlineStr">
        <is>
          <t>给排水系统</t>
        </is>
      </c>
      <c r="J61" t="inlineStr">
        <is>
          <t>中水系统</t>
        </is>
      </c>
      <c r="K61" t="inlineStr">
        <is>
          <t>中水供水系统</t>
        </is>
      </c>
      <c r="L61" t="inlineStr">
        <is>
          <t>02</t>
        </is>
      </c>
      <c r="M61" t="inlineStr">
        <is>
          <t>01</t>
        </is>
      </c>
      <c r="N61" t="inlineStr">
        <is>
          <t>03</t>
        </is>
      </c>
      <c r="O61" t="inlineStr">
        <is>
          <t>02</t>
        </is>
      </c>
      <c r="P61" t="inlineStr">
        <is>
          <t>管道附件</t>
        </is>
      </c>
      <c r="Q61" t="inlineStr">
        <is>
          <t>不锈钢软接头</t>
        </is>
      </c>
      <c r="R61" t="inlineStr">
        <is>
          <t>不锈钢软接头-DN70</t>
        </is>
      </c>
      <c r="S61" t="inlineStr">
        <is>
          <t>设备名称-公称直径</t>
        </is>
      </c>
      <c r="T61" t="inlineStr">
        <is>
          <t>管道附件_不锈钢软接头_不锈钢软接头-DN70</t>
        </is>
      </c>
      <c r="U61" t="inlineStr">
        <is>
          <t>20231013构件命名调整</t>
        </is>
      </c>
      <c r="V61" t="inlineStr">
        <is>
          <t>给排水工程_管道附件</t>
        </is>
      </c>
      <c r="W61" s="2" t="str">
        <f>=HYPERLINK("https://j6i2pabkfv.feishu.cn/wiki/QuUuwRSSqidu01kxKwfcmdPLn3b", "属性信息表-非电动阀门-三工区")</f>
        <v>属性信息表-非电动阀门-三工区</v>
      </c>
      <c r="X61" s="2" t="str">
        <f>=HYPERLINK("https://yq86uww7uwa.feishu.cn/wiki/BINJwzzaxikNEUkqGwzcuJsDnHc", "属性信息--软接头")</f>
        <v>属性信息--软接头</v>
      </c>
      <c r="Y61"/>
      <c r="Z61"/>
      <c r="AA61"/>
      <c r="AB61"/>
      <c r="AC61"/>
      <c r="AD61"/>
      <c r="AE61"/>
      <c r="AF61"/>
      <c r="AG61"/>
    </row>
    <row r="62" ht="25.5" customHeight="1">
      <c r="A62"/>
      <c r="B62" t="inlineStr">
        <is>
          <t>安装工程</t>
        </is>
      </c>
      <c r="C62" t="inlineStr">
        <is>
          <t>给排水、采暖、燃气工程</t>
        </is>
      </c>
      <c r="D62" t="inlineStr">
        <is>
          <t>管道附件</t>
        </is>
      </c>
      <c r="E62" t="inlineStr">
        <is>
          <t>031003003</t>
        </is>
      </c>
      <c r="F62" t="inlineStr">
        <is>
          <t>水锤消除器 DN100</t>
        </is>
      </c>
      <c r="G62" t="inlineStr">
        <is>
          <t>含阀门连接件或法兰</t>
        </is>
      </c>
      <c r="H62" t="inlineStr">
        <is>
          <t>个</t>
        </is>
      </c>
      <c r="I62" t="inlineStr">
        <is>
          <t>给排水系统</t>
        </is>
      </c>
      <c r="J62" t="inlineStr">
        <is>
          <t>给水系统</t>
        </is>
      </c>
      <c r="K62" t="inlineStr">
        <is>
          <t>给水系统</t>
        </is>
      </c>
      <c r="L62" t="inlineStr">
        <is>
          <t>02</t>
        </is>
      </c>
      <c r="M62" t="inlineStr">
        <is>
          <t>01</t>
        </is>
      </c>
      <c r="N62" t="inlineStr">
        <is>
          <t>01</t>
        </is>
      </c>
      <c r="O62" t="inlineStr">
        <is>
          <t>01</t>
        </is>
      </c>
      <c r="P62" t="inlineStr">
        <is>
          <t>管道附件</t>
        </is>
      </c>
      <c r="Q62" t="inlineStr">
        <is>
          <t>水锤消除器</t>
        </is>
      </c>
      <c r="R62" t="inlineStr">
        <is>
          <t>水锤消除器-DN100</t>
        </is>
      </c>
      <c r="S62" t="inlineStr">
        <is>
          <t>设备名称-公称直径</t>
        </is>
      </c>
      <c r="T62" t="inlineStr">
        <is>
          <t>管道附件_水锤消除器_水锤消除器-DN100</t>
        </is>
      </c>
      <c r="U62" t="inlineStr">
        <is>
          <t>20231013构件命名调整</t>
        </is>
      </c>
      <c r="V62" t="inlineStr">
        <is>
          <t>给排水工程_管道附件</t>
        </is>
      </c>
      <c r="W62" s="2" t="str">
        <f>=HYPERLINK("https://j6i2pabkfv.feishu.cn/wiki/QuUuwRSSqidu01kxKwfcmdPLn3b", "属性信息表-非电动阀门-三工区")</f>
        <v>属性信息表-非电动阀门-三工区</v>
      </c>
      <c r="X62" s="2" t="str">
        <f>=HYPERLINK("https://yq86uww7uwa.feishu.cn/wiki/UC3SwuuLai4dcVkM6Ekc5Q6anpg", "属性信息--阀门")</f>
        <v>属性信息--阀门</v>
      </c>
      <c r="Y62"/>
      <c r="Z62"/>
      <c r="AA62"/>
      <c r="AB62"/>
      <c r="AC62" t="inlineStr">
        <is>
          <t>1</t>
        </is>
      </c>
      <c r="AD62"/>
      <c r="AE62"/>
      <c r="AF62"/>
      <c r="AG62"/>
    </row>
    <row r="63" ht="25.5" customHeight="1">
      <c r="A63"/>
      <c r="B63" t="inlineStr">
        <is>
          <t>安装工程</t>
        </is>
      </c>
      <c r="C63" t="inlineStr">
        <is>
          <t>给排水、采暖、燃气工程</t>
        </is>
      </c>
      <c r="D63" t="inlineStr">
        <is>
          <t>管道附件</t>
        </is>
      </c>
      <c r="E63" t="inlineStr">
        <is>
          <t>031003001</t>
        </is>
      </c>
      <c r="F63" t="inlineStr">
        <is>
          <t>旋流防止器 DN125</t>
        </is>
      </c>
      <c r="G63"/>
      <c r="H63" t="inlineStr">
        <is>
          <t>个</t>
        </is>
      </c>
      <c r="I63" t="inlineStr">
        <is>
          <t>给排水系统</t>
        </is>
      </c>
      <c r="J63" t="inlineStr">
        <is>
          <t>给水系统</t>
        </is>
      </c>
      <c r="K63" t="inlineStr">
        <is>
          <t>给水系统</t>
        </is>
      </c>
      <c r="L63" t="inlineStr">
        <is>
          <t>02</t>
        </is>
      </c>
      <c r="M63" t="inlineStr">
        <is>
          <t>01</t>
        </is>
      </c>
      <c r="N63" t="inlineStr">
        <is>
          <t>01</t>
        </is>
      </c>
      <c r="O63" t="inlineStr">
        <is>
          <t>01</t>
        </is>
      </c>
      <c r="P63" t="inlineStr">
        <is>
          <t>管道附件</t>
        </is>
      </c>
      <c r="Q63" t="inlineStr">
        <is>
          <t>旋流防止器</t>
        </is>
      </c>
      <c r="R63" t="inlineStr">
        <is>
          <t>旋流防止器-DN125</t>
        </is>
      </c>
      <c r="S63" t="inlineStr">
        <is>
          <t>设备名称-公称直径</t>
        </is>
      </c>
      <c r="T63" t="inlineStr">
        <is>
          <t>管道附件_旋流防止器_旋流防止器-DN125</t>
        </is>
      </c>
      <c r="U63" t="inlineStr">
        <is>
          <t>20231013构件命名调整</t>
        </is>
      </c>
      <c r="V63" t="inlineStr">
        <is>
          <t>给排水工程_管道附件</t>
        </is>
      </c>
      <c r="W63" s="2" t="str">
        <f>=HYPERLINK("https://j6i2pabkfv.feishu.cn/wiki/QuUuwRSSqidu01kxKwfcmdPLn3b", "属性信息表-非电动阀门-三工区")</f>
        <v>属性信息表-非电动阀门-三工区</v>
      </c>
      <c r="X63" s="2" t="str">
        <f>=HYPERLINK("https://yq86uww7uwa.feishu.cn/wiki/UC3SwuuLai4dcVkM6Ekc5Q6anpg", "属性信息--阀门")</f>
        <v>属性信息--阀门</v>
      </c>
      <c r="Y63"/>
      <c r="Z63"/>
      <c r="AA63"/>
      <c r="AB63"/>
      <c r="AC63" t="inlineStr">
        <is>
          <t>1</t>
        </is>
      </c>
      <c r="AD63"/>
      <c r="AE63"/>
      <c r="AF63"/>
      <c r="AG63"/>
    </row>
    <row r="64" ht="25.5" customHeight="1">
      <c r="A64"/>
      <c r="B64" t="inlineStr">
        <is>
          <t>安装工程</t>
        </is>
      </c>
      <c r="C64" t="inlineStr">
        <is>
          <t>给排水、采暖、燃气工程</t>
        </is>
      </c>
      <c r="D64" t="inlineStr">
        <is>
          <t>管道附件</t>
        </is>
      </c>
      <c r="E64" t="inlineStr">
        <is>
          <t>031003001</t>
        </is>
      </c>
      <c r="F64" t="inlineStr">
        <is>
          <t>真空破坏器 DN25</t>
        </is>
      </c>
      <c r="G64"/>
      <c r="H64" t="inlineStr">
        <is>
          <t>个</t>
        </is>
      </c>
      <c r="I64" t="inlineStr">
        <is>
          <t>给排水系统</t>
        </is>
      </c>
      <c r="J64" t="inlineStr">
        <is>
          <t>中水系统</t>
        </is>
      </c>
      <c r="K64" t="inlineStr">
        <is>
          <t>中水供水系统</t>
        </is>
      </c>
      <c r="L64" t="inlineStr">
        <is>
          <t>02</t>
        </is>
      </c>
      <c r="M64" t="inlineStr">
        <is>
          <t>01</t>
        </is>
      </c>
      <c r="N64" t="inlineStr">
        <is>
          <t>03</t>
        </is>
      </c>
      <c r="O64" t="inlineStr">
        <is>
          <t>02</t>
        </is>
      </c>
      <c r="P64" t="inlineStr">
        <is>
          <t>管道附件</t>
        </is>
      </c>
      <c r="Q64" t="inlineStr">
        <is>
          <t>真空破坏器</t>
        </is>
      </c>
      <c r="R64" t="inlineStr">
        <is>
          <t>真空破坏器-DN25</t>
        </is>
      </c>
      <c r="S64" t="inlineStr">
        <is>
          <t>设备名称-公称直径</t>
        </is>
      </c>
      <c r="T64" t="inlineStr">
        <is>
          <t>管道附件_真空破坏器_真空破坏器-DN25</t>
        </is>
      </c>
      <c r="U64" t="inlineStr">
        <is>
          <t>20231013构件命名调整</t>
        </is>
      </c>
      <c r="V64" t="inlineStr">
        <is>
          <t>给排水工程_管道附件</t>
        </is>
      </c>
      <c r="W64" s="2" t="str">
        <f>=HYPERLINK("https://j6i2pabkfv.feishu.cn/wiki/QuUuwRSSqidu01kxKwfcmdPLn3b", "属性信息表-非电动阀门-三工区")</f>
        <v>属性信息表-非电动阀门-三工区</v>
      </c>
      <c r="X64" s="2" t="str">
        <f>=HYPERLINK("https://yq86uww7uwa.feishu.cn/wiki/UC3SwuuLai4dcVkM6Ekc5Q6anpg", "属性信息--阀门")</f>
        <v>属性信息--阀门</v>
      </c>
      <c r="Y64"/>
      <c r="Z64"/>
      <c r="AA64"/>
      <c r="AB64"/>
      <c r="AC64" t="inlineStr">
        <is>
          <t>1</t>
        </is>
      </c>
      <c r="AD64"/>
      <c r="AE64"/>
      <c r="AF64"/>
      <c r="AG64"/>
    </row>
    <row r="65" ht="25.5" customHeight="1">
      <c r="A65"/>
      <c r="B65" t="inlineStr">
        <is>
          <t>安装工程</t>
        </is>
      </c>
      <c r="C65" t="inlineStr">
        <is>
          <t>给排水、采暖、燃气工程</t>
        </is>
      </c>
      <c r="D65" t="inlineStr">
        <is>
          <t>管道附件</t>
        </is>
      </c>
      <c r="E65" t="inlineStr">
        <is>
          <t>030113015</t>
        </is>
      </c>
      <c r="F65" t="inlineStr">
        <is>
          <t>进油过滤器</t>
        </is>
      </c>
      <c r="G65"/>
      <c r="H65" t="inlineStr">
        <is>
          <t>个</t>
        </is>
      </c>
      <c r="I65" t="inlineStr">
        <is>
          <t>给排水系统</t>
        </is>
      </c>
      <c r="J65" t="inlineStr">
        <is>
          <t>给水系统</t>
        </is>
      </c>
      <c r="K65" t="inlineStr">
        <is>
          <t>给水系统</t>
        </is>
      </c>
      <c r="L65" t="inlineStr">
        <is>
          <t>02</t>
        </is>
      </c>
      <c r="M65" t="inlineStr">
        <is>
          <t>01</t>
        </is>
      </c>
      <c r="N65" t="inlineStr">
        <is>
          <t>01</t>
        </is>
      </c>
      <c r="O65" t="inlineStr">
        <is>
          <t>01</t>
        </is>
      </c>
      <c r="P65" t="inlineStr">
        <is>
          <t>管道附件</t>
        </is>
      </c>
      <c r="Q65" t="inlineStr">
        <is>
          <t>进油过滤器</t>
        </is>
      </c>
      <c r="R65" t="inlineStr">
        <is>
          <t>设备名称</t>
        </is>
      </c>
      <c r="S65" t="inlineStr">
        <is>
          <t>设备名称</t>
        </is>
      </c>
      <c r="T65" t="inlineStr">
        <is>
          <t>管道附件_进油过滤器_设备名称</t>
        </is>
      </c>
      <c r="U65" t="inlineStr">
        <is>
          <t>20231013构件命名调整</t>
        </is>
      </c>
      <c r="V65" t="inlineStr">
        <is>
          <t>给排水工程_管道附件</t>
        </is>
      </c>
      <c r="W65" s="2" t="str">
        <f>=HYPERLINK("https://j6i2pabkfv.feishu.cn/wiki/QuUuwRSSqidu01kxKwfcmdPLn3b", "属性信息表-非电动阀门-三工区")</f>
        <v>属性信息表-非电动阀门-三工区</v>
      </c>
      <c r="X65" s="2" t="str">
        <f>=HYPERLINK("https://yq86uww7uwa.feishu.cn/wiki/UC3SwuuLai4dcVkM6Ekc5Q6anpg", "属性信息--阀门")</f>
        <v>属性信息--阀门</v>
      </c>
      <c r="Y65"/>
      <c r="Z65"/>
      <c r="AA65"/>
      <c r="AB65"/>
      <c r="AC65" t="inlineStr">
        <is>
          <t>1</t>
        </is>
      </c>
      <c r="AD65"/>
      <c r="AE65"/>
      <c r="AF65"/>
      <c r="AG65"/>
    </row>
    <row r="66" ht="25.5" customHeight="1">
      <c r="A66"/>
      <c r="B66" t="inlineStr">
        <is>
          <t>安装工程</t>
        </is>
      </c>
      <c r="C66" t="inlineStr">
        <is>
          <t>给排水、采暖、燃气工程</t>
        </is>
      </c>
      <c r="D66" t="inlineStr">
        <is>
          <t>管道附件</t>
        </is>
      </c>
      <c r="E66" t="inlineStr">
        <is>
          <t>05B621</t>
        </is>
      </c>
      <c r="F66" t="inlineStr">
        <is>
          <t>偏心旋流器 DN100</t>
        </is>
      </c>
      <c r="G66"/>
      <c r="H66" t="inlineStr">
        <is>
          <t>个</t>
        </is>
      </c>
      <c r="I66" t="inlineStr">
        <is>
          <t>给排水系统</t>
        </is>
      </c>
      <c r="J66" t="inlineStr">
        <is>
          <t>给水系统</t>
        </is>
      </c>
      <c r="K66" t="inlineStr">
        <is>
          <t>给水系统</t>
        </is>
      </c>
      <c r="L66" t="inlineStr">
        <is>
          <t>02</t>
        </is>
      </c>
      <c r="M66" t="inlineStr">
        <is>
          <t>01</t>
        </is>
      </c>
      <c r="N66" t="inlineStr">
        <is>
          <t>01</t>
        </is>
      </c>
      <c r="O66" t="inlineStr">
        <is>
          <t>01</t>
        </is>
      </c>
      <c r="P66" t="inlineStr">
        <is>
          <t>管道附件</t>
        </is>
      </c>
      <c r="Q66" t="inlineStr">
        <is>
          <t>偏心旋流器</t>
        </is>
      </c>
      <c r="R66" t="inlineStr">
        <is>
          <t>偏心旋流器-DN100</t>
        </is>
      </c>
      <c r="S66" t="inlineStr">
        <is>
          <t>设备名称-公称直径</t>
        </is>
      </c>
      <c r="T66" t="inlineStr">
        <is>
          <t>管道附件_偏心旋流器_偏心旋流器-DN100</t>
        </is>
      </c>
      <c r="U66" t="inlineStr">
        <is>
          <t>20231013构件命名调整</t>
        </is>
      </c>
      <c r="V66" t="inlineStr">
        <is>
          <t>给排水工程_管道附件</t>
        </is>
      </c>
      <c r="W66" s="2" t="str">
        <f>=HYPERLINK("https://j6i2pabkfv.feishu.cn/wiki/QuUuwRSSqidu01kxKwfcmdPLn3b", "属性信息表-非电动阀门-三工区")</f>
        <v>属性信息表-非电动阀门-三工区</v>
      </c>
      <c r="X66" s="2" t="str">
        <f>=HYPERLINK("https://yq86uww7uwa.feishu.cn/wiki/UC3SwuuLai4dcVkM6Ekc5Q6anpg", "属性信息--阀门")</f>
        <v>属性信息--阀门</v>
      </c>
      <c r="Y66"/>
      <c r="Z66"/>
      <c r="AA66"/>
      <c r="AB66"/>
      <c r="AC66" t="inlineStr">
        <is>
          <t>1</t>
        </is>
      </c>
      <c r="AD66"/>
      <c r="AE66"/>
      <c r="AF66"/>
      <c r="AG66"/>
    </row>
    <row r="67" ht="25.5" customHeight="1">
      <c r="A67"/>
      <c r="B67" t="inlineStr">
        <is>
          <t>安装工程</t>
        </is>
      </c>
      <c r="C67" t="inlineStr">
        <is>
          <t>给排水、采暖、燃气工程</t>
        </is>
      </c>
      <c r="D67" t="inlineStr">
        <is>
          <t>管道附件</t>
        </is>
      </c>
      <c r="E67" t="inlineStr">
        <is>
          <t>031003001</t>
        </is>
      </c>
      <c r="F67" t="inlineStr">
        <is>
          <t>防护闸阀 DN150</t>
        </is>
      </c>
      <c r="G67"/>
      <c r="H67" t="inlineStr">
        <is>
          <t>个</t>
        </is>
      </c>
      <c r="I67" t="inlineStr">
        <is>
          <t>给排水系统</t>
        </is>
      </c>
      <c r="J67" t="inlineStr">
        <is>
          <t>给水系统</t>
        </is>
      </c>
      <c r="K67" t="inlineStr">
        <is>
          <t>给水系统</t>
        </is>
      </c>
      <c r="L67" t="inlineStr">
        <is>
          <t>02</t>
        </is>
      </c>
      <c r="M67" t="inlineStr">
        <is>
          <t>01</t>
        </is>
      </c>
      <c r="N67" t="inlineStr">
        <is>
          <t>01</t>
        </is>
      </c>
      <c r="O67" t="inlineStr">
        <is>
          <t>01</t>
        </is>
      </c>
      <c r="P67" t="inlineStr">
        <is>
          <t>管道附件</t>
        </is>
      </c>
      <c r="Q67" t="inlineStr">
        <is>
          <t>防护闸阀</t>
        </is>
      </c>
      <c r="R67" t="inlineStr">
        <is>
          <t>防护闸阀-螺纹连接-DN50</t>
        </is>
      </c>
      <c r="S67" t="inlineStr">
        <is>
          <t>设备名称-连接形式-公称直径</t>
        </is>
      </c>
      <c r="T67" t="inlineStr">
        <is>
          <t>管道附件_防护闸阀_防护闸阀-螺纹连接-DN50</t>
        </is>
      </c>
      <c r="U67" t="inlineStr">
        <is>
          <t>20240527清单新增补充</t>
        </is>
      </c>
      <c r="V67"/>
      <c r="W67" s="2" t="str">
        <f>=HYPERLINK("https://j6i2pabkfv.feishu.cn/wiki/QuUuwRSSqidu01kxKwfcmdPLn3b", "属性信息表-非电动阀门-三工区")</f>
        <v>属性信息表-非电动阀门-三工区</v>
      </c>
      <c r="X67" s="2"/>
      <c r="Y67"/>
      <c r="Z67"/>
      <c r="AA67"/>
      <c r="AB67"/>
      <c r="AC67"/>
      <c r="AD67"/>
      <c r="AE67"/>
      <c r="AF67"/>
      <c r="AG67"/>
    </row>
    <row r="68" ht="25.5" customHeight="1">
      <c r="A68"/>
      <c r="B68" t="inlineStr">
        <is>
          <t>安装工程</t>
        </is>
      </c>
      <c r="C68" t="inlineStr">
        <is>
          <t>给排水、采暖、燃气工程</t>
        </is>
      </c>
      <c r="D68" t="inlineStr">
        <is>
          <t>管道附件</t>
        </is>
      </c>
      <c r="E68" t="inlineStr">
        <is>
          <t>031003003</t>
        </is>
      </c>
      <c r="F68" t="inlineStr">
        <is>
          <t>防护密闭阀门 DN80</t>
        </is>
      </c>
      <c r="G68"/>
      <c r="H68" t="inlineStr">
        <is>
          <t>个</t>
        </is>
      </c>
      <c r="I68" t="inlineStr">
        <is>
          <t>给排水系统</t>
        </is>
      </c>
      <c r="J68" t="inlineStr">
        <is>
          <t>给水系统</t>
        </is>
      </c>
      <c r="K68" t="inlineStr">
        <is>
          <t>给水系统</t>
        </is>
      </c>
      <c r="L68" t="inlineStr">
        <is>
          <t>02</t>
        </is>
      </c>
      <c r="M68" t="inlineStr">
        <is>
          <t>01</t>
        </is>
      </c>
      <c r="N68" t="inlineStr">
        <is>
          <t>01</t>
        </is>
      </c>
      <c r="O68" t="inlineStr">
        <is>
          <t>01</t>
        </is>
      </c>
      <c r="P68" t="inlineStr">
        <is>
          <t>管道附件</t>
        </is>
      </c>
      <c r="Q68" t="inlineStr">
        <is>
          <t>防护密闭阀门</t>
        </is>
      </c>
      <c r="R68" t="inlineStr">
        <is>
          <t>防护密闭阀门-螺纹连接-DN80</t>
        </is>
      </c>
      <c r="S68" t="inlineStr">
        <is>
          <t>设备名称-连接形式-公称直径</t>
        </is>
      </c>
      <c r="T68" t="inlineStr">
        <is>
          <t>管道附件_防护密闭阀门_防护密闭阀门-螺纹连接-DN80</t>
        </is>
      </c>
      <c r="U68" t="inlineStr">
        <is>
          <t>20240527清单新增补充</t>
        </is>
      </c>
      <c r="V68"/>
      <c r="W68" s="2" t="str">
        <f>=HYPERLINK("https://j6i2pabkfv.feishu.cn/wiki/QuUuwRSSqidu01kxKwfcmdPLn3b", "属性信息表-非电动阀门-三工区")</f>
        <v>属性信息表-非电动阀门-三工区</v>
      </c>
      <c r="X68" s="2"/>
      <c r="Y68"/>
      <c r="Z68"/>
      <c r="AA68"/>
      <c r="AB68"/>
      <c r="AC68"/>
      <c r="AD68"/>
      <c r="AE68"/>
      <c r="AF68"/>
      <c r="AG68"/>
    </row>
    <row r="69" ht="25.5" customHeight="1">
      <c r="A69"/>
      <c r="B69" t="inlineStr">
        <is>
          <t>安装工程</t>
        </is>
      </c>
      <c r="C69" t="inlineStr">
        <is>
          <t>给排水、采暖、燃气工程</t>
        </is>
      </c>
      <c r="D69" t="inlineStr">
        <is>
          <t>管道附件</t>
        </is>
      </c>
      <c r="E69" t="inlineStr">
        <is>
          <t>031003003</t>
        </is>
      </c>
      <c r="F69" t="inlineStr">
        <is>
          <t>内置鸭嘴阀 DN200</t>
        </is>
      </c>
      <c r="G69"/>
      <c r="H69" t="inlineStr">
        <is>
          <t>个</t>
        </is>
      </c>
      <c r="I69" t="inlineStr">
        <is>
          <t>给排水系统</t>
        </is>
      </c>
      <c r="J69" t="inlineStr">
        <is>
          <t>排水系统</t>
        </is>
      </c>
      <c r="K69" t="inlineStr">
        <is>
          <t>污水系统</t>
        </is>
      </c>
      <c r="L69" t="inlineStr">
        <is>
          <t>02</t>
        </is>
      </c>
      <c r="M69" t="inlineStr">
        <is>
          <t>01</t>
        </is>
      </c>
      <c r="N69" t="inlineStr">
        <is>
          <t>02</t>
        </is>
      </c>
      <c r="O69" t="inlineStr">
        <is>
          <t>01</t>
        </is>
      </c>
      <c r="P69" t="inlineStr">
        <is>
          <t>管道附件</t>
        </is>
      </c>
      <c r="Q69" t="inlineStr">
        <is>
          <t>内置鸭嘴阀</t>
        </is>
      </c>
      <c r="R69" t="inlineStr">
        <is>
          <t>内置鸭嘴阀-法兰连接-DN200</t>
        </is>
      </c>
      <c r="S69" t="inlineStr">
        <is>
          <t>设备名称-连接形式-公称直径</t>
        </is>
      </c>
      <c r="T69" t="inlineStr">
        <is>
          <t>管道附件_内置鸭嘴阀_内置鸭嘴阀-法兰连接-DN200</t>
        </is>
      </c>
      <c r="U69" t="inlineStr">
        <is>
          <t>20240527清单新增补充</t>
        </is>
      </c>
      <c r="V69"/>
      <c r="W69" s="2" t="str">
        <f>=HYPERLINK("https://j6i2pabkfv.feishu.cn/wiki/QuUuwRSSqidu01kxKwfcmdPLn3b", "属性信息表-非电动阀门-三工区")</f>
        <v>属性信息表-非电动阀门-三工区</v>
      </c>
      <c r="X69" s="2"/>
      <c r="Y69"/>
      <c r="Z69"/>
      <c r="AA69"/>
      <c r="AB69"/>
      <c r="AC69"/>
      <c r="AD69"/>
      <c r="AE69"/>
      <c r="AF69"/>
      <c r="AG69"/>
    </row>
    <row r="70" ht="25.5" customHeight="1">
      <c r="A70"/>
      <c r="B70" t="inlineStr">
        <is>
          <t>安装工程</t>
        </is>
      </c>
      <c r="C70" t="inlineStr">
        <is>
          <t>给排水、采暖、燃气工程</t>
        </is>
      </c>
      <c r="D70" t="inlineStr">
        <is>
          <t>设备</t>
        </is>
      </c>
      <c r="E70" t="inlineStr">
        <is>
          <t>030113002</t>
        </is>
      </c>
      <c r="F70" t="inlineStr">
        <is>
          <t>空气源热泵机组 制热量 93kW,COP 值不低于 3.60</t>
        </is>
      </c>
      <c r="G70"/>
      <c r="H70" t="inlineStr">
        <is>
          <t>台</t>
        </is>
      </c>
      <c r="I70" t="inlineStr">
        <is>
          <t>给排水系统</t>
        </is>
      </c>
      <c r="J70" t="inlineStr">
        <is>
          <t>给水系统</t>
        </is>
      </c>
      <c r="K70" t="inlineStr">
        <is>
          <t>热水给水系统</t>
        </is>
      </c>
      <c r="L70" t="inlineStr">
        <is>
          <t>02</t>
        </is>
      </c>
      <c r="M70" t="inlineStr">
        <is>
          <t>01</t>
        </is>
      </c>
      <c r="N70" t="inlineStr">
        <is>
          <t>01</t>
        </is>
      </c>
      <c r="O70" t="inlineStr">
        <is>
          <t>03</t>
        </is>
      </c>
      <c r="P70" t="inlineStr">
        <is>
          <t>机械设备</t>
        </is>
      </c>
      <c r="Q70" t="inlineStr">
        <is>
          <t>热泵机组（空气源）</t>
        </is>
      </c>
      <c r="R70" t="inlineStr">
        <is>
          <t>KQYRB-01-制热量368kW-能效比=3.6</t>
        </is>
      </c>
      <c r="S70" t="inlineStr">
        <is>
          <t>设备编号-制热量（kW）-能效比</t>
        </is>
      </c>
      <c r="T70" t="inlineStr">
        <is>
          <t>机械设备_热泵机组（空气源）_KQYRB-01-制热量368kW-能效比=3.6</t>
        </is>
      </c>
      <c r="U70" t="inlineStr">
        <is>
          <t>20231013新增</t>
        </is>
      </c>
      <c r="V70" t="inlineStr">
        <is>
          <t>给排水工程_机械设备</t>
        </is>
      </c>
      <c r="W70" s="2" t="str">
        <f>=HYPERLINK("https://j6i2pabkfv.feishu.cn/wiki/IF6Fw4LteiqWMYkl503cviqTn0g", "属性信息表-风冷/空气源热泵机组-一工区（热泵机组总合并表）")</f>
        <v>属性信息表-风冷/空气源热泵机组-一工区（热泵机组总合并表）</v>
      </c>
      <c r="X70" s="2" t="str">
        <f>=HYPERLINK("https://j6i2pabkfv.feishu.cn/base/ZDVgbOtoJa9VxVsSJ2qccOR3nDc", "属性信息--热泵机组（空气源）")</f>
        <v>属性信息--热泵机组（空气源）</v>
      </c>
      <c r="Y70"/>
      <c r="Z70"/>
      <c r="AA70"/>
      <c r="AB70"/>
      <c r="AC70" t="inlineStr">
        <is>
          <t>1</t>
        </is>
      </c>
      <c r="AD70"/>
      <c r="AE70"/>
      <c r="AF70"/>
      <c r="AG70"/>
    </row>
    <row r="71" ht="25.5" customHeight="1">
      <c r="A71"/>
      <c r="B71" t="inlineStr">
        <is>
          <t>安装工程</t>
        </is>
      </c>
      <c r="C71" t="inlineStr">
        <is>
          <t>给排水、采暖、燃气工程</t>
        </is>
      </c>
      <c r="D71" t="inlineStr">
        <is>
          <t>设备</t>
        </is>
      </c>
      <c r="E71"/>
      <c r="F71"/>
      <c r="G71"/>
      <c r="H71" t="inlineStr">
        <is>
          <t>台</t>
        </is>
      </c>
      <c r="I71" t="inlineStr">
        <is>
          <t>给排水系统</t>
        </is>
      </c>
      <c r="J71" t="inlineStr">
        <is>
          <t>排水系统</t>
        </is>
      </c>
      <c r="K71" t="inlineStr">
        <is>
          <t>废水系统</t>
        </is>
      </c>
      <c r="L71" t="inlineStr">
        <is>
          <t>02</t>
        </is>
      </c>
      <c r="M71" t="inlineStr">
        <is>
          <t>01</t>
        </is>
      </c>
      <c r="N71" t="inlineStr">
        <is>
          <t>02</t>
        </is>
      </c>
      <c r="O71" t="inlineStr">
        <is>
          <t>02</t>
        </is>
      </c>
      <c r="P71" t="inlineStr">
        <is>
          <t>机械设备</t>
        </is>
      </c>
      <c r="Q71" t="inlineStr">
        <is>
          <t>轴流式水泵</t>
        </is>
      </c>
      <c r="R71" t="inlineStr">
        <is>
          <t>CFPSB-01-Q=15m³/h  -H=10m -N=3.0kW</t>
        </is>
      </c>
      <c r="S71" t="inlineStr">
        <is>
          <t>设备编号-Q（m³/h）-H（m）-N（kW）</t>
        </is>
      </c>
      <c r="T71" t="inlineStr">
        <is>
          <t>机械设备_轴流式水泵_CFPSB-01-Q=15m³/h  -H=10m -N=3.0kW</t>
        </is>
      </c>
      <c r="U71" t="inlineStr">
        <is>
          <t>20231013新增</t>
        </is>
      </c>
      <c r="V71" t="inlineStr">
        <is>
          <t>给排水工程_机械设备</t>
        </is>
      </c>
      <c r="W71" s="2" t="str">
        <f>=HYPERLINK("https://j6i2pabkfv.feishu.cn/wiki/VycGwzvlRimU2Ok9RiscJXfLnhf", "属性信息表-给水泵  -三工区")</f>
        <v>属性信息表-给水泵  -三工区</v>
      </c>
      <c r="X71" s="2" t="str">
        <f>=HYPERLINK("https://yq86uww7uwa.feishu.cn/wiki/Z53iwRZF3iitMaktIlRctzv9nHb", "属性信息--水泵")</f>
        <v>属性信息--水泵</v>
      </c>
      <c r="Y71"/>
      <c r="Z71"/>
      <c r="AA71"/>
      <c r="AB71"/>
      <c r="AC71" t="inlineStr">
        <is>
          <t>1</t>
        </is>
      </c>
      <c r="AD71"/>
      <c r="AE71"/>
      <c r="AF71" t="inlineStr">
        <is>
          <t>否</t>
        </is>
      </c>
      <c r="AG71"/>
    </row>
    <row r="72" ht="25.5" customHeight="1">
      <c r="A72"/>
      <c r="B72" t="inlineStr">
        <is>
          <t>安装工程</t>
        </is>
      </c>
      <c r="C72" t="inlineStr">
        <is>
          <t>给排水、采暖、燃气工程</t>
        </is>
      </c>
      <c r="D72" t="inlineStr">
        <is>
          <t>设备</t>
        </is>
      </c>
      <c r="E72"/>
      <c r="F72"/>
      <c r="G72"/>
      <c r="H72" t="inlineStr">
        <is>
          <t>台</t>
        </is>
      </c>
      <c r="I72" t="inlineStr">
        <is>
          <t>给排水系统</t>
        </is>
      </c>
      <c r="J72" t="inlineStr">
        <is>
          <t>排水系统</t>
        </is>
      </c>
      <c r="K72" t="inlineStr">
        <is>
          <t>废水系统</t>
        </is>
      </c>
      <c r="L72" t="inlineStr">
        <is>
          <t>02</t>
        </is>
      </c>
      <c r="M72" t="inlineStr">
        <is>
          <t>01</t>
        </is>
      </c>
      <c r="N72" t="inlineStr">
        <is>
          <t>02</t>
        </is>
      </c>
      <c r="O72" t="inlineStr">
        <is>
          <t>02</t>
        </is>
      </c>
      <c r="P72" t="inlineStr">
        <is>
          <t>机械设备</t>
        </is>
      </c>
      <c r="Q72" t="inlineStr">
        <is>
          <t>混流式水泵</t>
        </is>
      </c>
      <c r="R72" t="inlineStr">
        <is>
          <t>LQSB-01-Q=15m³/h  -H=10m-N=3.0kW</t>
        </is>
      </c>
      <c r="S72" t="inlineStr">
        <is>
          <t>设备编号-Q（m³/h）-H（m）-N（kW）</t>
        </is>
      </c>
      <c r="T72" t="inlineStr">
        <is>
          <t>机械设备_混流式水泵_LQSB-01-Q=15m³/h  -H=10m-N=3.0kW</t>
        </is>
      </c>
      <c r="U72" t="inlineStr">
        <is>
          <t>20231013新增</t>
        </is>
      </c>
      <c r="V72" t="inlineStr">
        <is>
          <t>给排水工程_机械设备</t>
        </is>
      </c>
      <c r="W72" s="2" t="str">
        <f>=HYPERLINK("https://j6i2pabkfv.feishu.cn/wiki/VycGwzvlRimU2Ok9RiscJXfLnhf", "属性信息表-给水泵  -三工区")</f>
        <v>属性信息表-给水泵  -三工区</v>
      </c>
      <c r="X72" s="2" t="str">
        <f>=HYPERLINK("https://yq86uww7uwa.feishu.cn/wiki/Z53iwRZF3iitMaktIlRctzv9nHb", "属性信息--水泵")</f>
        <v>属性信息--水泵</v>
      </c>
      <c r="Y72"/>
      <c r="Z72"/>
      <c r="AA72"/>
      <c r="AB72"/>
      <c r="AC72"/>
      <c r="AD72"/>
      <c r="AE72"/>
      <c r="AF72" t="inlineStr">
        <is>
          <t>否</t>
        </is>
      </c>
      <c r="AG72"/>
    </row>
    <row r="73" ht="25.5" customHeight="1">
      <c r="A73"/>
      <c r="B73" t="inlineStr">
        <is>
          <t>安装工程</t>
        </is>
      </c>
      <c r="C73" t="inlineStr">
        <is>
          <t>给排水、采暖、燃气工程</t>
        </is>
      </c>
      <c r="D73" t="inlineStr">
        <is>
          <t>设备</t>
        </is>
      </c>
      <c r="E73" t="inlineStr">
        <is>
          <t>030109001</t>
        </is>
      </c>
      <c r="F73" t="inlineStr">
        <is>
          <t>卧式端吸离心泵 Q=49m3/h H=30m N=5.5kW</t>
        </is>
      </c>
      <c r="G73"/>
      <c r="H73" t="inlineStr">
        <is>
          <t>台</t>
        </is>
      </c>
      <c r="I73" t="inlineStr">
        <is>
          <t>给排水系统</t>
        </is>
      </c>
      <c r="J73" t="inlineStr">
        <is>
          <t>给水系统</t>
        </is>
      </c>
      <c r="K73" t="inlineStr">
        <is>
          <t>给水系统</t>
        </is>
      </c>
      <c r="L73" t="inlineStr">
        <is>
          <t>02</t>
        </is>
      </c>
      <c r="M73" t="inlineStr">
        <is>
          <t>01</t>
        </is>
      </c>
      <c r="N73" t="inlineStr">
        <is>
          <t>01</t>
        </is>
      </c>
      <c r="O73" t="inlineStr">
        <is>
          <t>01</t>
        </is>
      </c>
      <c r="P73" t="inlineStr">
        <is>
          <t>机械设备</t>
        </is>
      </c>
      <c r="Q73" t="inlineStr">
        <is>
          <t>离心式水泵</t>
        </is>
      </c>
      <c r="R73" t="inlineStr">
        <is>
          <t>GSXHB-01-Q=49m³/h-H=30m-N=5.5kW</t>
        </is>
      </c>
      <c r="S73" t="inlineStr">
        <is>
          <t>设备编号-Q（m³/h）-H（m）-N（kW）</t>
        </is>
      </c>
      <c r="T73" t="inlineStr">
        <is>
          <t>机械设备_离心式水泵_GSXHB-01-Q=49m³/h-H=30m-N=5.5kW</t>
        </is>
      </c>
      <c r="U73" t="inlineStr">
        <is>
          <t>20231013新增</t>
        </is>
      </c>
      <c r="V73" t="inlineStr">
        <is>
          <t>给排水工程_机械设备</t>
        </is>
      </c>
      <c r="W73" s="2" t="str">
        <f>=HYPERLINK("https://j6i2pabkfv.feishu.cn/wiki/VycGwzvlRimU2Ok9RiscJXfLnhf", "属性信息表-给水泵  -三工区")</f>
        <v>属性信息表-给水泵  -三工区</v>
      </c>
      <c r="X73" s="2" t="str">
        <f>=HYPERLINK("https://yq86uww7uwa.feishu.cn/wiki/Z53iwRZF3iitMaktIlRctzv9nHb", "属性信息--水泵")</f>
        <v>属性信息--水泵</v>
      </c>
      <c r="Y73"/>
      <c r="Z73"/>
      <c r="AA73"/>
      <c r="AB73"/>
      <c r="AC73" t="inlineStr">
        <is>
          <t>1</t>
        </is>
      </c>
      <c r="AD73"/>
      <c r="AE73"/>
      <c r="AF73"/>
      <c r="AG73"/>
    </row>
    <row r="74" ht="25.5" customHeight="1">
      <c r="A74"/>
      <c r="B74" t="inlineStr">
        <is>
          <t>安装工程</t>
        </is>
      </c>
      <c r="C74" t="inlineStr">
        <is>
          <t>给排水、采暖、燃气工程</t>
        </is>
      </c>
      <c r="D74" t="inlineStr">
        <is>
          <t>设备</t>
        </is>
      </c>
      <c r="E74" t="inlineStr">
        <is>
          <t>030109001</t>
        </is>
      </c>
      <c r="F74" t="inlineStr">
        <is>
          <t>手摇泵 Q=3.6m3/h,H=30m，N=1.5kW</t>
        </is>
      </c>
      <c r="G74"/>
      <c r="H74" t="inlineStr">
        <is>
          <t>台</t>
        </is>
      </c>
      <c r="I74" t="inlineStr">
        <is>
          <t>给排水系统</t>
        </is>
      </c>
      <c r="J74" t="inlineStr">
        <is>
          <t>给水系统</t>
        </is>
      </c>
      <c r="K74" t="inlineStr">
        <is>
          <t>给水系统</t>
        </is>
      </c>
      <c r="L74" t="inlineStr">
        <is>
          <t>02</t>
        </is>
      </c>
      <c r="M74" t="inlineStr">
        <is>
          <t>01</t>
        </is>
      </c>
      <c r="N74" t="inlineStr">
        <is>
          <t>01</t>
        </is>
      </c>
      <c r="O74" t="inlineStr">
        <is>
          <t>01</t>
        </is>
      </c>
      <c r="P74" t="inlineStr">
        <is>
          <t>机械设备</t>
        </is>
      </c>
      <c r="Q74" t="inlineStr">
        <is>
          <t>手摇泵</t>
        </is>
      </c>
      <c r="R74" t="inlineStr">
        <is>
          <t>SYB-01-Q=3.6m³/h-H=30m-N=1.5kW</t>
        </is>
      </c>
      <c r="S74" t="inlineStr">
        <is>
          <t>设备编号-Q（m³/h）-H（m）-N（kW）</t>
        </is>
      </c>
      <c r="T74" t="inlineStr">
        <is>
          <t>机械设备_手摇泵_SYB-01-Q=3.6m³/h-H=30m-N=1.5kW</t>
        </is>
      </c>
      <c r="U74" t="inlineStr">
        <is>
          <t>20231013新增</t>
        </is>
      </c>
      <c r="V74" t="inlineStr">
        <is>
          <t>给排水工程_机械设备</t>
        </is>
      </c>
      <c r="W74" s="2" t="str">
        <f>=HYPERLINK("https://j6i2pabkfv.feishu.cn/wiki/VycGwzvlRimU2Ok9RiscJXfLnhf", "属性信息表-给水泵  -三工区")</f>
        <v>属性信息表-给水泵  -三工区</v>
      </c>
      <c r="X74" s="2" t="str">
        <f>=HYPERLINK("https://yq86uww7uwa.feishu.cn/wiki/Z53iwRZF3iitMaktIlRctzv9nHb", "属性信息--水泵")</f>
        <v>属性信息--水泵</v>
      </c>
      <c r="Y74"/>
      <c r="Z74"/>
      <c r="AA74"/>
      <c r="AB74"/>
      <c r="AC74" t="inlineStr">
        <is>
          <t>1</t>
        </is>
      </c>
      <c r="AD74"/>
      <c r="AE74"/>
      <c r="AF74"/>
      <c r="AG74"/>
    </row>
    <row r="75" ht="25.5" customHeight="1">
      <c r="A75"/>
      <c r="B75" t="inlineStr">
        <is>
          <t>安装工程</t>
        </is>
      </c>
      <c r="C75" t="inlineStr">
        <is>
          <t>给排水、采暖、燃气工程</t>
        </is>
      </c>
      <c r="D75" t="inlineStr">
        <is>
          <t>设备</t>
        </is>
      </c>
      <c r="E75" t="inlineStr">
        <is>
          <t>030109001</t>
        </is>
      </c>
      <c r="F75" t="inlineStr">
        <is>
          <t>成套传输定频给水设备 Q=10m3/h，H=115m,N=22Kw</t>
        </is>
      </c>
      <c r="G75"/>
      <c r="H75" t="inlineStr">
        <is>
          <t>套</t>
        </is>
      </c>
      <c r="I75" t="inlineStr">
        <is>
          <t>给排水系统</t>
        </is>
      </c>
      <c r="J75" t="inlineStr">
        <is>
          <t>给水系统</t>
        </is>
      </c>
      <c r="K75" t="inlineStr">
        <is>
          <t>给水系统</t>
        </is>
      </c>
      <c r="L75" t="inlineStr">
        <is>
          <t>02</t>
        </is>
      </c>
      <c r="M75" t="inlineStr">
        <is>
          <t>01</t>
        </is>
      </c>
      <c r="N75" t="inlineStr">
        <is>
          <t>01</t>
        </is>
      </c>
      <c r="O75" t="inlineStr">
        <is>
          <t>01</t>
        </is>
      </c>
      <c r="P75" t="inlineStr">
        <is>
          <t>机械设备</t>
        </is>
      </c>
      <c r="Q75" t="inlineStr">
        <is>
          <t>定频供水泵组</t>
        </is>
      </c>
      <c r="R75" t="inlineStr">
        <is>
          <t>DPGS-01-Q=80m³/h-H=50m-N=48kW</t>
        </is>
      </c>
      <c r="S75" t="inlineStr">
        <is>
          <t>设备编号-Q（m³/h）-H（m）-N（kW）</t>
        </is>
      </c>
      <c r="T75" t="inlineStr">
        <is>
          <t>机械设备_定频供水泵组_DPGS-01-Q=80m³/h-H=50m-N=48kW</t>
        </is>
      </c>
      <c r="U75" t="inlineStr">
        <is>
          <t>20231013新增</t>
        </is>
      </c>
      <c r="V75" t="inlineStr">
        <is>
          <t>机械设备安装工程_机械设备</t>
        </is>
      </c>
      <c r="W75" s="2" t="str">
        <f>=HYPERLINK("https://j6i2pabkfv.feishu.cn/wiki/VycGwzvlRimU2Ok9RiscJXfLnhf", "属性信息表-给水泵  -三工区")</f>
        <v>属性信息表-给水泵  -三工区</v>
      </c>
      <c r="X75" s="2" t="str">
        <f>=HYPERLINK("https://j6i2pabkfv.feishu.cn/wiki/DTTQwhPpEi7PoKkHZ1RcPMafnSh", "属性信息--水泵")</f>
        <v>属性信息--水泵</v>
      </c>
      <c r="Y75"/>
      <c r="Z75"/>
      <c r="AA75"/>
      <c r="AB75"/>
      <c r="AC75" t="inlineStr">
        <is>
          <t>1</t>
        </is>
      </c>
      <c r="AD75"/>
      <c r="AE75"/>
      <c r="AF75"/>
      <c r="AG75"/>
    </row>
    <row r="76" ht="25.5" customHeight="1">
      <c r="A76"/>
      <c r="B76" t="inlineStr">
        <is>
          <t>安装工程</t>
        </is>
      </c>
      <c r="C76" t="inlineStr">
        <is>
          <t>给排水、采暖、燃气工程</t>
        </is>
      </c>
      <c r="D76" t="inlineStr">
        <is>
          <t>设备</t>
        </is>
      </c>
      <c r="E76" t="inlineStr">
        <is>
          <t>030109001</t>
        </is>
      </c>
      <c r="F76" t="inlineStr">
        <is>
          <t>2区变频给水泵组 系统供水量150m³/h;配泵每台(3用1备):Q=50m³/h H=50M N=15kW</t>
        </is>
      </c>
      <c r="G76"/>
      <c r="H76" t="inlineStr">
        <is>
          <t>套</t>
        </is>
      </c>
      <c r="I76" t="inlineStr">
        <is>
          <t>给排水系统</t>
        </is>
      </c>
      <c r="J76" t="inlineStr">
        <is>
          <t>给水系统</t>
        </is>
      </c>
      <c r="K76" t="inlineStr">
        <is>
          <t>给水系统</t>
        </is>
      </c>
      <c r="L76" t="inlineStr">
        <is>
          <t>02</t>
        </is>
      </c>
      <c r="M76" t="inlineStr">
        <is>
          <t>01</t>
        </is>
      </c>
      <c r="N76" t="inlineStr">
        <is>
          <t>01</t>
        </is>
      </c>
      <c r="O76" t="inlineStr">
        <is>
          <t>01</t>
        </is>
      </c>
      <c r="P76" t="inlineStr">
        <is>
          <t>机械设备</t>
        </is>
      </c>
      <c r="Q76" t="inlineStr">
        <is>
          <t>变频供水泵组</t>
        </is>
      </c>
      <c r="R76" t="inlineStr">
        <is>
          <t>BPGSB-01-Q=50m³/h-H=50m-N=15kW</t>
        </is>
      </c>
      <c r="S76" t="inlineStr">
        <is>
          <t>设备编号-Q（m³/h）-H（m）-N（kW）</t>
        </is>
      </c>
      <c r="T76" t="inlineStr">
        <is>
          <t>机械设备_变频供水泵组_BPGSB-01-Q=50m³/h-H=50m-N=15kW</t>
        </is>
      </c>
      <c r="U76" t="inlineStr">
        <is>
          <t>20231013新增</t>
        </is>
      </c>
      <c r="V76" t="inlineStr">
        <is>
          <t>机械设备安装工程_机械设备</t>
        </is>
      </c>
      <c r="W76" s="2" t="str">
        <f>=HYPERLINK("https://j6i2pabkfv.feishu.cn/wiki/VycGwzvlRimU2Ok9RiscJXfLnhf", "属性信息表-给水泵  -三工区")</f>
        <v>属性信息表-给水泵  -三工区</v>
      </c>
      <c r="X76" s="2" t="str">
        <f>=HYPERLINK("https://j6i2pabkfv.feishu.cn/wiki/DTTQwhPpEi7PoKkHZ1RcPMafnSh", "属性信息--水泵")</f>
        <v>属性信息--水泵</v>
      </c>
      <c r="Y76"/>
      <c r="Z76"/>
      <c r="AA76"/>
      <c r="AB76"/>
      <c r="AC76" t="inlineStr">
        <is>
          <t>1</t>
        </is>
      </c>
      <c r="AD76"/>
      <c r="AE76"/>
      <c r="AF76"/>
      <c r="AG76"/>
    </row>
    <row r="77" ht="25.5" customHeight="1">
      <c r="A77"/>
      <c r="B77" t="inlineStr">
        <is>
          <t>安装工程</t>
        </is>
      </c>
      <c r="C77" t="inlineStr">
        <is>
          <t>给排水、采暖、燃气工程</t>
        </is>
      </c>
      <c r="D77" t="inlineStr">
        <is>
          <t>设备</t>
        </is>
      </c>
      <c r="E77" t="inlineStr">
        <is>
          <t>030109001</t>
        </is>
      </c>
      <c r="F77" t="inlineStr">
        <is>
          <t>中水恒压变频供水泵组 恒压值: 0.65MPa，系统总供水量: 40m3/h</t>
        </is>
      </c>
      <c r="G77"/>
      <c r="H77" t="inlineStr">
        <is>
          <t>套</t>
        </is>
      </c>
      <c r="I77" t="inlineStr">
        <is>
          <t>给排水系统</t>
        </is>
      </c>
      <c r="J77" t="inlineStr">
        <is>
          <t>给水系统</t>
        </is>
      </c>
      <c r="K77" t="inlineStr">
        <is>
          <t>给水系统</t>
        </is>
      </c>
      <c r="L77" t="inlineStr">
        <is>
          <t>02</t>
        </is>
      </c>
      <c r="M77" t="inlineStr">
        <is>
          <t>01</t>
        </is>
      </c>
      <c r="N77" t="inlineStr">
        <is>
          <t>01</t>
        </is>
      </c>
      <c r="O77" t="inlineStr">
        <is>
          <t>01</t>
        </is>
      </c>
      <c r="P77" t="inlineStr">
        <is>
          <t>机械设备</t>
        </is>
      </c>
      <c r="Q77" t="inlineStr">
        <is>
          <t>恒压变频供水泵组</t>
        </is>
      </c>
      <c r="R77" t="inlineStr">
        <is>
          <t>HYBPSB-01-Q=50m³/h-H=50m-N=15kW-恒压值=0.43Mpa</t>
        </is>
      </c>
      <c r="S77" t="inlineStr">
        <is>
          <t>设备编号-Q（m³/h）-H（m）-N（kW）-恒压值（Mpa）</t>
        </is>
      </c>
      <c r="T77" t="inlineStr">
        <is>
          <t>机械设备_恒压变频供水泵组_HYBPSB-01-Q=50m³/h-H=50m-N=15kW-恒压值=0.43Mpa</t>
        </is>
      </c>
      <c r="U77" t="inlineStr">
        <is>
          <t>20231013新增</t>
        </is>
      </c>
      <c r="V77" t="inlineStr">
        <is>
          <t>机械设备安装工程_机械设备</t>
        </is>
      </c>
      <c r="W77" s="2" t="str">
        <f>=HYPERLINK("https://j6i2pabkfv.feishu.cn/wiki/VycGwzvlRimU2Ok9RiscJXfLnhf", "属性信息表-给水泵  -三工区")</f>
        <v>属性信息表-给水泵  -三工区</v>
      </c>
      <c r="X77" s="2" t="str">
        <f>=HYPERLINK("https://j6i2pabkfv.feishu.cn/wiki/DTTQwhPpEi7PoKkHZ1RcPMafnSh", "属性信息--水泵")</f>
        <v>属性信息--水泵</v>
      </c>
      <c r="Y77"/>
      <c r="Z77"/>
      <c r="AA77"/>
      <c r="AB77"/>
      <c r="AC77" t="inlineStr">
        <is>
          <t>1</t>
        </is>
      </c>
      <c r="AD77"/>
      <c r="AE77"/>
      <c r="AF77"/>
      <c r="AG77"/>
    </row>
    <row r="78" ht="25.5" customHeight="1">
      <c r="A78"/>
      <c r="B78" t="inlineStr">
        <is>
          <t>安装工程</t>
        </is>
      </c>
      <c r="C78" t="inlineStr">
        <is>
          <t>给排水、采暖、燃气工程</t>
        </is>
      </c>
      <c r="D78" t="inlineStr">
        <is>
          <t>设备</t>
        </is>
      </c>
      <c r="E78" t="inlineStr">
        <is>
          <t>030109001</t>
        </is>
      </c>
      <c r="F78" t="inlineStr">
        <is>
          <t>卧式端吸离心泵 L=49m3/h H=30m N=5.5kW</t>
        </is>
      </c>
      <c r="G78"/>
      <c r="H78" t="inlineStr">
        <is>
          <t>台</t>
        </is>
      </c>
      <c r="I78" t="inlineStr">
        <is>
          <t>给排水系统</t>
        </is>
      </c>
      <c r="J78" t="inlineStr">
        <is>
          <t>给水系统</t>
        </is>
      </c>
      <c r="K78" t="inlineStr">
        <is>
          <t>给水系统</t>
        </is>
      </c>
      <c r="L78" t="inlineStr">
        <is>
          <t>02</t>
        </is>
      </c>
      <c r="M78" t="inlineStr">
        <is>
          <t>01</t>
        </is>
      </c>
      <c r="N78" t="inlineStr">
        <is>
          <t>01</t>
        </is>
      </c>
      <c r="O78" t="inlineStr">
        <is>
          <t>01</t>
        </is>
      </c>
      <c r="P78" t="inlineStr">
        <is>
          <t>机械设备</t>
        </is>
      </c>
      <c r="Q78" t="inlineStr">
        <is>
          <t>离心式水泵（卧式） </t>
        </is>
      </c>
      <c r="R78" t="inlineStr">
        <is>
          <t>WSLX-01-Q=49m³/h-H=30m-N=5.5kW</t>
        </is>
      </c>
      <c r="S78" t="inlineStr">
        <is>
          <t>设备编号-Q（m³/h）-H（m）-N（kW）</t>
        </is>
      </c>
      <c r="T78" t="inlineStr">
        <is>
          <t>机械设备_离心式水泵（卧式） _WSLX-01-Q=49m³/h-H=30m-N=5.5kW</t>
        </is>
      </c>
      <c r="U78" t="inlineStr">
        <is>
          <t>20231010更新：
1.命名去掉了简写字母Q H N；
2.命名增加了设备编号；
3.修改了族名称；</t>
        </is>
      </c>
      <c r="V78" t="inlineStr">
        <is>
          <t>空调水_机械设备</t>
        </is>
      </c>
      <c r="W78" s="2" t="str">
        <f>=HYPERLINK("https://j6i2pabkfv.feishu.cn/wiki/VycGwzvlRimU2Ok9RiscJXfLnhf", "属性信息表-给水泵  -三工区")</f>
        <v>属性信息表-给水泵  -三工区</v>
      </c>
      <c r="X78" s="2"/>
      <c r="Y78"/>
      <c r="Z78"/>
      <c r="AA78"/>
      <c r="AB78"/>
      <c r="AC78"/>
      <c r="AD78"/>
      <c r="AE78"/>
      <c r="AF78"/>
      <c r="AG78"/>
    </row>
    <row r="79" ht="25.5" customHeight="1">
      <c r="A79"/>
      <c r="B79" t="inlineStr">
        <is>
          <t>安装工程</t>
        </is>
      </c>
      <c r="C79" t="inlineStr">
        <is>
          <t>给排水、采暖、燃气工程</t>
        </is>
      </c>
      <c r="D79" t="inlineStr">
        <is>
          <t>设备</t>
        </is>
      </c>
      <c r="E79" t="inlineStr">
        <is>
          <t>030109011</t>
        </is>
      </c>
      <c r="F79" t="inlineStr">
        <is>
          <t>立式循环水泵 Q=78m3/h,H=26.4m,N=11kw</t>
        </is>
      </c>
      <c r="G79"/>
      <c r="H79" t="inlineStr">
        <is>
          <t>台</t>
        </is>
      </c>
      <c r="I79" t="inlineStr">
        <is>
          <t>给排水系统</t>
        </is>
      </c>
      <c r="J79" t="inlineStr">
        <is>
          <t>给水系统</t>
        </is>
      </c>
      <c r="K79" t="inlineStr">
        <is>
          <t>给水系统</t>
        </is>
      </c>
      <c r="L79" t="inlineStr">
        <is>
          <t>02</t>
        </is>
      </c>
      <c r="M79" t="inlineStr">
        <is>
          <t>01</t>
        </is>
      </c>
      <c r="N79" t="inlineStr">
        <is>
          <t>01</t>
        </is>
      </c>
      <c r="O79" t="inlineStr">
        <is>
          <t>01</t>
        </is>
      </c>
      <c r="P79" t="inlineStr">
        <is>
          <t>机械设备</t>
        </is>
      </c>
      <c r="Q79" t="inlineStr">
        <is>
          <t>离心式水泵（立式） </t>
        </is>
      </c>
      <c r="R79" t="inlineStr">
        <is>
          <t>LSLX-01-Q=78m³/h-26.4m-11kW</t>
        </is>
      </c>
      <c r="S79" t="inlineStr">
        <is>
          <t>设备编号-Q（m³/h）-H（m）-N（kW）</t>
        </is>
      </c>
      <c r="T79" t="inlineStr">
        <is>
          <t>机械设备_离心式水泵（立式） _LSLX-01-Q=78m³/h-26.4m-11kW</t>
        </is>
      </c>
      <c r="U79" t="inlineStr">
        <is>
          <t>20231010更新：
1.新增构件</t>
        </is>
      </c>
      <c r="V79" t="inlineStr">
        <is>
          <t>空调水_机械设备</t>
        </is>
      </c>
      <c r="W79" s="2" t="str">
        <f>=HYPERLINK("https://j6i2pabkfv.feishu.cn/wiki/VycGwzvlRimU2Ok9RiscJXfLnhf", "属性信息表-给水泵  -三工区")</f>
        <v>属性信息表-给水泵  -三工区</v>
      </c>
      <c r="X79" s="2"/>
      <c r="Y79"/>
      <c r="Z79"/>
      <c r="AA79"/>
      <c r="AB79"/>
      <c r="AC79"/>
      <c r="AD79"/>
      <c r="AE79"/>
      <c r="AF79"/>
      <c r="AG79"/>
    </row>
    <row r="80" ht="25.5" customHeight="1">
      <c r="A80"/>
      <c r="B80" t="inlineStr">
        <is>
          <t>安装工程</t>
        </is>
      </c>
      <c r="C80" t="inlineStr">
        <is>
          <t>给排水、采暖、燃气工程</t>
        </is>
      </c>
      <c r="D80" t="inlineStr">
        <is>
          <t>设备</t>
        </is>
      </c>
      <c r="E80" t="inlineStr">
        <is>
          <t>030109001</t>
        </is>
      </c>
      <c r="F80" t="inlineStr">
        <is>
          <t>卧式端吸泵 流量:245m3/h;扬程:35m</t>
        </is>
      </c>
      <c r="G80"/>
      <c r="H80" t="inlineStr">
        <is>
          <t>台</t>
        </is>
      </c>
      <c r="I80" t="inlineStr">
        <is>
          <t>给排水系统</t>
        </is>
      </c>
      <c r="J80" t="inlineStr">
        <is>
          <t>给水系统</t>
        </is>
      </c>
      <c r="K80" t="inlineStr">
        <is>
          <t>给水系统</t>
        </is>
      </c>
      <c r="L80" t="inlineStr">
        <is>
          <t>02</t>
        </is>
      </c>
      <c r="M80" t="inlineStr">
        <is>
          <t>01</t>
        </is>
      </c>
      <c r="N80" t="inlineStr">
        <is>
          <t>01</t>
        </is>
      </c>
      <c r="O80" t="inlineStr">
        <is>
          <t>01</t>
        </is>
      </c>
      <c r="P80" t="inlineStr">
        <is>
          <t>机械设备</t>
        </is>
      </c>
      <c r="Q80" t="inlineStr">
        <is>
          <t>端吸泵（卧式）</t>
        </is>
      </c>
      <c r="R80" t="inlineStr">
        <is>
          <t>DXB-01-Q=245m³/h-H=35m-N=37kW</t>
        </is>
      </c>
      <c r="S80" t="inlineStr">
        <is>
          <t>设备编号-Q（m³/h）-H（m）-N（kW）</t>
        </is>
      </c>
      <c r="T80" t="inlineStr">
        <is>
          <t>机械设备_端吸泵（卧式）_DXB-01-Q=245m³/h-H=35m-N=37kW</t>
        </is>
      </c>
      <c r="U80" t="inlineStr">
        <is>
          <t>20231010更新：
1.新增构件</t>
        </is>
      </c>
      <c r="V80" t="inlineStr">
        <is>
          <t>空调水_机械设备</t>
        </is>
      </c>
      <c r="W80" s="2" t="str">
        <f>=HYPERLINK("https://j6i2pabkfv.feishu.cn/wiki/VycGwzvlRimU2Ok9RiscJXfLnhf", "属性信息表-给水泵  -三工区")</f>
        <v>属性信息表-给水泵  -三工区</v>
      </c>
      <c r="X80" s="2"/>
      <c r="Y80"/>
      <c r="Z80"/>
      <c r="AA80"/>
      <c r="AB80"/>
      <c r="AC80"/>
      <c r="AD80"/>
      <c r="AE80"/>
      <c r="AF80"/>
      <c r="AG80"/>
    </row>
    <row r="81" ht="25.5" customHeight="1">
      <c r="A81"/>
      <c r="B81" t="inlineStr">
        <is>
          <t>安装工程</t>
        </is>
      </c>
      <c r="C81" t="inlineStr">
        <is>
          <t>给排水、采暖、燃气工程</t>
        </is>
      </c>
      <c r="D81" t="inlineStr">
        <is>
          <t>设备</t>
        </is>
      </c>
      <c r="E81" t="inlineStr">
        <is>
          <t>030109001</t>
        </is>
      </c>
      <c r="F81" t="inlineStr">
        <is>
          <t>给水转输泵组 恒压值: 1.21MPa</t>
        </is>
      </c>
      <c r="G81"/>
      <c r="H81" t="inlineStr">
        <is>
          <t>台</t>
        </is>
      </c>
      <c r="I81" t="inlineStr">
        <is>
          <t>给排水系统</t>
        </is>
      </c>
      <c r="J81" t="inlineStr">
        <is>
          <t>给水系统</t>
        </is>
      </c>
      <c r="K81" t="inlineStr">
        <is>
          <t>给水系统</t>
        </is>
      </c>
      <c r="L81" t="inlineStr">
        <is>
          <t>02</t>
        </is>
      </c>
      <c r="M81" t="inlineStr">
        <is>
          <t>01</t>
        </is>
      </c>
      <c r="N81" t="inlineStr">
        <is>
          <t>01</t>
        </is>
      </c>
      <c r="O81" t="inlineStr">
        <is>
          <t>01</t>
        </is>
      </c>
      <c r="P81" t="inlineStr">
        <is>
          <t>机械设备</t>
        </is>
      </c>
      <c r="Q81" t="inlineStr">
        <is>
          <t>转输泵组</t>
        </is>
      </c>
      <c r="R81" t="inlineStr">
        <is>
          <t>设备编号-恒压值-1.21MPa</t>
        </is>
      </c>
      <c r="S81" t="inlineStr">
        <is>
          <t>设备编号-Q（m³/h）-H（m）-N（kW）</t>
        </is>
      </c>
      <c r="T81" t="inlineStr">
        <is>
          <t>机械设备_转输泵组_设备编号-恒压值-1.21MPa</t>
        </is>
      </c>
      <c r="U81" t="inlineStr">
        <is>
          <t>20240527清单新增补充</t>
        </is>
      </c>
      <c r="V81"/>
      <c r="W81" s="2" t="str">
        <f>=HYPERLINK("https://j6i2pabkfv.feishu.cn/wiki/VycGwzvlRimU2Ok9RiscJXfLnhf", "属性信息表-给水泵  -三工区")</f>
        <v>属性信息表-给水泵  -三工区</v>
      </c>
      <c r="X81" s="2"/>
      <c r="Y81"/>
      <c r="Z81"/>
      <c r="AA81"/>
      <c r="AB81"/>
      <c r="AC81"/>
      <c r="AD81"/>
      <c r="AE81"/>
      <c r="AF81"/>
      <c r="AG81"/>
    </row>
    <row r="82" ht="25.5" customHeight="1">
      <c r="A82"/>
      <c r="B82" t="inlineStr">
        <is>
          <t>安装工程</t>
        </is>
      </c>
      <c r="C82" t="inlineStr">
        <is>
          <t>给排水、采暖、燃气工程</t>
        </is>
      </c>
      <c r="D82" t="inlineStr">
        <is>
          <t>设备</t>
        </is>
      </c>
      <c r="E82" t="inlineStr">
        <is>
          <t>030109001</t>
        </is>
      </c>
      <c r="F82" t="inlineStr">
        <is>
          <t>净水设备及软水设备反冲洗泵组</t>
        </is>
      </c>
      <c r="G82"/>
      <c r="H82" t="inlineStr">
        <is>
          <t>套</t>
        </is>
      </c>
      <c r="I82" t="inlineStr">
        <is>
          <t>给排水系统</t>
        </is>
      </c>
      <c r="J82" t="inlineStr">
        <is>
          <t>给水系统</t>
        </is>
      </c>
      <c r="K82" t="inlineStr">
        <is>
          <t>给水系统</t>
        </is>
      </c>
      <c r="L82" t="inlineStr">
        <is>
          <t>02</t>
        </is>
      </c>
      <c r="M82" t="inlineStr">
        <is>
          <t>01</t>
        </is>
      </c>
      <c r="N82" t="inlineStr">
        <is>
          <t>01</t>
        </is>
      </c>
      <c r="O82" t="inlineStr">
        <is>
          <t>01</t>
        </is>
      </c>
      <c r="P82" t="inlineStr">
        <is>
          <t>机械设备</t>
        </is>
      </c>
      <c r="Q82" t="inlineStr">
        <is>
          <t>净水设备及软水设备反冲洗泵组</t>
        </is>
      </c>
      <c r="R82" t="inlineStr">
        <is>
          <t>设备编号-Q=15m³/h  -H=10m-N=3.0kW</t>
        </is>
      </c>
      <c r="S82" t="inlineStr">
        <is>
          <t>设备编号-Q（m³/h）-H（m）-N（kW）</t>
        </is>
      </c>
      <c r="T82" t="inlineStr">
        <is>
          <t>机械设备_净水设备及软水设备反冲洗泵组_设备编号-Q=15m³/h  -H=10m-N=3.0kW</t>
        </is>
      </c>
      <c r="U82" t="inlineStr">
        <is>
          <t>20240527清单新增补充</t>
        </is>
      </c>
      <c r="V82"/>
      <c r="W82" s="2" t="str">
        <f>=HYPERLINK("https://j6i2pabkfv.feishu.cn/wiki/VycGwzvlRimU2Ok9RiscJXfLnhf", "属性信息表-给水泵  -三工区")</f>
        <v>属性信息表-给水泵  -三工区</v>
      </c>
      <c r="X82" s="2"/>
      <c r="Y82"/>
      <c r="Z82"/>
      <c r="AA82"/>
      <c r="AB82"/>
      <c r="AC82"/>
      <c r="AD82"/>
      <c r="AE82"/>
      <c r="AF82"/>
      <c r="AG82"/>
    </row>
    <row r="83" ht="25.5" customHeight="1">
      <c r="A83"/>
      <c r="B83" t="inlineStr">
        <is>
          <t>安装工程</t>
        </is>
      </c>
      <c r="C83" t="inlineStr">
        <is>
          <t>给排水、采暖、燃气工程</t>
        </is>
      </c>
      <c r="D83" t="inlineStr">
        <is>
          <t>设备</t>
        </is>
      </c>
      <c r="E83" t="inlineStr">
        <is>
          <t>031006011</t>
        </is>
      </c>
      <c r="F83" t="inlineStr">
        <is>
          <t>静电除垢器</t>
        </is>
      </c>
      <c r="G83"/>
      <c r="H83" t="inlineStr">
        <is>
          <t>台</t>
        </is>
      </c>
      <c r="I83" t="inlineStr">
        <is>
          <t>给排水系统</t>
        </is>
      </c>
      <c r="J83" t="inlineStr">
        <is>
          <t>给水系统</t>
        </is>
      </c>
      <c r="K83" t="inlineStr">
        <is>
          <t>直饮水系统</t>
        </is>
      </c>
      <c r="L83" t="inlineStr">
        <is>
          <t>02</t>
        </is>
      </c>
      <c r="M83" t="inlineStr">
        <is>
          <t>01</t>
        </is>
      </c>
      <c r="N83" t="inlineStr">
        <is>
          <t>01</t>
        </is>
      </c>
      <c r="O83" t="inlineStr">
        <is>
          <t>04</t>
        </is>
      </c>
      <c r="P83" t="inlineStr">
        <is>
          <t>机械设备</t>
        </is>
      </c>
      <c r="Q83" t="inlineStr">
        <is>
          <t>静电除垢器</t>
        </is>
      </c>
      <c r="R83" t="inlineStr">
        <is>
          <t>静电除垢器</t>
        </is>
      </c>
      <c r="S83" t="inlineStr">
        <is>
          <t>设备名称</t>
        </is>
      </c>
      <c r="T83" t="inlineStr">
        <is>
          <t>机械设备_静电除垢器_静电除垢器</t>
        </is>
      </c>
      <c r="U83" t="inlineStr">
        <is>
          <t>20231013新增</t>
        </is>
      </c>
      <c r="V83" t="inlineStr">
        <is>
          <t>给排水工程_机械设备</t>
        </is>
      </c>
      <c r="W83" s="2" t="str">
        <f>=HYPERLINK("https://j6i2pabkfv.feishu.cn/wiki/UrfswLow3iJHOdk5GPKc0u94nzh", "属性信息表-静电除垢仪-三工区")</f>
        <v>属性信息表-静电除垢仪-三工区</v>
      </c>
      <c r="X83" s="2"/>
      <c r="Y83"/>
      <c r="Z83"/>
      <c r="AA83"/>
      <c r="AB83"/>
      <c r="AC83" t="inlineStr">
        <is>
          <t>1</t>
        </is>
      </c>
      <c r="AD83"/>
      <c r="AE83"/>
      <c r="AF83"/>
      <c r="AG83"/>
    </row>
    <row r="84" ht="25.5" customHeight="1">
      <c r="A84"/>
      <c r="B84" t="inlineStr">
        <is>
          <t>安装工程</t>
        </is>
      </c>
      <c r="C84" t="inlineStr">
        <is>
          <t>给排水、采暖、燃气工程</t>
        </is>
      </c>
      <c r="D84" t="inlineStr">
        <is>
          <t>给水系统</t>
        </is>
      </c>
      <c r="E84"/>
      <c r="F84"/>
      <c r="G84"/>
      <c r="H84" t="inlineStr">
        <is>
          <t>个</t>
        </is>
      </c>
      <c r="I84" t="inlineStr">
        <is>
          <t>给排水系统</t>
        </is>
      </c>
      <c r="J84" t="inlineStr">
        <is>
          <t>给水系统</t>
        </is>
      </c>
      <c r="K84" t="inlineStr">
        <is>
          <t>给水系统</t>
        </is>
      </c>
      <c r="L84" t="inlineStr">
        <is>
          <t>02</t>
        </is>
      </c>
      <c r="M84" t="inlineStr">
        <is>
          <t>01</t>
        </is>
      </c>
      <c r="N84" t="inlineStr">
        <is>
          <t>01</t>
        </is>
      </c>
      <c r="O84" t="inlineStr">
        <is>
          <t>01</t>
        </is>
      </c>
      <c r="P84" t="inlineStr">
        <is>
          <t>管道附件</t>
        </is>
      </c>
      <c r="Q84" t="inlineStr">
        <is>
          <t>远传热能表</t>
        </is>
      </c>
      <c r="R84" t="inlineStr">
        <is>
          <t>给水系统-不锈钢-1.6MPa-2.0精度-DN50</t>
        </is>
      </c>
      <c r="S84" t="inlineStr">
        <is>
          <t>系统-材质-承压（MPa）-测量精度-公称直径</t>
        </is>
      </c>
      <c r="T84" t="inlineStr">
        <is>
          <t>管道附件_远传热能表_给水系统-不锈钢-1.6MPa-2.0精度-DN50</t>
        </is>
      </c>
      <c r="U84" t="inlineStr">
        <is>
          <t>20240308新增构件</t>
        </is>
      </c>
      <c r="V84"/>
      <c r="W84" s="2" t="str">
        <f>=HYPERLINK("https://j6i2pabkfv.feishu.cn/wiki/AqnEwzJdIiGFU3k4yppcOiYbnug", "属性信息表-冷热计量表-一工区")</f>
        <v>属性信息表-冷热计量表-一工区</v>
      </c>
      <c r="X84" s="2"/>
      <c r="Y84"/>
      <c r="Z84"/>
      <c r="AA84"/>
      <c r="AB84"/>
      <c r="AC84"/>
      <c r="AD84"/>
      <c r="AE84"/>
      <c r="AF84" t="inlineStr">
        <is>
          <t>否</t>
        </is>
      </c>
      <c r="AG84" t="inlineStr">
        <is>
          <t>image.png</t>
        </is>
      </c>
    </row>
    <row r="85" ht="25.5" customHeight="1">
      <c r="A85"/>
      <c r="B85" t="inlineStr">
        <is>
          <t>安装工程</t>
        </is>
      </c>
      <c r="C85" t="inlineStr">
        <is>
          <t>给排水、采暖、燃气工程</t>
        </is>
      </c>
      <c r="D85" t="inlineStr">
        <is>
          <t>给水系统</t>
        </is>
      </c>
      <c r="E85" t="inlineStr">
        <is>
          <t>031004010</t>
        </is>
      </c>
      <c r="F85" t="inlineStr">
        <is>
          <t>淋浴器</t>
        </is>
      </c>
      <c r="G85"/>
      <c r="H85" t="inlineStr">
        <is>
          <t>台</t>
        </is>
      </c>
      <c r="I85" t="inlineStr">
        <is>
          <t>给排水系统</t>
        </is>
      </c>
      <c r="J85" t="inlineStr">
        <is>
          <t>给水系统</t>
        </is>
      </c>
      <c r="K85" t="inlineStr">
        <is>
          <t>热水给水系统</t>
        </is>
      </c>
      <c r="L85" t="inlineStr">
        <is>
          <t>02</t>
        </is>
      </c>
      <c r="M85" t="inlineStr">
        <is>
          <t>01</t>
        </is>
      </c>
      <c r="N85" t="inlineStr">
        <is>
          <t>01</t>
        </is>
      </c>
      <c r="O85" t="inlineStr">
        <is>
          <t>03</t>
        </is>
      </c>
      <c r="P85" t="inlineStr">
        <is>
          <t>卫浴装置</t>
        </is>
      </c>
      <c r="Q85" t="inlineStr">
        <is>
          <t>淋浴器</t>
        </is>
      </c>
      <c r="R85" t="inlineStr">
        <is>
          <t>淋浴器</t>
        </is>
      </c>
      <c r="S85" t="inlineStr">
        <is>
          <t>设备名称</t>
        </is>
      </c>
      <c r="T85" t="inlineStr">
        <is>
          <t>卫浴装置_淋浴器_淋浴器</t>
        </is>
      </c>
      <c r="U85" t="inlineStr">
        <is>
          <t>20231013新增</t>
        </is>
      </c>
      <c r="V85" t="inlineStr">
        <is>
          <t>给排水工程_卫生器具</t>
        </is>
      </c>
      <c r="W85" s="2" t="str">
        <f>=HYPERLINK("https://j6i2pabkfv.feishu.cn/wiki/D4I9wZJPvibaQ4kRlblc6srsnIf", "属性信息表-淋浴器-三工区")</f>
        <v>属性信息表-淋浴器-三工区</v>
      </c>
      <c r="X85" s="2" t="str">
        <f>=HYPERLINK("https://yq86uww7uwa.feishu.cn/wiki/RbPPw7DLCiwZVBkuYLCc4eYencc", "属性信息--卫生器具")</f>
        <v>属性信息--卫生器具</v>
      </c>
      <c r="Y85"/>
      <c r="Z85"/>
      <c r="AA85"/>
      <c r="AB85"/>
      <c r="AC85" t="inlineStr">
        <is>
          <t>1</t>
        </is>
      </c>
      <c r="AD85"/>
      <c r="AE85"/>
      <c r="AF85"/>
      <c r="AG85"/>
    </row>
    <row r="86" ht="25.5" customHeight="1">
      <c r="A86"/>
      <c r="B86" t="inlineStr">
        <is>
          <t>安装工程</t>
        </is>
      </c>
      <c r="C86" t="inlineStr">
        <is>
          <t>给排水、采暖、燃气工程</t>
        </is>
      </c>
      <c r="D86" t="inlineStr">
        <is>
          <t>给水系统</t>
        </is>
      </c>
      <c r="E86" t="inlineStr">
        <is>
          <t>031004014</t>
        </is>
      </c>
      <c r="F86" t="inlineStr">
        <is>
          <t>水龙头 DN20</t>
        </is>
      </c>
      <c r="G86"/>
      <c r="H86" t="inlineStr">
        <is>
          <t>个</t>
        </is>
      </c>
      <c r="I86" t="inlineStr">
        <is>
          <t>给排水系统</t>
        </is>
      </c>
      <c r="J86" t="inlineStr">
        <is>
          <t>给水系统</t>
        </is>
      </c>
      <c r="K86" t="inlineStr">
        <is>
          <t>给水系统</t>
        </is>
      </c>
      <c r="L86" t="inlineStr">
        <is>
          <t>02</t>
        </is>
      </c>
      <c r="M86" t="inlineStr">
        <is>
          <t>01</t>
        </is>
      </c>
      <c r="N86" t="inlineStr">
        <is>
          <t>01</t>
        </is>
      </c>
      <c r="O86" t="inlineStr">
        <is>
          <t>01</t>
        </is>
      </c>
      <c r="P86" t="inlineStr">
        <is>
          <t>卫浴装置</t>
        </is>
      </c>
      <c r="Q86" t="inlineStr">
        <is>
          <t>水龙头</t>
        </is>
      </c>
      <c r="R86" t="inlineStr">
        <is>
          <t>水龙头-DN20</t>
        </is>
      </c>
      <c r="S86" t="inlineStr">
        <is>
          <t>设备名称-公称直径</t>
        </is>
      </c>
      <c r="T86" t="inlineStr">
        <is>
          <t>卫浴装置_水龙头_水龙头-DN20</t>
        </is>
      </c>
      <c r="U86" t="inlineStr">
        <is>
          <t>20231013新增</t>
        </is>
      </c>
      <c r="V86" t="inlineStr">
        <is>
          <t>给排水工程_卫生器具</t>
        </is>
      </c>
      <c r="W86" s="2" t="str">
        <f>=HYPERLINK("https://j6i2pabkfv.feishu.cn/wiki/D4I9wZJPvibaQ4kRlblc6srsnIf", "属性信息表-淋浴器-三工区")</f>
        <v>属性信息表-淋浴器-三工区</v>
      </c>
      <c r="X86" s="2" t="str">
        <f>=HYPERLINK("https://yq86uww7uwa.feishu.cn/wiki/RbPPw7DLCiwZVBkuYLCc4eYencc", "属性信息--卫生器具")</f>
        <v>属性信息--卫生器具</v>
      </c>
      <c r="Y86"/>
      <c r="Z86"/>
      <c r="AA86"/>
      <c r="AB86"/>
      <c r="AC86" t="inlineStr">
        <is>
          <t>1</t>
        </is>
      </c>
      <c r="AD86"/>
      <c r="AE86"/>
      <c r="AF86"/>
      <c r="AG86"/>
    </row>
    <row r="87" ht="25.5" customHeight="1">
      <c r="A87"/>
      <c r="B87" t="inlineStr">
        <is>
          <t>安装工程</t>
        </is>
      </c>
      <c r="C87" t="inlineStr">
        <is>
          <t>给排水、采暖、燃气工程</t>
        </is>
      </c>
      <c r="D87" t="inlineStr">
        <is>
          <t>给水系统</t>
        </is>
      </c>
      <c r="E87" t="inlineStr">
        <is>
          <t>031004014</t>
        </is>
      </c>
      <c r="F87" t="inlineStr">
        <is>
          <t>皮带水嘴 DN25</t>
        </is>
      </c>
      <c r="G87"/>
      <c r="H87" t="inlineStr">
        <is>
          <t>个</t>
        </is>
      </c>
      <c r="I87" t="inlineStr">
        <is>
          <t>给排水系统</t>
        </is>
      </c>
      <c r="J87" t="inlineStr">
        <is>
          <t>给水系统</t>
        </is>
      </c>
      <c r="K87" t="inlineStr">
        <is>
          <t>给水系统</t>
        </is>
      </c>
      <c r="L87" t="inlineStr">
        <is>
          <t>02</t>
        </is>
      </c>
      <c r="M87" t="inlineStr">
        <is>
          <t>01</t>
        </is>
      </c>
      <c r="N87" t="inlineStr">
        <is>
          <t>01</t>
        </is>
      </c>
      <c r="O87" t="inlineStr">
        <is>
          <t>01</t>
        </is>
      </c>
      <c r="P87" t="inlineStr">
        <is>
          <t>卫浴装置</t>
        </is>
      </c>
      <c r="Q87" t="inlineStr">
        <is>
          <t>皮带水嘴</t>
        </is>
      </c>
      <c r="R87" t="inlineStr">
        <is>
          <t>皮带水嘴-DN25</t>
        </is>
      </c>
      <c r="S87" t="inlineStr">
        <is>
          <t>设备名称-公称直径</t>
        </is>
      </c>
      <c r="T87" t="inlineStr">
        <is>
          <t>卫浴装置_皮带水嘴_皮带水嘴-DN25</t>
        </is>
      </c>
      <c r="U87" t="inlineStr">
        <is>
          <t>20231013新增</t>
        </is>
      </c>
      <c r="V87" t="inlineStr">
        <is>
          <t>给排水工程_卫生器具</t>
        </is>
      </c>
      <c r="W87" s="2" t="str">
        <f>=HYPERLINK("https://j6i2pabkfv.feishu.cn/wiki/D4I9wZJPvibaQ4kRlblc6srsnIf", "属性信息表-淋浴器-三工区")</f>
        <v>属性信息表-淋浴器-三工区</v>
      </c>
      <c r="X87" s="2" t="str">
        <f>=HYPERLINK("https://yq86uww7uwa.feishu.cn/wiki/RbPPw7DLCiwZVBkuYLCc4eYencc", "属性信息--卫生器具")</f>
        <v>属性信息--卫生器具</v>
      </c>
      <c r="Y87"/>
      <c r="Z87"/>
      <c r="AA87"/>
      <c r="AB87"/>
      <c r="AC87" t="inlineStr">
        <is>
          <t>1</t>
        </is>
      </c>
      <c r="AD87"/>
      <c r="AE87"/>
      <c r="AF87"/>
      <c r="AG87"/>
    </row>
    <row r="88" ht="25.5" customHeight="1">
      <c r="A88"/>
      <c r="B88" t="inlineStr">
        <is>
          <t>安装工程</t>
        </is>
      </c>
      <c r="C88" t="inlineStr">
        <is>
          <t>给排水、采暖、燃气工程</t>
        </is>
      </c>
      <c r="D88" t="inlineStr">
        <is>
          <t>给水系统</t>
        </is>
      </c>
      <c r="E88" t="inlineStr">
        <is>
          <t>030503006</t>
        </is>
      </c>
      <c r="F88" t="inlineStr">
        <is>
          <t>流量传感器</t>
        </is>
      </c>
      <c r="G88"/>
      <c r="H88" t="inlineStr">
        <is>
          <t>个</t>
        </is>
      </c>
      <c r="I88" t="inlineStr">
        <is>
          <t>给排水系统</t>
        </is>
      </c>
      <c r="J88" t="inlineStr">
        <is>
          <t>给水系统</t>
        </is>
      </c>
      <c r="K88" t="inlineStr">
        <is>
          <t>给水系统</t>
        </is>
      </c>
      <c r="L88" t="inlineStr">
        <is>
          <t>02</t>
        </is>
      </c>
      <c r="M88" t="inlineStr">
        <is>
          <t>01</t>
        </is>
      </c>
      <c r="N88" t="inlineStr">
        <is>
          <t>01</t>
        </is>
      </c>
      <c r="O88" t="inlineStr">
        <is>
          <t>01</t>
        </is>
      </c>
      <c r="P88" t="inlineStr">
        <is>
          <t>管道附件</t>
        </is>
      </c>
      <c r="Q88" t="inlineStr">
        <is>
          <t>电磁式流量传感器</t>
        </is>
      </c>
      <c r="R88" t="inlineStr">
        <is>
          <t>流量传感器</t>
        </is>
      </c>
      <c r="S88" t="inlineStr">
        <is>
          <t>设备名称</t>
        </is>
      </c>
      <c r="T88" t="inlineStr">
        <is>
          <t>管道附件_电磁式流量传感器_流量传感器</t>
        </is>
      </c>
      <c r="U88" t="inlineStr">
        <is>
          <t>20231013构件命名调整</t>
        </is>
      </c>
      <c r="V88" t="inlineStr">
        <is>
          <t>给排水工程_管道附件</t>
        </is>
      </c>
      <c r="W88" s="2" t="str">
        <f>=HYPERLINK("https://j6i2pabkfv.feishu.cn/wiki/ZtRUwaFzMi8o8Ikqkovc9zx2n5e", "属性信息表-流量传感器-一工区")</f>
        <v>属性信息表-流量传感器-一工区</v>
      </c>
      <c r="X88" s="2" t="str">
        <f>=HYPERLINK("https://yq86uww7uwa.feishu.cn/wiki/UC3SwuuLai4dcVkM6Ekc5Q6anpg", "属性信息--阀门")</f>
        <v>属性信息--阀门</v>
      </c>
      <c r="Y88"/>
      <c r="Z88"/>
      <c r="AA88"/>
      <c r="AB88"/>
      <c r="AC88"/>
      <c r="AD88"/>
      <c r="AE88"/>
      <c r="AF88"/>
      <c r="AG88"/>
    </row>
    <row r="89" ht="25.5" customHeight="1">
      <c r="A89"/>
      <c r="B89" t="inlineStr">
        <is>
          <t>安装工程</t>
        </is>
      </c>
      <c r="C89" t="inlineStr">
        <is>
          <t>给排水、采暖、燃气工程</t>
        </is>
      </c>
      <c r="D89" t="inlineStr">
        <is>
          <t>给水系统</t>
        </is>
      </c>
      <c r="E89" t="inlineStr">
        <is>
          <t>030503006</t>
        </is>
      </c>
      <c r="F89" t="inlineStr">
        <is>
          <t>流量传感器</t>
        </is>
      </c>
      <c r="G89"/>
      <c r="H89" t="inlineStr">
        <is>
          <t>个</t>
        </is>
      </c>
      <c r="I89" t="inlineStr">
        <is>
          <t>给排水系统</t>
        </is>
      </c>
      <c r="J89" t="inlineStr">
        <is>
          <t>给水系统</t>
        </is>
      </c>
      <c r="K89" t="inlineStr">
        <is>
          <t>给水系统</t>
        </is>
      </c>
      <c r="L89" t="inlineStr">
        <is>
          <t>02</t>
        </is>
      </c>
      <c r="M89" t="inlineStr">
        <is>
          <t>01</t>
        </is>
      </c>
      <c r="N89" t="inlineStr">
        <is>
          <t>01</t>
        </is>
      </c>
      <c r="O89" t="inlineStr">
        <is>
          <t>01</t>
        </is>
      </c>
      <c r="P89" t="inlineStr">
        <is>
          <t>管道附件</t>
        </is>
      </c>
      <c r="Q89" t="inlineStr">
        <is>
          <t>转子式流量传感器</t>
        </is>
      </c>
      <c r="R89" t="inlineStr">
        <is>
          <t>流量传感器</t>
        </is>
      </c>
      <c r="S89" t="inlineStr">
        <is>
          <t>设备名称</t>
        </is>
      </c>
      <c r="T89" t="inlineStr">
        <is>
          <t>管道附件_转子式流量传感器_流量传感器</t>
        </is>
      </c>
      <c r="U89" t="inlineStr">
        <is>
          <t>20231013构件命名调整</t>
        </is>
      </c>
      <c r="V89" t="inlineStr">
        <is>
          <t>给排水工程_管道附件</t>
        </is>
      </c>
      <c r="W89" s="2" t="str">
        <f>=HYPERLINK("https://j6i2pabkfv.feishu.cn/wiki/ZtRUwaFzMi8o8Ikqkovc9zx2n5e", "属性信息表-流量传感器-一工区")</f>
        <v>属性信息表-流量传感器-一工区</v>
      </c>
      <c r="X89" s="2" t="str">
        <f>=HYPERLINK("https://yq86uww7uwa.feishu.cn/wiki/UC3SwuuLai4dcVkM6Ekc5Q6anpg", "属性信息--阀门")</f>
        <v>属性信息--阀门</v>
      </c>
      <c r="Y89"/>
      <c r="Z89" t="inlineStr">
        <is>
          <t>是</t>
        </is>
      </c>
      <c r="AA89" t="inlineStr">
        <is>
          <t>同意</t>
        </is>
      </c>
      <c r="AB89" t="inlineStr">
        <is>
          <t>同意</t>
        </is>
      </c>
      <c r="AC89"/>
      <c r="AD89"/>
      <c r="AE89"/>
      <c r="AF89"/>
      <c r="AG89"/>
    </row>
    <row r="90" ht="25.5" customHeight="1">
      <c r="A90"/>
      <c r="B90" t="inlineStr">
        <is>
          <t>安装工程</t>
        </is>
      </c>
      <c r="C90" t="inlineStr">
        <is>
          <t>给排水、采暖、燃气工程</t>
        </is>
      </c>
      <c r="D90" t="inlineStr">
        <is>
          <t>中水系统</t>
        </is>
      </c>
      <c r="E90"/>
      <c r="F90"/>
      <c r="G90"/>
      <c r="H90" t="inlineStr">
        <is>
          <t>个</t>
        </is>
      </c>
      <c r="I90" t="inlineStr">
        <is>
          <t>给排水系统</t>
        </is>
      </c>
      <c r="J90" t="inlineStr">
        <is>
          <t>中水系统</t>
        </is>
      </c>
      <c r="K90" t="inlineStr">
        <is>
          <t>中水供水系统</t>
        </is>
      </c>
      <c r="L90" t="inlineStr">
        <is>
          <t>02</t>
        </is>
      </c>
      <c r="M90" t="inlineStr">
        <is>
          <t>01</t>
        </is>
      </c>
      <c r="N90" t="inlineStr">
        <is>
          <t>03</t>
        </is>
      </c>
      <c r="O90" t="inlineStr">
        <is>
          <t>02</t>
        </is>
      </c>
      <c r="P90" t="inlineStr">
        <is>
          <t>管道附件</t>
        </is>
      </c>
      <c r="Q90" t="inlineStr">
        <is>
          <t>热质式流量开关</t>
        </is>
      </c>
      <c r="R90" t="inlineStr">
        <is>
          <t>中水系统-316L不锈钢-精度±8%</t>
        </is>
      </c>
      <c r="S90" t="inlineStr">
        <is>
          <t>系统-材质-测量精度</t>
        </is>
      </c>
      <c r="T90" t="inlineStr">
        <is>
          <t>管道附件_热质式流量开关_中水系统-316L不锈钢-精度±8%</t>
        </is>
      </c>
      <c r="U90" t="inlineStr">
        <is>
          <t>20231013构件命名调整</t>
        </is>
      </c>
      <c r="V90" t="inlineStr">
        <is>
          <t>给排水工程_管道附件</t>
        </is>
      </c>
      <c r="W90" s="2" t="str">
        <f>=HYPERLINK("https://j6i2pabkfv.feishu.cn/wiki/Xk6iwDvuUiq8cZkDg7ScGKV5nRe", "属性信息表-流量计-三工区")</f>
        <v>属性信息表-流量计-三工区</v>
      </c>
      <c r="X90" s="2" t="str">
        <f>=HYPERLINK("https://yq86uww7uwa.feishu.cn/wiki/P2lxwOqgZioGizk9HBvczAK4nNj", "属性信息--计量仪")</f>
        <v>属性信息--计量仪</v>
      </c>
      <c r="Y90"/>
      <c r="Z90"/>
      <c r="AA90"/>
      <c r="AB90"/>
      <c r="AC90"/>
      <c r="AD90"/>
      <c r="AE90"/>
      <c r="AF90" t="inlineStr">
        <is>
          <t>否</t>
        </is>
      </c>
      <c r="AG90"/>
    </row>
    <row r="91" ht="25.5" customHeight="1">
      <c r="A91"/>
      <c r="B91" t="inlineStr">
        <is>
          <t>安装工程</t>
        </is>
      </c>
      <c r="C91" t="inlineStr">
        <is>
          <t>给排水、采暖、燃气工程</t>
        </is>
      </c>
      <c r="D91" t="inlineStr">
        <is>
          <t>管道附件</t>
        </is>
      </c>
      <c r="E91" t="inlineStr">
        <is>
          <t>031003003</t>
        </is>
      </c>
      <c r="F91" t="inlineStr">
        <is>
          <t>电磁流量计 DN200</t>
        </is>
      </c>
      <c r="G91"/>
      <c r="H91" t="inlineStr">
        <is>
          <t>个</t>
        </is>
      </c>
      <c r="I91" t="inlineStr">
        <is>
          <t>给排水系统</t>
        </is>
      </c>
      <c r="J91" t="inlineStr">
        <is>
          <t>中水系统</t>
        </is>
      </c>
      <c r="K91" t="inlineStr">
        <is>
          <t>中水供水系统</t>
        </is>
      </c>
      <c r="L91" t="inlineStr">
        <is>
          <t>02</t>
        </is>
      </c>
      <c r="M91" t="inlineStr">
        <is>
          <t>01</t>
        </is>
      </c>
      <c r="N91" t="inlineStr">
        <is>
          <t>03</t>
        </is>
      </c>
      <c r="O91" t="inlineStr">
        <is>
          <t>02</t>
        </is>
      </c>
      <c r="P91" t="inlineStr">
        <is>
          <t>管道附件</t>
        </is>
      </c>
      <c r="Q91" t="inlineStr">
        <is>
          <t>电磁式流量计</t>
        </is>
      </c>
      <c r="R91" t="inlineStr">
        <is>
          <t>电磁流量计-DN200</t>
        </is>
      </c>
      <c r="S91" t="inlineStr">
        <is>
          <t>设备名称-公称直径</t>
        </is>
      </c>
      <c r="T91" t="inlineStr">
        <is>
          <t>管道附件_电磁式流量计_电磁流量计-DN200</t>
        </is>
      </c>
      <c r="U91" t="inlineStr">
        <is>
          <t>20231013构件命名调整</t>
        </is>
      </c>
      <c r="V91" t="inlineStr">
        <is>
          <t>给排水工程_管道附件</t>
        </is>
      </c>
      <c r="W91" s="2" t="str">
        <f>=HYPERLINK("https://j6i2pabkfv.feishu.cn/wiki/Xk6iwDvuUiq8cZkDg7ScGKV5nRe", "属性信息表-流量计-三工区")</f>
        <v>属性信息表-流量计-三工区</v>
      </c>
      <c r="X91" s="2" t="str">
        <f>=HYPERLINK("https://yq86uww7uwa.feishu.cn/wiki/P2lxwOqgZioGizk9HBvczAK4nNj", "属性信息--计量仪")</f>
        <v>属性信息--计量仪</v>
      </c>
      <c r="Y91"/>
      <c r="Z91"/>
      <c r="AA91"/>
      <c r="AB91"/>
      <c r="AC91"/>
      <c r="AD91"/>
      <c r="AE91"/>
      <c r="AF91"/>
      <c r="AG91"/>
    </row>
    <row r="92" ht="25.5" customHeight="1">
      <c r="A92"/>
      <c r="B92" t="inlineStr">
        <is>
          <t>安装工程</t>
        </is>
      </c>
      <c r="C92" t="inlineStr">
        <is>
          <t>给排水、采暖、燃气工程</t>
        </is>
      </c>
      <c r="D92" t="inlineStr">
        <is>
          <t>设备</t>
        </is>
      </c>
      <c r="E92" t="inlineStr">
        <is>
          <t>030109011</t>
        </is>
      </c>
      <c r="F92" t="inlineStr">
        <is>
          <t>潜水泵 Q=36m3/h,H=25m,N=5kW</t>
        </is>
      </c>
      <c r="G92"/>
      <c r="H92" t="inlineStr">
        <is>
          <t>台</t>
        </is>
      </c>
      <c r="I92" t="inlineStr">
        <is>
          <t>给排水系统</t>
        </is>
      </c>
      <c r="J92" t="inlineStr">
        <is>
          <t>排水系统</t>
        </is>
      </c>
      <c r="K92" t="inlineStr">
        <is>
          <t>废水系统</t>
        </is>
      </c>
      <c r="L92" t="inlineStr">
        <is>
          <t>02</t>
        </is>
      </c>
      <c r="M92" t="inlineStr">
        <is>
          <t>01</t>
        </is>
      </c>
      <c r="N92" t="inlineStr">
        <is>
          <t>02</t>
        </is>
      </c>
      <c r="O92" t="inlineStr">
        <is>
          <t>02</t>
        </is>
      </c>
      <c r="P92" t="inlineStr">
        <is>
          <t>机械设备</t>
        </is>
      </c>
      <c r="Q92" t="inlineStr">
        <is>
          <t xml:space="preserve">潜水泵 </t>
        </is>
      </c>
      <c r="R92" t="inlineStr">
        <is>
          <t>PSB-01-Q=36m³/h-H=25m-N=5kW</t>
        </is>
      </c>
      <c r="S92" t="inlineStr">
        <is>
          <t>设备编号-Q（m³/h）-H（m）-N（kW）</t>
        </is>
      </c>
      <c r="T92" t="inlineStr">
        <is>
          <t>机械设备_潜水泵 _PSB-01-Q=36m³/h-H=25m-N=5kW</t>
        </is>
      </c>
      <c r="U92" t="inlineStr">
        <is>
          <t>20231013新增</t>
        </is>
      </c>
      <c r="V92" t="inlineStr">
        <is>
          <t>给排水工程_机械设备</t>
        </is>
      </c>
      <c r="W92" s="2" t="str">
        <f>=HYPERLINK("https://j6i2pabkfv.feishu.cn/wiki/PpTjwAxLQirJUAkH5WpcCGWfnoc", "属性信息表-排水泵 -三工区")</f>
        <v>属性信息表-排水泵 -三工区</v>
      </c>
      <c r="X92" s="2" t="str">
        <f>=HYPERLINK("https://yq86uww7uwa.feishu.cn/wiki/Z53iwRZF3iitMaktIlRctzv9nHb", "属性信息--水泵")</f>
        <v>属性信息--水泵</v>
      </c>
      <c r="Y92"/>
      <c r="Z92"/>
      <c r="AA92"/>
      <c r="AB92"/>
      <c r="AC92" t="inlineStr">
        <is>
          <t>1</t>
        </is>
      </c>
      <c r="AD92"/>
      <c r="AE92"/>
      <c r="AF92"/>
      <c r="AG92"/>
    </row>
    <row r="93" ht="25.5" customHeight="1">
      <c r="A93"/>
      <c r="B93" t="inlineStr">
        <is>
          <t>安装工程</t>
        </is>
      </c>
      <c r="C93" t="inlineStr">
        <is>
          <t>给排水、采暖、燃气工程</t>
        </is>
      </c>
      <c r="D93" t="inlineStr">
        <is>
          <t>设备</t>
        </is>
      </c>
      <c r="E93" t="inlineStr">
        <is>
          <t>030109011</t>
        </is>
      </c>
      <c r="F93" t="inlineStr">
        <is>
          <t>潜污泵 Q=10m3/h  H=20m  N=2.2KW</t>
        </is>
      </c>
      <c r="G93"/>
      <c r="H93" t="inlineStr">
        <is>
          <t>台</t>
        </is>
      </c>
      <c r="I93" t="inlineStr">
        <is>
          <t>给排水系统</t>
        </is>
      </c>
      <c r="J93" t="inlineStr">
        <is>
          <t>排水系统</t>
        </is>
      </c>
      <c r="K93" t="inlineStr">
        <is>
          <t>污水系统</t>
        </is>
      </c>
      <c r="L93" t="inlineStr">
        <is>
          <t>02</t>
        </is>
      </c>
      <c r="M93" t="inlineStr">
        <is>
          <t>01</t>
        </is>
      </c>
      <c r="N93" t="inlineStr">
        <is>
          <t>02</t>
        </is>
      </c>
      <c r="O93" t="inlineStr">
        <is>
          <t>01</t>
        </is>
      </c>
      <c r="P93" t="inlineStr">
        <is>
          <t>机械设备</t>
        </is>
      </c>
      <c r="Q93" t="inlineStr">
        <is>
          <t>潜污泵</t>
        </is>
      </c>
      <c r="R93" t="inlineStr">
        <is>
          <t>QWB-01-Q=10m³/h-H=20m-N=2.2kW</t>
        </is>
      </c>
      <c r="S93" t="inlineStr">
        <is>
          <t>设备编号-Q（m³/h）-H（m）-N（kW）</t>
        </is>
      </c>
      <c r="T93" t="inlineStr">
        <is>
          <t>机械设备_潜污泵_QWB-01-Q=10m³/h-H=20m-N=2.2kW</t>
        </is>
      </c>
      <c r="U93" t="inlineStr">
        <is>
          <t>20231013新增</t>
        </is>
      </c>
      <c r="V93" t="inlineStr">
        <is>
          <t>给排水工程_机械设备</t>
        </is>
      </c>
      <c r="W93" s="2" t="str">
        <f>=HYPERLINK("https://j6i2pabkfv.feishu.cn/wiki/PpTjwAxLQirJUAkH5WpcCGWfnoc", "属性信息表-排水泵 -三工区")</f>
        <v>属性信息表-排水泵 -三工区</v>
      </c>
      <c r="X93" s="2"/>
      <c r="Y93"/>
      <c r="Z93" t="inlineStr">
        <is>
          <t>是</t>
        </is>
      </c>
      <c r="AA93" t="inlineStr">
        <is>
          <t>同意</t>
        </is>
      </c>
      <c r="AB93" t="inlineStr">
        <is>
          <t>同意</t>
        </is>
      </c>
      <c r="AC93" t="inlineStr">
        <is>
          <t>1</t>
        </is>
      </c>
      <c r="AD93"/>
      <c r="AE93"/>
      <c r="AF93"/>
      <c r="AG93"/>
    </row>
    <row r="94" ht="25.5" customHeight="1">
      <c r="A94"/>
      <c r="B94" t="inlineStr">
        <is>
          <t>安装工程</t>
        </is>
      </c>
      <c r="C94" t="inlineStr">
        <is>
          <t>给排水、采暖、燃气工程</t>
        </is>
      </c>
      <c r="D94" t="inlineStr">
        <is>
          <t>设备</t>
        </is>
      </c>
      <c r="E94" t="inlineStr">
        <is>
          <t>031006008</t>
        </is>
      </c>
      <c r="F94" t="inlineStr">
        <is>
          <t>废、污水提升泵 Q=20m3/h，H=30m，N=5.5KW</t>
        </is>
      </c>
      <c r="G94"/>
      <c r="H94" t="inlineStr">
        <is>
          <t>台</t>
        </is>
      </c>
      <c r="I94" t="inlineStr">
        <is>
          <t>给排水系统</t>
        </is>
      </c>
      <c r="J94" t="inlineStr">
        <is>
          <t>排水系统</t>
        </is>
      </c>
      <c r="K94" t="inlineStr">
        <is>
          <t>污水系统</t>
        </is>
      </c>
      <c r="L94" t="inlineStr">
        <is>
          <t>02</t>
        </is>
      </c>
      <c r="M94" t="inlineStr">
        <is>
          <t>01</t>
        </is>
      </c>
      <c r="N94" t="inlineStr">
        <is>
          <t>02</t>
        </is>
      </c>
      <c r="O94" t="inlineStr">
        <is>
          <t>01</t>
        </is>
      </c>
      <c r="P94" t="inlineStr">
        <is>
          <t>机械设备</t>
        </is>
      </c>
      <c r="Q94" t="inlineStr">
        <is>
          <t>污废水提升泵</t>
        </is>
      </c>
      <c r="R94" t="inlineStr">
        <is>
          <t>TSB-01-Q=20m³/h-H=30m-N=5.5kW</t>
        </is>
      </c>
      <c r="S94" t="inlineStr">
        <is>
          <t>设备编号-Q（m³/h）-H（m）-N（kW）</t>
        </is>
      </c>
      <c r="T94" t="inlineStr">
        <is>
          <t>机械设备_污废水提升泵_TSB-01-Q=20m³/h-H=30m-N=5.5kW</t>
        </is>
      </c>
      <c r="U94" t="inlineStr">
        <is>
          <t>20231013新增</t>
        </is>
      </c>
      <c r="V94" t="inlineStr">
        <is>
          <t>给排水工程_机械设备</t>
        </is>
      </c>
      <c r="W94" s="2" t="str">
        <f>=HYPERLINK("https://j6i2pabkfv.feishu.cn/wiki/PpTjwAxLQirJUAkH5WpcCGWfnoc", "属性信息表-排水泵 -三工区")</f>
        <v>属性信息表-排水泵 -三工区</v>
      </c>
      <c r="X94" s="2" t="str">
        <f>=HYPERLINK("https://yq86uww7uwa.feishu.cn/wiki/Z53iwRZF3iitMaktIlRctzv9nHb", "属性信息--水泵")</f>
        <v>属性信息--水泵</v>
      </c>
      <c r="Y94"/>
      <c r="Z94"/>
      <c r="AA94"/>
      <c r="AB94"/>
      <c r="AC94" t="inlineStr">
        <is>
          <t>1</t>
        </is>
      </c>
      <c r="AD94"/>
      <c r="AE94"/>
      <c r="AF94"/>
      <c r="AG94"/>
    </row>
    <row r="95" ht="25.5" customHeight="1">
      <c r="A95"/>
      <c r="B95" t="inlineStr">
        <is>
          <t>安装工程</t>
        </is>
      </c>
      <c r="C95" t="inlineStr">
        <is>
          <t>给排水、采暖、燃气工程</t>
        </is>
      </c>
      <c r="D95" t="inlineStr">
        <is>
          <t>设备</t>
        </is>
      </c>
      <c r="E95" t="inlineStr">
        <is>
          <t>030109011</t>
        </is>
      </c>
      <c r="F95" t="inlineStr">
        <is>
          <t>废水泵 Q=5m3/h，H=30m，N=2kW</t>
        </is>
      </c>
      <c r="G95"/>
      <c r="H95" t="inlineStr">
        <is>
          <t>台</t>
        </is>
      </c>
      <c r="I95" t="inlineStr">
        <is>
          <t>给排水系统</t>
        </is>
      </c>
      <c r="J95" t="inlineStr">
        <is>
          <t>排水系统</t>
        </is>
      </c>
      <c r="K95" t="inlineStr">
        <is>
          <t>废水系统</t>
        </is>
      </c>
      <c r="L95" t="inlineStr">
        <is>
          <t>02</t>
        </is>
      </c>
      <c r="M95" t="inlineStr">
        <is>
          <t>01</t>
        </is>
      </c>
      <c r="N95" t="inlineStr">
        <is>
          <t>02</t>
        </is>
      </c>
      <c r="O95" t="inlineStr">
        <is>
          <t>02</t>
        </is>
      </c>
      <c r="P95" t="inlineStr">
        <is>
          <t>机械设备</t>
        </is>
      </c>
      <c r="Q95" t="inlineStr">
        <is>
          <t>废水泵</t>
        </is>
      </c>
      <c r="R95" t="inlineStr">
        <is>
          <t>FSB-Q=5m3/h-H=30m-N=2kW</t>
        </is>
      </c>
      <c r="S95" t="inlineStr">
        <is>
          <t>设备编号-Q（m³/h）-H（m）-N（kW）</t>
        </is>
      </c>
      <c r="T95" t="inlineStr">
        <is>
          <t>机械设备_废水泵_FSB-Q=5m3/h-H=30m-N=2kW</t>
        </is>
      </c>
      <c r="U95" t="inlineStr">
        <is>
          <t>20240527清单新增补充</t>
        </is>
      </c>
      <c r="V95"/>
      <c r="W95" s="2" t="str">
        <f>=HYPERLINK("https://j6i2pabkfv.feishu.cn/wiki/PpTjwAxLQirJUAkH5WpcCGWfnoc", "属性信息表-排水泵 -三工区")</f>
        <v>属性信息表-排水泵 -三工区</v>
      </c>
      <c r="X95" s="2"/>
      <c r="Y95"/>
      <c r="Z95"/>
      <c r="AA95"/>
      <c r="AB95"/>
      <c r="AC95"/>
      <c r="AD95"/>
      <c r="AE95"/>
      <c r="AF95"/>
      <c r="AG95"/>
    </row>
    <row r="96" ht="25.5" customHeight="1">
      <c r="A96"/>
      <c r="B96" t="inlineStr">
        <is>
          <t>安装工程</t>
        </is>
      </c>
      <c r="C96" t="inlineStr">
        <is>
          <t>给排水、采暖、燃气工程</t>
        </is>
      </c>
      <c r="D96" t="inlineStr">
        <is>
          <t>设备</t>
        </is>
      </c>
      <c r="E96" t="inlineStr">
        <is>
          <t>030109011</t>
        </is>
      </c>
      <c r="F96" t="inlineStr">
        <is>
          <t>排水泵  Q=15m3/h  H=10m  N=3.0KW</t>
        </is>
      </c>
      <c r="G96"/>
      <c r="H96" t="inlineStr">
        <is>
          <t>台</t>
        </is>
      </c>
      <c r="I96" t="inlineStr">
        <is>
          <t>给排水系统</t>
        </is>
      </c>
      <c r="J96" t="inlineStr">
        <is>
          <t>排水系统</t>
        </is>
      </c>
      <c r="K96" t="inlineStr">
        <is>
          <t>污水系统</t>
        </is>
      </c>
      <c r="L96" t="inlineStr">
        <is>
          <t>02</t>
        </is>
      </c>
      <c r="M96" t="inlineStr">
        <is>
          <t>01</t>
        </is>
      </c>
      <c r="N96" t="inlineStr">
        <is>
          <t>02</t>
        </is>
      </c>
      <c r="O96" t="inlineStr">
        <is>
          <t>01</t>
        </is>
      </c>
      <c r="P96" t="inlineStr">
        <is>
          <t>机械设备</t>
        </is>
      </c>
      <c r="Q96" t="inlineStr">
        <is>
          <t>排水泵</t>
        </is>
      </c>
      <c r="R96" t="inlineStr">
        <is>
          <t>PSB-Q=15m3/h-H=10m-N=3.0KW</t>
        </is>
      </c>
      <c r="S96" t="inlineStr">
        <is>
          <t>设备编号-Q（m³/h）-H（m）-N（kW）</t>
        </is>
      </c>
      <c r="T96" t="inlineStr">
        <is>
          <t>机械设备_排水泵_PSB-Q=15m3/h-H=10m-N=3.0KW</t>
        </is>
      </c>
      <c r="U96" t="inlineStr">
        <is>
          <t>20240527清单新增补充</t>
        </is>
      </c>
      <c r="V96"/>
      <c r="W96" s="2" t="str">
        <f>=HYPERLINK("https://j6i2pabkfv.feishu.cn/wiki/PpTjwAxLQirJUAkH5WpcCGWfnoc", "属性信息表-排水泵 -三工区")</f>
        <v>属性信息表-排水泵 -三工区</v>
      </c>
      <c r="X96" s="2"/>
      <c r="Y96"/>
      <c r="Z96"/>
      <c r="AA96"/>
      <c r="AB96"/>
      <c r="AC96"/>
      <c r="AD96"/>
      <c r="AE96"/>
      <c r="AF96"/>
      <c r="AG96"/>
    </row>
    <row r="97" ht="25.5" customHeight="1">
      <c r="A97"/>
      <c r="B97" t="inlineStr">
        <is>
          <t>安装工程</t>
        </is>
      </c>
      <c r="C97" t="inlineStr">
        <is>
          <t>给排水、采暖、燃气工程</t>
        </is>
      </c>
      <c r="D97" t="inlineStr">
        <is>
          <t>排水系统</t>
        </is>
      </c>
      <c r="E97" t="inlineStr">
        <is>
          <t>031004014</t>
        </is>
      </c>
      <c r="F97" t="inlineStr">
        <is>
          <t>防爆波地漏 DN80</t>
        </is>
      </c>
      <c r="G97"/>
      <c r="H97" t="inlineStr">
        <is>
          <t>个</t>
        </is>
      </c>
      <c r="I97" t="inlineStr">
        <is>
          <t>给排水系统</t>
        </is>
      </c>
      <c r="J97" t="inlineStr">
        <is>
          <t>排水系统</t>
        </is>
      </c>
      <c r="K97" t="inlineStr">
        <is>
          <t>污水系统</t>
        </is>
      </c>
      <c r="L97" t="inlineStr">
        <is>
          <t>02</t>
        </is>
      </c>
      <c r="M97" t="inlineStr">
        <is>
          <t>01</t>
        </is>
      </c>
      <c r="N97" t="inlineStr">
        <is>
          <t>02</t>
        </is>
      </c>
      <c r="O97" t="inlineStr">
        <is>
          <t>01</t>
        </is>
      </c>
      <c r="P97" t="inlineStr">
        <is>
          <t>管道附件</t>
        </is>
      </c>
      <c r="Q97" t="inlineStr">
        <is>
          <t>防爆波地漏</t>
        </is>
      </c>
      <c r="R97" t="inlineStr">
        <is>
          <t>设备名称-DN80</t>
        </is>
      </c>
      <c r="S97" t="inlineStr">
        <is>
          <t>设备名称-公称直径</t>
        </is>
      </c>
      <c r="T97" t="inlineStr">
        <is>
          <t>管道附件_防爆波地漏_设备名称-DN80</t>
        </is>
      </c>
      <c r="U97" t="inlineStr">
        <is>
          <t>20231013构件命名调整</t>
        </is>
      </c>
      <c r="V97" t="inlineStr">
        <is>
          <t>给排水工程_管道附件</t>
        </is>
      </c>
      <c r="W97" s="2" t="str">
        <f>=HYPERLINK("https://j6i2pabkfv.feishu.cn/wiki/XYcwwkJSTi4dDukjfsYcymCInde", "属性信息表-其余附件-三工区")</f>
        <v>属性信息表-其余附件-三工区</v>
      </c>
      <c r="X97" s="2" t="str">
        <f>=HYPERLINK("https://yq86uww7uwa.feishu.cn/wiki/CEE8w60NYiiFC8kG1opcjkTknjh", "属性信息--排水器具")</f>
        <v>属性信息--排水器具</v>
      </c>
      <c r="Y97"/>
      <c r="Z97"/>
      <c r="AA97"/>
      <c r="AB97"/>
      <c r="AC97" t="inlineStr">
        <is>
          <t>1</t>
        </is>
      </c>
      <c r="AD97"/>
      <c r="AE97"/>
      <c r="AF97"/>
      <c r="AG97"/>
    </row>
    <row r="98" ht="25.5" customHeight="1">
      <c r="A98"/>
      <c r="B98" t="inlineStr">
        <is>
          <t>安装工程</t>
        </is>
      </c>
      <c r="C98" t="inlineStr">
        <is>
          <t>给排水、采暖、燃气工程</t>
        </is>
      </c>
      <c r="D98" t="inlineStr">
        <is>
          <t>排水系统</t>
        </is>
      </c>
      <c r="E98" t="inlineStr">
        <is>
          <t>031004014</t>
        </is>
      </c>
      <c r="F98" t="inlineStr">
        <is>
          <t>地漏 DN75</t>
        </is>
      </c>
      <c r="G98"/>
      <c r="H98" t="inlineStr">
        <is>
          <t>个</t>
        </is>
      </c>
      <c r="I98" t="inlineStr">
        <is>
          <t>给排水系统</t>
        </is>
      </c>
      <c r="J98" t="inlineStr">
        <is>
          <t>排水系统</t>
        </is>
      </c>
      <c r="K98" t="inlineStr">
        <is>
          <t>废水系统</t>
        </is>
      </c>
      <c r="L98" t="inlineStr">
        <is>
          <t>02</t>
        </is>
      </c>
      <c r="M98" t="inlineStr">
        <is>
          <t>01</t>
        </is>
      </c>
      <c r="N98" t="inlineStr">
        <is>
          <t>02</t>
        </is>
      </c>
      <c r="O98" t="inlineStr">
        <is>
          <t>02</t>
        </is>
      </c>
      <c r="P98" t="inlineStr">
        <is>
          <t>管道附件</t>
        </is>
      </c>
      <c r="Q98" t="inlineStr">
        <is>
          <t>地漏</t>
        </is>
      </c>
      <c r="R98" t="inlineStr">
        <is>
          <t>地漏-DN75</t>
        </is>
      </c>
      <c r="S98" t="inlineStr">
        <is>
          <t>设备名称-公称直径</t>
        </is>
      </c>
      <c r="T98" t="inlineStr">
        <is>
          <t>管道附件_地漏_地漏-DN75</t>
        </is>
      </c>
      <c r="U98" t="inlineStr">
        <is>
          <t>20231013构件命名调整</t>
        </is>
      </c>
      <c r="V98" t="inlineStr">
        <is>
          <t>给排水工程_管道附件</t>
        </is>
      </c>
      <c r="W98" s="2" t="str">
        <f>=HYPERLINK("https://j6i2pabkfv.feishu.cn/wiki/XYcwwkJSTi4dDukjfsYcymCInde", "属性信息表-其余附件-三工区")</f>
        <v>属性信息表-其余附件-三工区</v>
      </c>
      <c r="X98" s="2"/>
      <c r="Y98"/>
      <c r="Z98"/>
      <c r="AA98"/>
      <c r="AB98"/>
      <c r="AC98" t="inlineStr">
        <is>
          <t>1</t>
        </is>
      </c>
      <c r="AD98"/>
      <c r="AE98"/>
      <c r="AF98"/>
      <c r="AG98"/>
    </row>
    <row r="99" ht="25.5" customHeight="1">
      <c r="A99"/>
      <c r="B99" t="inlineStr">
        <is>
          <t>安装工程</t>
        </is>
      </c>
      <c r="C99" t="inlineStr">
        <is>
          <t>给排水、采暖、燃气工程</t>
        </is>
      </c>
      <c r="D99" t="inlineStr">
        <is>
          <t>排水系统</t>
        </is>
      </c>
      <c r="E99"/>
      <c r="F99"/>
      <c r="G99"/>
      <c r="H99" t="inlineStr">
        <is>
          <t>个</t>
        </is>
      </c>
      <c r="I99" t="inlineStr">
        <is>
          <t>给排水系统</t>
        </is>
      </c>
      <c r="J99" t="inlineStr">
        <is>
          <t>排水系统</t>
        </is>
      </c>
      <c r="K99" t="inlineStr">
        <is>
          <t>通气系统</t>
        </is>
      </c>
      <c r="L99" t="inlineStr">
        <is>
          <t>02</t>
        </is>
      </c>
      <c r="M99" t="inlineStr">
        <is>
          <t>01</t>
        </is>
      </c>
      <c r="N99" t="inlineStr">
        <is>
          <t>02</t>
        </is>
      </c>
      <c r="O99" t="inlineStr">
        <is>
          <t>04</t>
        </is>
      </c>
      <c r="P99" t="inlineStr">
        <is>
          <t>管道附件</t>
        </is>
      </c>
      <c r="Q99" t="inlineStr">
        <is>
          <t>通气帽</t>
        </is>
      </c>
      <c r="R99" t="inlineStr">
        <is>
          <t>排水系统-碳钢-承插连接-DN50</t>
        </is>
      </c>
      <c r="S99" t="inlineStr">
        <is>
          <t>系统-材质-连接形式-公称直径</t>
        </is>
      </c>
      <c r="T99" t="inlineStr">
        <is>
          <t>管道附件_通气帽_排水系统-碳钢-承插连接-DN50</t>
        </is>
      </c>
      <c r="U99" t="inlineStr">
        <is>
          <t>20231013构件命名调整</t>
        </is>
      </c>
      <c r="V99" t="inlineStr">
        <is>
          <t>给排水工程_管道附件</t>
        </is>
      </c>
      <c r="W99" s="2" t="str">
        <f>=HYPERLINK("https://j6i2pabkfv.feishu.cn/wiki/XYcwwkJSTi4dDukjfsYcymCInde", "属性信息表-其余附件-三工区")</f>
        <v>属性信息表-其余附件-三工区</v>
      </c>
      <c r="X99" s="2" t="str">
        <f>=HYPERLINK("https://yq86uww7uwa.feishu.cn/wiki/CEE8w60NYiiFC8kG1opcjkTknjh", "属性信息--排水器具")</f>
        <v>属性信息--排水器具</v>
      </c>
      <c r="Y99"/>
      <c r="Z99"/>
      <c r="AA99"/>
      <c r="AB99"/>
      <c r="AC99"/>
      <c r="AD99"/>
      <c r="AE99"/>
      <c r="AF99" t="inlineStr">
        <is>
          <t>是</t>
        </is>
      </c>
      <c r="AG99" t="inlineStr">
        <is>
          <t>image.png</t>
        </is>
      </c>
    </row>
    <row r="100" ht="25.5" customHeight="1">
      <c r="A100"/>
      <c r="B100" t="inlineStr">
        <is>
          <t>安装工程</t>
        </is>
      </c>
      <c r="C100" t="inlineStr">
        <is>
          <t>给排水、采暖、燃气工程</t>
        </is>
      </c>
      <c r="D100" t="inlineStr">
        <is>
          <t>雨水系统</t>
        </is>
      </c>
      <c r="E100"/>
      <c r="F100"/>
      <c r="G100"/>
      <c r="H100" t="inlineStr">
        <is>
          <t>个</t>
        </is>
      </c>
      <c r="I100" t="inlineStr">
        <is>
          <t>给排水系统</t>
        </is>
      </c>
      <c r="J100" t="inlineStr">
        <is>
          <t>排水系统</t>
        </is>
      </c>
      <c r="K100" t="inlineStr">
        <is>
          <t>雨水系统</t>
        </is>
      </c>
      <c r="L100" t="inlineStr">
        <is>
          <t>02</t>
        </is>
      </c>
      <c r="M100" t="inlineStr">
        <is>
          <t>01</t>
        </is>
      </c>
      <c r="N100" t="inlineStr">
        <is>
          <t>02</t>
        </is>
      </c>
      <c r="O100" t="inlineStr">
        <is>
          <t>03</t>
        </is>
      </c>
      <c r="P100" t="inlineStr">
        <is>
          <t>管道附件</t>
        </is>
      </c>
      <c r="Q100" t="inlineStr">
        <is>
          <t>虹吸雨水斗</t>
        </is>
      </c>
      <c r="R100" t="inlineStr">
        <is>
          <t>雨水系统-碳钢-承插连接-DN50</t>
        </is>
      </c>
      <c r="S100" t="inlineStr">
        <is>
          <t>系统-材质-连接形式-公称直径</t>
        </is>
      </c>
      <c r="T100" t="inlineStr">
        <is>
          <t>管道附件_虹吸雨水斗_雨水系统-碳钢-承插连接-DN50</t>
        </is>
      </c>
      <c r="U100" t="inlineStr">
        <is>
          <t>20231013构件命名调整</t>
        </is>
      </c>
      <c r="V100" t="inlineStr">
        <is>
          <t>给排水工程_管道附件</t>
        </is>
      </c>
      <c r="W100" s="2" t="str">
        <f>=HYPERLINK("https://j6i2pabkfv.feishu.cn/wiki/XYcwwkJSTi4dDukjfsYcymCInde", "属性信息表-其余附件-三工区")</f>
        <v>属性信息表-其余附件-三工区</v>
      </c>
      <c r="X100" s="2"/>
      <c r="Y100"/>
      <c r="Z100"/>
      <c r="AA100"/>
      <c r="AB100"/>
      <c r="AC100" t="inlineStr">
        <is>
          <t>1</t>
        </is>
      </c>
      <c r="AD100"/>
      <c r="AE100"/>
      <c r="AF100" t="inlineStr">
        <is>
          <t>是</t>
        </is>
      </c>
      <c r="AG100" t="inlineStr">
        <is>
          <t>image.png</t>
        </is>
      </c>
    </row>
    <row r="101" ht="25.5" customHeight="1">
      <c r="A101"/>
      <c r="B101" t="inlineStr">
        <is>
          <t>安装工程</t>
        </is>
      </c>
      <c r="C101" t="inlineStr">
        <is>
          <t>给排水、采暖、燃气工程</t>
        </is>
      </c>
      <c r="D101" t="inlineStr">
        <is>
          <t>废水系统</t>
        </is>
      </c>
      <c r="E101" t="inlineStr">
        <is>
          <t>031004014</t>
        </is>
      </c>
      <c r="F101" t="inlineStr">
        <is>
          <t>排水漏斗 DN75</t>
        </is>
      </c>
      <c r="G101"/>
      <c r="H101" t="inlineStr">
        <is>
          <t>个</t>
        </is>
      </c>
      <c r="I101" t="inlineStr">
        <is>
          <t>给排水系统</t>
        </is>
      </c>
      <c r="J101" t="inlineStr">
        <is>
          <t>排水系统</t>
        </is>
      </c>
      <c r="K101" t="inlineStr">
        <is>
          <t>废水系统</t>
        </is>
      </c>
      <c r="L101" t="inlineStr">
        <is>
          <t>02</t>
        </is>
      </c>
      <c r="M101" t="inlineStr">
        <is>
          <t>01</t>
        </is>
      </c>
      <c r="N101" t="inlineStr">
        <is>
          <t>02</t>
        </is>
      </c>
      <c r="O101" t="inlineStr">
        <is>
          <t>02</t>
        </is>
      </c>
      <c r="P101" t="inlineStr">
        <is>
          <t>管道附件</t>
        </is>
      </c>
      <c r="Q101" t="inlineStr">
        <is>
          <t>排水漏斗</t>
        </is>
      </c>
      <c r="R101" t="inlineStr">
        <is>
          <t>排水漏斗-DN75</t>
        </is>
      </c>
      <c r="S101" t="inlineStr">
        <is>
          <t>设备名称-公称直径</t>
        </is>
      </c>
      <c r="T101" t="inlineStr">
        <is>
          <t>管道附件_排水漏斗_排水漏斗-DN75</t>
        </is>
      </c>
      <c r="U101" t="inlineStr">
        <is>
          <t>20231013构件命名调整</t>
        </is>
      </c>
      <c r="V101" t="inlineStr">
        <is>
          <t>给排水工程_管道附件</t>
        </is>
      </c>
      <c r="W101" s="2" t="str">
        <f>=HYPERLINK("https://j6i2pabkfv.feishu.cn/wiki/XYcwwkJSTi4dDukjfsYcymCInde", "属性信息表-其余附件-三工区")</f>
        <v>属性信息表-其余附件-三工区</v>
      </c>
      <c r="X101" s="2" t="str">
        <f>=HYPERLINK("https://yq86uww7uwa.feishu.cn/wiki/CEE8w60NYiiFC8kG1opcjkTknjh", "属性信息--排水器具")</f>
        <v>属性信息--排水器具</v>
      </c>
      <c r="Y101"/>
      <c r="Z101"/>
      <c r="AA101"/>
      <c r="AB101"/>
      <c r="AC101" t="inlineStr">
        <is>
          <t>1</t>
        </is>
      </c>
      <c r="AD101"/>
      <c r="AE101"/>
      <c r="AF101"/>
      <c r="AG101"/>
    </row>
    <row r="102" ht="25.5" customHeight="1">
      <c r="A102"/>
      <c r="B102" t="inlineStr">
        <is>
          <t>安装工程</t>
        </is>
      </c>
      <c r="C102" t="inlineStr">
        <is>
          <t>给排水、采暖、燃气工程</t>
        </is>
      </c>
      <c r="D102" t="inlineStr">
        <is>
          <t>管道附件</t>
        </is>
      </c>
      <c r="E102"/>
      <c r="F102"/>
      <c r="G102"/>
      <c r="H102" t="inlineStr">
        <is>
          <t>个</t>
        </is>
      </c>
      <c r="I102" t="inlineStr">
        <is>
          <t>给排水系统</t>
        </is>
      </c>
      <c r="J102" t="inlineStr">
        <is>
          <t>排水系统</t>
        </is>
      </c>
      <c r="K102" t="inlineStr">
        <is>
          <t>雨水系统</t>
        </is>
      </c>
      <c r="L102" t="inlineStr">
        <is>
          <t>02</t>
        </is>
      </c>
      <c r="M102" t="inlineStr">
        <is>
          <t>01</t>
        </is>
      </c>
      <c r="N102" t="inlineStr">
        <is>
          <t>02</t>
        </is>
      </c>
      <c r="O102" t="inlineStr">
        <is>
          <t>03</t>
        </is>
      </c>
      <c r="P102" t="inlineStr">
        <is>
          <t>管道附件</t>
        </is>
      </c>
      <c r="Q102" t="inlineStr">
        <is>
          <t>87型雨水斗</t>
        </is>
      </c>
      <c r="R102" t="inlineStr">
        <is>
          <t>雨水系统-UPVC-承插连接-DN50</t>
        </is>
      </c>
      <c r="S102" t="inlineStr">
        <is>
          <t>系统-材质-连接形式-公称直径</t>
        </is>
      </c>
      <c r="T102" t="inlineStr">
        <is>
          <t>管道附件_87型雨水斗_雨水系统-UPVC-承插连接-DN50</t>
        </is>
      </c>
      <c r="U102" t="inlineStr">
        <is>
          <t>20231013构件命名调整</t>
        </is>
      </c>
      <c r="V102" t="inlineStr">
        <is>
          <t>给排水工程_管道附件</t>
        </is>
      </c>
      <c r="W102" s="2" t="str">
        <f>=HYPERLINK("https://j6i2pabkfv.feishu.cn/wiki/XYcwwkJSTi4dDukjfsYcymCInde", "属性信息表-其余附件-三工区")</f>
        <v>属性信息表-其余附件-三工区</v>
      </c>
      <c r="X102" s="2"/>
      <c r="Y102"/>
      <c r="Z102"/>
      <c r="AA102"/>
      <c r="AB102"/>
      <c r="AC102" t="inlineStr">
        <is>
          <t>1</t>
        </is>
      </c>
      <c r="AD102"/>
      <c r="AE102"/>
      <c r="AF102" t="inlineStr">
        <is>
          <t>是</t>
        </is>
      </c>
      <c r="AG102" t="inlineStr">
        <is>
          <t>image.png</t>
        </is>
      </c>
    </row>
    <row r="103" ht="25.5" customHeight="1">
      <c r="A103"/>
      <c r="B103" t="inlineStr">
        <is>
          <t>安装工程</t>
        </is>
      </c>
      <c r="C103" t="inlineStr">
        <is>
          <t>屋面及防水工程</t>
        </is>
      </c>
      <c r="D103" t="inlineStr">
        <is>
          <t>屋面防水及其他</t>
        </is>
      </c>
      <c r="E103" t="inlineStr">
        <is>
          <t>010902004</t>
        </is>
      </c>
      <c r="F103" t="inlineStr">
        <is>
          <t>屋面雨水斗</t>
        </is>
      </c>
      <c r="G103"/>
      <c r="H103" t="inlineStr">
        <is>
          <t>个</t>
        </is>
      </c>
      <c r="I103" t="inlineStr">
        <is>
          <t>给排水系统</t>
        </is>
      </c>
      <c r="J103" t="inlineStr">
        <is>
          <t>排水系统</t>
        </is>
      </c>
      <c r="K103" t="inlineStr">
        <is>
          <t>雨水系统</t>
        </is>
      </c>
      <c r="L103" t="inlineStr">
        <is>
          <t>01</t>
        </is>
      </c>
      <c r="M103" t="inlineStr">
        <is>
          <t>01</t>
        </is>
      </c>
      <c r="N103" t="inlineStr">
        <is>
          <t>07</t>
        </is>
      </c>
      <c r="O103" t="inlineStr">
        <is>
          <t>03</t>
        </is>
      </c>
      <c r="P103" t="inlineStr">
        <is>
          <t>管道附件</t>
        </is>
      </c>
      <c r="Q103" t="inlineStr">
        <is>
          <t>雨水斗</t>
        </is>
      </c>
      <c r="R103" t="inlineStr">
        <is>
          <t>YSK2</t>
        </is>
      </c>
      <c r="S103" t="inlineStr">
        <is>
          <t>图纸编号</t>
        </is>
      </c>
      <c r="T103" t="inlineStr">
        <is>
          <t>管道附件_雨水斗_YSK2</t>
        </is>
      </c>
      <c r="U103"/>
      <c r="V103" t="inlineStr">
        <is>
          <t>给排水工程_管道附件</t>
        </is>
      </c>
      <c r="W103" s="2" t="str">
        <f>=HYPERLINK("https://j6i2pabkfv.feishu.cn/wiki/XYcwwkJSTi4dDukjfsYcymCInde", "属性信息表-其余附件-三工区")</f>
        <v>属性信息表-其余附件-三工区</v>
      </c>
      <c r="X103" s="2"/>
      <c r="Y103"/>
      <c r="Z103"/>
      <c r="AA103"/>
      <c r="AB103"/>
      <c r="AC103"/>
      <c r="AD103"/>
      <c r="AE103"/>
      <c r="AF103"/>
      <c r="AG103"/>
    </row>
    <row r="104" ht="25.5" customHeight="1">
      <c r="A104"/>
      <c r="B104" t="inlineStr">
        <is>
          <t>安装工程</t>
        </is>
      </c>
      <c r="C104" t="inlineStr">
        <is>
          <t>给排水、采暖、燃气工程</t>
        </is>
      </c>
      <c r="D104" t="inlineStr">
        <is>
          <t>给水系统</t>
        </is>
      </c>
      <c r="E104" t="inlineStr">
        <is>
          <t>030901006</t>
        </is>
      </c>
      <c r="F104" t="inlineStr">
        <is>
          <t>水流指示器 DN150</t>
        </is>
      </c>
      <c r="G104"/>
      <c r="H104" t="inlineStr">
        <is>
          <t>个</t>
        </is>
      </c>
      <c r="I104" t="inlineStr">
        <is>
          <t>给排水系统</t>
        </is>
      </c>
      <c r="J104" t="inlineStr">
        <is>
          <t>给水系统</t>
        </is>
      </c>
      <c r="K104" t="inlineStr">
        <is>
          <t>给水系统</t>
        </is>
      </c>
      <c r="L104" t="inlineStr">
        <is>
          <t>02</t>
        </is>
      </c>
      <c r="M104" t="inlineStr">
        <is>
          <t>01</t>
        </is>
      </c>
      <c r="N104" t="inlineStr">
        <is>
          <t>01</t>
        </is>
      </c>
      <c r="O104" t="inlineStr">
        <is>
          <t>01</t>
        </is>
      </c>
      <c r="P104" t="inlineStr">
        <is>
          <t>管道附件</t>
        </is>
      </c>
      <c r="Q104" t="inlineStr">
        <is>
          <t>指针式水流指示器</t>
        </is>
      </c>
      <c r="R104" t="inlineStr">
        <is>
          <t>水流指示器-DN150</t>
        </is>
      </c>
      <c r="S104" t="inlineStr">
        <is>
          <t>设备名称-公称直径</t>
        </is>
      </c>
      <c r="T104" t="inlineStr">
        <is>
          <t>管道附件_指针式水流指示器_水流指示器-DN150</t>
        </is>
      </c>
      <c r="U104" t="inlineStr">
        <is>
          <t>20231013构件命名调整</t>
        </is>
      </c>
      <c r="V104" t="inlineStr">
        <is>
          <t>给排水工程_管道附件</t>
        </is>
      </c>
      <c r="W104" s="2" t="str">
        <f>=HYPERLINK("https://j6i2pabkfv.feishu.cn/wiki/XYcwwkJSTi4dDukjfsYcymCInde", "属性信息表-其余附件-三工区")</f>
        <v>属性信息表-其余附件-三工区</v>
      </c>
      <c r="X104" s="2" t="str">
        <f>=HYPERLINK("https://yq86uww7uwa.feishu.cn/wiki/UC3SwuuLai4dcVkM6Ekc5Q6anpg", "属性信息--阀门")</f>
        <v>属性信息--阀门</v>
      </c>
      <c r="Y104"/>
      <c r="Z104"/>
      <c r="AA104"/>
      <c r="AB104"/>
      <c r="AC104"/>
      <c r="AD104"/>
      <c r="AE104"/>
      <c r="AF104"/>
      <c r="AG104"/>
    </row>
    <row r="105" ht="25.5" customHeight="1">
      <c r="A105"/>
      <c r="B105" t="inlineStr">
        <is>
          <t>安装工程</t>
        </is>
      </c>
      <c r="C105" t="inlineStr">
        <is>
          <t>给排水、采暖、燃气工程</t>
        </is>
      </c>
      <c r="D105" t="inlineStr">
        <is>
          <t>给水系统</t>
        </is>
      </c>
      <c r="E105" t="inlineStr">
        <is>
          <t>031004014</t>
        </is>
      </c>
      <c r="F105" t="inlineStr">
        <is>
          <t>冲洗龙头 DN20</t>
        </is>
      </c>
      <c r="G105"/>
      <c r="H105" t="inlineStr">
        <is>
          <t>个</t>
        </is>
      </c>
      <c r="I105" t="inlineStr">
        <is>
          <t>给排水系统</t>
        </is>
      </c>
      <c r="J105" t="inlineStr">
        <is>
          <t>给水系统</t>
        </is>
      </c>
      <c r="K105" t="inlineStr">
        <is>
          <t>给水系统</t>
        </is>
      </c>
      <c r="L105" t="inlineStr">
        <is>
          <t>02</t>
        </is>
      </c>
      <c r="M105" t="inlineStr">
        <is>
          <t>01</t>
        </is>
      </c>
      <c r="N105" t="inlineStr">
        <is>
          <t>03</t>
        </is>
      </c>
      <c r="O105" t="inlineStr">
        <is>
          <t>02</t>
        </is>
      </c>
      <c r="P105" t="inlineStr">
        <is>
          <t>管道附件</t>
        </is>
      </c>
      <c r="Q105" t="inlineStr">
        <is>
          <t>冲洗龙头</t>
        </is>
      </c>
      <c r="R105" t="inlineStr">
        <is>
          <t>冲洗龙头-DN20</t>
        </is>
      </c>
      <c r="S105" t="inlineStr">
        <is>
          <t>设备名称-公称直径</t>
        </is>
      </c>
      <c r="T105" t="inlineStr">
        <is>
          <t>管道附件_冲洗龙头_冲洗龙头-DN20</t>
        </is>
      </c>
      <c r="U105" t="inlineStr">
        <is>
          <t>20240527清单新增补充</t>
        </is>
      </c>
      <c r="V105"/>
      <c r="W105" s="2" t="str">
        <f>=HYPERLINK("https://j6i2pabkfv.feishu.cn/wiki/XYcwwkJSTi4dDukjfsYcymCInde", "属性信息表-其余附件-三工区")</f>
        <v>属性信息表-其余附件-三工区</v>
      </c>
      <c r="X105" s="2"/>
      <c r="Y105"/>
      <c r="Z105"/>
      <c r="AA105"/>
      <c r="AB105"/>
      <c r="AC105"/>
      <c r="AD105"/>
      <c r="AE105"/>
      <c r="AF105"/>
      <c r="AG105"/>
    </row>
    <row r="106" ht="25.5" customHeight="1">
      <c r="A106"/>
      <c r="B106" t="inlineStr">
        <is>
          <t>安装工程</t>
        </is>
      </c>
      <c r="C106" t="inlineStr">
        <is>
          <t>给排水、采暖、燃气工程</t>
        </is>
      </c>
      <c r="D106" t="inlineStr">
        <is>
          <t>管道附件</t>
        </is>
      </c>
      <c r="E106" t="inlineStr">
        <is>
          <t>030113015</t>
        </is>
      </c>
      <c r="F106" t="inlineStr">
        <is>
          <t>出油过滤器</t>
        </is>
      </c>
      <c r="G106"/>
      <c r="H106" t="inlineStr">
        <is>
          <t>个</t>
        </is>
      </c>
      <c r="I106" t="inlineStr">
        <is>
          <t>给排水系统</t>
        </is>
      </c>
      <c r="J106" t="inlineStr">
        <is>
          <t>给水系统</t>
        </is>
      </c>
      <c r="K106" t="inlineStr">
        <is>
          <t>给水系统</t>
        </is>
      </c>
      <c r="L106" t="inlineStr">
        <is>
          <t>02</t>
        </is>
      </c>
      <c r="M106" t="inlineStr">
        <is>
          <t>01</t>
        </is>
      </c>
      <c r="N106" t="inlineStr">
        <is>
          <t>01</t>
        </is>
      </c>
      <c r="O106" t="inlineStr">
        <is>
          <t>01</t>
        </is>
      </c>
      <c r="P106" t="inlineStr">
        <is>
          <t>机械设备</t>
        </is>
      </c>
      <c r="Q106" t="inlineStr">
        <is>
          <t>出油过滤器</t>
        </is>
      </c>
      <c r="R106" t="inlineStr">
        <is>
          <t>出油过滤器</t>
        </is>
      </c>
      <c r="S106" t="inlineStr">
        <is>
          <t>设备名称</t>
        </is>
      </c>
      <c r="T106" t="inlineStr">
        <is>
          <t>机械设备_出油过滤器_出油过滤器</t>
        </is>
      </c>
      <c r="U106" t="inlineStr">
        <is>
          <t>20240527清单新增补充</t>
        </is>
      </c>
      <c r="V106"/>
      <c r="W106" s="2" t="str">
        <f>=HYPERLINK("https://j6i2pabkfv.feishu.cn/wiki/XYcwwkJSTi4dDukjfsYcymCInde", "属性信息表-其余附件-三工区")</f>
        <v>属性信息表-其余附件-三工区</v>
      </c>
      <c r="X106" s="2"/>
      <c r="Y106"/>
      <c r="Z106"/>
      <c r="AA106"/>
      <c r="AB106"/>
      <c r="AC106"/>
      <c r="AD106"/>
      <c r="AE106"/>
      <c r="AF106"/>
      <c r="AG106"/>
    </row>
    <row r="107" ht="25.5" customHeight="1">
      <c r="A107"/>
      <c r="B107" t="inlineStr">
        <is>
          <t>安装工程</t>
        </is>
      </c>
      <c r="C107" t="inlineStr">
        <is>
          <t>给排水、采暖、燃气工程</t>
        </is>
      </c>
      <c r="D107" t="inlineStr">
        <is>
          <t>管道附件</t>
        </is>
      </c>
      <c r="E107" t="inlineStr">
        <is>
          <t>031004014</t>
        </is>
      </c>
      <c r="F107" t="inlineStr">
        <is>
          <t>不锈钢漏斗 DN50</t>
        </is>
      </c>
      <c r="G107"/>
      <c r="H107" t="inlineStr">
        <is>
          <t>个</t>
        </is>
      </c>
      <c r="I107" t="inlineStr">
        <is>
          <t>给排水系统</t>
        </is>
      </c>
      <c r="J107" t="inlineStr">
        <is>
          <t>排水系统</t>
        </is>
      </c>
      <c r="K107" t="inlineStr">
        <is>
          <t>废水系统</t>
        </is>
      </c>
      <c r="L107" t="inlineStr">
        <is>
          <t>02</t>
        </is>
      </c>
      <c r="M107" t="inlineStr">
        <is>
          <t>01</t>
        </is>
      </c>
      <c r="N107" t="inlineStr">
        <is>
          <t>02</t>
        </is>
      </c>
      <c r="O107" t="inlineStr">
        <is>
          <t>02</t>
        </is>
      </c>
      <c r="P107" t="inlineStr">
        <is>
          <t>管道附件</t>
        </is>
      </c>
      <c r="Q107" t="inlineStr">
        <is>
          <t>不锈钢漏斗</t>
        </is>
      </c>
      <c r="R107" t="inlineStr">
        <is>
          <t>不锈钢漏斗-DN50</t>
        </is>
      </c>
      <c r="S107" t="inlineStr">
        <is>
          <t>设备名称-公称直径</t>
        </is>
      </c>
      <c r="T107" t="inlineStr">
        <is>
          <t>管道附件_不锈钢漏斗_不锈钢漏斗-DN50</t>
        </is>
      </c>
      <c r="U107" t="inlineStr">
        <is>
          <t>20240527清单新增补充</t>
        </is>
      </c>
      <c r="V107"/>
      <c r="W107" s="2" t="str">
        <f>=HYPERLINK("https://j6i2pabkfv.feishu.cn/wiki/XYcwwkJSTi4dDukjfsYcymCInde", "属性信息表-其余附件-三工区")</f>
        <v>属性信息表-其余附件-三工区</v>
      </c>
      <c r="X107" s="2"/>
      <c r="Y107"/>
      <c r="Z107"/>
      <c r="AA107"/>
      <c r="AB107"/>
      <c r="AC107"/>
      <c r="AD107"/>
      <c r="AE107"/>
      <c r="AF107"/>
      <c r="AG107"/>
    </row>
    <row r="108" ht="25.5" customHeight="1">
      <c r="A108"/>
      <c r="B108" t="inlineStr">
        <is>
          <t>安装工程</t>
        </is>
      </c>
      <c r="C108" t="inlineStr">
        <is>
          <t>给排水、采暖、燃气工程</t>
        </is>
      </c>
      <c r="D108" t="inlineStr">
        <is>
          <t>设备</t>
        </is>
      </c>
      <c r="E108" t="inlineStr">
        <is>
          <t>030211003</t>
        </is>
      </c>
      <c r="F108" t="inlineStr">
        <is>
          <t>生活热水系统循环泵 Q=17m3/h , H=20m , N=3.0kW</t>
        </is>
      </c>
      <c r="G108"/>
      <c r="H108" t="inlineStr">
        <is>
          <t>台</t>
        </is>
      </c>
      <c r="I108" t="inlineStr">
        <is>
          <t>给排水系统</t>
        </is>
      </c>
      <c r="J108" t="inlineStr">
        <is>
          <t>给水系统</t>
        </is>
      </c>
      <c r="K108" t="inlineStr">
        <is>
          <t>给水系统</t>
        </is>
      </c>
      <c r="L108" t="inlineStr">
        <is>
          <t>02</t>
        </is>
      </c>
      <c r="M108" t="inlineStr">
        <is>
          <t>01</t>
        </is>
      </c>
      <c r="N108" t="inlineStr">
        <is>
          <t>01</t>
        </is>
      </c>
      <c r="O108" t="inlineStr">
        <is>
          <t>03</t>
        </is>
      </c>
      <c r="P108" t="inlineStr">
        <is>
          <t>机械设备</t>
        </is>
      </c>
      <c r="Q108" t="inlineStr">
        <is>
          <t>生活热水系统循环泵</t>
        </is>
      </c>
      <c r="R108" t="inlineStr">
        <is>
          <t>设备编号-Q=17m³/h-H=20m-N=3.0kW</t>
        </is>
      </c>
      <c r="S108" t="inlineStr">
        <is>
          <t>设备编号-Q（m³/h）-H（m）-N（kW）</t>
        </is>
      </c>
      <c r="T108" t="inlineStr">
        <is>
          <t>机械设备_生活热水系统循环泵_设备编号-Q=17m³/h-H=20m-N=3.0kW</t>
        </is>
      </c>
      <c r="U108" t="inlineStr">
        <is>
          <t>20240527清单新增补充</t>
        </is>
      </c>
      <c r="V108"/>
      <c r="W108" s="2" t="str">
        <f>=HYPERLINK("https://j6i2pabkfv.feishu.cn/wiki/TO0nwniMGiJoSyknAfZcrV3tnTb", "属性信息表-热水泵 -三工区")</f>
        <v>属性信息表-热水泵 -三工区</v>
      </c>
      <c r="X108" s="2"/>
      <c r="Y108"/>
      <c r="Z108"/>
      <c r="AA108"/>
      <c r="AB108"/>
      <c r="AC108"/>
      <c r="AD108"/>
      <c r="AE108"/>
      <c r="AF108"/>
      <c r="AG108"/>
    </row>
    <row r="109" ht="25.5" customHeight="1">
      <c r="A109"/>
      <c r="B109" t="inlineStr">
        <is>
          <t>安装工程</t>
        </is>
      </c>
      <c r="C109" t="inlineStr">
        <is>
          <t>给排水、采暖、燃气工程</t>
        </is>
      </c>
      <c r="D109" t="inlineStr">
        <is>
          <t>设备</t>
        </is>
      </c>
      <c r="E109" t="inlineStr">
        <is>
          <t>030211003</t>
        </is>
      </c>
      <c r="F109" t="inlineStr">
        <is>
          <t>空气源热水一次循环泵组 Q=70m3/h , H=20m , N=11W</t>
        </is>
      </c>
      <c r="G109"/>
      <c r="H109" t="inlineStr">
        <is>
          <t>套</t>
        </is>
      </c>
      <c r="I109" t="inlineStr">
        <is>
          <t>给排水系统</t>
        </is>
      </c>
      <c r="J109" t="inlineStr">
        <is>
          <t>给水系统</t>
        </is>
      </c>
      <c r="K109" t="inlineStr">
        <is>
          <t>热给水系统</t>
        </is>
      </c>
      <c r="L109" t="inlineStr">
        <is>
          <t>02</t>
        </is>
      </c>
      <c r="M109" t="inlineStr">
        <is>
          <t>01</t>
        </is>
      </c>
      <c r="N109" t="inlineStr">
        <is>
          <t>01</t>
        </is>
      </c>
      <c r="O109" t="inlineStr">
        <is>
          <t>03</t>
        </is>
      </c>
      <c r="P109" t="inlineStr">
        <is>
          <t>机械设备</t>
        </is>
      </c>
      <c r="Q109" t="inlineStr">
        <is>
          <t>空气源热水一次循环泵组</t>
        </is>
      </c>
      <c r="R109" t="inlineStr">
        <is>
          <t>设备编号-Q=70m³/h-H=20m-N=11kW</t>
        </is>
      </c>
      <c r="S109" t="inlineStr">
        <is>
          <t>设备编号-Q（m³/h）-H（m）-N（kW）</t>
        </is>
      </c>
      <c r="T109" t="inlineStr">
        <is>
          <t>机械设备_空气源热水一次循环泵组_设备编号-Q=70m³/h-H=20m-N=11kW</t>
        </is>
      </c>
      <c r="U109" t="inlineStr">
        <is>
          <t>20240527清单新增补充</t>
        </is>
      </c>
      <c r="V109"/>
      <c r="W109" s="2" t="str">
        <f>=HYPERLINK("https://j6i2pabkfv.feishu.cn/wiki/TO0nwniMGiJoSyknAfZcrV3tnTb", "属性信息表-热水泵 -三工区")</f>
        <v>属性信息表-热水泵 -三工区</v>
      </c>
      <c r="X109" s="2"/>
      <c r="Y109"/>
      <c r="Z109"/>
      <c r="AA109"/>
      <c r="AB109"/>
      <c r="AC109"/>
      <c r="AD109"/>
      <c r="AE109"/>
      <c r="AF109"/>
      <c r="AG109"/>
    </row>
    <row r="110" ht="25.5" customHeight="1">
      <c r="A110"/>
      <c r="B110" t="inlineStr">
        <is>
          <t>安装工程</t>
        </is>
      </c>
      <c r="C110" t="inlineStr">
        <is>
          <t>给排水、采暖、燃气工程</t>
        </is>
      </c>
      <c r="D110" t="inlineStr">
        <is>
          <t>设备</t>
        </is>
      </c>
      <c r="E110" t="inlineStr">
        <is>
          <t>030211003</t>
        </is>
      </c>
      <c r="F110" t="inlineStr">
        <is>
          <t>热水一次循环泵 Q=6m3/h , H=10m , N=1.5kW</t>
        </is>
      </c>
      <c r="G110"/>
      <c r="H110" t="inlineStr">
        <is>
          <t>台</t>
        </is>
      </c>
      <c r="I110" t="inlineStr">
        <is>
          <t>给排水系统</t>
        </is>
      </c>
      <c r="J110" t="inlineStr">
        <is>
          <t>给水系统</t>
        </is>
      </c>
      <c r="K110" t="inlineStr">
        <is>
          <t>给水系统</t>
        </is>
      </c>
      <c r="L110" t="inlineStr">
        <is>
          <t>02</t>
        </is>
      </c>
      <c r="M110" t="inlineStr">
        <is>
          <t>01</t>
        </is>
      </c>
      <c r="N110" t="inlineStr">
        <is>
          <t>01</t>
        </is>
      </c>
      <c r="O110" t="inlineStr">
        <is>
          <t>01</t>
        </is>
      </c>
      <c r="P110" t="inlineStr">
        <is>
          <t>机械设备</t>
        </is>
      </c>
      <c r="Q110" t="inlineStr">
        <is>
          <t>热水一次循环泵</t>
        </is>
      </c>
      <c r="R110" t="inlineStr">
        <is>
          <t>设备编号-Q=6m³/h  -H=10m-N=1.5kW</t>
        </is>
      </c>
      <c r="S110" t="inlineStr">
        <is>
          <t>设备编号-Q（m³/h）-H（m）-N（kW）</t>
        </is>
      </c>
      <c r="T110" t="inlineStr">
        <is>
          <t>机械设备_热水一次循环泵_设备编号-Q=6m³/h  -H=10m-N=1.5kW</t>
        </is>
      </c>
      <c r="U110" t="inlineStr">
        <is>
          <t>20240527清单新增补充</t>
        </is>
      </c>
      <c r="V110"/>
      <c r="W110" s="2" t="str">
        <f>=HYPERLINK("https://j6i2pabkfv.feishu.cn/wiki/TO0nwniMGiJoSyknAfZcrV3tnTb", "属性信息表-热水泵 -三工区")</f>
        <v>属性信息表-热水泵 -三工区</v>
      </c>
      <c r="X110" s="2"/>
      <c r="Y110"/>
      <c r="Z110"/>
      <c r="AA110"/>
      <c r="AB110"/>
      <c r="AC110"/>
      <c r="AD110"/>
      <c r="AE110"/>
      <c r="AF110"/>
      <c r="AG110"/>
    </row>
    <row r="111" ht="25.5" customHeight="1">
      <c r="A111"/>
      <c r="B111" t="inlineStr">
        <is>
          <t>安装工程</t>
        </is>
      </c>
      <c r="C111" t="inlineStr">
        <is>
          <t>给排水、采暖、燃气工程</t>
        </is>
      </c>
      <c r="D111" t="inlineStr">
        <is>
          <t>设备</t>
        </is>
      </c>
      <c r="E111" t="inlineStr">
        <is>
          <t>030211003</t>
        </is>
      </c>
      <c r="F111" t="inlineStr">
        <is>
          <t>太阳能集热循环泵 Q=5m3/h , H=20m , N=3.0kW</t>
        </is>
      </c>
      <c r="G111"/>
      <c r="H111" t="inlineStr">
        <is>
          <t>台</t>
        </is>
      </c>
      <c r="I111" t="inlineStr">
        <is>
          <t>给排水系统</t>
        </is>
      </c>
      <c r="J111" t="inlineStr">
        <is>
          <t>给水系统</t>
        </is>
      </c>
      <c r="K111" t="inlineStr">
        <is>
          <t>给水系统</t>
        </is>
      </c>
      <c r="L111" t="inlineStr">
        <is>
          <t>02</t>
        </is>
      </c>
      <c r="M111" t="inlineStr">
        <is>
          <t>01</t>
        </is>
      </c>
      <c r="N111" t="inlineStr">
        <is>
          <t>01</t>
        </is>
      </c>
      <c r="O111" t="inlineStr">
        <is>
          <t>01</t>
        </is>
      </c>
      <c r="P111" t="inlineStr">
        <is>
          <t>机械设备</t>
        </is>
      </c>
      <c r="Q111" t="inlineStr">
        <is>
          <t>太阳能集热循环泵</t>
        </is>
      </c>
      <c r="R111" t="inlineStr">
        <is>
          <t>设备编号-Q=5m³/h-H=20m-N=3.0kW</t>
        </is>
      </c>
      <c r="S111" t="inlineStr">
        <is>
          <t>设备编号-Q（m³/h）-H（m）-N（kW）</t>
        </is>
      </c>
      <c r="T111" t="inlineStr">
        <is>
          <t>机械设备_太阳能集热循环泵_设备编号-Q=5m³/h-H=20m-N=3.0kW</t>
        </is>
      </c>
      <c r="U111" t="inlineStr">
        <is>
          <t>20240527清单新增补充</t>
        </is>
      </c>
      <c r="V111"/>
      <c r="W111" s="2" t="str">
        <f>=HYPERLINK("https://j6i2pabkfv.feishu.cn/wiki/TO0nwniMGiJoSyknAfZcrV3tnTb", "属性信息表-热水泵 -三工区")</f>
        <v>属性信息表-热水泵 -三工区</v>
      </c>
      <c r="X111" s="2"/>
      <c r="Y111"/>
      <c r="Z111"/>
      <c r="AA111"/>
      <c r="AB111"/>
      <c r="AC111"/>
      <c r="AD111"/>
      <c r="AE111"/>
      <c r="AF111"/>
      <c r="AG111"/>
    </row>
    <row r="112" ht="25.5" customHeight="1">
      <c r="A112"/>
      <c r="B112" t="inlineStr">
        <is>
          <t>安装工程</t>
        </is>
      </c>
      <c r="C112" t="inlineStr">
        <is>
          <t>给排水、采暖、燃气工程</t>
        </is>
      </c>
      <c r="D112" t="inlineStr">
        <is>
          <t>设备</t>
        </is>
      </c>
      <c r="E112" t="inlineStr">
        <is>
          <t>031006011</t>
        </is>
      </c>
      <c r="F112" t="inlineStr">
        <is>
          <t>成套软水设备 处理量 50m 3 /h，CaCo3 计）≤ 80mg/L</t>
        </is>
      </c>
      <c r="G112"/>
      <c r="H112" t="inlineStr">
        <is>
          <t>套</t>
        </is>
      </c>
      <c r="I112" t="inlineStr">
        <is>
          <t>给排水系统</t>
        </is>
      </c>
      <c r="J112" t="inlineStr">
        <is>
          <t>给水系统</t>
        </is>
      </c>
      <c r="K112" t="inlineStr">
        <is>
          <t>直饮水系统</t>
        </is>
      </c>
      <c r="L112" t="inlineStr">
        <is>
          <t>02</t>
        </is>
      </c>
      <c r="M112" t="inlineStr">
        <is>
          <t>01</t>
        </is>
      </c>
      <c r="N112" t="inlineStr">
        <is>
          <t>01</t>
        </is>
      </c>
      <c r="O112" t="inlineStr">
        <is>
          <t>04</t>
        </is>
      </c>
      <c r="P112" t="inlineStr">
        <is>
          <t>机械设备</t>
        </is>
      </c>
      <c r="Q112" t="inlineStr">
        <is>
          <t>成套软水设备</t>
        </is>
      </c>
      <c r="R112" t="inlineStr">
        <is>
          <t>SCLY-01-处理水量=50m³/h-CaCo3含量=80mg/L</t>
        </is>
      </c>
      <c r="S112" t="inlineStr">
        <is>
          <t>设备编号-处理水量（m³/h）-CaCo3含量（mg/L）</t>
        </is>
      </c>
      <c r="T112" t="inlineStr">
        <is>
          <t>机械设备_成套软水设备_SCLY-01-处理水量=50m³/h-CaCo3含量=80mg/L</t>
        </is>
      </c>
      <c r="U112" t="inlineStr">
        <is>
          <t>20231013新增</t>
        </is>
      </c>
      <c r="V112" t="inlineStr">
        <is>
          <t>机械设备安装工程_机械设备</t>
        </is>
      </c>
      <c r="W112" s="2" t="str">
        <f>=HYPERLINK("https://j6i2pabkfv.feishu.cn/wiki/Oqp3w2k0TiCRmhkFWLIcit4ynkd", "属性信息表-软水设备-三工区")</f>
        <v>属性信息表-软水设备-三工区</v>
      </c>
      <c r="X112" s="2" t="str">
        <f>=HYPERLINK("https://yq86uww7uwa.feishu.cn/wiki/JkqSwRyxli2fi3ktZficbHPJnDh", "属性信息--水处理设备")</f>
        <v>属性信息--水处理设备</v>
      </c>
      <c r="Y112"/>
      <c r="Z112"/>
      <c r="AA112"/>
      <c r="AB112"/>
      <c r="AC112" t="inlineStr">
        <is>
          <t>1</t>
        </is>
      </c>
      <c r="AD112"/>
      <c r="AE112"/>
      <c r="AF112"/>
      <c r="AG112"/>
    </row>
    <row r="113" ht="25.5" customHeight="1">
      <c r="A113"/>
      <c r="B113" t="inlineStr">
        <is>
          <t>安装工程</t>
        </is>
      </c>
      <c r="C113" t="inlineStr">
        <is>
          <t>给排水、采暖、燃气工程</t>
        </is>
      </c>
      <c r="D113" t="inlineStr">
        <is>
          <t>设备</t>
        </is>
      </c>
      <c r="E113" t="inlineStr">
        <is>
          <t>030109001</t>
        </is>
      </c>
      <c r="F113" t="inlineStr">
        <is>
          <t>AOP成套深度处理设备 处理量 45m3/h, 运行时间 24h/d</t>
        </is>
      </c>
      <c r="G113"/>
      <c r="H113" t="inlineStr">
        <is>
          <t>套</t>
        </is>
      </c>
      <c r="I113" t="inlineStr">
        <is>
          <t>给排水系统</t>
        </is>
      </c>
      <c r="J113" t="inlineStr">
        <is>
          <t>给水系统</t>
        </is>
      </c>
      <c r="K113" t="inlineStr">
        <is>
          <t>直饮水系统</t>
        </is>
      </c>
      <c r="L113" t="inlineStr">
        <is>
          <t>02</t>
        </is>
      </c>
      <c r="M113" t="inlineStr">
        <is>
          <t>01</t>
        </is>
      </c>
      <c r="N113" t="inlineStr">
        <is>
          <t>01</t>
        </is>
      </c>
      <c r="O113" t="inlineStr">
        <is>
          <t>04</t>
        </is>
      </c>
      <c r="P113" t="inlineStr">
        <is>
          <t>机械设备</t>
        </is>
      </c>
      <c r="Q113" t="inlineStr">
        <is>
          <t>AOP成套深度水处理设备</t>
        </is>
      </c>
      <c r="R113" t="inlineStr">
        <is>
          <t>设备编号-处理水量=45m³/h-运行时间=24h/d</t>
        </is>
      </c>
      <c r="S113" t="inlineStr">
        <is>
          <t>设备编号-处理水量（m³/h）-运行时间（h/d）</t>
        </is>
      </c>
      <c r="T113" t="inlineStr">
        <is>
          <t>机械设备_AOP成套深度水处理设备_设备编号-处理水量=45m³/h-运行时间=24h/d</t>
        </is>
      </c>
      <c r="U113" t="inlineStr">
        <is>
          <t>20231013新增</t>
        </is>
      </c>
      <c r="V113" t="inlineStr">
        <is>
          <t>机械设备安装工程_机械设备</t>
        </is>
      </c>
      <c r="W113" s="2" t="str">
        <f>=HYPERLINK("https://j6i2pabkfv.feishu.cn/wiki/Oqp3w2k0TiCRmhkFWLIcit4ynkd", "属性信息表-软水设备-三工区")</f>
        <v>属性信息表-软水设备-三工区</v>
      </c>
      <c r="X113" s="2" t="str">
        <f>=HYPERLINK("https://yq86uww7uwa.feishu.cn/wiki/JkqSwRyxli2fi3ktZficbHPJnDh", "属性信息--水处理设备")</f>
        <v>属性信息--水处理设备</v>
      </c>
      <c r="Y113"/>
      <c r="Z113"/>
      <c r="AA113"/>
      <c r="AB113"/>
      <c r="AC113" t="inlineStr">
        <is>
          <t>1</t>
        </is>
      </c>
      <c r="AD113"/>
      <c r="AE113"/>
      <c r="AF113"/>
      <c r="AG113"/>
    </row>
    <row r="114" ht="25.5" customHeight="1">
      <c r="A114"/>
      <c r="B114" t="inlineStr">
        <is>
          <t>安装工程</t>
        </is>
      </c>
      <c r="C114" t="inlineStr">
        <is>
          <t>给排水、采暖、燃气工程</t>
        </is>
      </c>
      <c r="D114" t="inlineStr">
        <is>
          <t>设备</t>
        </is>
      </c>
      <c r="E114" t="inlineStr">
        <is>
          <t>030109001</t>
        </is>
      </c>
      <c r="F114" t="inlineStr">
        <is>
          <t>一体化AOP阻垢软化设备 Q=24m3/h  H=60m  N=15kW</t>
        </is>
      </c>
      <c r="G114"/>
      <c r="H114" t="inlineStr">
        <is>
          <t>台</t>
        </is>
      </c>
      <c r="I114" t="inlineStr">
        <is>
          <t>给排水系统</t>
        </is>
      </c>
      <c r="J114" t="inlineStr">
        <is>
          <t>给水系统</t>
        </is>
      </c>
      <c r="K114" t="inlineStr">
        <is>
          <t>给水系统</t>
        </is>
      </c>
      <c r="L114" t="inlineStr">
        <is>
          <t>02</t>
        </is>
      </c>
      <c r="M114" t="inlineStr">
        <is>
          <t>01</t>
        </is>
      </c>
      <c r="N114" t="inlineStr">
        <is>
          <t>01</t>
        </is>
      </c>
      <c r="O114" t="inlineStr">
        <is>
          <t>03</t>
        </is>
      </c>
      <c r="P114" t="inlineStr">
        <is>
          <t>机械设备</t>
        </is>
      </c>
      <c r="Q114" t="inlineStr">
        <is>
          <t>一体化AOP阻垢软化设备</t>
        </is>
      </c>
      <c r="R114" t="inlineStr">
        <is>
          <t>设备编号-Q=24m³/h-H=60m-N=15kW</t>
        </is>
      </c>
      <c r="S114" t="inlineStr">
        <is>
          <t>设备编号-Q（m³/h）-H（m）-N（kW）</t>
        </is>
      </c>
      <c r="T114" t="inlineStr">
        <is>
          <t>机械设备_一体化AOP阻垢软化设备_设备编号-Q=24m³/h-H=60m-N=15kW</t>
        </is>
      </c>
      <c r="U114" t="inlineStr">
        <is>
          <t>20240527清单新增补充</t>
        </is>
      </c>
      <c r="V114"/>
      <c r="W114" s="2" t="str">
        <f>=HYPERLINK("https://j6i2pabkfv.feishu.cn/wiki/Oqp3w2k0TiCRmhkFWLIcit4ynkd", "属性信息表-软水设备-三工区")</f>
        <v>属性信息表-软水设备-三工区</v>
      </c>
      <c r="X114" s="2"/>
      <c r="Y114"/>
      <c r="Z114"/>
      <c r="AA114"/>
      <c r="AB114"/>
      <c r="AC114"/>
      <c r="AD114"/>
      <c r="AE114"/>
      <c r="AF114"/>
      <c r="AG114"/>
    </row>
    <row r="115" ht="25.5" customHeight="1">
      <c r="A115"/>
      <c r="B115" t="inlineStr">
        <is>
          <t>安装工程</t>
        </is>
      </c>
      <c r="C115" t="inlineStr">
        <is>
          <t>给排水、采暖、燃气工程</t>
        </is>
      </c>
      <c r="D115" t="inlineStr">
        <is>
          <t>管道附件</t>
        </is>
      </c>
      <c r="E115" t="inlineStr">
        <is>
          <t>031003013</t>
        </is>
      </c>
      <c r="F115" t="inlineStr">
        <is>
          <t>远传水表 DN100</t>
        </is>
      </c>
      <c r="G115"/>
      <c r="H115" t="inlineStr">
        <is>
          <t>个</t>
        </is>
      </c>
      <c r="I115" t="inlineStr">
        <is>
          <t>给排水系统</t>
        </is>
      </c>
      <c r="J115" t="inlineStr">
        <is>
          <t>给水系统</t>
        </is>
      </c>
      <c r="K115" t="inlineStr">
        <is>
          <t>给水系统</t>
        </is>
      </c>
      <c r="L115" t="inlineStr">
        <is>
          <t>02</t>
        </is>
      </c>
      <c r="M115" t="inlineStr">
        <is>
          <t>01</t>
        </is>
      </c>
      <c r="N115" t="inlineStr">
        <is>
          <t>01</t>
        </is>
      </c>
      <c r="O115" t="inlineStr">
        <is>
          <t>01</t>
        </is>
      </c>
      <c r="P115" t="inlineStr">
        <is>
          <t>管道附件</t>
        </is>
      </c>
      <c r="Q115" t="inlineStr">
        <is>
          <t>远传水表</t>
        </is>
      </c>
      <c r="R115" t="inlineStr">
        <is>
          <t>远传水表-法兰连接-DN100</t>
        </is>
      </c>
      <c r="S115" t="inlineStr">
        <is>
          <t>设备名称-连接方式-公称直径</t>
        </is>
      </c>
      <c r="T115" t="inlineStr">
        <is>
          <t>管道附件_远传水表_远传水表-法兰连接-DN100</t>
        </is>
      </c>
      <c r="U115" t="inlineStr">
        <is>
          <t>20231013构件命名调整</t>
        </is>
      </c>
      <c r="V115" t="inlineStr">
        <is>
          <t>给排水工程_管道附件</t>
        </is>
      </c>
      <c r="W115" s="2" t="str">
        <f>=HYPERLINK("https://j6i2pabkfv.feishu.cn/wiki/WUFwwgOeMixBy2kkIxZcPXCOnob", "属性信息表-水表-三工区")</f>
        <v>属性信息表-水表-三工区</v>
      </c>
      <c r="X115" s="2"/>
      <c r="Y115"/>
      <c r="Z115"/>
      <c r="AA115"/>
      <c r="AB115"/>
      <c r="AC115" t="inlineStr">
        <is>
          <t>1</t>
        </is>
      </c>
      <c r="AD115"/>
      <c r="AE115"/>
      <c r="AF115"/>
      <c r="AG115"/>
    </row>
    <row r="116" ht="25.5" customHeight="1">
      <c r="A116"/>
      <c r="B116" t="inlineStr">
        <is>
          <t>安装工程</t>
        </is>
      </c>
      <c r="C116" t="inlineStr">
        <is>
          <t>给排水、采暖、燃气工程</t>
        </is>
      </c>
      <c r="D116" t="inlineStr">
        <is>
          <t>设备</t>
        </is>
      </c>
      <c r="E116" t="inlineStr">
        <is>
          <t>031006015</t>
        </is>
      </c>
      <c r="F116" t="inlineStr">
        <is>
          <t>不锈钢水箱 2.0m*2.0m*2.0m 有效容积5.8m3</t>
        </is>
      </c>
      <c r="G116"/>
      <c r="H116" t="inlineStr">
        <is>
          <t>台</t>
        </is>
      </c>
      <c r="I116" t="inlineStr">
        <is>
          <t>给排水系统</t>
        </is>
      </c>
      <c r="J116" t="inlineStr">
        <is>
          <t>给水系统</t>
        </is>
      </c>
      <c r="K116" t="inlineStr">
        <is>
          <t>给水系统</t>
        </is>
      </c>
      <c r="L116" t="inlineStr">
        <is>
          <t>02</t>
        </is>
      </c>
      <c r="M116" t="inlineStr">
        <is>
          <t>01</t>
        </is>
      </c>
      <c r="N116" t="inlineStr">
        <is>
          <t>01</t>
        </is>
      </c>
      <c r="O116" t="inlineStr">
        <is>
          <t>01</t>
        </is>
      </c>
      <c r="P116" t="inlineStr">
        <is>
          <t>机械设备</t>
        </is>
      </c>
      <c r="Q116" t="inlineStr">
        <is>
          <t>水箱（罐）</t>
        </is>
      </c>
      <c r="R116" t="inlineStr">
        <is>
          <t>RSSX-01-尺寸=1200mmx1200mmx1200mm-V=2m³</t>
        </is>
      </c>
      <c r="S116" t="inlineStr">
        <is>
          <t>设备编号-材质-V（m³）-尺寸（mm）</t>
        </is>
      </c>
      <c r="T116" t="inlineStr">
        <is>
          <t>机械设备_水箱（罐）_RSSX-01-尺寸=1200mmx1200mmx1200mm-V=2m³</t>
        </is>
      </c>
      <c r="U116" t="inlineStr">
        <is>
          <t>20231013新增</t>
        </is>
      </c>
      <c r="V116" t="inlineStr">
        <is>
          <t>给排水工程_机械设备</t>
        </is>
      </c>
      <c r="W116" s="2" t="str">
        <f>=HYPERLINK("https://j6i2pabkfv.feishu.cn/wiki/P0TNwJJP6iKWfSkitQKcaU29n4f", "属性信息表-水箱-一工区")</f>
        <v>属性信息表-水箱-一工区</v>
      </c>
      <c r="X116" s="2" t="str">
        <f>=HYPERLINK("https://yq86uww7uwa.feishu.cn/wiki/MXX5w3eP4i1NBekqQa4cgGMxndc", "属性信息--水箱")</f>
        <v>属性信息--水箱</v>
      </c>
      <c r="Y116"/>
      <c r="Z116"/>
      <c r="AA116"/>
      <c r="AB116"/>
      <c r="AC116" t="inlineStr">
        <is>
          <t>1</t>
        </is>
      </c>
      <c r="AD116"/>
      <c r="AE116"/>
      <c r="AF116"/>
      <c r="AG116"/>
    </row>
    <row r="117" ht="25.5" customHeight="1">
      <c r="A117"/>
      <c r="B117" t="inlineStr">
        <is>
          <t>安装工程</t>
        </is>
      </c>
      <c r="C117" t="inlineStr">
        <is>
          <t>给排水、采暖、燃气工程</t>
        </is>
      </c>
      <c r="D117" t="inlineStr">
        <is>
          <t>设备</t>
        </is>
      </c>
      <c r="E117" t="inlineStr">
        <is>
          <t>031006015</t>
        </is>
      </c>
      <c r="F117" t="inlineStr">
        <is>
          <t>生活贮水池 7m*9m*4.0m(h)异型*4.0h有效容积440m3</t>
        </is>
      </c>
      <c r="G117"/>
      <c r="H117" t="inlineStr">
        <is>
          <t>座</t>
        </is>
      </c>
      <c r="I117" t="inlineStr">
        <is>
          <t>给排水系统</t>
        </is>
      </c>
      <c r="J117" t="inlineStr">
        <is>
          <t>给水系统</t>
        </is>
      </c>
      <c r="K117" t="inlineStr">
        <is>
          <t>给水系统</t>
        </is>
      </c>
      <c r="L117" t="inlineStr">
        <is>
          <t>02</t>
        </is>
      </c>
      <c r="M117" t="inlineStr">
        <is>
          <t>01</t>
        </is>
      </c>
      <c r="N117" t="inlineStr">
        <is>
          <t>01</t>
        </is>
      </c>
      <c r="O117" t="inlineStr">
        <is>
          <t>01</t>
        </is>
      </c>
      <c r="P117" t="inlineStr">
        <is>
          <t>机械设备</t>
        </is>
      </c>
      <c r="Q117" t="inlineStr">
        <is>
          <t>储（贮）水池</t>
        </is>
      </c>
      <c r="R117" t="inlineStr">
        <is>
          <t>ZSC-01-尺寸=700mmx900mmx400mm-V=440m³</t>
        </is>
      </c>
      <c r="S117" t="inlineStr">
        <is>
          <t>设备编号-材质-V（m³）-尺寸（mm）</t>
        </is>
      </c>
      <c r="T117" t="inlineStr">
        <is>
          <t>机械设备_储（贮）水池_ZSC-01-尺寸=700mmx900mmx400mm-V=440m³</t>
        </is>
      </c>
      <c r="U117" t="inlineStr">
        <is>
          <t>20231013新增</t>
        </is>
      </c>
      <c r="V117" t="inlineStr">
        <is>
          <t>给排水工程_机械设备</t>
        </is>
      </c>
      <c r="W117" s="2" t="str">
        <f>=HYPERLINK("https://j6i2pabkfv.feishu.cn/wiki/P0TNwJJP6iKWfSkitQKcaU29n4f", "属性信息表-水箱-一工区")</f>
        <v>属性信息表-水箱-一工区</v>
      </c>
      <c r="X117" s="2" t="str">
        <f>=HYPERLINK("https://yq86uww7uwa.feishu.cn/wiki/MXX5w3eP4i1NBekqQa4cgGMxndc", "属性信息--水箱")</f>
        <v>属性信息--水箱</v>
      </c>
      <c r="Y117"/>
      <c r="Z117"/>
      <c r="AA117"/>
      <c r="AB117"/>
      <c r="AC117" t="inlineStr">
        <is>
          <t>1</t>
        </is>
      </c>
      <c r="AD117"/>
      <c r="AE117"/>
      <c r="AF117"/>
      <c r="AG117"/>
    </row>
    <row r="118" ht="25.5" customHeight="1">
      <c r="A118"/>
      <c r="B118" t="inlineStr">
        <is>
          <t>安装工程</t>
        </is>
      </c>
      <c r="C118" t="inlineStr">
        <is>
          <t>给排水、采暖、燃气工程</t>
        </is>
      </c>
      <c r="D118" t="inlineStr">
        <is>
          <t>设备</t>
        </is>
      </c>
      <c r="E118" t="inlineStr">
        <is>
          <t>031006015</t>
        </is>
      </c>
      <c r="F118" t="inlineStr">
        <is>
          <t>生活软水箱 7.0m*5.5m*4.0m(h)有效容积130.9m3</t>
        </is>
      </c>
      <c r="G118"/>
      <c r="H118" t="inlineStr">
        <is>
          <t>台</t>
        </is>
      </c>
      <c r="I118" t="inlineStr">
        <is>
          <t>给排水系统</t>
        </is>
      </c>
      <c r="J118" t="inlineStr">
        <is>
          <t>给水系统</t>
        </is>
      </c>
      <c r="K118" t="inlineStr">
        <is>
          <t>给水系统</t>
        </is>
      </c>
      <c r="L118" t="inlineStr">
        <is>
          <t>02</t>
        </is>
      </c>
      <c r="M118" t="inlineStr">
        <is>
          <t>01</t>
        </is>
      </c>
      <c r="N118" t="inlineStr">
        <is>
          <t>01</t>
        </is>
      </c>
      <c r="O118" t="inlineStr">
        <is>
          <t>01</t>
        </is>
      </c>
      <c r="P118" t="inlineStr">
        <is>
          <t>机械设备</t>
        </is>
      </c>
      <c r="Q118" t="inlineStr">
        <is>
          <t>软水水箱</t>
        </is>
      </c>
      <c r="R118" t="inlineStr">
        <is>
          <t>RSSX-01-尺寸=1200mmx1200mmx1200mm-V=2m³</t>
        </is>
      </c>
      <c r="S118" t="inlineStr">
        <is>
          <t>设备编号-材质-容积（m³）-尺寸（mm）</t>
        </is>
      </c>
      <c r="T118" t="inlineStr">
        <is>
          <t>机械设备_软水水箱_RSSX-01-尺寸=1200mmx1200mmx1200mm-V=2m³</t>
        </is>
      </c>
      <c r="U118" t="inlineStr">
        <is>
          <t>20231010更新：
1.命名增加了设备编号、材质；
2.修改了族名称；</t>
        </is>
      </c>
      <c r="V118" t="inlineStr">
        <is>
          <t>空调水_机械设备</t>
        </is>
      </c>
      <c r="W118" s="2" t="str">
        <f>=HYPERLINK("https://j6i2pabkfv.feishu.cn/wiki/P0TNwJJP6iKWfSkitQKcaU29n4f", "属性信息表-水箱-一工区")</f>
        <v>属性信息表-水箱-一工区</v>
      </c>
      <c r="X118" s="2"/>
      <c r="Y118"/>
      <c r="Z118"/>
      <c r="AA118"/>
      <c r="AB118"/>
      <c r="AC118"/>
      <c r="AD118"/>
      <c r="AE118"/>
      <c r="AF118"/>
      <c r="AG118"/>
    </row>
    <row r="119" ht="25.5" customHeight="1">
      <c r="A119"/>
      <c r="B119" t="inlineStr">
        <is>
          <t>安装工程</t>
        </is>
      </c>
      <c r="C119" t="inlineStr">
        <is>
          <t>给排水、采暖、燃气工程</t>
        </is>
      </c>
      <c r="D119" t="inlineStr">
        <is>
          <t>设备</t>
        </is>
      </c>
      <c r="E119" t="inlineStr">
        <is>
          <t>030901009</t>
        </is>
      </c>
      <c r="F119" t="inlineStr">
        <is>
          <t>太阳能集热板</t>
        </is>
      </c>
      <c r="G119"/>
      <c r="H119" t="inlineStr">
        <is>
          <t>㎡</t>
        </is>
      </c>
      <c r="I119" t="inlineStr">
        <is>
          <t>给排水系统</t>
        </is>
      </c>
      <c r="J119" t="inlineStr">
        <is>
          <t>给水系统</t>
        </is>
      </c>
      <c r="K119" t="inlineStr">
        <is>
          <t>热水给水系统</t>
        </is>
      </c>
      <c r="L119" t="inlineStr">
        <is>
          <t>02</t>
        </is>
      </c>
      <c r="M119" t="inlineStr">
        <is>
          <t>01</t>
        </is>
      </c>
      <c r="N119" t="inlineStr">
        <is>
          <t>01</t>
        </is>
      </c>
      <c r="O119" t="inlineStr">
        <is>
          <t>03</t>
        </is>
      </c>
      <c r="P119" t="inlineStr">
        <is>
          <t>机械设备</t>
        </is>
      </c>
      <c r="Q119" t="inlineStr">
        <is>
          <t>太阳能集热板</t>
        </is>
      </c>
      <c r="R119" t="inlineStr">
        <is>
          <t>太阳能集热板</t>
        </is>
      </c>
      <c r="S119" t="inlineStr">
        <is>
          <t>设备名称</t>
        </is>
      </c>
      <c r="T119" t="inlineStr">
        <is>
          <t>机械设备_太阳能集热板_太阳能集热板</t>
        </is>
      </c>
      <c r="U119" t="inlineStr">
        <is>
          <t>20231013新增</t>
        </is>
      </c>
      <c r="V119" t="inlineStr">
        <is>
          <t>机械设备安装工程_机械设备</t>
        </is>
      </c>
      <c r="W119" s="2" t="str">
        <f>=HYPERLINK("https://j6i2pabkfv.feishu.cn/wiki/VEZxwQWVRiWcOmkamyScIM4Nns5", "属性信息表-太阳能集热板-三工区")</f>
        <v>属性信息表-太阳能集热板-三工区</v>
      </c>
      <c r="X119" s="2" t="str">
        <f>=HYPERLINK("https://yq86uww7uwa.feishu.cn/wiki/KcoZw56UKiSQhvkkftYc903anAg", "属性信息--太阳能集热板")</f>
        <v>属性信息--太阳能集热板</v>
      </c>
      <c r="Y119"/>
      <c r="Z119"/>
      <c r="AA119"/>
      <c r="AB119"/>
      <c r="AC119" t="inlineStr">
        <is>
          <t>1</t>
        </is>
      </c>
      <c r="AD119"/>
      <c r="AE119"/>
      <c r="AF119"/>
      <c r="AG119"/>
    </row>
    <row r="120" ht="25.5" customHeight="1">
      <c r="A120"/>
      <c r="B120" t="inlineStr">
        <is>
          <t>安装工程</t>
        </is>
      </c>
      <c r="C120" t="inlineStr">
        <is>
          <t>给排水、采暖、燃气工程</t>
        </is>
      </c>
      <c r="D120" t="inlineStr">
        <is>
          <t>管道附件</t>
        </is>
      </c>
      <c r="E120" t="inlineStr">
        <is>
          <t>030817008</t>
        </is>
      </c>
      <c r="F120" t="inlineStr">
        <is>
          <t>防护密闭套管 DN100</t>
        </is>
      </c>
      <c r="G120"/>
      <c r="H120" t="inlineStr">
        <is>
          <t>个</t>
        </is>
      </c>
      <c r="I120" t="inlineStr">
        <is>
          <t>给排水系统</t>
        </is>
      </c>
      <c r="J120" t="inlineStr">
        <is>
          <t>给水系统</t>
        </is>
      </c>
      <c r="K120" t="inlineStr">
        <is>
          <t>给水系统</t>
        </is>
      </c>
      <c r="L120" t="inlineStr">
        <is>
          <t>02</t>
        </is>
      </c>
      <c r="M120" t="inlineStr">
        <is>
          <t>01</t>
        </is>
      </c>
      <c r="N120" t="inlineStr">
        <is>
          <t>01</t>
        </is>
      </c>
      <c r="O120" t="inlineStr">
        <is>
          <t>01</t>
        </is>
      </c>
      <c r="P120" t="inlineStr">
        <is>
          <t>管件</t>
        </is>
      </c>
      <c r="Q120" t="inlineStr">
        <is>
          <t>防护密闭套管</t>
        </is>
      </c>
      <c r="R120" t="inlineStr">
        <is>
          <t>防护密闭套管-DN100</t>
        </is>
      </c>
      <c r="S120" t="inlineStr">
        <is>
          <t>设备名称-公称直径</t>
        </is>
      </c>
      <c r="T120" t="inlineStr">
        <is>
          <t>管件_防护密闭套管_防护密闭套管-DN100</t>
        </is>
      </c>
      <c r="U120" t="inlineStr">
        <is>
          <t>20231110新增</t>
        </is>
      </c>
      <c r="V120" t="inlineStr">
        <is>
          <t>综合_管件</t>
        </is>
      </c>
      <c r="W120" s="2" t="str">
        <f>=HYPERLINK("https://j6i2pabkfv.feishu.cn/wiki/P5kbwfPuYiXU5Qkr8ZPcWFaAnRc", "属性信息表-套管-二工区")</f>
        <v>属性信息表-套管-二工区</v>
      </c>
      <c r="X120" s="2"/>
      <c r="Y120"/>
      <c r="Z120"/>
      <c r="AA120"/>
      <c r="AB120"/>
      <c r="AC120"/>
      <c r="AD120"/>
      <c r="AE120"/>
      <c r="AF120"/>
      <c r="AG120"/>
    </row>
    <row r="121" ht="25.5" customHeight="1">
      <c r="A121"/>
      <c r="B121" t="inlineStr">
        <is>
          <t>安装工程</t>
        </is>
      </c>
      <c r="C121" t="inlineStr">
        <is>
          <t>给排水、采暖、燃气工程</t>
        </is>
      </c>
      <c r="D121" t="inlineStr">
        <is>
          <t>管道附件</t>
        </is>
      </c>
      <c r="E121" t="inlineStr">
        <is>
          <t>030817008</t>
        </is>
      </c>
      <c r="F121" t="inlineStr">
        <is>
          <t>柔性防水套管 DN150</t>
        </is>
      </c>
      <c r="G121"/>
      <c r="H121" t="inlineStr">
        <is>
          <t>个</t>
        </is>
      </c>
      <c r="I121" t="inlineStr">
        <is>
          <t>给排水系统</t>
        </is>
      </c>
      <c r="J121" t="inlineStr">
        <is>
          <t>给水系统</t>
        </is>
      </c>
      <c r="K121" t="inlineStr">
        <is>
          <t>给水系统</t>
        </is>
      </c>
      <c r="L121" t="inlineStr">
        <is>
          <t>02</t>
        </is>
      </c>
      <c r="M121" t="inlineStr">
        <is>
          <t>01</t>
        </is>
      </c>
      <c r="N121" t="inlineStr">
        <is>
          <t>01</t>
        </is>
      </c>
      <c r="O121" t="inlineStr">
        <is>
          <t>01</t>
        </is>
      </c>
      <c r="P121" t="inlineStr">
        <is>
          <t>管件</t>
        </is>
      </c>
      <c r="Q121" t="inlineStr">
        <is>
          <t>预埋柔性防水套管</t>
        </is>
      </c>
      <c r="R121" t="inlineStr">
        <is>
          <t>柔性防水套管-DN150</t>
        </is>
      </c>
      <c r="S121" t="inlineStr">
        <is>
          <t>设备名称-公称直径</t>
        </is>
      </c>
      <c r="T121" t="inlineStr">
        <is>
          <t>管件_预埋柔性防水套管_柔性防水套管-DN150</t>
        </is>
      </c>
      <c r="U121" t="inlineStr">
        <is>
          <t>20231110新增</t>
        </is>
      </c>
      <c r="V121" t="inlineStr">
        <is>
          <t>综合_管件</t>
        </is>
      </c>
      <c r="W121" s="2" t="str">
        <f>=HYPERLINK("https://j6i2pabkfv.feishu.cn/wiki/P5kbwfPuYiXU5Qkr8ZPcWFaAnRc", "属性信息表-套管-二工区")</f>
        <v>属性信息表-套管-二工区</v>
      </c>
      <c r="X121" s="2"/>
      <c r="Y121"/>
      <c r="Z121"/>
      <c r="AA121"/>
      <c r="AB121"/>
      <c r="AC121"/>
      <c r="AD121"/>
      <c r="AE121"/>
      <c r="AF121"/>
      <c r="AG121"/>
    </row>
    <row r="122" ht="25.5" customHeight="1">
      <c r="A122"/>
      <c r="B122" t="inlineStr">
        <is>
          <t>安装工程</t>
        </is>
      </c>
      <c r="C122" t="inlineStr">
        <is>
          <t>给排水、采暖、燃气工程</t>
        </is>
      </c>
      <c r="D122" t="inlineStr">
        <is>
          <t>管道附件</t>
        </is>
      </c>
      <c r="E122" t="inlineStr">
        <is>
          <t>030817008</t>
        </is>
      </c>
      <c r="F122" t="inlineStr">
        <is>
          <t>刚性防水套管 DN80</t>
        </is>
      </c>
      <c r="G122"/>
      <c r="H122" t="inlineStr">
        <is>
          <t>个</t>
        </is>
      </c>
      <c r="I122" t="inlineStr">
        <is>
          <t>给排水系统</t>
        </is>
      </c>
      <c r="J122" t="inlineStr">
        <is>
          <t>给水系统</t>
        </is>
      </c>
      <c r="K122" t="inlineStr">
        <is>
          <t>给水系统</t>
        </is>
      </c>
      <c r="L122" t="inlineStr">
        <is>
          <t>02</t>
        </is>
      </c>
      <c r="M122" t="inlineStr">
        <is>
          <t>01</t>
        </is>
      </c>
      <c r="N122" t="inlineStr">
        <is>
          <t>01</t>
        </is>
      </c>
      <c r="O122" t="inlineStr">
        <is>
          <t>01</t>
        </is>
      </c>
      <c r="P122" t="inlineStr">
        <is>
          <t>管件</t>
        </is>
      </c>
      <c r="Q122" t="inlineStr">
        <is>
          <t>预埋刚性防水套管</t>
        </is>
      </c>
      <c r="R122" t="inlineStr">
        <is>
          <t>刚性防水套管-DN80</t>
        </is>
      </c>
      <c r="S122" t="inlineStr">
        <is>
          <t>设备名称-公称直径</t>
        </is>
      </c>
      <c r="T122" t="inlineStr">
        <is>
          <t>管件_预埋刚性防水套管_刚性防水套管-DN80</t>
        </is>
      </c>
      <c r="U122" t="inlineStr">
        <is>
          <t>20231110新增</t>
        </is>
      </c>
      <c r="V122" t="inlineStr">
        <is>
          <t>综合_管件</t>
        </is>
      </c>
      <c r="W122" s="2" t="str">
        <f>=HYPERLINK("https://j6i2pabkfv.feishu.cn/wiki/P5kbwfPuYiXU5Qkr8ZPcWFaAnRc", "属性信息表-套管-二工区")</f>
        <v>属性信息表-套管-二工区</v>
      </c>
      <c r="X122" s="2"/>
      <c r="Y122"/>
      <c r="Z122"/>
      <c r="AA122"/>
      <c r="AB122"/>
      <c r="AC122"/>
      <c r="AD122"/>
      <c r="AE122"/>
      <c r="AF122"/>
      <c r="AG122"/>
    </row>
    <row r="123" ht="25.5" customHeight="1">
      <c r="A123"/>
      <c r="B123" t="inlineStr">
        <is>
          <t>安装工程</t>
        </is>
      </c>
      <c r="C123" t="inlineStr">
        <is>
          <t>给排水、采暖、燃气工程</t>
        </is>
      </c>
      <c r="D123" t="inlineStr">
        <is>
          <t>管道附件</t>
        </is>
      </c>
      <c r="E123" t="inlineStr">
        <is>
          <t>030817008</t>
        </is>
      </c>
      <c r="F123" t="inlineStr">
        <is>
          <t>人防刚性密闭套管 DN50及以下</t>
        </is>
      </c>
      <c r="G123"/>
      <c r="H123" t="inlineStr">
        <is>
          <t>个</t>
        </is>
      </c>
      <c r="I123" t="inlineStr">
        <is>
          <t>给排水系统</t>
        </is>
      </c>
      <c r="J123" t="inlineStr">
        <is>
          <t>给水系统</t>
        </is>
      </c>
      <c r="K123" t="inlineStr">
        <is>
          <t>给水系统</t>
        </is>
      </c>
      <c r="L123" t="inlineStr">
        <is>
          <t>02</t>
        </is>
      </c>
      <c r="M123" t="inlineStr">
        <is>
          <t>01</t>
        </is>
      </c>
      <c r="N123" t="inlineStr">
        <is>
          <t>01</t>
        </is>
      </c>
      <c r="O123" t="inlineStr">
        <is>
          <t>01</t>
        </is>
      </c>
      <c r="P123" t="inlineStr">
        <is>
          <t>管件</t>
        </is>
      </c>
      <c r="Q123" t="inlineStr">
        <is>
          <t>预埋刚性密闭套管</t>
        </is>
      </c>
      <c r="R123" t="inlineStr">
        <is>
          <t>人防刚性密闭套管-DN50</t>
        </is>
      </c>
      <c r="S123" t="inlineStr">
        <is>
          <t>设备名称-公称直径</t>
        </is>
      </c>
      <c r="T123" t="inlineStr">
        <is>
          <t>管件_预埋刚性密闭套管_人防刚性密闭套管-DN50</t>
        </is>
      </c>
      <c r="U123" t="inlineStr">
        <is>
          <t>20231110新增</t>
        </is>
      </c>
      <c r="V123" t="inlineStr">
        <is>
          <t>综合_管件</t>
        </is>
      </c>
      <c r="W123" s="2" t="str">
        <f>=HYPERLINK("https://j6i2pabkfv.feishu.cn/wiki/P5kbwfPuYiXU5Qkr8ZPcWFaAnRc", "属性信息表-套管-二工区")</f>
        <v>属性信息表-套管-二工区</v>
      </c>
      <c r="X123" s="2"/>
      <c r="Y123"/>
      <c r="Z123"/>
      <c r="AA123"/>
      <c r="AB123"/>
      <c r="AC123"/>
      <c r="AD123"/>
      <c r="AE123"/>
      <c r="AF123"/>
      <c r="AG123"/>
    </row>
    <row r="124" ht="25.5" customHeight="1">
      <c r="A124"/>
      <c r="B124" t="inlineStr">
        <is>
          <t>安装工程</t>
        </is>
      </c>
      <c r="C124" t="inlineStr">
        <is>
          <t>给排水、采暖、燃气工程</t>
        </is>
      </c>
      <c r="D124" t="inlineStr">
        <is>
          <t>管道附件</t>
        </is>
      </c>
      <c r="E124" t="inlineStr">
        <is>
          <t>030817008</t>
        </is>
      </c>
      <c r="F124" t="inlineStr">
        <is>
          <t>人防刚性密闭套管 DN100</t>
        </is>
      </c>
      <c r="G124"/>
      <c r="H124" t="inlineStr">
        <is>
          <t>个</t>
        </is>
      </c>
      <c r="I124" t="inlineStr">
        <is>
          <t>给排水系统</t>
        </is>
      </c>
      <c r="J124" t="inlineStr">
        <is>
          <t>给水系统</t>
        </is>
      </c>
      <c r="K124" t="inlineStr">
        <is>
          <t>给水系统</t>
        </is>
      </c>
      <c r="L124" t="inlineStr">
        <is>
          <t>02</t>
        </is>
      </c>
      <c r="M124" t="inlineStr">
        <is>
          <t>01</t>
        </is>
      </c>
      <c r="N124" t="inlineStr">
        <is>
          <t>01</t>
        </is>
      </c>
      <c r="O124" t="inlineStr">
        <is>
          <t>01</t>
        </is>
      </c>
      <c r="P124" t="inlineStr">
        <is>
          <t>管件</t>
        </is>
      </c>
      <c r="Q124" t="inlineStr">
        <is>
          <t>预埋两侧防护刚性密闭套管</t>
        </is>
      </c>
      <c r="R124" t="inlineStr">
        <is>
          <t>人防刚性密闭套管-DN100</t>
        </is>
      </c>
      <c r="S124" t="inlineStr">
        <is>
          <t>设备名称-公称直径</t>
        </is>
      </c>
      <c r="T124" t="inlineStr">
        <is>
          <t>管件_预埋两侧防护刚性密闭套管_人防刚性密闭套管-DN100</t>
        </is>
      </c>
      <c r="U124" t="inlineStr">
        <is>
          <t>20231110新增</t>
        </is>
      </c>
      <c r="V124" t="inlineStr">
        <is>
          <t>综合_管件</t>
        </is>
      </c>
      <c r="W124" s="2" t="str">
        <f>=HYPERLINK("https://j6i2pabkfv.feishu.cn/wiki/P5kbwfPuYiXU5Qkr8ZPcWFaAnRc", "属性信息表-套管-二工区")</f>
        <v>属性信息表-套管-二工区</v>
      </c>
      <c r="X124" s="2"/>
      <c r="Y124"/>
      <c r="Z124"/>
      <c r="AA124"/>
      <c r="AB124"/>
      <c r="AC124"/>
      <c r="AD124"/>
      <c r="AE124"/>
      <c r="AF124"/>
      <c r="AG124"/>
    </row>
    <row r="125" ht="25.5" customHeight="1">
      <c r="A125"/>
      <c r="B125" t="inlineStr">
        <is>
          <t>安装工程</t>
        </is>
      </c>
      <c r="C125" t="inlineStr">
        <is>
          <t>给排水、采暖、燃气工程</t>
        </is>
      </c>
      <c r="D125" t="inlineStr">
        <is>
          <t>排水系统</t>
        </is>
      </c>
      <c r="E125" t="inlineStr">
        <is>
          <t>031004006</t>
        </is>
      </c>
      <c r="F125" t="inlineStr">
        <is>
          <t>坐便器</t>
        </is>
      </c>
      <c r="G125"/>
      <c r="H125" t="inlineStr">
        <is>
          <t>个</t>
        </is>
      </c>
      <c r="I125" t="inlineStr">
        <is>
          <t>给排水系统</t>
        </is>
      </c>
      <c r="J125" t="inlineStr">
        <is>
          <t>排水系统</t>
        </is>
      </c>
      <c r="K125" t="inlineStr">
        <is>
          <t>污水系统</t>
        </is>
      </c>
      <c r="L125" t="inlineStr">
        <is>
          <t>02</t>
        </is>
      </c>
      <c r="M125" t="inlineStr">
        <is>
          <t>01</t>
        </is>
      </c>
      <c r="N125" t="inlineStr">
        <is>
          <t>02</t>
        </is>
      </c>
      <c r="O125" t="inlineStr">
        <is>
          <t>01</t>
        </is>
      </c>
      <c r="P125" t="inlineStr">
        <is>
          <t>卫浴装置</t>
        </is>
      </c>
      <c r="Q125" t="inlineStr">
        <is>
          <t>坐便器</t>
        </is>
      </c>
      <c r="R125" t="inlineStr">
        <is>
          <t>坐便器</t>
        </is>
      </c>
      <c r="S125" t="inlineStr">
        <is>
          <t>设备名称</t>
        </is>
      </c>
      <c r="T125" t="inlineStr">
        <is>
          <t>卫浴装置_坐便器_坐便器</t>
        </is>
      </c>
      <c r="U125" t="inlineStr">
        <is>
          <t>20231013新增</t>
        </is>
      </c>
      <c r="V125" t="inlineStr">
        <is>
          <t>给排水工程_卫生器具</t>
        </is>
      </c>
      <c r="W125" s="2" t="str">
        <f>=HYPERLINK("https://j6i2pabkfv.feishu.cn/wiki/BgkbwvVUniJCxsk47FGcQSCknZf", "属性信息表-卫生器具-三工区")</f>
        <v>属性信息表-卫生器具-三工区</v>
      </c>
      <c r="X125" s="2" t="str">
        <f>=HYPERLINK("https://yq86uww7uwa.feishu.cn/wiki/RbPPw7DLCiwZVBkuYLCc4eYencc", "属性信息--卫生器具")</f>
        <v>属性信息--卫生器具</v>
      </c>
      <c r="Y125"/>
      <c r="Z125"/>
      <c r="AA125"/>
      <c r="AB125"/>
      <c r="AC125" t="inlineStr">
        <is>
          <t>1</t>
        </is>
      </c>
      <c r="AD125"/>
      <c r="AE125"/>
      <c r="AF125"/>
      <c r="AG125"/>
    </row>
    <row r="126" ht="25.5" customHeight="1">
      <c r="A126"/>
      <c r="B126" t="inlineStr">
        <is>
          <t>安装工程</t>
        </is>
      </c>
      <c r="C126" t="inlineStr">
        <is>
          <t>给排水、采暖、燃气工程</t>
        </is>
      </c>
      <c r="D126" t="inlineStr">
        <is>
          <t>排水系统</t>
        </is>
      </c>
      <c r="E126" t="inlineStr">
        <is>
          <t>031004006</t>
        </is>
      </c>
      <c r="F126" t="inlineStr">
        <is>
          <t>蹲便器</t>
        </is>
      </c>
      <c r="G126"/>
      <c r="H126" t="inlineStr">
        <is>
          <t>个</t>
        </is>
      </c>
      <c r="I126" t="inlineStr">
        <is>
          <t>给排水系统</t>
        </is>
      </c>
      <c r="J126" t="inlineStr">
        <is>
          <t>排水系统</t>
        </is>
      </c>
      <c r="K126" t="inlineStr">
        <is>
          <t>污水系统</t>
        </is>
      </c>
      <c r="L126" t="inlineStr">
        <is>
          <t>02</t>
        </is>
      </c>
      <c r="M126" t="inlineStr">
        <is>
          <t>01</t>
        </is>
      </c>
      <c r="N126" t="inlineStr">
        <is>
          <t>02</t>
        </is>
      </c>
      <c r="O126" t="inlineStr">
        <is>
          <t>01</t>
        </is>
      </c>
      <c r="P126" t="inlineStr">
        <is>
          <t>卫浴装置</t>
        </is>
      </c>
      <c r="Q126" t="inlineStr">
        <is>
          <t>蹲便器</t>
        </is>
      </c>
      <c r="R126" t="inlineStr">
        <is>
          <t>蹲便器</t>
        </is>
      </c>
      <c r="S126" t="inlineStr">
        <is>
          <t>设备名称</t>
        </is>
      </c>
      <c r="T126" t="inlineStr">
        <is>
          <t>卫浴装置_蹲便器_蹲便器</t>
        </is>
      </c>
      <c r="U126" t="inlineStr">
        <is>
          <t>20231013新增</t>
        </is>
      </c>
      <c r="V126" t="inlineStr">
        <is>
          <t>给排水工程_卫生器具</t>
        </is>
      </c>
      <c r="W126" s="2" t="str">
        <f>=HYPERLINK("https://j6i2pabkfv.feishu.cn/wiki/BgkbwvVUniJCxsk47FGcQSCknZf", "属性信息表-卫生器具-三工区")</f>
        <v>属性信息表-卫生器具-三工区</v>
      </c>
      <c r="X126" s="2" t="str">
        <f>=HYPERLINK("https://yq86uww7uwa.feishu.cn/wiki/RbPPw7DLCiwZVBkuYLCc4eYencc", "属性信息--卫生器具")</f>
        <v>属性信息--卫生器具</v>
      </c>
      <c r="Y126"/>
      <c r="Z126"/>
      <c r="AA126"/>
      <c r="AB126"/>
      <c r="AC126" t="inlineStr">
        <is>
          <t>1</t>
        </is>
      </c>
      <c r="AD126"/>
      <c r="AE126"/>
      <c r="AF126"/>
      <c r="AG126"/>
    </row>
    <row r="127" ht="25.5" customHeight="1">
      <c r="A127"/>
      <c r="B127" t="inlineStr">
        <is>
          <t>安装工程</t>
        </is>
      </c>
      <c r="C127" t="inlineStr">
        <is>
          <t>给排水、采暖、燃气工程</t>
        </is>
      </c>
      <c r="D127" t="inlineStr">
        <is>
          <t>排水系统</t>
        </is>
      </c>
      <c r="E127" t="inlineStr">
        <is>
          <t>031004007</t>
        </is>
      </c>
      <c r="F127" t="inlineStr">
        <is>
          <t>小便器</t>
        </is>
      </c>
      <c r="G127"/>
      <c r="H127" t="inlineStr">
        <is>
          <t>个</t>
        </is>
      </c>
      <c r="I127" t="inlineStr">
        <is>
          <t>给排水系统</t>
        </is>
      </c>
      <c r="J127" t="inlineStr">
        <is>
          <t>排水系统</t>
        </is>
      </c>
      <c r="K127" t="inlineStr">
        <is>
          <t>污水系统</t>
        </is>
      </c>
      <c r="L127" t="inlineStr">
        <is>
          <t>02</t>
        </is>
      </c>
      <c r="M127" t="inlineStr">
        <is>
          <t>01</t>
        </is>
      </c>
      <c r="N127" t="inlineStr">
        <is>
          <t>02</t>
        </is>
      </c>
      <c r="O127" t="inlineStr">
        <is>
          <t>01</t>
        </is>
      </c>
      <c r="P127" t="inlineStr">
        <is>
          <t>卫浴装置</t>
        </is>
      </c>
      <c r="Q127" t="inlineStr">
        <is>
          <t>小便器</t>
        </is>
      </c>
      <c r="R127" t="inlineStr">
        <is>
          <t>小便器</t>
        </is>
      </c>
      <c r="S127" t="inlineStr">
        <is>
          <t>设备名称</t>
        </is>
      </c>
      <c r="T127" t="inlineStr">
        <is>
          <t>卫浴装置_小便器_小便器</t>
        </is>
      </c>
      <c r="U127" t="inlineStr">
        <is>
          <t>20231013新增</t>
        </is>
      </c>
      <c r="V127" t="inlineStr">
        <is>
          <t>给排水工程_卫生器具</t>
        </is>
      </c>
      <c r="W127" s="2" t="str">
        <f>=HYPERLINK("https://j6i2pabkfv.feishu.cn/wiki/BgkbwvVUniJCxsk47FGcQSCknZf", "属性信息表-卫生器具-三工区")</f>
        <v>属性信息表-卫生器具-三工区</v>
      </c>
      <c r="X127" s="2" t="str">
        <f>=HYPERLINK("https://yq86uww7uwa.feishu.cn/wiki/RbPPw7DLCiwZVBkuYLCc4eYencc", "属性信息--卫生器具")</f>
        <v>属性信息--卫生器具</v>
      </c>
      <c r="Y127"/>
      <c r="Z127"/>
      <c r="AA127"/>
      <c r="AB127"/>
      <c r="AC127" t="inlineStr">
        <is>
          <t>1</t>
        </is>
      </c>
      <c r="AD127"/>
      <c r="AE127"/>
      <c r="AF127"/>
      <c r="AG127"/>
    </row>
    <row r="128" ht="25.5" customHeight="1">
      <c r="A128"/>
      <c r="B128" t="inlineStr">
        <is>
          <t>安装工程</t>
        </is>
      </c>
      <c r="C128" t="inlineStr">
        <is>
          <t>给排水、采暖、燃气工程</t>
        </is>
      </c>
      <c r="D128" t="inlineStr">
        <is>
          <t>排水系统</t>
        </is>
      </c>
      <c r="E128" t="inlineStr">
        <is>
          <t>031004008</t>
        </is>
      </c>
      <c r="F128" t="inlineStr">
        <is>
          <t>污水池</t>
        </is>
      </c>
      <c r="G128"/>
      <c r="H128" t="inlineStr">
        <is>
          <t>个</t>
        </is>
      </c>
      <c r="I128" t="inlineStr">
        <is>
          <t>给排水系统</t>
        </is>
      </c>
      <c r="J128" t="inlineStr">
        <is>
          <t>排水系统</t>
        </is>
      </c>
      <c r="K128" t="inlineStr">
        <is>
          <t>污水系统</t>
        </is>
      </c>
      <c r="L128" t="inlineStr">
        <is>
          <t>02</t>
        </is>
      </c>
      <c r="M128" t="inlineStr">
        <is>
          <t>01</t>
        </is>
      </c>
      <c r="N128" t="inlineStr">
        <is>
          <t>02</t>
        </is>
      </c>
      <c r="O128" t="inlineStr">
        <is>
          <t>01</t>
        </is>
      </c>
      <c r="P128" t="inlineStr">
        <is>
          <t>卫浴装置</t>
        </is>
      </c>
      <c r="Q128" t="inlineStr">
        <is>
          <t>污水池</t>
        </is>
      </c>
      <c r="R128" t="inlineStr">
        <is>
          <t>污水池</t>
        </is>
      </c>
      <c r="S128" t="inlineStr">
        <is>
          <t>设备名称</t>
        </is>
      </c>
      <c r="T128" t="inlineStr">
        <is>
          <t>卫浴装置_污水池_污水池</t>
        </is>
      </c>
      <c r="U128" t="inlineStr">
        <is>
          <t>20231013新增</t>
        </is>
      </c>
      <c r="V128" t="inlineStr">
        <is>
          <t>给排水工程_卫生器具</t>
        </is>
      </c>
      <c r="W128" s="2" t="str">
        <f>=HYPERLINK("https://j6i2pabkfv.feishu.cn/wiki/BgkbwvVUniJCxsk47FGcQSCknZf", "属性信息表-卫生器具-三工区")</f>
        <v>属性信息表-卫生器具-三工区</v>
      </c>
      <c r="X128" s="2" t="str">
        <f>=HYPERLINK("https://yq86uww7uwa.feishu.cn/wiki/RbPPw7DLCiwZVBkuYLCc4eYencc", "属性信息--卫生器具")</f>
        <v>属性信息--卫生器具</v>
      </c>
      <c r="Y128"/>
      <c r="Z128"/>
      <c r="AA128"/>
      <c r="AB128"/>
      <c r="AC128" t="inlineStr">
        <is>
          <t>1</t>
        </is>
      </c>
      <c r="AD128"/>
      <c r="AE128"/>
      <c r="AF128"/>
      <c r="AG128"/>
    </row>
    <row r="129" ht="25.5" customHeight="1">
      <c r="A129"/>
      <c r="B129" t="inlineStr">
        <is>
          <t>安装工程</t>
        </is>
      </c>
      <c r="C129" t="inlineStr">
        <is>
          <t>给排水、采暖、燃气工程</t>
        </is>
      </c>
      <c r="D129" t="inlineStr">
        <is>
          <t>排水系统</t>
        </is>
      </c>
      <c r="E129" t="inlineStr">
        <is>
          <t>031004006</t>
        </is>
      </c>
      <c r="F129" t="inlineStr">
        <is>
          <t>干式隔臭便桶</t>
        </is>
      </c>
      <c r="G129"/>
      <c r="H129" t="inlineStr">
        <is>
          <t>套</t>
        </is>
      </c>
      <c r="I129" t="inlineStr">
        <is>
          <t>给排水系统</t>
        </is>
      </c>
      <c r="J129" t="inlineStr">
        <is>
          <t>排水系统</t>
        </is>
      </c>
      <c r="K129" t="inlineStr">
        <is>
          <t>污水系统</t>
        </is>
      </c>
      <c r="L129" t="inlineStr">
        <is>
          <t>02</t>
        </is>
      </c>
      <c r="M129" t="inlineStr">
        <is>
          <t>01</t>
        </is>
      </c>
      <c r="N129" t="inlineStr">
        <is>
          <t>02</t>
        </is>
      </c>
      <c r="O129" t="inlineStr">
        <is>
          <t>01</t>
        </is>
      </c>
      <c r="P129" t="inlineStr">
        <is>
          <t>卫浴装置</t>
        </is>
      </c>
      <c r="Q129" t="inlineStr">
        <is>
          <t>干式隔臭便桶（人防）</t>
        </is>
      </c>
      <c r="R129" t="inlineStr">
        <is>
          <t>干式隔臭便桶</t>
        </is>
      </c>
      <c r="S129" t="inlineStr">
        <is>
          <t>设备名称</t>
        </is>
      </c>
      <c r="T129" t="inlineStr">
        <is>
          <t>卫浴装置_干式隔臭便桶（人防）_干式隔臭便桶</t>
        </is>
      </c>
      <c r="U129" t="inlineStr">
        <is>
          <t>20231013新增</t>
        </is>
      </c>
      <c r="V129" t="inlineStr">
        <is>
          <t>给排水工程_卫生器具</t>
        </is>
      </c>
      <c r="W129" s="2" t="str">
        <f>=HYPERLINK("https://j6i2pabkfv.feishu.cn/wiki/BgkbwvVUniJCxsk47FGcQSCknZf", "属性信息表-卫生器具-三工区")</f>
        <v>属性信息表-卫生器具-三工区</v>
      </c>
      <c r="X129" s="2" t="str">
        <f>=HYPERLINK("https://yq86uww7uwa.feishu.cn/wiki/RbPPw7DLCiwZVBkuYLCc4eYencc", "属性信息--卫生器具")</f>
        <v>属性信息--卫生器具</v>
      </c>
      <c r="Y129"/>
      <c r="Z129"/>
      <c r="AA129"/>
      <c r="AB129"/>
      <c r="AC129" t="inlineStr">
        <is>
          <t>1</t>
        </is>
      </c>
      <c r="AD129"/>
      <c r="AE129"/>
      <c r="AF129"/>
      <c r="AG129"/>
    </row>
    <row r="130" ht="25.5" customHeight="1">
      <c r="A130"/>
      <c r="B130" t="inlineStr">
        <is>
          <t>安装工程</t>
        </is>
      </c>
      <c r="C130" t="inlineStr">
        <is>
          <t>给排水、采暖、燃气工程</t>
        </is>
      </c>
      <c r="D130" t="inlineStr">
        <is>
          <t>废水系统</t>
        </is>
      </c>
      <c r="E130" t="inlineStr">
        <is>
          <t>031004008</t>
        </is>
      </c>
      <c r="F130" t="inlineStr">
        <is>
          <t>拖布池</t>
        </is>
      </c>
      <c r="G130"/>
      <c r="H130" t="inlineStr">
        <is>
          <t>个</t>
        </is>
      </c>
      <c r="I130" t="inlineStr">
        <is>
          <t>给排水系统</t>
        </is>
      </c>
      <c r="J130" t="inlineStr">
        <is>
          <t>排水系统</t>
        </is>
      </c>
      <c r="K130" t="inlineStr">
        <is>
          <t>废水系统</t>
        </is>
      </c>
      <c r="L130" t="inlineStr">
        <is>
          <t>02</t>
        </is>
      </c>
      <c r="M130" t="inlineStr">
        <is>
          <t>01</t>
        </is>
      </c>
      <c r="N130" t="inlineStr">
        <is>
          <t>02</t>
        </is>
      </c>
      <c r="O130" t="inlineStr">
        <is>
          <t>02</t>
        </is>
      </c>
      <c r="P130" t="inlineStr">
        <is>
          <t>卫浴装置</t>
        </is>
      </c>
      <c r="Q130" t="inlineStr">
        <is>
          <t>拖布池</t>
        </is>
      </c>
      <c r="R130" t="inlineStr">
        <is>
          <t>拖布池</t>
        </is>
      </c>
      <c r="S130" t="inlineStr">
        <is>
          <t>设备名称</t>
        </is>
      </c>
      <c r="T130" t="inlineStr">
        <is>
          <t>卫浴装置_拖布池_拖布池</t>
        </is>
      </c>
      <c r="U130" t="inlineStr">
        <is>
          <t>20231013新增</t>
        </is>
      </c>
      <c r="V130" t="inlineStr">
        <is>
          <t>给排水工程_卫生器具</t>
        </is>
      </c>
      <c r="W130" s="2" t="str">
        <f>=HYPERLINK("https://j6i2pabkfv.feishu.cn/wiki/BgkbwvVUniJCxsk47FGcQSCknZf", "属性信息表-卫生器具-三工区")</f>
        <v>属性信息表-卫生器具-三工区</v>
      </c>
      <c r="X130" s="2" t="str">
        <f>=HYPERLINK("https://yq86uww7uwa.feishu.cn/wiki/RbPPw7DLCiwZVBkuYLCc4eYencc", "属性信息--卫生器具")</f>
        <v>属性信息--卫生器具</v>
      </c>
      <c r="Y130"/>
      <c r="Z130"/>
      <c r="AA130"/>
      <c r="AB130"/>
      <c r="AC130" t="inlineStr">
        <is>
          <t>1</t>
        </is>
      </c>
      <c r="AD130"/>
      <c r="AE130"/>
      <c r="AF130"/>
      <c r="AG130"/>
    </row>
    <row r="131" ht="25.5" customHeight="1">
      <c r="A131"/>
      <c r="B131" t="inlineStr">
        <is>
          <t>安装工程</t>
        </is>
      </c>
      <c r="C131" t="inlineStr">
        <is>
          <t>给排水、采暖、燃气工程</t>
        </is>
      </c>
      <c r="D131" t="inlineStr">
        <is>
          <t>废水系统</t>
        </is>
      </c>
      <c r="E131" t="inlineStr">
        <is>
          <t>031004003</t>
        </is>
      </c>
      <c r="F131" t="inlineStr">
        <is>
          <t>洗脸盆</t>
        </is>
      </c>
      <c r="G131"/>
      <c r="H131" t="inlineStr">
        <is>
          <t>个</t>
        </is>
      </c>
      <c r="I131" t="inlineStr">
        <is>
          <t>给排水系统</t>
        </is>
      </c>
      <c r="J131" t="inlineStr">
        <is>
          <t>排水系统</t>
        </is>
      </c>
      <c r="K131" t="inlineStr">
        <is>
          <t>废水系统</t>
        </is>
      </c>
      <c r="L131" t="inlineStr">
        <is>
          <t>02</t>
        </is>
      </c>
      <c r="M131" t="inlineStr">
        <is>
          <t>01</t>
        </is>
      </c>
      <c r="N131" t="inlineStr">
        <is>
          <t>02</t>
        </is>
      </c>
      <c r="O131" t="inlineStr">
        <is>
          <t>02</t>
        </is>
      </c>
      <c r="P131" t="inlineStr">
        <is>
          <t>卫浴装置</t>
        </is>
      </c>
      <c r="Q131" t="inlineStr">
        <is>
          <t>洗脸盆</t>
        </is>
      </c>
      <c r="R131" t="inlineStr">
        <is>
          <t>洗脸盆</t>
        </is>
      </c>
      <c r="S131" t="inlineStr">
        <is>
          <t>设备名称</t>
        </is>
      </c>
      <c r="T131" t="inlineStr">
        <is>
          <t>卫浴装置_洗脸盆_洗脸盆</t>
        </is>
      </c>
      <c r="U131" t="inlineStr">
        <is>
          <t>20231013新增</t>
        </is>
      </c>
      <c r="V131" t="inlineStr">
        <is>
          <t>给排水工程_卫生器具</t>
        </is>
      </c>
      <c r="W131" s="2" t="str">
        <f>=HYPERLINK("https://j6i2pabkfv.feishu.cn/wiki/BgkbwvVUniJCxsk47FGcQSCknZf", "属性信息表-卫生器具-三工区")</f>
        <v>属性信息表-卫生器具-三工区</v>
      </c>
      <c r="X131" s="2" t="str">
        <f>=HYPERLINK("https://yq86uww7uwa.feishu.cn/wiki/RbPPw7DLCiwZVBkuYLCc4eYencc", "属性信息--卫生器具")</f>
        <v>属性信息--卫生器具</v>
      </c>
      <c r="Y131"/>
      <c r="Z131"/>
      <c r="AA131"/>
      <c r="AB131"/>
      <c r="AC131" t="inlineStr">
        <is>
          <t>1</t>
        </is>
      </c>
      <c r="AD131"/>
      <c r="AE131"/>
      <c r="AF131"/>
      <c r="AG131"/>
    </row>
    <row r="132" ht="25.5" customHeight="1">
      <c r="A132"/>
      <c r="B132" t="inlineStr">
        <is>
          <t>安装工程</t>
        </is>
      </c>
      <c r="C132" t="inlineStr">
        <is>
          <t>给排水、采暖、燃气工程</t>
        </is>
      </c>
      <c r="D132" t="inlineStr">
        <is>
          <t>废水系统</t>
        </is>
      </c>
      <c r="E132" t="inlineStr">
        <is>
          <t>031004003</t>
        </is>
      </c>
      <c r="F132" t="inlineStr">
        <is>
          <t>洗消用洗脸盆</t>
        </is>
      </c>
      <c r="G132"/>
      <c r="H132" t="inlineStr">
        <is>
          <t>个</t>
        </is>
      </c>
      <c r="I132" t="inlineStr">
        <is>
          <t>给排水系统</t>
        </is>
      </c>
      <c r="J132" t="inlineStr">
        <is>
          <t>排水系统</t>
        </is>
      </c>
      <c r="K132" t="inlineStr">
        <is>
          <t>废水系统</t>
        </is>
      </c>
      <c r="L132" t="inlineStr">
        <is>
          <t>02</t>
        </is>
      </c>
      <c r="M132" t="inlineStr">
        <is>
          <t>01</t>
        </is>
      </c>
      <c r="N132" t="inlineStr">
        <is>
          <t>02</t>
        </is>
      </c>
      <c r="O132" t="inlineStr">
        <is>
          <t>02</t>
        </is>
      </c>
      <c r="P132" t="inlineStr">
        <is>
          <t>卫浴装置</t>
        </is>
      </c>
      <c r="Q132" t="inlineStr">
        <is>
          <t>洗消用洗脸盆（人防）</t>
        </is>
      </c>
      <c r="R132" t="inlineStr">
        <is>
          <t>洗消用洗脸盆</t>
        </is>
      </c>
      <c r="S132" t="inlineStr">
        <is>
          <t>设备名称</t>
        </is>
      </c>
      <c r="T132" t="inlineStr">
        <is>
          <t>卫浴装置_洗消用洗脸盆（人防）_洗消用洗脸盆</t>
        </is>
      </c>
      <c r="U132" t="inlineStr">
        <is>
          <t>20231013新增</t>
        </is>
      </c>
      <c r="V132" t="inlineStr">
        <is>
          <t>给排水工程_卫生器具</t>
        </is>
      </c>
      <c r="W132" s="2" t="str">
        <f>=HYPERLINK("https://j6i2pabkfv.feishu.cn/wiki/BgkbwvVUniJCxsk47FGcQSCknZf", "属性信息表-卫生器具-三工区")</f>
        <v>属性信息表-卫生器具-三工区</v>
      </c>
      <c r="X132" s="2" t="str">
        <f>=HYPERLINK("https://yq86uww7uwa.feishu.cn/wiki/RbPPw7DLCiwZVBkuYLCc4eYencc", "属性信息--卫生器具")</f>
        <v>属性信息--卫生器具</v>
      </c>
      <c r="Y132"/>
      <c r="Z132"/>
      <c r="AA132"/>
      <c r="AB132"/>
      <c r="AC132" t="inlineStr">
        <is>
          <t>1</t>
        </is>
      </c>
      <c r="AD132"/>
      <c r="AE132"/>
      <c r="AF132"/>
      <c r="AG132"/>
    </row>
    <row r="133" ht="25.5" customHeight="1">
      <c r="A133"/>
      <c r="B133" t="inlineStr">
        <is>
          <t>安装工程</t>
        </is>
      </c>
      <c r="C133" t="inlineStr">
        <is>
          <t>给排水、采暖、燃气工程</t>
        </is>
      </c>
      <c r="D133" t="inlineStr">
        <is>
          <t>给水系统</t>
        </is>
      </c>
      <c r="E133" t="inlineStr">
        <is>
          <t>030503006</t>
        </is>
      </c>
      <c r="F133" t="inlineStr">
        <is>
          <t>温度传感器</t>
        </is>
      </c>
      <c r="G133"/>
      <c r="H133" t="inlineStr">
        <is>
          <t>个</t>
        </is>
      </c>
      <c r="I133" t="inlineStr">
        <is>
          <t>给排水系统</t>
        </is>
      </c>
      <c r="J133" t="inlineStr">
        <is>
          <t>给水系统</t>
        </is>
      </c>
      <c r="K133" t="inlineStr">
        <is>
          <t>给水系统</t>
        </is>
      </c>
      <c r="L133" t="inlineStr">
        <is>
          <t>02</t>
        </is>
      </c>
      <c r="M133" t="inlineStr">
        <is>
          <t>01</t>
        </is>
      </c>
      <c r="N133" t="inlineStr">
        <is>
          <t>01</t>
        </is>
      </c>
      <c r="O133" t="inlineStr">
        <is>
          <t>01</t>
        </is>
      </c>
      <c r="P133" t="inlineStr">
        <is>
          <t>管道附件</t>
        </is>
      </c>
      <c r="Q133" t="inlineStr">
        <is>
          <t>热电偶式温度传感器</t>
        </is>
      </c>
      <c r="R133" t="inlineStr">
        <is>
          <t>温度传感器</t>
        </is>
      </c>
      <c r="S133" t="inlineStr">
        <is>
          <t>设备名称</t>
        </is>
      </c>
      <c r="T133" t="inlineStr">
        <is>
          <t>管道附件_热电偶式温度传感器_温度传感器</t>
        </is>
      </c>
      <c r="U133" t="inlineStr">
        <is>
          <t>20231013构件命名调整</t>
        </is>
      </c>
      <c r="V133" t="inlineStr">
        <is>
          <t>给排水工程_管道附件</t>
        </is>
      </c>
      <c r="W133" s="2" t="str">
        <f>=HYPERLINK("https://j6i2pabkfv.feishu.cn/wiki/DmGYwt9OFiP9H2kaAGjcsXSFnae", "属性信息表-温度传感器-一工区")</f>
        <v>属性信息表-温度传感器-一工区</v>
      </c>
      <c r="X133" s="2" t="str">
        <f>=HYPERLINK("https://yq86uww7uwa.feishu.cn/wiki/UC3SwuuLai4dcVkM6Ekc5Q6anpg", "属性信息--阀门")</f>
        <v>属性信息--阀门</v>
      </c>
      <c r="Y133"/>
      <c r="Z133"/>
      <c r="AA133"/>
      <c r="AB133"/>
      <c r="AC133"/>
      <c r="AD133"/>
      <c r="AE133"/>
      <c r="AF133"/>
      <c r="AG133"/>
    </row>
    <row r="134" ht="25.5" customHeight="1">
      <c r="A134"/>
      <c r="B134" t="inlineStr">
        <is>
          <t>安装工程</t>
        </is>
      </c>
      <c r="C134" t="inlineStr">
        <is>
          <t>给排水、采暖、燃气工程</t>
        </is>
      </c>
      <c r="D134" t="inlineStr">
        <is>
          <t>中水系统</t>
        </is>
      </c>
      <c r="E134" t="inlineStr">
        <is>
          <t>030503006</t>
        </is>
      </c>
      <c r="F134" t="inlineStr">
        <is>
          <t>温度传感器</t>
        </is>
      </c>
      <c r="G134"/>
      <c r="H134" t="inlineStr">
        <is>
          <t>个</t>
        </is>
      </c>
      <c r="I134" t="inlineStr">
        <is>
          <t>给排水系统</t>
        </is>
      </c>
      <c r="J134" t="inlineStr">
        <is>
          <t>中水系统</t>
        </is>
      </c>
      <c r="K134" t="inlineStr">
        <is>
          <t>中水供水系统</t>
        </is>
      </c>
      <c r="L134" t="inlineStr">
        <is>
          <t>02</t>
        </is>
      </c>
      <c r="M134" t="inlineStr">
        <is>
          <t>01</t>
        </is>
      </c>
      <c r="N134" t="inlineStr">
        <is>
          <t>03</t>
        </is>
      </c>
      <c r="O134" t="inlineStr">
        <is>
          <t>02</t>
        </is>
      </c>
      <c r="P134" t="inlineStr">
        <is>
          <t>管道附件</t>
        </is>
      </c>
      <c r="Q134" t="inlineStr">
        <is>
          <t>PT100型温度传感器</t>
        </is>
      </c>
      <c r="R134" t="inlineStr">
        <is>
          <t>温度传感器</t>
        </is>
      </c>
      <c r="S134" t="inlineStr">
        <is>
          <t>设备名称</t>
        </is>
      </c>
      <c r="T134" t="inlineStr">
        <is>
          <t>管道附件_PT100型温度传感器_温度传感器</t>
        </is>
      </c>
      <c r="U134" t="inlineStr">
        <is>
          <t>20231013构件命名调整</t>
        </is>
      </c>
      <c r="V134" t="inlineStr">
        <is>
          <t>给排水工程_管道附件</t>
        </is>
      </c>
      <c r="W134" s="2" t="str">
        <f>=HYPERLINK("https://j6i2pabkfv.feishu.cn/wiki/DmGYwt9OFiP9H2kaAGjcsXSFnae", "属性信息表-温度传感器-一工区")</f>
        <v>属性信息表-温度传感器-一工区</v>
      </c>
      <c r="X134" s="2" t="str">
        <f>=HYPERLINK("https://yq86uww7uwa.feishu.cn/wiki/UC3SwuuLai4dcVkM6Ekc5Q6anpg", "属性信息--阀门")</f>
        <v>属性信息--阀门</v>
      </c>
      <c r="Y134"/>
      <c r="Z134" t="inlineStr">
        <is>
          <t>是</t>
        </is>
      </c>
      <c r="AA134" t="inlineStr">
        <is>
          <t>同意</t>
        </is>
      </c>
      <c r="AB134" t="inlineStr">
        <is>
          <t>同意</t>
        </is>
      </c>
      <c r="AC134"/>
      <c r="AD134"/>
      <c r="AE134"/>
      <c r="AF134"/>
      <c r="AG134"/>
    </row>
    <row r="135" ht="25.5" customHeight="1">
      <c r="A135"/>
      <c r="B135" t="inlineStr">
        <is>
          <t>安装工程</t>
        </is>
      </c>
      <c r="C135" t="inlineStr">
        <is>
          <t>给排水、采暖、燃气工程</t>
        </is>
      </c>
      <c r="D135" t="inlineStr">
        <is>
          <t>管道附件</t>
        </is>
      </c>
      <c r="E135" t="inlineStr">
        <is>
          <t>031003016</t>
        </is>
      </c>
      <c r="F135" t="inlineStr">
        <is>
          <t>温度计</t>
        </is>
      </c>
      <c r="G135"/>
      <c r="H135" t="inlineStr">
        <is>
          <t>个</t>
        </is>
      </c>
      <c r="I135" t="inlineStr">
        <is>
          <t>给排水系统</t>
        </is>
      </c>
      <c r="J135" t="inlineStr">
        <is>
          <t>中水系统</t>
        </is>
      </c>
      <c r="K135" t="inlineStr">
        <is>
          <t>中水供水系统</t>
        </is>
      </c>
      <c r="L135" t="inlineStr">
        <is>
          <t>02</t>
        </is>
      </c>
      <c r="M135" t="inlineStr">
        <is>
          <t>01</t>
        </is>
      </c>
      <c r="N135" t="inlineStr">
        <is>
          <t>03</t>
        </is>
      </c>
      <c r="O135" t="inlineStr">
        <is>
          <t>02</t>
        </is>
      </c>
      <c r="P135" t="inlineStr">
        <is>
          <t>管道附件</t>
        </is>
      </c>
      <c r="Q135" t="inlineStr">
        <is>
          <t>气温式温度计</t>
        </is>
      </c>
      <c r="R135" t="inlineStr">
        <is>
          <t>温度计</t>
        </is>
      </c>
      <c r="S135" t="inlineStr">
        <is>
          <t>设备名称</t>
        </is>
      </c>
      <c r="T135" t="inlineStr">
        <is>
          <t>管道附件_气温式温度计_温度计</t>
        </is>
      </c>
      <c r="U135" t="inlineStr">
        <is>
          <t>20231013构件命名调整</t>
        </is>
      </c>
      <c r="V135" t="inlineStr">
        <is>
          <t>给排水工程_管道附件</t>
        </is>
      </c>
      <c r="W135" s="2" t="str">
        <f>=HYPERLINK("https://j6i2pabkfv.feishu.cn/wiki/Vzliw9AoSitdsNkeNtLcT3yYnpe", "属性信息表-温度计-一工区")</f>
        <v>属性信息表-温度计-一工区</v>
      </c>
      <c r="X135" s="2" t="str">
        <f>=HYPERLINK("https://yq86uww7uwa.feishu.cn/wiki/P2lxwOqgZioGizk9HBvczAK4nNj", "属性信息--计量仪")</f>
        <v>属性信息--计量仪</v>
      </c>
      <c r="Y135"/>
      <c r="Z135"/>
      <c r="AA135"/>
      <c r="AB135"/>
      <c r="AC135"/>
      <c r="AD135"/>
      <c r="AE135"/>
      <c r="AF135"/>
      <c r="AG135"/>
    </row>
    <row r="136" ht="25.5" customHeight="1">
      <c r="A136"/>
      <c r="B136" t="inlineStr">
        <is>
          <t>安装工程</t>
        </is>
      </c>
      <c r="C136" t="inlineStr">
        <is>
          <t>给排水、采暖、燃气工程</t>
        </is>
      </c>
      <c r="D136" t="inlineStr">
        <is>
          <t>管道附件</t>
        </is>
      </c>
      <c r="E136" t="inlineStr">
        <is>
          <t>031003016</t>
        </is>
      </c>
      <c r="F136" t="inlineStr">
        <is>
          <t>温度计</t>
        </is>
      </c>
      <c r="G136"/>
      <c r="H136" t="inlineStr">
        <is>
          <t>个</t>
        </is>
      </c>
      <c r="I136" t="inlineStr">
        <is>
          <t>给排水系统</t>
        </is>
      </c>
      <c r="J136" t="inlineStr">
        <is>
          <t>给水系统</t>
        </is>
      </c>
      <c r="K136" t="inlineStr">
        <is>
          <t>给水系统</t>
        </is>
      </c>
      <c r="L136" t="inlineStr">
        <is>
          <t>02</t>
        </is>
      </c>
      <c r="M136" t="inlineStr">
        <is>
          <t>01</t>
        </is>
      </c>
      <c r="N136" t="inlineStr">
        <is>
          <t>01</t>
        </is>
      </c>
      <c r="O136" t="inlineStr">
        <is>
          <t>01</t>
        </is>
      </c>
      <c r="P136" t="inlineStr">
        <is>
          <t>管道附件</t>
        </is>
      </c>
      <c r="Q136" t="inlineStr">
        <is>
          <t>电阻式温度计</t>
        </is>
      </c>
      <c r="R136" t="inlineStr">
        <is>
          <t>温度计</t>
        </is>
      </c>
      <c r="S136" t="inlineStr">
        <is>
          <t>设备名称</t>
        </is>
      </c>
      <c r="T136" t="inlineStr">
        <is>
          <t>管道附件_电阻式温度计_温度计</t>
        </is>
      </c>
      <c r="U136" t="inlineStr">
        <is>
          <t>20231013构件命名调整</t>
        </is>
      </c>
      <c r="V136" t="inlineStr">
        <is>
          <t>给排水工程_管道附件</t>
        </is>
      </c>
      <c r="W136" s="2" t="str">
        <f>=HYPERLINK("https://j6i2pabkfv.feishu.cn/wiki/Vzliw9AoSitdsNkeNtLcT3yYnpe", "属性信息表-温度计-一工区")</f>
        <v>属性信息表-温度计-一工区</v>
      </c>
      <c r="X136" s="2" t="str">
        <f>=HYPERLINK("https://yq86uww7uwa.feishu.cn/wiki/P2lxwOqgZioGizk9HBvczAK4nNj", "属性信息--计量仪")</f>
        <v>属性信息--计量仪</v>
      </c>
      <c r="Y136"/>
      <c r="Z136" t="inlineStr">
        <is>
          <t>是</t>
        </is>
      </c>
      <c r="AA136" t="inlineStr">
        <is>
          <t>同意</t>
        </is>
      </c>
      <c r="AB136" t="inlineStr">
        <is>
          <t>同意</t>
        </is>
      </c>
      <c r="AC136"/>
      <c r="AD136"/>
      <c r="AE136"/>
      <c r="AF136"/>
      <c r="AG136"/>
    </row>
    <row r="137" ht="25.5" customHeight="1">
      <c r="A137"/>
      <c r="B137" t="inlineStr">
        <is>
          <t>安装工程</t>
        </is>
      </c>
      <c r="C137" t="inlineStr">
        <is>
          <t>给排水、采暖、燃气工程</t>
        </is>
      </c>
      <c r="D137" t="inlineStr">
        <is>
          <t>设备</t>
        </is>
      </c>
      <c r="E137" t="inlineStr">
        <is>
          <t>030109011</t>
        </is>
      </c>
      <c r="F137" t="inlineStr">
        <is>
          <t>成套定压补水装置 补水量4m3/h，扬程20m，N=1.1kW*2,380V</t>
        </is>
      </c>
      <c r="G137" t="inlineStr">
        <is>
          <t>（含水泵、气压罐、管道及附件）</t>
        </is>
      </c>
      <c r="H137" t="inlineStr">
        <is>
          <t>套</t>
        </is>
      </c>
      <c r="I137" t="inlineStr">
        <is>
          <t>给排水系统</t>
        </is>
      </c>
      <c r="J137" t="inlineStr">
        <is>
          <t>给水系统</t>
        </is>
      </c>
      <c r="K137" t="inlineStr">
        <is>
          <t>给水系统</t>
        </is>
      </c>
      <c r="L137" t="inlineStr">
        <is>
          <t>02</t>
        </is>
      </c>
      <c r="M137" t="inlineStr">
        <is>
          <t>01</t>
        </is>
      </c>
      <c r="N137" t="inlineStr">
        <is>
          <t>01</t>
        </is>
      </c>
      <c r="O137" t="inlineStr">
        <is>
          <t>01</t>
        </is>
      </c>
      <c r="P137" t="inlineStr">
        <is>
          <t>机械设备</t>
        </is>
      </c>
      <c r="Q137" t="inlineStr">
        <is>
          <t>成套定（稳）压补水装置</t>
        </is>
      </c>
      <c r="R137" t="inlineStr">
        <is>
          <t>DYBS-01-Q=4m³/h-H=20m-N=1.1kW</t>
        </is>
      </c>
      <c r="S137" t="inlineStr">
        <is>
          <t>设备编号-Q（m³/h）-H（m）-N（kW）</t>
        </is>
      </c>
      <c r="T137" t="inlineStr">
        <is>
          <t>机械设备_成套定（稳）压补水装置_DYBS-01-Q=4m³/h-H=20m-N=1.1kW</t>
        </is>
      </c>
      <c r="U137" t="inlineStr">
        <is>
          <t>20231010更新：
1.命名去掉了简写字母H和气压罐最小总容积（L）；
2.命名增加了设备编号；
3.修改了族名称；</t>
        </is>
      </c>
      <c r="V137" t="inlineStr">
        <is>
          <t>机械设备安装工程_机械设备</t>
        </is>
      </c>
      <c r="W137" s="2" t="str">
        <f>=HYPERLINK("https://j6i2pabkfv.feishu.cn/wiki/HUDzwd1iIiYurjk9o0bcr1SLnCh", "属性信息表-稳压补水装置-三工区")</f>
        <v>属性信息表-稳压补水装置-三工区</v>
      </c>
      <c r="X137" s="2"/>
      <c r="Y137"/>
      <c r="Z137"/>
      <c r="AA137"/>
      <c r="AB137"/>
      <c r="AC137"/>
      <c r="AD137"/>
      <c r="AE137"/>
      <c r="AF137"/>
      <c r="AG137"/>
    </row>
    <row r="138" ht="25.5" customHeight="1">
      <c r="A138"/>
      <c r="B138" t="inlineStr">
        <is>
          <t>安装工程</t>
        </is>
      </c>
      <c r="C138" t="inlineStr">
        <is>
          <t>给排水、采暖、燃气工程</t>
        </is>
      </c>
      <c r="D138" t="inlineStr">
        <is>
          <t>设备</t>
        </is>
      </c>
      <c r="E138" t="inlineStr">
        <is>
          <t>031006012</t>
        </is>
      </c>
      <c r="F138" t="inlineStr">
        <is>
          <t>小厨宝 V=10L,N=1.5KW</t>
        </is>
      </c>
      <c r="G138"/>
      <c r="H138" t="inlineStr">
        <is>
          <t>台</t>
        </is>
      </c>
      <c r="I138" t="inlineStr">
        <is>
          <t>给排水系统</t>
        </is>
      </c>
      <c r="J138" t="inlineStr">
        <is>
          <t>给水系统</t>
        </is>
      </c>
      <c r="K138" t="inlineStr">
        <is>
          <t>热水给水系统</t>
        </is>
      </c>
      <c r="L138" t="inlineStr">
        <is>
          <t>02</t>
        </is>
      </c>
      <c r="M138" t="inlineStr">
        <is>
          <t>01</t>
        </is>
      </c>
      <c r="N138" t="inlineStr">
        <is>
          <t>01</t>
        </is>
      </c>
      <c r="O138" t="inlineStr">
        <is>
          <t>03</t>
        </is>
      </c>
      <c r="P138" t="inlineStr">
        <is>
          <t>机械设备</t>
        </is>
      </c>
      <c r="Q138" t="inlineStr">
        <is>
          <t>小厨宝</t>
        </is>
      </c>
      <c r="R138" t="inlineStr">
        <is>
          <t>设备名称-V=10L-N=3kW</t>
        </is>
      </c>
      <c r="S138" t="inlineStr">
        <is>
          <t>设备名称-V（L）-N（kW）</t>
        </is>
      </c>
      <c r="T138" t="inlineStr">
        <is>
          <t>机械设备_小厨宝_设备名称-V=10L-N=3kW</t>
        </is>
      </c>
      <c r="U138" t="inlineStr">
        <is>
          <t>20231013新增</t>
        </is>
      </c>
      <c r="V138" t="inlineStr">
        <is>
          <t>给排水工程_机械设备</t>
        </is>
      </c>
      <c r="W138" s="2" t="str">
        <f>=HYPERLINK("https://j6i2pabkfv.feishu.cn/wiki/UoICwrVeniH9vEkeSdSchqMRnod", "属性信息表-小厨宝-三工区")</f>
        <v>属性信息表-小厨宝-三工区</v>
      </c>
      <c r="X138" s="2"/>
      <c r="Y138"/>
      <c r="Z138"/>
      <c r="AA138"/>
      <c r="AB138"/>
      <c r="AC138" t="inlineStr">
        <is>
          <t>1</t>
        </is>
      </c>
      <c r="AD138"/>
      <c r="AE138"/>
      <c r="AF138"/>
      <c r="AG138"/>
    </row>
    <row r="139" ht="25.5" customHeight="1">
      <c r="A139"/>
      <c r="B139" t="inlineStr">
        <is>
          <t>安装工程</t>
        </is>
      </c>
      <c r="C139" t="inlineStr">
        <is>
          <t>给排水、采暖、燃气工程</t>
        </is>
      </c>
      <c r="D139" t="inlineStr">
        <is>
          <t>设备</t>
        </is>
      </c>
      <c r="E139"/>
      <c r="F139"/>
      <c r="G139"/>
      <c r="H139" t="inlineStr">
        <is>
          <t>套</t>
        </is>
      </c>
      <c r="I139" t="inlineStr">
        <is>
          <t>给排水系统</t>
        </is>
      </c>
      <c r="J139" t="inlineStr">
        <is>
          <t>给水系统</t>
        </is>
      </c>
      <c r="K139" t="inlineStr">
        <is>
          <t>直饮水系统</t>
        </is>
      </c>
      <c r="L139" t="inlineStr">
        <is>
          <t>02</t>
        </is>
      </c>
      <c r="M139" t="inlineStr">
        <is>
          <t>01</t>
        </is>
      </c>
      <c r="N139" t="inlineStr">
        <is>
          <t>01</t>
        </is>
      </c>
      <c r="O139" t="inlineStr">
        <is>
          <t>04</t>
        </is>
      </c>
      <c r="P139" t="inlineStr">
        <is>
          <t>机械设备</t>
        </is>
      </c>
      <c r="Q139" t="inlineStr">
        <is>
          <t>小型自动加药装置（含计量泵、药桶）</t>
        </is>
      </c>
      <c r="R139" t="inlineStr">
        <is>
          <t>ZDJY-01-Q=0.5m³/h-N=0.5kW-V=2m³</t>
        </is>
      </c>
      <c r="S139" t="inlineStr">
        <is>
          <t>设备编号-Q（m³/h）-N（kW）-V（m³）</t>
        </is>
      </c>
      <c r="T139" t="inlineStr">
        <is>
          <t>机械设备_小型自动加药装置（含计量泵、药桶）_ZDJY-01-Q=0.5m³/h-N=0.5kW-V=2m³</t>
        </is>
      </c>
      <c r="U139" t="inlineStr">
        <is>
          <t>20231013新增</t>
        </is>
      </c>
      <c r="V139" t="inlineStr">
        <is>
          <t>机械设备安装工程_机械设备</t>
        </is>
      </c>
      <c r="W139" s="2" t="str">
        <f>=HYPERLINK("https://j6i2pabkfv.feishu.cn/wiki/SdwawXwgpibnHqkgM0ycNO8jnCf", "属性信息表-小型自动加药装置（含计量泵、药桶）-三工区")</f>
        <v>属性信息表-小型自动加药装置（含计量泵、药桶）-三工区</v>
      </c>
      <c r="X139" s="2" t="str">
        <f>=HYPERLINK("https://yq86uww7uwa.feishu.cn/wiki/JkqSwRyxli2fi3ktZficbHPJnDh", "属性信息--水处理设备")</f>
        <v>属性信息--水处理设备</v>
      </c>
      <c r="Y139"/>
      <c r="Z139"/>
      <c r="AA139"/>
      <c r="AB139"/>
      <c r="AC139" t="inlineStr">
        <is>
          <t>1</t>
        </is>
      </c>
      <c r="AD139"/>
      <c r="AE139"/>
      <c r="AF139" t="inlineStr">
        <is>
          <t>否</t>
        </is>
      </c>
      <c r="AG139" t="inlineStr">
        <is>
          <t>image.png</t>
        </is>
      </c>
    </row>
    <row r="140" ht="25.5" customHeight="1">
      <c r="A140"/>
      <c r="B140" t="inlineStr">
        <is>
          <t>安装工程</t>
        </is>
      </c>
      <c r="C140" t="inlineStr">
        <is>
          <t>给排水、采暖、燃气工程</t>
        </is>
      </c>
      <c r="D140" t="inlineStr">
        <is>
          <t>管道附件</t>
        </is>
      </c>
      <c r="E140" t="inlineStr">
        <is>
          <t>030601002</t>
        </is>
      </c>
      <c r="F140" t="inlineStr">
        <is>
          <t>压力表</t>
        </is>
      </c>
      <c r="G140"/>
      <c r="H140" t="inlineStr">
        <is>
          <t>个</t>
        </is>
      </c>
      <c r="I140" t="inlineStr">
        <is>
          <t>给排水系统</t>
        </is>
      </c>
      <c r="J140" t="inlineStr">
        <is>
          <t>中水系统</t>
        </is>
      </c>
      <c r="K140" t="inlineStr">
        <is>
          <t>中水供水系统</t>
        </is>
      </c>
      <c r="L140" t="inlineStr">
        <is>
          <t>02</t>
        </is>
      </c>
      <c r="M140" t="inlineStr">
        <is>
          <t>01</t>
        </is>
      </c>
      <c r="N140" t="inlineStr">
        <is>
          <t>03</t>
        </is>
      </c>
      <c r="O140" t="inlineStr">
        <is>
          <t>02</t>
        </is>
      </c>
      <c r="P140" t="inlineStr">
        <is>
          <t>管道附件</t>
        </is>
      </c>
      <c r="Q140" t="inlineStr">
        <is>
          <t>机械式压力表</t>
        </is>
      </c>
      <c r="R140" t="inlineStr">
        <is>
          <t>压力表</t>
        </is>
      </c>
      <c r="S140" t="inlineStr">
        <is>
          <t>设备名称</t>
        </is>
      </c>
      <c r="T140" t="inlineStr">
        <is>
          <t>管道附件_机械式压力表_压力表</t>
        </is>
      </c>
      <c r="U140" t="inlineStr">
        <is>
          <t>20231013构件命名调整</t>
        </is>
      </c>
      <c r="V140" t="inlineStr">
        <is>
          <t>给排水工程_管道附件</t>
        </is>
      </c>
      <c r="W140" s="2" t="str">
        <f>=HYPERLINK("https://j6i2pabkfv.feishu.cn/wiki/VGJPwUX63iPlCLkGEmycamALnEc", "属性信息表-压力表-三工区")</f>
        <v>属性信息表-压力表-三工区</v>
      </c>
      <c r="X140" s="2" t="str">
        <f>=HYPERLINK("https://yq86uww7uwa.feishu.cn/wiki/P2lxwOqgZioGizk9HBvczAK4nNj", "属性信息--计量仪")</f>
        <v>属性信息--计量仪</v>
      </c>
      <c r="Y140"/>
      <c r="Z140"/>
      <c r="AA140"/>
      <c r="AB140"/>
      <c r="AC140"/>
      <c r="AD140"/>
      <c r="AE140"/>
      <c r="AF140"/>
      <c r="AG140"/>
    </row>
    <row r="141" ht="25.5" customHeight="1">
      <c r="A141"/>
      <c r="B141" t="inlineStr">
        <is>
          <t>安装工程</t>
        </is>
      </c>
      <c r="C141" t="inlineStr">
        <is>
          <t>给排水、采暖、燃气工程</t>
        </is>
      </c>
      <c r="D141" t="inlineStr">
        <is>
          <t>管道附件</t>
        </is>
      </c>
      <c r="E141" t="inlineStr">
        <is>
          <t>030601002</t>
        </is>
      </c>
      <c r="F141" t="inlineStr">
        <is>
          <t>压力表</t>
        </is>
      </c>
      <c r="G141"/>
      <c r="H141" t="inlineStr">
        <is>
          <t>个</t>
        </is>
      </c>
      <c r="I141" t="inlineStr">
        <is>
          <t>给排水系统</t>
        </is>
      </c>
      <c r="J141" t="inlineStr">
        <is>
          <t>中水系统</t>
        </is>
      </c>
      <c r="K141" t="inlineStr">
        <is>
          <t>中水供水系统</t>
        </is>
      </c>
      <c r="L141" t="inlineStr">
        <is>
          <t>02</t>
        </is>
      </c>
      <c r="M141" t="inlineStr">
        <is>
          <t>01</t>
        </is>
      </c>
      <c r="N141" t="inlineStr">
        <is>
          <t>03</t>
        </is>
      </c>
      <c r="O141" t="inlineStr">
        <is>
          <t>02</t>
        </is>
      </c>
      <c r="P141" t="inlineStr">
        <is>
          <t>管道附件</t>
        </is>
      </c>
      <c r="Q141" t="inlineStr">
        <is>
          <t>耐震隔膜式压力表</t>
        </is>
      </c>
      <c r="R141" t="inlineStr">
        <is>
          <t>压力表</t>
        </is>
      </c>
      <c r="S141" t="inlineStr">
        <is>
          <t>设备名称</t>
        </is>
      </c>
      <c r="T141" t="inlineStr">
        <is>
          <t>管道附件_耐震隔膜式压力表_压力表</t>
        </is>
      </c>
      <c r="U141" t="inlineStr">
        <is>
          <t>20231013构件命名调整</t>
        </is>
      </c>
      <c r="V141" t="inlineStr">
        <is>
          <t>给排水工程_管道附件</t>
        </is>
      </c>
      <c r="W141" s="2" t="str">
        <f>=HYPERLINK("https://j6i2pabkfv.feishu.cn/wiki/VGJPwUX63iPlCLkGEmycamALnEc", "属性信息表-压力表-三工区")</f>
        <v>属性信息表-压力表-三工区</v>
      </c>
      <c r="X141" s="2" t="str">
        <f>=HYPERLINK("https://yq86uww7uwa.feishu.cn/wiki/P2lxwOqgZioGizk9HBvczAK4nNj", "属性信息--计量仪")</f>
        <v>属性信息--计量仪</v>
      </c>
      <c r="Y141"/>
      <c r="Z141" t="inlineStr">
        <is>
          <t>是</t>
        </is>
      </c>
      <c r="AA141" t="inlineStr">
        <is>
          <t>同意</t>
        </is>
      </c>
      <c r="AB141" t="inlineStr">
        <is>
          <t>同意</t>
        </is>
      </c>
      <c r="AC141"/>
      <c r="AD141"/>
      <c r="AE141"/>
      <c r="AF141"/>
      <c r="AG141"/>
    </row>
    <row r="142" ht="25.5" customHeight="1">
      <c r="A142"/>
      <c r="B142" t="inlineStr">
        <is>
          <t>安装工程</t>
        </is>
      </c>
      <c r="C142" t="inlineStr">
        <is>
          <t>给排水、采暖、燃气工程</t>
        </is>
      </c>
      <c r="D142" t="inlineStr">
        <is>
          <t>管道附件</t>
        </is>
      </c>
      <c r="E142" t="inlineStr">
        <is>
          <t>030601002</t>
        </is>
      </c>
      <c r="F142" t="inlineStr">
        <is>
          <t>压力表</t>
        </is>
      </c>
      <c r="G142"/>
      <c r="H142" t="inlineStr">
        <is>
          <t>个</t>
        </is>
      </c>
      <c r="I142" t="inlineStr">
        <is>
          <t>给排水系统</t>
        </is>
      </c>
      <c r="J142" t="inlineStr">
        <is>
          <t>中水系统</t>
        </is>
      </c>
      <c r="K142" t="inlineStr">
        <is>
          <t>中水供水系统</t>
        </is>
      </c>
      <c r="L142" t="inlineStr">
        <is>
          <t>02</t>
        </is>
      </c>
      <c r="M142" t="inlineStr">
        <is>
          <t>01</t>
        </is>
      </c>
      <c r="N142" t="inlineStr">
        <is>
          <t>03</t>
        </is>
      </c>
      <c r="O142" t="inlineStr">
        <is>
          <t>02</t>
        </is>
      </c>
      <c r="P142" t="inlineStr">
        <is>
          <t>管道附件</t>
        </is>
      </c>
      <c r="Q142" t="inlineStr">
        <is>
          <t>电接点压力表</t>
        </is>
      </c>
      <c r="R142" t="inlineStr">
        <is>
          <t>压力表</t>
        </is>
      </c>
      <c r="S142" t="inlineStr">
        <is>
          <t>设备名称</t>
        </is>
      </c>
      <c r="T142" t="inlineStr">
        <is>
          <t>管道附件_电接点压力表_压力表</t>
        </is>
      </c>
      <c r="U142" t="inlineStr">
        <is>
          <t>20240527清单新增补充</t>
        </is>
      </c>
      <c r="V142"/>
      <c r="W142" s="2" t="str">
        <f>=HYPERLINK("https://j6i2pabkfv.feishu.cn/wiki/VGJPwUX63iPlCLkGEmycamALnEc", "属性信息表-压力表-三工区")</f>
        <v>属性信息表-压力表-三工区</v>
      </c>
      <c r="X142" s="2"/>
      <c r="Y142"/>
      <c r="Z142" t="inlineStr">
        <is>
          <t>是</t>
        </is>
      </c>
      <c r="AA142" t="inlineStr">
        <is>
          <t>同意</t>
        </is>
      </c>
      <c r="AB142" t="inlineStr">
        <is>
          <t>同意</t>
        </is>
      </c>
      <c r="AC142"/>
      <c r="AD142"/>
      <c r="AE142"/>
      <c r="AF142"/>
      <c r="AG142"/>
    </row>
    <row r="143" ht="25.5" customHeight="1">
      <c r="A143"/>
      <c r="B143" t="inlineStr">
        <is>
          <t>安装工程</t>
        </is>
      </c>
      <c r="C143" t="inlineStr">
        <is>
          <t>给排水、采暖、燃气工程</t>
        </is>
      </c>
      <c r="D143" t="inlineStr">
        <is>
          <t>管道附件</t>
        </is>
      </c>
      <c r="E143" t="inlineStr">
        <is>
          <t>030503006</t>
        </is>
      </c>
      <c r="F143" t="inlineStr">
        <is>
          <t>液位传感器</t>
        </is>
      </c>
      <c r="G143"/>
      <c r="H143" t="inlineStr">
        <is>
          <t>个</t>
        </is>
      </c>
      <c r="I143" t="inlineStr">
        <is>
          <t>给排水系统</t>
        </is>
      </c>
      <c r="J143" t="inlineStr">
        <is>
          <t>给水系统</t>
        </is>
      </c>
      <c r="K143" t="inlineStr">
        <is>
          <t>给水系统</t>
        </is>
      </c>
      <c r="L143" t="inlineStr">
        <is>
          <t>02</t>
        </is>
      </c>
      <c r="M143" t="inlineStr">
        <is>
          <t>01</t>
        </is>
      </c>
      <c r="N143" t="inlineStr">
        <is>
          <t>01</t>
        </is>
      </c>
      <c r="O143" t="inlineStr">
        <is>
          <t>01</t>
        </is>
      </c>
      <c r="P143" t="inlineStr">
        <is>
          <t>管道附件</t>
        </is>
      </c>
      <c r="Q143" t="inlineStr">
        <is>
          <t>电磁式液位传感器</t>
        </is>
      </c>
      <c r="R143" t="inlineStr">
        <is>
          <t>液位传感器</t>
        </is>
      </c>
      <c r="S143" t="inlineStr">
        <is>
          <t>设备名称</t>
        </is>
      </c>
      <c r="T143" t="inlineStr">
        <is>
          <t>管道附件_电磁式液位传感器_液位传感器</t>
        </is>
      </c>
      <c r="U143" t="inlineStr">
        <is>
          <t>20231013构件命名调整</t>
        </is>
      </c>
      <c r="V143" t="inlineStr">
        <is>
          <t>给排水工程_管道附件</t>
        </is>
      </c>
      <c r="W143" s="2" t="str">
        <f>=HYPERLINK("https://j6i2pabkfv.feishu.cn/wiki/TVaZwxOjbitfIfkWjwOcMURknEe", "属性信息表-液位传感器-三工区")</f>
        <v>属性信息表-液位传感器-三工区</v>
      </c>
      <c r="X143" s="2" t="str">
        <f>=HYPERLINK("https://yq86uww7uwa.feishu.cn/wiki/UC3SwuuLai4dcVkM6Ekc5Q6anpg", "属性信息--阀门")</f>
        <v>属性信息--阀门</v>
      </c>
      <c r="Y143"/>
      <c r="Z143"/>
      <c r="AA143"/>
      <c r="AB143"/>
      <c r="AC143" t="inlineStr">
        <is>
          <t>1</t>
        </is>
      </c>
      <c r="AD143"/>
      <c r="AE143"/>
      <c r="AF143"/>
      <c r="AG143"/>
    </row>
    <row r="144" ht="25.5" customHeight="1">
      <c r="A144"/>
      <c r="B144" t="inlineStr">
        <is>
          <t>安装工程</t>
        </is>
      </c>
      <c r="C144" t="inlineStr">
        <is>
          <t>给排水、采暖、燃气工程</t>
        </is>
      </c>
      <c r="D144" t="inlineStr">
        <is>
          <t>管道附件</t>
        </is>
      </c>
      <c r="E144" t="inlineStr">
        <is>
          <t>031003016</t>
        </is>
      </c>
      <c r="F144" t="inlineStr">
        <is>
          <t>玻璃管液位计</t>
        </is>
      </c>
      <c r="G144"/>
      <c r="H144" t="inlineStr">
        <is>
          <t>个</t>
        </is>
      </c>
      <c r="I144" t="inlineStr">
        <is>
          <t>给排水系统</t>
        </is>
      </c>
      <c r="J144" t="inlineStr">
        <is>
          <t>给水系统</t>
        </is>
      </c>
      <c r="K144" t="inlineStr">
        <is>
          <t>给水系统</t>
        </is>
      </c>
      <c r="L144" t="inlineStr">
        <is>
          <t>02</t>
        </is>
      </c>
      <c r="M144" t="inlineStr">
        <is>
          <t>01</t>
        </is>
      </c>
      <c r="N144" t="inlineStr">
        <is>
          <t>01</t>
        </is>
      </c>
      <c r="O144" t="inlineStr">
        <is>
          <t>01</t>
        </is>
      </c>
      <c r="P144" t="inlineStr">
        <is>
          <t>管道附件</t>
        </is>
      </c>
      <c r="Q144" t="inlineStr">
        <is>
          <t>玻璃管液位计</t>
        </is>
      </c>
      <c r="R144" t="inlineStr">
        <is>
          <t>玻璃管液位计</t>
        </is>
      </c>
      <c r="S144" t="inlineStr">
        <is>
          <t>设备名称</t>
        </is>
      </c>
      <c r="T144" t="inlineStr">
        <is>
          <t>管道附件_玻璃管液位计_玻璃管液位计</t>
        </is>
      </c>
      <c r="U144" t="inlineStr">
        <is>
          <t>20231013构件命名调整</t>
        </is>
      </c>
      <c r="V144" t="inlineStr">
        <is>
          <t>给排水工程_管道附件</t>
        </is>
      </c>
      <c r="W144" s="2" t="str">
        <f>=HYPERLINK("https://j6i2pabkfv.feishu.cn/wiki/VuD5wavjJi17Vsk8mLqc72rtnTx", "属性信息表-液位计-三工区")</f>
        <v>属性信息表-液位计-三工区</v>
      </c>
      <c r="X144" s="2" t="str">
        <f>=HYPERLINK("https://yq86uww7uwa.feishu.cn/wiki/P2lxwOqgZioGizk9HBvczAK4nNj", "属性信息--计量仪")</f>
        <v>属性信息--计量仪</v>
      </c>
      <c r="Y144"/>
      <c r="Z144"/>
      <c r="AA144"/>
      <c r="AB144"/>
      <c r="AC144" t="inlineStr">
        <is>
          <t>1</t>
        </is>
      </c>
      <c r="AD144"/>
      <c r="AE144"/>
      <c r="AF144"/>
      <c r="AG144"/>
    </row>
    <row r="145" ht="25.5" customHeight="1">
      <c r="A145"/>
      <c r="B145" t="inlineStr">
        <is>
          <t>安装工程</t>
        </is>
      </c>
      <c r="C145" t="inlineStr">
        <is>
          <t>给排水、采暖、燃气工程</t>
        </is>
      </c>
      <c r="D145" t="inlineStr">
        <is>
          <t>管道附件</t>
        </is>
      </c>
      <c r="E145" t="inlineStr">
        <is>
          <t>031003016</t>
        </is>
      </c>
      <c r="F145" t="inlineStr">
        <is>
          <t>电液位计</t>
        </is>
      </c>
      <c r="G145"/>
      <c r="H145" t="inlineStr">
        <is>
          <t>个</t>
        </is>
      </c>
      <c r="I145" t="inlineStr">
        <is>
          <t>给排水系统</t>
        </is>
      </c>
      <c r="J145" t="inlineStr">
        <is>
          <t>给水系统</t>
        </is>
      </c>
      <c r="K145" t="inlineStr">
        <is>
          <t>给水系统</t>
        </is>
      </c>
      <c r="L145" t="inlineStr">
        <is>
          <t>02</t>
        </is>
      </c>
      <c r="M145" t="inlineStr">
        <is>
          <t>01</t>
        </is>
      </c>
      <c r="N145" t="inlineStr">
        <is>
          <t>01</t>
        </is>
      </c>
      <c r="O145" t="inlineStr">
        <is>
          <t>01</t>
        </is>
      </c>
      <c r="P145" t="inlineStr">
        <is>
          <t>管道附件</t>
        </is>
      </c>
      <c r="Q145" t="inlineStr">
        <is>
          <t>电液位计</t>
        </is>
      </c>
      <c r="R145" t="inlineStr">
        <is>
          <t>电液位计</t>
        </is>
      </c>
      <c r="S145" t="inlineStr">
        <is>
          <t>设备名称</t>
        </is>
      </c>
      <c r="T145" t="inlineStr">
        <is>
          <t>管道附件_电液位计_电液位计</t>
        </is>
      </c>
      <c r="U145" t="inlineStr">
        <is>
          <t>20231013构件命名调整</t>
        </is>
      </c>
      <c r="V145" t="inlineStr">
        <is>
          <t>给排水工程_管道附件</t>
        </is>
      </c>
      <c r="W145" s="2" t="str">
        <f>=HYPERLINK("https://j6i2pabkfv.feishu.cn/wiki/VuD5wavjJi17Vsk8mLqc72rtnTx", "属性信息表-液位计-三工区")</f>
        <v>属性信息表-液位计-三工区</v>
      </c>
      <c r="X145" s="2" t="str">
        <f>=HYPERLINK("https://yq86uww7uwa.feishu.cn/wiki/P2lxwOqgZioGizk9HBvczAK4nNj", "属性信息--计量仪")</f>
        <v>属性信息--计量仪</v>
      </c>
      <c r="Y145"/>
      <c r="Z145"/>
      <c r="AA145"/>
      <c r="AB145"/>
      <c r="AC145" t="inlineStr">
        <is>
          <t>1</t>
        </is>
      </c>
      <c r="AD145"/>
      <c r="AE145"/>
      <c r="AF145"/>
      <c r="AG145"/>
    </row>
    <row r="146" ht="25.5" customHeight="1">
      <c r="A146"/>
      <c r="B146" t="inlineStr">
        <is>
          <t>安装工程</t>
        </is>
      </c>
      <c r="C146" t="inlineStr">
        <is>
          <t>给排水、采暖、燃气工程</t>
        </is>
      </c>
      <c r="D146" t="inlineStr">
        <is>
          <t>管道附件</t>
        </is>
      </c>
      <c r="E146" t="inlineStr">
        <is>
          <t>031003016</t>
        </is>
      </c>
      <c r="F146" t="inlineStr">
        <is>
          <t>水位计</t>
        </is>
      </c>
      <c r="G146"/>
      <c r="H146" t="inlineStr">
        <is>
          <t>个</t>
        </is>
      </c>
      <c r="I146" t="inlineStr">
        <is>
          <t>给排水系统</t>
        </is>
      </c>
      <c r="J146" t="inlineStr">
        <is>
          <t>中水系统</t>
        </is>
      </c>
      <c r="K146" t="inlineStr">
        <is>
          <t>中水供水系统</t>
        </is>
      </c>
      <c r="L146" t="inlineStr">
        <is>
          <t>02</t>
        </is>
      </c>
      <c r="M146" t="inlineStr">
        <is>
          <t>01</t>
        </is>
      </c>
      <c r="N146" t="inlineStr">
        <is>
          <t>03</t>
        </is>
      </c>
      <c r="O146" t="inlineStr">
        <is>
          <t>02</t>
        </is>
      </c>
      <c r="P146" t="inlineStr">
        <is>
          <t>管道附件</t>
        </is>
      </c>
      <c r="Q146" t="inlineStr">
        <is>
          <t>电磁式水位计</t>
        </is>
      </c>
      <c r="R146" t="inlineStr">
        <is>
          <t>水位计</t>
        </is>
      </c>
      <c r="S146" t="inlineStr">
        <is>
          <t>设备名称</t>
        </is>
      </c>
      <c r="T146" t="inlineStr">
        <is>
          <t>管道附件_电磁式水位计_水位计</t>
        </is>
      </c>
      <c r="U146" t="inlineStr">
        <is>
          <t>20231013构件命名调整</t>
        </is>
      </c>
      <c r="V146" t="inlineStr">
        <is>
          <t>给排水工程_管道附件</t>
        </is>
      </c>
      <c r="W146" s="2" t="str">
        <f>=HYPERLINK("https://j6i2pabkfv.feishu.cn/wiki/VuD5wavjJi17Vsk8mLqc72rtnTx", "属性信息表-液位计-三工区")</f>
        <v>属性信息表-液位计-三工区</v>
      </c>
      <c r="X146" s="2" t="str">
        <f>=HYPERLINK("https://yq86uww7uwa.feishu.cn/wiki/P2lxwOqgZioGizk9HBvczAK4nNj", "属性信息--计量仪")</f>
        <v>属性信息--计量仪</v>
      </c>
      <c r="Y146"/>
      <c r="Z146"/>
      <c r="AA146"/>
      <c r="AB146"/>
      <c r="AC146" t="inlineStr">
        <is>
          <t>1</t>
        </is>
      </c>
      <c r="AD146"/>
      <c r="AE146"/>
      <c r="AF146"/>
      <c r="AG146"/>
    </row>
    <row r="147" ht="25.5" customHeight="1">
      <c r="A147"/>
      <c r="B147" t="inlineStr">
        <is>
          <t>安装工程</t>
        </is>
      </c>
      <c r="C147" t="inlineStr">
        <is>
          <t>给排水、采暖、燃气工程</t>
        </is>
      </c>
      <c r="D147" t="inlineStr">
        <is>
          <t>管道附件</t>
        </is>
      </c>
      <c r="E147" t="inlineStr">
        <is>
          <t>031003016</t>
        </is>
      </c>
      <c r="F147" t="inlineStr">
        <is>
          <t>油位计</t>
        </is>
      </c>
      <c r="G147"/>
      <c r="H147" t="inlineStr">
        <is>
          <t>个</t>
        </is>
      </c>
      <c r="I147" t="inlineStr">
        <is>
          <t>给排水系统</t>
        </is>
      </c>
      <c r="J147" t="inlineStr">
        <is>
          <t>中水系统</t>
        </is>
      </c>
      <c r="K147" t="inlineStr">
        <is>
          <t>中水供水系统</t>
        </is>
      </c>
      <c r="L147" t="inlineStr">
        <is>
          <t>02</t>
        </is>
      </c>
      <c r="M147" t="inlineStr">
        <is>
          <t>01</t>
        </is>
      </c>
      <c r="N147" t="inlineStr">
        <is>
          <t>03</t>
        </is>
      </c>
      <c r="O147" t="inlineStr">
        <is>
          <t>02</t>
        </is>
      </c>
      <c r="P147" t="inlineStr">
        <is>
          <t>管道附件</t>
        </is>
      </c>
      <c r="Q147" t="inlineStr">
        <is>
          <t>电磁式油位计</t>
        </is>
      </c>
      <c r="R147" t="inlineStr">
        <is>
          <t>油位计</t>
        </is>
      </c>
      <c r="S147" t="inlineStr">
        <is>
          <t>设备名称</t>
        </is>
      </c>
      <c r="T147" t="inlineStr">
        <is>
          <t>管道附件_电磁式油位计_油位计</t>
        </is>
      </c>
      <c r="U147" t="inlineStr">
        <is>
          <t>20231013构件命名调整</t>
        </is>
      </c>
      <c r="V147" t="inlineStr">
        <is>
          <t>给排水工程_管道附件</t>
        </is>
      </c>
      <c r="W147" s="2" t="str">
        <f>=HYPERLINK("https://j6i2pabkfv.feishu.cn/wiki/VuD5wavjJi17Vsk8mLqc72rtnTx", "属性信息表-液位计-三工区")</f>
        <v>属性信息表-液位计-三工区</v>
      </c>
      <c r="X147" s="2" t="str">
        <f>=HYPERLINK("https://yq86uww7uwa.feishu.cn/wiki/P2lxwOqgZioGizk9HBvczAK4nNj", "属性信息--计量仪")</f>
        <v>属性信息--计量仪</v>
      </c>
      <c r="Y147"/>
      <c r="Z147"/>
      <c r="AA147"/>
      <c r="AB147"/>
      <c r="AC147" t="inlineStr">
        <is>
          <t>1</t>
        </is>
      </c>
      <c r="AD147"/>
      <c r="AE147"/>
      <c r="AF147"/>
      <c r="AG147"/>
    </row>
    <row r="148" ht="25.5" customHeight="1">
      <c r="A148"/>
      <c r="B148" t="inlineStr">
        <is>
          <t>安装工程</t>
        </is>
      </c>
      <c r="C148" t="inlineStr">
        <is>
          <t>给排水、采暖、燃气工程</t>
        </is>
      </c>
      <c r="D148" t="inlineStr">
        <is>
          <t>设备</t>
        </is>
      </c>
      <c r="E148" t="inlineStr">
        <is>
          <t>031006008</t>
        </is>
      </c>
      <c r="F148" t="inlineStr">
        <is>
          <t>污水提升一体化设备 Q=6m3/h，H=10m，N=1KW</t>
        </is>
      </c>
      <c r="G148"/>
      <c r="H148" t="inlineStr">
        <is>
          <t>台</t>
        </is>
      </c>
      <c r="I148" t="inlineStr">
        <is>
          <t>给排水系统</t>
        </is>
      </c>
      <c r="J148" t="inlineStr">
        <is>
          <t>排水系统</t>
        </is>
      </c>
      <c r="K148" t="inlineStr">
        <is>
          <t>污水系统</t>
        </is>
      </c>
      <c r="L148" t="inlineStr">
        <is>
          <t>02</t>
        </is>
      </c>
      <c r="M148" t="inlineStr">
        <is>
          <t>01</t>
        </is>
      </c>
      <c r="N148" t="inlineStr">
        <is>
          <t>02</t>
        </is>
      </c>
      <c r="O148" t="inlineStr">
        <is>
          <t>01</t>
        </is>
      </c>
      <c r="P148" t="inlineStr">
        <is>
          <t>机械设备</t>
        </is>
      </c>
      <c r="Q148" t="inlineStr">
        <is>
          <t>污水提升一体化设备</t>
        </is>
      </c>
      <c r="R148" t="inlineStr">
        <is>
          <t>WSTSSB-01-Q=6m³/h-H=10m-N=1kW</t>
        </is>
      </c>
      <c r="S148" t="inlineStr">
        <is>
          <t>设备编号-Q（m³/h）-H（m）-N（kW）</t>
        </is>
      </c>
      <c r="T148" t="inlineStr">
        <is>
          <t>机械设备_污水提升一体化设备_WSTSSB-01-Q=6m³/h-H=10m-N=1kW</t>
        </is>
      </c>
      <c r="U148" t="inlineStr">
        <is>
          <t>20231013新增</t>
        </is>
      </c>
      <c r="V148" t="inlineStr">
        <is>
          <t>给排水工程_机械设备</t>
        </is>
      </c>
      <c r="W148" s="2" t="str">
        <f>=HYPERLINK("https://j6i2pabkfv.feishu.cn/wiki/C66tw2vndixnfJkEbs5cCs0Enoc", "属性信息表-一体化提升设备-三工区")</f>
        <v>属性信息表-一体化提升设备-三工区</v>
      </c>
      <c r="X148" s="2" t="str">
        <f>=HYPERLINK("https://j6i2pabkfv.feishu.cn/wiki/DTTQwhPpEi7PoKkHZ1RcPMafnSh", "属性信息--水泵")</f>
        <v>属性信息--水泵</v>
      </c>
      <c r="Y148"/>
      <c r="Z148"/>
      <c r="AA148"/>
      <c r="AB148"/>
      <c r="AC148" t="inlineStr">
        <is>
          <t>1</t>
        </is>
      </c>
      <c r="AD148"/>
      <c r="AE148"/>
      <c r="AF148"/>
      <c r="AG148"/>
    </row>
    <row r="149" ht="25.5" customHeight="1">
      <c r="A149"/>
      <c r="B149" t="inlineStr">
        <is>
          <t>安装工程</t>
        </is>
      </c>
      <c r="C149" t="inlineStr">
        <is>
          <t>给排水、采暖、燃气工程</t>
        </is>
      </c>
      <c r="D149" t="inlineStr">
        <is>
          <t>设备</t>
        </is>
      </c>
      <c r="E149" t="inlineStr">
        <is>
          <t>031006008</t>
        </is>
      </c>
      <c r="F149" t="inlineStr">
        <is>
          <t>污水一体化设备  Q=10m3/h,H=25m,N=5KW</t>
        </is>
      </c>
      <c r="G149"/>
      <c r="H149" t="inlineStr">
        <is>
          <t>台</t>
        </is>
      </c>
      <c r="I149" t="inlineStr">
        <is>
          <t>给排水系统</t>
        </is>
      </c>
      <c r="J149" t="inlineStr">
        <is>
          <t>排水系统</t>
        </is>
      </c>
      <c r="K149" t="inlineStr">
        <is>
          <t>污水系统</t>
        </is>
      </c>
      <c r="L149" t="inlineStr">
        <is>
          <t>02</t>
        </is>
      </c>
      <c r="M149" t="inlineStr">
        <is>
          <t>01</t>
        </is>
      </c>
      <c r="N149" t="inlineStr">
        <is>
          <t>02</t>
        </is>
      </c>
      <c r="O149" t="inlineStr">
        <is>
          <t>01</t>
        </is>
      </c>
      <c r="P149" t="inlineStr">
        <is>
          <t>机械设备</t>
        </is>
      </c>
      <c r="Q149" t="inlineStr">
        <is>
          <t xml:space="preserve">污水一体化设备 </t>
        </is>
      </c>
      <c r="R149" t="inlineStr">
        <is>
          <t>WSYTH-01-Q=10m³/h-H=25m-N=5kW</t>
        </is>
      </c>
      <c r="S149" t="inlineStr">
        <is>
          <t>设备编号-Q（m³/h）-H（m）-N（kW）</t>
        </is>
      </c>
      <c r="T149" t="inlineStr">
        <is>
          <t>机械设备_污水一体化设备 _WSYTH-01-Q=10m³/h-H=25m-N=5kW</t>
        </is>
      </c>
      <c r="U149" t="inlineStr">
        <is>
          <t>20231013新增</t>
        </is>
      </c>
      <c r="V149" t="inlineStr">
        <is>
          <t>给排水工程_机械设备</t>
        </is>
      </c>
      <c r="W149" s="2" t="str">
        <f>=HYPERLINK("https://j6i2pabkfv.feishu.cn/wiki/C66tw2vndixnfJkEbs5cCs0Enoc", "属性信息表-一体化提升设备-三工区")</f>
        <v>属性信息表-一体化提升设备-三工区</v>
      </c>
      <c r="X149" s="2" t="str">
        <f>=HYPERLINK("https://j6i2pabkfv.feishu.cn/wiki/DTTQwhPpEi7PoKkHZ1RcPMafnSh", "属性信息--水泵")</f>
        <v>属性信息--水泵</v>
      </c>
      <c r="Y149"/>
      <c r="Z149"/>
      <c r="AA149"/>
      <c r="AB149"/>
      <c r="AC149" t="inlineStr">
        <is>
          <t>1</t>
        </is>
      </c>
      <c r="AD149"/>
      <c r="AE149"/>
      <c r="AF149"/>
      <c r="AG149"/>
    </row>
    <row r="150" ht="25.5" customHeight="1">
      <c r="A150"/>
      <c r="B150" t="inlineStr">
        <is>
          <t>安装工程</t>
        </is>
      </c>
      <c r="C150" t="inlineStr">
        <is>
          <t>给排水、采暖、燃气工程</t>
        </is>
      </c>
      <c r="D150" t="inlineStr">
        <is>
          <t>设备</t>
        </is>
      </c>
      <c r="E150" t="inlineStr">
        <is>
          <t>031006008</t>
        </is>
      </c>
      <c r="F150" t="inlineStr">
        <is>
          <t>厨房成品隔油装置（配提升装置） Q=54m3/h</t>
        </is>
      </c>
      <c r="G150"/>
      <c r="H150" t="inlineStr">
        <is>
          <t>台</t>
        </is>
      </c>
      <c r="I150" t="inlineStr">
        <is>
          <t>给排水系统</t>
        </is>
      </c>
      <c r="J150" t="inlineStr">
        <is>
          <t>排水系统</t>
        </is>
      </c>
      <c r="K150" t="inlineStr">
        <is>
          <t>废水系统</t>
        </is>
      </c>
      <c r="L150" t="inlineStr">
        <is>
          <t>02</t>
        </is>
      </c>
      <c r="M150" t="inlineStr">
        <is>
          <t>01</t>
        </is>
      </c>
      <c r="N150" t="inlineStr">
        <is>
          <t>02</t>
        </is>
      </c>
      <c r="O150" t="inlineStr">
        <is>
          <t>02</t>
        </is>
      </c>
      <c r="P150" t="inlineStr">
        <is>
          <t>机械设备</t>
        </is>
      </c>
      <c r="Q150" t="inlineStr">
        <is>
          <t>厨房成品隔油装置（配提升装置）</t>
        </is>
      </c>
      <c r="R150" t="inlineStr">
        <is>
          <t>CFGYQ-01-Q=54m³/h</t>
        </is>
      </c>
      <c r="S150" t="inlineStr">
        <is>
          <t>设备编号-Q（m³/h）</t>
        </is>
      </c>
      <c r="T150" t="inlineStr">
        <is>
          <t>机械设备_厨房成品隔油装置（配提升装置）_CFGYQ-01-Q=54m³/h</t>
        </is>
      </c>
      <c r="U150" t="inlineStr">
        <is>
          <t>20231013新增</t>
        </is>
      </c>
      <c r="V150" t="inlineStr">
        <is>
          <t>机械设备安装工程_机械设备</t>
        </is>
      </c>
      <c r="W150" s="2" t="str">
        <f>=HYPERLINK("https://j6i2pabkfv.feishu.cn/wiki/C66tw2vndixnfJkEbs5cCs0Enoc", "属性信息表-一体化提升设备-三工区")</f>
        <v>属性信息表-一体化提升设备-三工区</v>
      </c>
      <c r="X150" s="2" t="str">
        <f>=HYPERLINK("https://yq86uww7uwa.feishu.cn/wiki/EiLbwyDIGifIAnkqSDuczswzngb", "属性信息--提升装置")</f>
        <v>属性信息--提升装置</v>
      </c>
      <c r="Y150"/>
      <c r="Z150"/>
      <c r="AA150"/>
      <c r="AB150"/>
      <c r="AC150" t="inlineStr">
        <is>
          <t>1</t>
        </is>
      </c>
      <c r="AD150"/>
      <c r="AE150"/>
      <c r="AF150"/>
      <c r="AG150"/>
    </row>
    <row r="151" ht="25.5" customHeight="1">
      <c r="A151"/>
      <c r="B151" t="inlineStr">
        <is>
          <t>安装工程</t>
        </is>
      </c>
      <c r="C151" t="inlineStr">
        <is>
          <t>给排水、采暖、燃气工程</t>
        </is>
      </c>
      <c r="D151" t="inlineStr">
        <is>
          <t>设备</t>
        </is>
      </c>
      <c r="E151" t="inlineStr">
        <is>
          <t>031006008</t>
        </is>
      </c>
      <c r="F151" t="inlineStr">
        <is>
          <t>隔油提升一体化设备  Q=15m³/h  H=20m  N=2.2KW</t>
        </is>
      </c>
      <c r="G151"/>
      <c r="H151" t="inlineStr">
        <is>
          <t>台</t>
        </is>
      </c>
      <c r="I151" t="inlineStr">
        <is>
          <t>给排水系统</t>
        </is>
      </c>
      <c r="J151" t="inlineStr">
        <is>
          <t>排水系统</t>
        </is>
      </c>
      <c r="K151" t="inlineStr">
        <is>
          <t>废水系统</t>
        </is>
      </c>
      <c r="L151" t="inlineStr">
        <is>
          <t>02</t>
        </is>
      </c>
      <c r="M151" t="inlineStr">
        <is>
          <t>01</t>
        </is>
      </c>
      <c r="N151" t="inlineStr">
        <is>
          <t>02</t>
        </is>
      </c>
      <c r="O151" t="inlineStr">
        <is>
          <t>02</t>
        </is>
      </c>
      <c r="P151" t="inlineStr">
        <is>
          <t>机械设备</t>
        </is>
      </c>
      <c r="Q151" t="inlineStr">
        <is>
          <t>隔油提升一体化设备</t>
        </is>
      </c>
      <c r="R151" t="inlineStr">
        <is>
          <t>GYTSB-01-Q=m³/h-H=20m-N=2.2kW</t>
        </is>
      </c>
      <c r="S151" t="inlineStr">
        <is>
          <t>设备编号-Q（m³/h）-H（m）-N（kW）</t>
        </is>
      </c>
      <c r="T151" t="inlineStr">
        <is>
          <t>机械设备_隔油提升一体化设备_GYTSB-01-Q=m³/h-H=20m-N=2.2kW</t>
        </is>
      </c>
      <c r="U151" t="inlineStr">
        <is>
          <t>20231013新增</t>
        </is>
      </c>
      <c r="V151" t="inlineStr">
        <is>
          <t>机械设备安装工程_机械设备</t>
        </is>
      </c>
      <c r="W151" s="2" t="str">
        <f>=HYPERLINK("https://j6i2pabkfv.feishu.cn/wiki/C66tw2vndixnfJkEbs5cCs0Enoc", "属性信息表-一体化提升设备-三工区")</f>
        <v>属性信息表-一体化提升设备-三工区</v>
      </c>
      <c r="X151" s="2" t="str">
        <f>=HYPERLINK("https://yq86uww7uwa.feishu.cn/wiki/EiLbwyDIGifIAnkqSDuczswzngb", "属性信息--提升装置")</f>
        <v>属性信息--提升装置</v>
      </c>
      <c r="Y151"/>
      <c r="Z151"/>
      <c r="AA151"/>
      <c r="AB151"/>
      <c r="AC151" t="inlineStr">
        <is>
          <t>1</t>
        </is>
      </c>
      <c r="AD151"/>
      <c r="AE151"/>
      <c r="AF151"/>
      <c r="AG151"/>
    </row>
    <row r="152" ht="25.5" customHeight="1">
      <c r="A152"/>
      <c r="B152" t="inlineStr">
        <is>
          <t>安装工程</t>
        </is>
      </c>
      <c r="C152" t="inlineStr">
        <is>
          <t>给排水、采暖、燃气工程</t>
        </is>
      </c>
      <c r="D152" t="inlineStr">
        <is>
          <t>设备</t>
        </is>
      </c>
      <c r="E152" t="inlineStr">
        <is>
          <t>031006008</t>
        </is>
      </c>
      <c r="F152" t="inlineStr">
        <is>
          <t>一体化油水分离装置 Q=25m3/h,H=28m,N=15.1KW</t>
        </is>
      </c>
      <c r="G152"/>
      <c r="H152" t="inlineStr">
        <is>
          <t>台</t>
        </is>
      </c>
      <c r="I152" t="inlineStr">
        <is>
          <t>给排水系统</t>
        </is>
      </c>
      <c r="J152" t="inlineStr">
        <is>
          <t>排水系统</t>
        </is>
      </c>
      <c r="K152" t="inlineStr">
        <is>
          <t>废水系统</t>
        </is>
      </c>
      <c r="L152" t="inlineStr">
        <is>
          <t>02</t>
        </is>
      </c>
      <c r="M152" t="inlineStr">
        <is>
          <t>01</t>
        </is>
      </c>
      <c r="N152" t="inlineStr">
        <is>
          <t>02</t>
        </is>
      </c>
      <c r="O152" t="inlineStr">
        <is>
          <t>02</t>
        </is>
      </c>
      <c r="P152" t="inlineStr">
        <is>
          <t>机械设备</t>
        </is>
      </c>
      <c r="Q152" t="inlineStr">
        <is>
          <t>一体化油水分离装置</t>
        </is>
      </c>
      <c r="R152" t="inlineStr">
        <is>
          <t>YSFLQ-01-Q=25m³/h-H=28m-N=15.1kW</t>
        </is>
      </c>
      <c r="S152" t="inlineStr">
        <is>
          <t>设备编号-Q（m³/h）-H（m）-N（kW）</t>
        </is>
      </c>
      <c r="T152" t="inlineStr">
        <is>
          <t>机械设备_一体化油水分离装置_YSFLQ-01-Q=25m³/h-H=28m-N=15.1kW</t>
        </is>
      </c>
      <c r="U152" t="inlineStr">
        <is>
          <t>20231012新增</t>
        </is>
      </c>
      <c r="V152" t="inlineStr">
        <is>
          <t>机械设备安装工程_机械设备</t>
        </is>
      </c>
      <c r="W152" s="2" t="str">
        <f>=HYPERLINK("https://j6i2pabkfv.feishu.cn/wiki/C66tw2vndixnfJkEbs5cCs0Enoc", "属性信息表-一体化提升设备-三工区")</f>
        <v>属性信息表-一体化提升设备-三工区</v>
      </c>
      <c r="X152" s="2" t="str">
        <f>=HYPERLINK("https://yq86uww7uwa.feishu.cn/wiki/EiLbwyDIGifIAnkqSDuczswzngb", "属性信息--提升装置")</f>
        <v>属性信息--提升装置</v>
      </c>
      <c r="Y152"/>
      <c r="Z152"/>
      <c r="AA152"/>
      <c r="AB152"/>
      <c r="AC152" t="inlineStr">
        <is>
          <t>1</t>
        </is>
      </c>
      <c r="AD152"/>
      <c r="AE152"/>
      <c r="AF152"/>
      <c r="AG152"/>
    </row>
    <row r="153" ht="25.5" customHeight="1">
      <c r="A153"/>
      <c r="B153" t="inlineStr">
        <is>
          <t>安装工程</t>
        </is>
      </c>
      <c r="C153" t="inlineStr">
        <is>
          <t>给排水、采暖、燃气工程</t>
        </is>
      </c>
      <c r="D153" t="inlineStr">
        <is>
          <t>设备</t>
        </is>
      </c>
      <c r="E153" t="inlineStr">
        <is>
          <t>031006008</t>
        </is>
      </c>
      <c r="F153" t="inlineStr">
        <is>
          <t>污水提升装置  Q=30m3/h，H=30m，N=5.5KW</t>
        </is>
      </c>
      <c r="G153"/>
      <c r="H153" t="inlineStr">
        <is>
          <t>套</t>
        </is>
      </c>
      <c r="I153" t="inlineStr">
        <is>
          <t>给排水系统</t>
        </is>
      </c>
      <c r="J153" t="inlineStr">
        <is>
          <t>排水系统</t>
        </is>
      </c>
      <c r="K153" t="inlineStr">
        <is>
          <t>污水系统</t>
        </is>
      </c>
      <c r="L153" t="inlineStr">
        <is>
          <t>02</t>
        </is>
      </c>
      <c r="M153" t="inlineStr">
        <is>
          <t>01</t>
        </is>
      </c>
      <c r="N153" t="inlineStr">
        <is>
          <t>02</t>
        </is>
      </c>
      <c r="O153" t="inlineStr">
        <is>
          <t>01</t>
        </is>
      </c>
      <c r="P153" t="inlineStr">
        <is>
          <t>机械设备</t>
        </is>
      </c>
      <c r="Q153" t="inlineStr">
        <is>
          <t>污水提升装置</t>
        </is>
      </c>
      <c r="R153" t="inlineStr">
        <is>
          <t>WSYTH-01-Q=10m³/h-H=25m-N=5kW</t>
        </is>
      </c>
      <c r="S153" t="inlineStr">
        <is>
          <t>设备编号-Q（m³/h）-H（m）-N（kW）</t>
        </is>
      </c>
      <c r="T153" t="inlineStr">
        <is>
          <t>机械设备_污水提升装置_WSYTH-01-Q=10m³/h-H=25m-N=5kW</t>
        </is>
      </c>
      <c r="U153" t="inlineStr">
        <is>
          <t>20240308新增构件</t>
        </is>
      </c>
      <c r="V153"/>
      <c r="W153" s="2" t="str">
        <f>=HYPERLINK("https://j6i2pabkfv.feishu.cn/wiki/C66tw2vndixnfJkEbs5cCs0Enoc", "属性信息表-一体化提升设备-三工区")</f>
        <v>属性信息表-一体化提升设备-三工区</v>
      </c>
      <c r="X153" s="2" t="str">
        <f>=HYPERLINK("https://yq86uww7uwa.feishu.cn/wiki/EiLbwyDIGifIAnkqSDuczswzngb", "属性信息--提升装置")</f>
        <v>属性信息--提升装置</v>
      </c>
      <c r="Y153"/>
      <c r="Z153" t="inlineStr">
        <is>
          <t>是</t>
        </is>
      </c>
      <c r="AA153" t="inlineStr">
        <is>
          <t>同意</t>
        </is>
      </c>
      <c r="AB153" t="inlineStr">
        <is>
          <t>同意</t>
        </is>
      </c>
      <c r="AC153"/>
      <c r="AD153"/>
      <c r="AE153"/>
      <c r="AF153"/>
      <c r="AG153"/>
    </row>
    <row r="154" ht="25.5" customHeight="1">
      <c r="A154"/>
      <c r="B154" t="inlineStr">
        <is>
          <t>安装工程</t>
        </is>
      </c>
      <c r="C154" t="inlineStr">
        <is>
          <t>给排水、采暖、燃气工程</t>
        </is>
      </c>
      <c r="D154" t="inlineStr">
        <is>
          <t>设备</t>
        </is>
      </c>
      <c r="E154" t="inlineStr">
        <is>
          <t>031006015</t>
        </is>
      </c>
      <c r="F154" t="inlineStr">
        <is>
          <t>储油箱 2.5×1.5×2.0m有效容积7.50m3</t>
        </is>
      </c>
      <c r="G154"/>
      <c r="H154" t="inlineStr">
        <is>
          <t>台</t>
        </is>
      </c>
      <c r="I154" t="inlineStr">
        <is>
          <t>给排水系统</t>
        </is>
      </c>
      <c r="J154" t="inlineStr">
        <is>
          <t>机械设备</t>
        </is>
      </c>
      <c r="K154" t="inlineStr">
        <is>
          <t>其他机械设备</t>
        </is>
      </c>
      <c r="L154" t="inlineStr">
        <is>
          <t>02</t>
        </is>
      </c>
      <c r="M154" t="inlineStr">
        <is>
          <t>01</t>
        </is>
      </c>
      <c r="N154" t="inlineStr">
        <is>
          <t>07</t>
        </is>
      </c>
      <c r="O154" t="inlineStr">
        <is>
          <t>01</t>
        </is>
      </c>
      <c r="P154" t="inlineStr">
        <is>
          <t>机械设备</t>
        </is>
      </c>
      <c r="Q154" t="inlineStr">
        <is>
          <t>储油箱 （罐）</t>
        </is>
      </c>
      <c r="R154" t="inlineStr">
        <is>
          <t xml:space="preserve">CYX-01-尺寸=1200mmx1200mmx1200mm-V=2m³ </t>
        </is>
      </c>
      <c r="S154" t="inlineStr">
        <is>
          <t>设备编号-尺寸（mm）-V（m³）</t>
        </is>
      </c>
      <c r="T154" t="inlineStr">
        <is>
          <t xml:space="preserve">机械设备_储油箱 （罐）_CYX-01-尺寸=1200mmx1200mmx1200mm-V=2m³ </t>
        </is>
      </c>
      <c r="U154" t="inlineStr">
        <is>
          <t>20231013新增</t>
        </is>
      </c>
      <c r="V154" t="inlineStr">
        <is>
          <t>给排水工程_机械设备</t>
        </is>
      </c>
      <c r="W154" s="2" t="str">
        <f>=HYPERLINK("https://j6i2pabkfv.feishu.cn/wiki/DKa9wTGJSioyD1keNEzcbIsxnNe", "属性信息表-有压容器-三工区")</f>
        <v>属性信息表-有压容器-三工区</v>
      </c>
      <c r="X154" s="2" t="str">
        <f>=HYPERLINK("https://yq86uww7uwa.feishu.cn/wiki/MXX5w3eP4i1NBekqQa4cgGMxndc", "属性信息--水箱")</f>
        <v>属性信息--水箱</v>
      </c>
      <c r="Y154"/>
      <c r="Z154"/>
      <c r="AA154"/>
      <c r="AB154"/>
      <c r="AC154" t="inlineStr">
        <is>
          <t>1</t>
        </is>
      </c>
      <c r="AD154"/>
      <c r="AE154"/>
      <c r="AF154"/>
      <c r="AG154"/>
    </row>
    <row r="155" ht="25.5" customHeight="1">
      <c r="A155"/>
      <c r="B155" t="inlineStr">
        <is>
          <t>安装工程</t>
        </is>
      </c>
      <c r="C155" t="inlineStr">
        <is>
          <t>给排水、采暖、燃气工程</t>
        </is>
      </c>
      <c r="D155" t="inlineStr">
        <is>
          <t>设备</t>
        </is>
      </c>
      <c r="E155" t="inlineStr">
        <is>
          <t>031006008</t>
        </is>
      </c>
      <c r="F155" t="inlineStr">
        <is>
          <t>集水器</t>
        </is>
      </c>
      <c r="G155"/>
      <c r="H155" t="inlineStr">
        <is>
          <t>台</t>
        </is>
      </c>
      <c r="I155" t="inlineStr">
        <is>
          <t>给排水系统</t>
        </is>
      </c>
      <c r="J155" t="inlineStr">
        <is>
          <t>给水系统</t>
        </is>
      </c>
      <c r="K155" t="inlineStr">
        <is>
          <t>给水系统</t>
        </is>
      </c>
      <c r="L155" t="inlineStr">
        <is>
          <t>02</t>
        </is>
      </c>
      <c r="M155" t="inlineStr">
        <is>
          <t>01</t>
        </is>
      </c>
      <c r="N155" t="inlineStr">
        <is>
          <t>01</t>
        </is>
      </c>
      <c r="O155" t="inlineStr">
        <is>
          <t>01</t>
        </is>
      </c>
      <c r="P155" t="inlineStr">
        <is>
          <t>机械设备</t>
        </is>
      </c>
      <c r="Q155" t="inlineStr">
        <is>
          <t>分集水器（罐）</t>
        </is>
      </c>
      <c r="R155" t="inlineStr">
        <is>
          <t>给水系统-JS-01-碳钢-V=10m³-φ500mmx2000mm</t>
        </is>
      </c>
      <c r="S155" t="inlineStr">
        <is>
          <t>设备编号-材质-V（m³）-尺寸（mm）</t>
        </is>
      </c>
      <c r="T155" t="inlineStr">
        <is>
          <t>机械设备_分集水器（罐）_给水系统-JS-01-碳钢-V=10m³-φ500mmx2000mm</t>
        </is>
      </c>
      <c r="U155" t="inlineStr">
        <is>
          <t>20231013新增</t>
        </is>
      </c>
      <c r="V155" t="inlineStr">
        <is>
          <t>给排水工程_机械设备</t>
        </is>
      </c>
      <c r="W155" s="2" t="str">
        <f>=HYPERLINK("https://j6i2pabkfv.feishu.cn/wiki/DKa9wTGJSioyD1keNEzcbIsxnNe", "属性信息表-有压容器-三工区")</f>
        <v>属性信息表-有压容器-三工区</v>
      </c>
      <c r="X155" s="2" t="str">
        <f>=HYPERLINK("https://yq86uww7uwa.feishu.cn/wiki/MXX5w3eP4i1NBekqQa4cgGMxndc", "属性信息--水箱")</f>
        <v>属性信息--水箱</v>
      </c>
      <c r="Y155"/>
      <c r="Z155"/>
      <c r="AA155"/>
      <c r="AB155"/>
      <c r="AC155" t="inlineStr">
        <is>
          <t>1</t>
        </is>
      </c>
      <c r="AD155"/>
      <c r="AE155"/>
      <c r="AF155"/>
      <c r="AG155"/>
    </row>
    <row r="156" ht="25.5" customHeight="1">
      <c r="A156"/>
      <c r="B156" t="inlineStr">
        <is>
          <t>安装工程</t>
        </is>
      </c>
      <c r="C156" t="inlineStr">
        <is>
          <t>给排水、采暖、燃气工程</t>
        </is>
      </c>
      <c r="D156" t="inlineStr">
        <is>
          <t>设备</t>
        </is>
      </c>
      <c r="E156" t="inlineStr">
        <is>
          <t>031006011</t>
        </is>
      </c>
      <c r="F156" t="inlineStr">
        <is>
          <t>在线水质监测设备</t>
        </is>
      </c>
      <c r="G156"/>
      <c r="H156" t="inlineStr">
        <is>
          <t>台</t>
        </is>
      </c>
      <c r="I156" t="inlineStr">
        <is>
          <t>给排水系统</t>
        </is>
      </c>
      <c r="J156" t="inlineStr">
        <is>
          <t>给水系统</t>
        </is>
      </c>
      <c r="K156" t="inlineStr">
        <is>
          <t>直饮水系统</t>
        </is>
      </c>
      <c r="L156" t="inlineStr">
        <is>
          <t>02</t>
        </is>
      </c>
      <c r="M156" t="inlineStr">
        <is>
          <t>01</t>
        </is>
      </c>
      <c r="N156" t="inlineStr">
        <is>
          <t>01</t>
        </is>
      </c>
      <c r="O156" t="inlineStr">
        <is>
          <t>04</t>
        </is>
      </c>
      <c r="P156" t="inlineStr">
        <is>
          <t>机械设备</t>
        </is>
      </c>
      <c r="Q156" t="inlineStr">
        <is>
          <t>在线水质监测设备</t>
        </is>
      </c>
      <c r="R156" t="inlineStr">
        <is>
          <t>在线水质监测设备</t>
        </is>
      </c>
      <c r="S156" t="inlineStr">
        <is>
          <t>设备名称</t>
        </is>
      </c>
      <c r="T156" t="inlineStr">
        <is>
          <t>机械设备_在线水质监测设备_在线水质监测设备</t>
        </is>
      </c>
      <c r="U156" t="inlineStr">
        <is>
          <t>20231013新增</t>
        </is>
      </c>
      <c r="V156" t="inlineStr">
        <is>
          <t>给排水工程_机械设备</t>
        </is>
      </c>
      <c r="W156" s="2" t="str">
        <f>=HYPERLINK("https://j6i2pabkfv.feishu.cn/wiki/PlrLwMg7oiIFU9kJjbGcxXminsf", "属性信息表-在线水质监测设备-三工区")</f>
        <v>属性信息表-在线水质监测设备-三工区</v>
      </c>
      <c r="X156" s="2" t="str">
        <f>=HYPERLINK("https://yq86uww7uwa.feishu.cn/wiki/JkqSwRyxli2fi3ktZficbHPJnDh", "属性信息--水处理设备")</f>
        <v>属性信息--水处理设备</v>
      </c>
      <c r="Y156"/>
      <c r="Z156"/>
      <c r="AA156"/>
      <c r="AB156"/>
      <c r="AC156" t="inlineStr">
        <is>
          <t>1</t>
        </is>
      </c>
      <c r="AD156"/>
      <c r="AE156"/>
      <c r="AF156"/>
      <c r="AG156"/>
    </row>
    <row r="157" ht="25.5" customHeight="1">
      <c r="A157"/>
      <c r="B157" t="inlineStr">
        <is>
          <t>安装工程</t>
        </is>
      </c>
      <c r="C157" t="inlineStr">
        <is>
          <t>给排水、采暖、燃气工程</t>
        </is>
      </c>
      <c r="D157" t="inlineStr">
        <is>
          <t>设备</t>
        </is>
      </c>
      <c r="E157" t="inlineStr">
        <is>
          <t>031006011</t>
        </is>
      </c>
      <c r="F157" t="inlineStr">
        <is>
          <t>紫外线消毒器 Q=60m3/h N=0.8kw U=220V  P=1.6MPa</t>
        </is>
      </c>
      <c r="G157"/>
      <c r="H157" t="inlineStr">
        <is>
          <t>台</t>
        </is>
      </c>
      <c r="I157" t="inlineStr">
        <is>
          <t>给排水系统</t>
        </is>
      </c>
      <c r="J157" t="inlineStr">
        <is>
          <t>给水系统</t>
        </is>
      </c>
      <c r="K157" t="inlineStr">
        <is>
          <t>直饮水系统</t>
        </is>
      </c>
      <c r="L157" t="inlineStr">
        <is>
          <t>02</t>
        </is>
      </c>
      <c r="M157" t="inlineStr">
        <is>
          <t>01</t>
        </is>
      </c>
      <c r="N157" t="inlineStr">
        <is>
          <t>01</t>
        </is>
      </c>
      <c r="O157" t="inlineStr">
        <is>
          <t>04</t>
        </is>
      </c>
      <c r="P157" t="inlineStr">
        <is>
          <t>机械设备</t>
        </is>
      </c>
      <c r="Q157" t="inlineStr">
        <is>
          <t xml:space="preserve">紫外线消毒器 </t>
        </is>
      </c>
      <c r="R157" t="inlineStr">
        <is>
          <t>ZWXD-01-Q=100m3/h-N=1.0kW-U=220V-P=0.6MPa</t>
        </is>
      </c>
      <c r="S157" t="inlineStr">
        <is>
          <t>设备编号-Q（m³/h）-N（kW）-U（V）-P（Mpa）</t>
        </is>
      </c>
      <c r="T157" t="inlineStr">
        <is>
          <t>机械设备_紫外线消毒器 _ZWXD-01-Q=100m3/h-N=1.0kW-U=220V-P=0.6MPa</t>
        </is>
      </c>
      <c r="U157" t="inlineStr">
        <is>
          <t>20231013新增</t>
        </is>
      </c>
      <c r="V157" t="inlineStr">
        <is>
          <t>给排水工程_机械设备</t>
        </is>
      </c>
      <c r="W157" s="2" t="str">
        <f>=HYPERLINK("https://j6i2pabkfv.feishu.cn/wiki/P2qZwvYNTicJd5kufqHck6Fpnyc", "属性信息表-紫外线消毒器-三工区")</f>
        <v>属性信息表-紫外线消毒器-三工区</v>
      </c>
      <c r="X157" s="2"/>
      <c r="Y157"/>
      <c r="Z157"/>
      <c r="AA157"/>
      <c r="AB157"/>
      <c r="AC157" t="inlineStr">
        <is>
          <t>1</t>
        </is>
      </c>
      <c r="AD157"/>
      <c r="AE157"/>
      <c r="AF157"/>
      <c r="AG157"/>
    </row>
  </sheetData>
  <dataValidations count="10">
    <dataValidation allowBlank="false" sqref="B2:B156" type="list">
      <formula1>"给排水工程,安装工程,建筑工程,"</formula1>
    </dataValidation>
    <dataValidation allowBlank="false" sqref="C2:C156" type="list">
      <formula1>"排水工程,给水工程,中水工程,热水工程,雨水系统,给排水工程,给排水、采暖、燃气工程,刷油、防腐蚀、绝热工程,屋面及防水工程"</formula1>
    </dataValidation>
    <dataValidation allowBlank="false" sqref="D2:D156" type="list">
      <formula1>"排水系统,给水系统,中水系统,雨水系统,热水系统,废水系统,管道,保温及保护壳,设备,阀门,管道附件,给排水、采暖、燃气管道,绝热工程,屋面防水及其他"</formula1>
    </dataValidation>
    <dataValidation allowBlank="false" sqref="H2:H156" type="list">
      <formula1>"m,m³,台,个,组,㎡,kg,套,支,套,座,块,无缝钢管,焊接钢管,不锈钢钢管,吨,台,套,建筑结构专业,Q"</formula1>
    </dataValidation>
    <dataValidation allowBlank="false" sqref="P2:P156" type="list">
      <formula1>"管道,管道隔热层,机械设备,管道附件,管道类型,卫浴装置,机械设备,管件,机械设备,管道附件,专用设备,卫浴附件,常规模型,末端试水装置​"</formula1>
    </dataValidation>
    <dataValidation allowBlank="false" sqref="Y2:Y156" type="list">
      <formula1>"否"</formula1>
    </dataValidation>
    <dataValidation allowBlank="false" sqref="Z2:Z156" type="list">
      <formula1>"是"</formula1>
    </dataValidation>
    <dataValidation allowBlank="false" sqref="AA2:AA156" type="list">
      <formula1>"同意,不同意"</formula1>
    </dataValidation>
    <dataValidation allowBlank="false" sqref="AB2:AB156" type="list">
      <formula1>"同意,不同意"</formula1>
    </dataValidation>
    <dataValidation allowBlank="false" sqref="AF2:AF156" type="list">
      <formula1>"是,否"</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