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编码命名-通风空调工程" sheetId="2" r:id="rId4"/>
  </sheets>
  <calcPr calcId="122211"/>
</workbook>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3">
    <font>
      <sz val="11"/>
      <color theme="1"/>
      <name val="DengXian"/>
      <family val="2"/>
    </font>
    <font>
      <sz val="10"/>
      <color/>
      <name val="Calibri"/>
      <family val="2"/>
    </font>
    <font>
      <u val="single"/>
      <sz val="11"/>
      <color rgb="FF0000FF"/>
      <name val="DengXian"/>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true" applyAlignment="true">
      <alignment vertical="center"/>
    </xf>
    <xf numFmtId="0" fontId="2" fillId="0" borderId="0" xfId="0" applyFont="true" applyAlignment="false">
      <alignment/>
    </xf>
  </cellXfs>
  <cellStyles count="1">
    <cellStyle name="Normal" xfId="0" builtinId="0" customBuiltin="true"/>
  </cellStyles>
  <dxfs count="0"/>
  <tableStyles count="0" defaultPivotStyle="PivotStyleLight16" defaultTableStyle="TableStyleMedium2"/>
</styleSheet>
</file>

<file path=xl/_rels/workbook.xml.rels><?xml version="1.0" encoding="UTF-8"?>
<Relationships xmlns="http://schemas.openxmlformats.org/package/2006/relationships"><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min="1" max="1" width="19" customWidth="1"/>
    <col min="2" max="2" width="19" customWidth="1"/>
    <col min="3" max="3" width="19" customWidth="1"/>
    <col min="4" max="4" width="19" customWidth="1"/>
    <col min="5" max="5" width="19" customWidth="1"/>
    <col min="6" max="6" width="19" customWidth="1"/>
    <col min="7" max="7" width="0" customWidth="1"/>
    <col min="8" max="8" width="19" customWidth="1"/>
    <col min="9" max="9" width="19" customWidth="1"/>
    <col min="10" max="10" width="19" customWidth="1"/>
    <col min="11" max="11" width="19" customWidth="1"/>
    <col min="12" max="12" width="19" customWidth="1"/>
    <col min="13" max="13" width="19" customWidth="1"/>
    <col min="14" max="14" width="19" customWidth="1"/>
    <col min="15" max="15" width="19" customWidth="1"/>
    <col min="16" max="16" width="19" customWidth="1"/>
    <col min="17" max="17" width="19" customWidth="1"/>
    <col min="18" max="18" width="19" customWidth="1"/>
    <col min="19" max="19" width="19" customWidth="1"/>
    <col min="20" max="20" width="19" customWidth="1"/>
    <col min="21" max="21" width="19" customWidth="1"/>
    <col min="22" max="22" width="19" customWidth="1"/>
    <col min="23" max="23" width="19" customWidth="1"/>
    <col min="24" max="24" width="19" customWidth="1"/>
    <col min="25" max="25" width="19" customWidth="1"/>
    <col min="26" max="26" width="19" customWidth="1"/>
    <col min="27" max="27" width="19" customWidth="1"/>
    <col min="28" max="28" width="19" customWidth="1"/>
    <col min="29" max="29" width="19" customWidth="1"/>
    <col min="30" max="30" width="19" customWidth="1"/>
    <col min="31" max="31" width="19" customWidth="1"/>
    <col min="32" max="32" width="19" customWidth="1"/>
    <col min="33" max="33" width="19" customWidth="1"/>
    <col min="34" max="34" width="19" customWidth="1"/>
    <col min="35" max="35" width="19" customWidth="1"/>
  </cols>
  <sheetData>
    <row r="1" ht="13" customHeight="1">
      <c r="A1" s="1" t="inlineStr">
        <is>
          <t>多行文本</t>
        </is>
      </c>
      <c r="B1" s="1" t="inlineStr">
        <is>
          <t>一级项目名称</t>
        </is>
      </c>
      <c r="C1" s="1" t="inlineStr">
        <is>
          <t>二级项目名称</t>
        </is>
      </c>
      <c r="D1" s="1" t="inlineStr">
        <is>
          <t>三级项目名称</t>
        </is>
      </c>
      <c r="E1" s="1" t="inlineStr">
        <is>
          <t>清单编码</t>
        </is>
      </c>
      <c r="F1" s="1" t="inlineStr">
        <is>
          <t>名称</t>
        </is>
      </c>
      <c r="G1" s="1" t="inlineStr">
        <is>
          <t>构件包含内容</t>
        </is>
      </c>
      <c r="H1" s="1" t="inlineStr">
        <is>
          <t>计量属性</t>
        </is>
      </c>
      <c r="I1" s="1" t="inlineStr">
        <is>
          <t>一级系统</t>
        </is>
      </c>
      <c r="J1" s="1" t="inlineStr">
        <is>
          <t>二级系统</t>
        </is>
      </c>
      <c r="K1" s="1" t="inlineStr">
        <is>
          <t>三级系统</t>
        </is>
      </c>
      <c r="L1" s="1" t="inlineStr">
        <is>
          <t>工程码</t>
        </is>
      </c>
      <c r="M1" s="1" t="inlineStr">
        <is>
          <t>一级编码</t>
        </is>
      </c>
      <c r="N1" s="1" t="inlineStr">
        <is>
          <t>二级编码</t>
        </is>
      </c>
      <c r="O1" s="1" t="inlineStr">
        <is>
          <t>三级编码</t>
        </is>
      </c>
      <c r="P1" s="1" t="inlineStr">
        <is>
          <t>族类别</t>
        </is>
      </c>
      <c r="Q1" s="1" t="inlineStr">
        <is>
          <t>族名称</t>
        </is>
      </c>
      <c r="R1" s="1" t="inlineStr">
        <is>
          <t>构件类型</t>
        </is>
      </c>
      <c r="S1" s="1" t="inlineStr">
        <is>
          <t>构件类型命名规则</t>
        </is>
      </c>
      <c r="T1" s="1" t="inlineStr">
        <is>
          <t>是否删除</t>
        </is>
      </c>
      <c r="U1" s="1" t="inlineStr">
        <is>
          <t>族类型命名</t>
        </is>
      </c>
      <c r="V1" s="1" t="inlineStr">
        <is>
          <t>本次更新内容</t>
        </is>
      </c>
      <c r="W1" s="1" t="inlineStr">
        <is>
          <t>备注</t>
        </is>
      </c>
      <c r="X1" s="1" t="inlineStr">
        <is>
          <t>建模要求</t>
        </is>
      </c>
      <c r="Y1" s="1" t="inlineStr">
        <is>
          <t>同意删除（监理）</t>
        </is>
      </c>
      <c r="Z1" s="1" t="inlineStr">
        <is>
          <t>同意删除（总控）</t>
        </is>
      </c>
      <c r="AA1" s="1" t="inlineStr">
        <is>
          <t>是否建模</t>
        </is>
      </c>
      <c r="AB1" s="1" t="inlineStr">
        <is>
          <t>属性信息</t>
        </is>
      </c>
      <c r="AC1" s="1" t="inlineStr">
        <is>
          <t>父记录 2</t>
        </is>
      </c>
      <c r="AD1" s="1" t="inlineStr">
        <is>
          <t>父记录 3</t>
        </is>
      </c>
      <c r="AE1" s="1" t="inlineStr">
        <is>
          <t>父记录 4</t>
        </is>
      </c>
      <c r="AF1" s="1" t="inlineStr">
        <is>
          <t>项目机电技术说明书是否包含</t>
        </is>
      </c>
      <c r="AG1" s="1" t="inlineStr">
        <is>
          <t>具体内容</t>
        </is>
      </c>
      <c r="AH1" s="1" t="inlineStr">
        <is>
          <t>争议点（总控填写）</t>
        </is>
      </c>
      <c r="AI1" s="1" t="inlineStr">
        <is>
          <t>原因</t>
        </is>
      </c>
    </row>
    <row r="2" ht="25.5" customHeight="1">
      <c r="A2"/>
      <c r="B2" t="inlineStr">
        <is>
          <t>通风空调工程</t>
        </is>
      </c>
      <c r="C2" t="inlineStr">
        <is>
          <t>通风、空调风及防排烟工程</t>
        </is>
      </c>
      <c r="D2" t="inlineStr">
        <is>
          <t>风管</t>
        </is>
      </c>
      <c r="E2" t="inlineStr">
        <is>
          <t>030702003</t>
        </is>
      </c>
      <c r="F2" t="inlineStr">
        <is>
          <t>镀锌钢板风管  δ1.0mm（含支架）</t>
        </is>
      </c>
      <c r="G2"/>
      <c r="H2" t="inlineStr">
        <is>
          <t>㎡
</t>
        </is>
      </c>
      <c r="I2" t="inlineStr">
        <is>
          <t>暖通空调系统</t>
        </is>
      </c>
      <c r="J2" t="inlineStr">
        <is>
          <t>通风系统</t>
        </is>
      </c>
      <c r="K2" t="inlineStr">
        <is>
          <t>新风系统</t>
        </is>
      </c>
      <c r="L2" t="inlineStr">
        <is>
          <t>03</t>
        </is>
      </c>
      <c r="M2" t="inlineStr">
        <is>
          <t>01</t>
        </is>
      </c>
      <c r="N2" t="inlineStr">
        <is>
          <t>02</t>
        </is>
      </c>
      <c r="O2" t="inlineStr">
        <is>
          <t>03</t>
        </is>
      </c>
      <c r="P2" t="inlineStr">
        <is>
          <t>风管</t>
        </is>
      </c>
      <c r="Q2" t="inlineStr">
        <is>
          <t>圆形风管</t>
        </is>
      </c>
      <c r="R2" t="inlineStr">
        <is>
          <t>镀锌钢板风管-δ1.0mm（含支架）</t>
        </is>
      </c>
      <c r="S2" t="inlineStr">
        <is>
          <t>风管名称-板厚（mm）</t>
        </is>
      </c>
      <c r="T2"/>
      <c r="U2" t="inlineStr">
        <is>
          <t>风管_圆形风管_镀锌钢板风管-δ1.0mm（含支架）</t>
        </is>
      </c>
      <c r="V2" t="inlineStr">
        <is>
          <t>20231010更新：
1.合并了排风系统-镀锌钢板、排烟系统-镀锌钢板、送风系统-镀锌钢板、回风系统-镀锌钢板、补风系统-镀锌钢板、空调送风系统-镀锌钢板、空调回风系统-镀锌钢板</t>
        </is>
      </c>
      <c r="W2"/>
      <c r="X2" t="inlineStr">
        <is>
          <t>空调风_风管</t>
        </is>
      </c>
      <c r="Y2"/>
      <c r="Z2"/>
      <c r="AA2"/>
      <c r="AB2" s="2" t="str">
        <f>=HYPERLINK("https://j6i2pabkfv.feishu.cn/wiki/WmvvwOi8ai0LQ9kGN0gc4qzYn2b", "属性信息-风管")</f>
        <v>属性信息-风管</v>
      </c>
      <c r="AC2"/>
      <c r="AD2"/>
      <c r="AE2"/>
      <c r="AF2"/>
      <c r="AG2"/>
      <c r="AH2"/>
      <c r="AI2"/>
    </row>
    <row r="3" ht="25.5" customHeight="1">
      <c r="A3"/>
      <c r="B3" t="inlineStr">
        <is>
          <t>通风空调工程</t>
        </is>
      </c>
      <c r="C3" t="inlineStr">
        <is>
          <t>通风、空调风及防排烟工程</t>
        </is>
      </c>
      <c r="D3" t="inlineStr">
        <is>
          <t>风管</t>
        </is>
      </c>
      <c r="E3" t="inlineStr">
        <is>
          <t>030702003</t>
        </is>
      </c>
      <c r="F3" t="inlineStr">
        <is>
          <t>不锈钢板通风管道1.2mm（含支架）</t>
        </is>
      </c>
      <c r="G3"/>
      <c r="H3" t="inlineStr">
        <is>
          <t>㎡
</t>
        </is>
      </c>
      <c r="I3" t="inlineStr">
        <is>
          <t>暖通空调系统</t>
        </is>
      </c>
      <c r="J3" t="inlineStr">
        <is>
          <t>通风系统</t>
        </is>
      </c>
      <c r="K3" t="inlineStr">
        <is>
          <t>排烟系统</t>
        </is>
      </c>
      <c r="L3" t="inlineStr">
        <is>
          <t>03</t>
        </is>
      </c>
      <c r="M3" t="inlineStr">
        <is>
          <t>01</t>
        </is>
      </c>
      <c r="N3" t="inlineStr">
        <is>
          <t>02</t>
        </is>
      </c>
      <c r="O3" t="inlineStr">
        <is>
          <t>06</t>
        </is>
      </c>
      <c r="P3" t="inlineStr">
        <is>
          <t>风管</t>
        </is>
      </c>
      <c r="Q3" t="inlineStr">
        <is>
          <t>不锈钢板通风管道</t>
        </is>
      </c>
      <c r="R3" t="inlineStr">
        <is>
          <t>不锈钢板通风管道-1.2mm（含支架）</t>
        </is>
      </c>
      <c r="S3" t="inlineStr">
        <is>
          <t>风管名称-板厚（mm）</t>
        </is>
      </c>
      <c r="T3"/>
      <c r="U3" t="inlineStr">
        <is>
          <t>风管_不锈钢板通风管道_不锈钢板通风管道-1.2mm（含支架）</t>
        </is>
      </c>
      <c r="V3" t="inlineStr">
        <is>
          <t>20231010更新：
1.合并了厨房排油烟补风系统-304不锈钢板</t>
        </is>
      </c>
      <c r="W3"/>
      <c r="X3" t="inlineStr">
        <is>
          <t>空调风_风管</t>
        </is>
      </c>
      <c r="Y3"/>
      <c r="Z3"/>
      <c r="AA3"/>
      <c r="AB3" s="2" t="str">
        <f>=HYPERLINK("https://j6i2pabkfv.feishu.cn/wiki/WmvvwOi8ai0LQ9kGN0gc4qzYn2b", "属性信息-风管")</f>
        <v>属性信息-风管</v>
      </c>
      <c r="AC3"/>
      <c r="AD3"/>
      <c r="AE3"/>
      <c r="AF3"/>
      <c r="AG3"/>
      <c r="AH3"/>
      <c r="AI3"/>
    </row>
    <row r="4" ht="25.5" customHeight="1">
      <c r="A4"/>
      <c r="B4" t="inlineStr">
        <is>
          <t>通风空调工程</t>
        </is>
      </c>
      <c r="C4" t="inlineStr">
        <is>
          <t>通风、空调风及防排烟工程</t>
        </is>
      </c>
      <c r="D4" t="inlineStr">
        <is>
          <t>风管</t>
        </is>
      </c>
      <c r="E4" t="inlineStr">
        <is>
          <t>031208003</t>
        </is>
      </c>
      <c r="F4" t="inlineStr">
        <is>
          <t>工业一体化硅酸钙复合板</t>
        </is>
      </c>
      <c r="G4"/>
      <c r="H4" t="inlineStr">
        <is>
          <t>㎡
</t>
        </is>
      </c>
      <c r="I4" t="inlineStr">
        <is>
          <t>暖通空调系统</t>
        </is>
      </c>
      <c r="J4" t="inlineStr">
        <is>
          <t>通风系统</t>
        </is>
      </c>
      <c r="K4" t="inlineStr">
        <is>
          <t>加压系统</t>
        </is>
      </c>
      <c r="L4" t="inlineStr">
        <is>
          <t>03</t>
        </is>
      </c>
      <c r="M4" t="inlineStr">
        <is>
          <t>01</t>
        </is>
      </c>
      <c r="N4" t="inlineStr">
        <is>
          <t>02</t>
        </is>
      </c>
      <c r="O4" t="inlineStr">
        <is>
          <t>07</t>
        </is>
      </c>
      <c r="P4" t="inlineStr">
        <is>
          <t>风管</t>
        </is>
      </c>
      <c r="Q4" t="inlineStr">
        <is>
          <t>矩形风管</t>
        </is>
      </c>
      <c r="R4" t="inlineStr">
        <is>
          <t>工业一体化硅酸钙复合板</t>
        </is>
      </c>
      <c r="S4" t="inlineStr">
        <is>
          <t>风管名称</t>
        </is>
      </c>
      <c r="T4"/>
      <c r="U4" t="inlineStr">
        <is>
          <t>风管_矩形风管_工业一体化硅酸钙复合板</t>
        </is>
      </c>
      <c r="V4" t="inlineStr">
        <is>
          <t>20231010更新：
1.新增构件</t>
        </is>
      </c>
      <c r="W4"/>
      <c r="X4" t="inlineStr">
        <is>
          <t>空调风_风管</t>
        </is>
      </c>
      <c r="Y4"/>
      <c r="Z4"/>
      <c r="AA4"/>
      <c r="AB4" s="2" t="str">
        <f>=HYPERLINK("https://j6i2pabkfv.feishu.cn/wiki/WmvvwOi8ai0LQ9kGN0gc4qzYn2b", "属性信息-风管")</f>
        <v>属性信息-风管</v>
      </c>
      <c r="AC4"/>
      <c r="AD4"/>
      <c r="AE4"/>
      <c r="AF4"/>
      <c r="AG4"/>
      <c r="AH4"/>
      <c r="AI4"/>
    </row>
    <row r="5" ht="25.5" customHeight="1">
      <c r="A5"/>
      <c r="B5" t="inlineStr">
        <is>
          <t>通风空调工程</t>
        </is>
      </c>
      <c r="C5" t="inlineStr">
        <is>
          <t>通风、空调风及防排烟工程</t>
        </is>
      </c>
      <c r="D5" t="inlineStr">
        <is>
          <t>风管</t>
        </is>
      </c>
      <c r="E5" t="inlineStr">
        <is>
          <t>030702007</t>
        </is>
      </c>
      <c r="F5" t="inlineStr">
        <is>
          <t>无甲醛装配式抑菌消音风管 周长(1300mm以下)（含支架）</t>
        </is>
      </c>
      <c r="G5"/>
      <c r="H5" t="inlineStr">
        <is>
          <t>㎡
</t>
        </is>
      </c>
      <c r="I5" t="inlineStr">
        <is>
          <t>暖通空调系统</t>
        </is>
      </c>
      <c r="J5" t="inlineStr">
        <is>
          <t>通风系统</t>
        </is>
      </c>
      <c r="K5" t="inlineStr">
        <is>
          <t>空调送风系统</t>
        </is>
      </c>
      <c r="L5" t="inlineStr">
        <is>
          <t>03</t>
        </is>
      </c>
      <c r="M5" t="inlineStr">
        <is>
          <t>01</t>
        </is>
      </c>
      <c r="N5" t="inlineStr">
        <is>
          <t>02</t>
        </is>
      </c>
      <c r="O5" t="inlineStr">
        <is>
          <t>17</t>
        </is>
      </c>
      <c r="P5" t="inlineStr">
        <is>
          <t>风管</t>
        </is>
      </c>
      <c r="Q5" t="inlineStr">
        <is>
          <t>矩形风管</t>
        </is>
      </c>
      <c r="R5" t="inlineStr">
        <is>
          <t>无甲醛装配式抑菌消音风管-1300mm</t>
        </is>
      </c>
      <c r="S5" t="inlineStr">
        <is>
          <t>风管名称-周长（mm）</t>
        </is>
      </c>
      <c r="T5"/>
      <c r="U5" t="inlineStr">
        <is>
          <t>风管_矩形风管_无甲醛装配式抑菌消音风管-1300mm</t>
        </is>
      </c>
      <c r="V5" t="inlineStr">
        <is>
          <t>20231010更新：
1.合并了送风系统-无甲醛装配式抑菌消音风管</t>
        </is>
      </c>
      <c r="W5"/>
      <c r="X5" t="inlineStr">
        <is>
          <t>空调风_风管</t>
        </is>
      </c>
      <c r="Y5"/>
      <c r="Z5"/>
      <c r="AA5"/>
      <c r="AB5" s="2" t="str">
        <f>=HYPERLINK("https://j6i2pabkfv.feishu.cn/wiki/WmvvwOi8ai0LQ9kGN0gc4qzYn2b", "属性信息-风管")</f>
        <v>属性信息-风管</v>
      </c>
      <c r="AC5"/>
      <c r="AD5"/>
      <c r="AE5"/>
      <c r="AF5"/>
      <c r="AG5"/>
      <c r="AH5"/>
      <c r="AI5"/>
    </row>
    <row r="6" ht="25.5" customHeight="1">
      <c r="A6"/>
      <c r="B6" t="inlineStr">
        <is>
          <t>通风空调工程</t>
        </is>
      </c>
      <c r="C6" t="inlineStr">
        <is>
          <t>通风、空调风及防排烟工程</t>
        </is>
      </c>
      <c r="D6" t="inlineStr">
        <is>
          <t>风管</t>
        </is>
      </c>
      <c r="E6" t="inlineStr">
        <is>
          <t>030702007</t>
        </is>
      </c>
      <c r="F6" t="inlineStr">
        <is>
          <t>铝箔风管</t>
        </is>
      </c>
      <c r="G6"/>
      <c r="H6" t="inlineStr">
        <is>
          <t>㎡
</t>
        </is>
      </c>
      <c r="I6" t="inlineStr">
        <is>
          <t>暖通空调系统</t>
        </is>
      </c>
      <c r="J6" t="inlineStr">
        <is>
          <t>通风系统</t>
        </is>
      </c>
      <c r="K6" t="inlineStr">
        <is>
          <t>加压系统</t>
        </is>
      </c>
      <c r="L6" t="inlineStr">
        <is>
          <t>03</t>
        </is>
      </c>
      <c r="M6" t="inlineStr">
        <is>
          <t>01</t>
        </is>
      </c>
      <c r="N6" t="inlineStr">
        <is>
          <t>02</t>
        </is>
      </c>
      <c r="O6" t="inlineStr">
        <is>
          <t>07</t>
        </is>
      </c>
      <c r="P6" t="inlineStr">
        <is>
          <t>风管</t>
        </is>
      </c>
      <c r="Q6" t="inlineStr">
        <is>
          <t>圆形软风管</t>
        </is>
      </c>
      <c r="R6" t="inlineStr">
        <is>
          <t>铝箔风管</t>
        </is>
      </c>
      <c r="S6" t="inlineStr">
        <is>
          <t>风管名称</t>
        </is>
      </c>
      <c r="T6"/>
      <c r="U6" t="inlineStr">
        <is>
          <t>风管_圆形软风管_铝箔风管</t>
        </is>
      </c>
      <c r="V6" t="inlineStr">
        <is>
          <t>20231010更新：
1.新增构件；</t>
        </is>
      </c>
      <c r="W6"/>
      <c r="X6" t="inlineStr">
        <is>
          <t>空调风_风管</t>
        </is>
      </c>
      <c r="Y6"/>
      <c r="Z6"/>
      <c r="AA6"/>
      <c r="AB6" s="2" t="str">
        <f>=HYPERLINK("https://j6i2pabkfv.feishu.cn/wiki/WmvvwOi8ai0LQ9kGN0gc4qzYn2b", "属性信息-风管")</f>
        <v>属性信息-风管</v>
      </c>
      <c r="AC6"/>
      <c r="AD6"/>
      <c r="AE6"/>
      <c r="AF6"/>
      <c r="AG6"/>
      <c r="AH6"/>
      <c r="AI6"/>
    </row>
    <row r="7" ht="25.5" customHeight="1">
      <c r="A7"/>
      <c r="B7" t="inlineStr">
        <is>
          <t>通风空调工程</t>
        </is>
      </c>
      <c r="C7" t="inlineStr">
        <is>
          <t>通风、空调风及防排烟工程</t>
        </is>
      </c>
      <c r="D7" t="inlineStr">
        <is>
          <t>风管</t>
        </is>
      </c>
      <c r="E7" t="inlineStr">
        <is>
          <t>030702001</t>
        </is>
      </c>
      <c r="F7" t="inlineStr">
        <is>
          <t>锅炉烟囱 ∅360</t>
        </is>
      </c>
      <c r="G7"/>
      <c r="H7" t="inlineStr">
        <is>
          <t>m</t>
        </is>
      </c>
      <c r="I7" t="inlineStr">
        <is>
          <t>暖通空调系统</t>
        </is>
      </c>
      <c r="J7" t="inlineStr">
        <is>
          <t>通风系统</t>
        </is>
      </c>
      <c r="K7" t="inlineStr">
        <is>
          <t>空调送风系统</t>
        </is>
      </c>
      <c r="L7" t="inlineStr">
        <is>
          <t>03</t>
        </is>
      </c>
      <c r="M7" t="inlineStr">
        <is>
          <t>01</t>
        </is>
      </c>
      <c r="N7" t="inlineStr">
        <is>
          <t>02</t>
        </is>
      </c>
      <c r="O7" t="inlineStr">
        <is>
          <t>17</t>
        </is>
      </c>
      <c r="P7" t="inlineStr">
        <is>
          <t>风管</t>
        </is>
      </c>
      <c r="Q7" t="inlineStr">
        <is>
          <t>烟囱</t>
        </is>
      </c>
      <c r="R7" t="inlineStr">
        <is>
          <t>锅炉烟囱-∅360</t>
        </is>
      </c>
      <c r="S7" t="inlineStr">
        <is>
          <t>设备名称-直径（mm）</t>
        </is>
      </c>
      <c r="T7"/>
      <c r="U7" t="inlineStr">
        <is>
          <t>风管_烟囱_锅炉烟囱-∅360</t>
        </is>
      </c>
      <c r="V7" t="inlineStr">
        <is>
          <t>20231010更新：
1.新增构件</t>
        </is>
      </c>
      <c r="W7"/>
      <c r="X7" t="inlineStr">
        <is>
          <t>空调风_风管</t>
        </is>
      </c>
      <c r="Y7"/>
      <c r="Z7"/>
      <c r="AA7"/>
      <c r="AB7" s="2" t="str">
        <f>=HYPERLINK("https://j6i2pabkfv.feishu.cn/wiki/WmvvwOi8ai0LQ9kGN0gc4qzYn2b", "属性信息-风管")</f>
        <v>属性信息-风管</v>
      </c>
      <c r="AC7"/>
      <c r="AD7"/>
      <c r="AE7"/>
      <c r="AF7"/>
      <c r="AG7"/>
      <c r="AH7"/>
      <c r="AI7"/>
    </row>
    <row r="8" ht="25.5" customHeight="1">
      <c r="A8"/>
      <c r="B8" t="inlineStr">
        <is>
          <t>通风空调工程</t>
        </is>
      </c>
      <c r="C8" t="inlineStr">
        <is>
          <t>通风、空调风及防排烟工程</t>
        </is>
      </c>
      <c r="D8" t="inlineStr">
        <is>
          <t>保温及保护壳</t>
        </is>
      </c>
      <c r="E8" t="inlineStr">
        <is>
          <t>031208002</t>
        </is>
      </c>
      <c r="F8" t="inlineStr">
        <is>
          <t>不燃玻璃棉板隔热保温</t>
        </is>
      </c>
      <c r="G8"/>
      <c r="H8" t="inlineStr">
        <is>
          <t>m³</t>
        </is>
      </c>
      <c r="I8" t="inlineStr">
        <is>
          <t>暖通空调系统</t>
        </is>
      </c>
      <c r="J8" t="inlineStr">
        <is>
          <t>管道保温</t>
        </is>
      </c>
      <c r="K8" t="inlineStr">
        <is>
          <t>风管保温</t>
        </is>
      </c>
      <c r="L8" t="inlineStr">
        <is>
          <t>03</t>
        </is>
      </c>
      <c r="M8" t="inlineStr">
        <is>
          <t>01</t>
        </is>
      </c>
      <c r="N8" t="inlineStr">
        <is>
          <t>04</t>
        </is>
      </c>
      <c r="O8" t="inlineStr">
        <is>
          <t>01</t>
        </is>
      </c>
      <c r="P8" t="inlineStr">
        <is>
          <t>风管隔热层</t>
        </is>
      </c>
      <c r="Q8" t="inlineStr">
        <is>
          <t>风管隔热层</t>
        </is>
      </c>
      <c r="R8" t="inlineStr">
        <is>
          <t>不燃玻璃棉板隔热保温</t>
        </is>
      </c>
      <c r="S8" t="inlineStr">
        <is>
          <t>保温名称</t>
        </is>
      </c>
      <c r="T8"/>
      <c r="U8" t="inlineStr">
        <is>
          <t>风管隔热层_风管隔热层_不燃玻璃棉板隔热保温</t>
        </is>
      </c>
      <c r="V8" t="inlineStr">
        <is>
          <t>20231113更新：
1.命名增加了系统；
2.合并了不燃玻璃棉板隔热保温；</t>
        </is>
      </c>
      <c r="W8"/>
      <c r="X8" t="inlineStr">
        <is>
          <t>空调风_风管隔热层</t>
        </is>
      </c>
      <c r="Y8"/>
      <c r="Z8"/>
      <c r="AA8"/>
      <c r="AB8" s="2" t="str">
        <f>=HYPERLINK("https://j6i2pabkfv.feishu.cn/wiki/AHk0w2xtHiuY1Jknn0bcNeBOnZd", "属性信息-风管保温")</f>
        <v>属性信息-风管保温</v>
      </c>
      <c r="AC8"/>
      <c r="AD8"/>
      <c r="AE8"/>
      <c r="AF8"/>
      <c r="AG8"/>
      <c r="AH8"/>
      <c r="AI8"/>
    </row>
    <row r="9" ht="25.5" customHeight="1">
      <c r="A9"/>
      <c r="B9" t="inlineStr">
        <is>
          <t>通风空调工程</t>
        </is>
      </c>
      <c r="C9" t="inlineStr">
        <is>
          <t>通风、空调风及防排烟工程</t>
        </is>
      </c>
      <c r="D9" t="inlineStr">
        <is>
          <t>保温及保护壳</t>
        </is>
      </c>
      <c r="E9" t="inlineStr">
        <is>
          <t>031208003</t>
        </is>
      </c>
      <c r="F9" t="inlineStr">
        <is>
          <t>保温岩棉</t>
        </is>
      </c>
      <c r="G9"/>
      <c r="H9" t="inlineStr">
        <is>
          <t>m³</t>
        </is>
      </c>
      <c r="I9" t="inlineStr">
        <is>
          <t>暖通空调系统</t>
        </is>
      </c>
      <c r="J9" t="inlineStr">
        <is>
          <t>管道保温</t>
        </is>
      </c>
      <c r="K9" t="inlineStr">
        <is>
          <t>风管保温</t>
        </is>
      </c>
      <c r="L9" t="inlineStr">
        <is>
          <t>03</t>
        </is>
      </c>
      <c r="M9" t="inlineStr">
        <is>
          <t>01</t>
        </is>
      </c>
      <c r="N9" t="inlineStr">
        <is>
          <t>04</t>
        </is>
      </c>
      <c r="O9" t="inlineStr">
        <is>
          <t>01</t>
        </is>
      </c>
      <c r="P9" t="inlineStr">
        <is>
          <t>风管隔热层</t>
        </is>
      </c>
      <c r="Q9" t="inlineStr">
        <is>
          <t>风管隔热层</t>
        </is>
      </c>
      <c r="R9" t="inlineStr">
        <is>
          <t>保温岩棉</t>
        </is>
      </c>
      <c r="S9" t="inlineStr">
        <is>
          <t>保温名称</t>
        </is>
      </c>
      <c r="T9"/>
      <c r="U9" t="inlineStr">
        <is>
          <t>风管隔热层_风管隔热层_保温岩棉</t>
        </is>
      </c>
      <c r="V9" t="inlineStr">
        <is>
          <t>20231113更新：
1.命名增加了系统；
2.合并了工业一体化硅酸钙复合；</t>
        </is>
      </c>
      <c r="W9"/>
      <c r="X9" t="inlineStr">
        <is>
          <t>空调风_风管隔热层</t>
        </is>
      </c>
      <c r="Y9"/>
      <c r="Z9"/>
      <c r="AA9"/>
      <c r="AB9" s="2" t="str">
        <f>=HYPERLINK("https://j6i2pabkfv.feishu.cn/wiki/AHk0w2xtHiuY1Jknn0bcNeBOnZd", "属性信息-风管保温")</f>
        <v>属性信息-风管保温</v>
      </c>
      <c r="AC9"/>
      <c r="AD9"/>
      <c r="AE9"/>
      <c r="AF9"/>
      <c r="AG9"/>
      <c r="AH9"/>
      <c r="AI9"/>
    </row>
    <row r="10" ht="25.5" customHeight="1">
      <c r="A10"/>
      <c r="B10" t="inlineStr">
        <is>
          <t>通风空调工程</t>
        </is>
      </c>
      <c r="C10" t="inlineStr">
        <is>
          <t>通风、空调风及防排烟工程</t>
        </is>
      </c>
      <c r="D10" t="inlineStr">
        <is>
          <t>保温及保护壳</t>
        </is>
      </c>
      <c r="E10" t="inlineStr">
        <is>
          <t>031208003</t>
        </is>
      </c>
      <c r="F10" t="inlineStr">
        <is>
          <t>100%无石棉纤维增强硅酸钙防火板</t>
        </is>
      </c>
      <c r="G10"/>
      <c r="H10" t="inlineStr">
        <is>
          <t>m³</t>
        </is>
      </c>
      <c r="I10" t="inlineStr">
        <is>
          <t>暖通空调系统</t>
        </is>
      </c>
      <c r="J10" t="inlineStr">
        <is>
          <t>管道保温</t>
        </is>
      </c>
      <c r="K10" t="inlineStr">
        <is>
          <t>风管保温</t>
        </is>
      </c>
      <c r="L10" t="inlineStr">
        <is>
          <t>03</t>
        </is>
      </c>
      <c r="M10" t="inlineStr">
        <is>
          <t>01</t>
        </is>
      </c>
      <c r="N10" t="inlineStr">
        <is>
          <t>04</t>
        </is>
      </c>
      <c r="O10" t="inlineStr">
        <is>
          <t>01</t>
        </is>
      </c>
      <c r="P10" t="inlineStr">
        <is>
          <t>风管隔热层</t>
        </is>
      </c>
      <c r="Q10" t="inlineStr">
        <is>
          <t>风管隔热层</t>
        </is>
      </c>
      <c r="R10" t="inlineStr">
        <is>
          <t>通风空调系统程-100%无石棉防火板-12mm</t>
        </is>
      </c>
      <c r="S10" t="inlineStr">
        <is>
          <t>系统-材质-厚度（mm）</t>
        </is>
      </c>
      <c r="T10" t="inlineStr">
        <is>
          <t>是</t>
        </is>
      </c>
      <c r="U10" t="inlineStr">
        <is>
          <t>风管隔热层_风管隔热层_通风空调系统程-100%无石棉防火板-12mm</t>
        </is>
      </c>
      <c r="V10" t="inlineStr">
        <is>
          <t>20231113更新：
1.命名增加了系统；</t>
        </is>
      </c>
      <c r="W10"/>
      <c r="X10" t="inlineStr">
        <is>
          <t>空调风_风管隔热层</t>
        </is>
      </c>
      <c r="Y10" t="inlineStr">
        <is>
          <t>同意</t>
        </is>
      </c>
      <c r="Z10" t="inlineStr">
        <is>
          <t>同意</t>
        </is>
      </c>
      <c r="AA10"/>
      <c r="AB10" s="2" t="str">
        <f>=HYPERLINK("https://j6i2pabkfv.feishu.cn/wiki/AHk0w2xtHiuY1Jknn0bcNeBOnZd", "属性信息-风管保温")</f>
        <v>属性信息-风管保温</v>
      </c>
      <c r="AC10"/>
      <c r="AD10"/>
      <c r="AE10"/>
      <c r="AF10"/>
      <c r="AG10"/>
      <c r="AH10"/>
      <c r="AI10"/>
    </row>
    <row r="11" ht="25.5" customHeight="1">
      <c r="A11"/>
      <c r="B11" t="inlineStr">
        <is>
          <t>通风空调工程</t>
        </is>
      </c>
      <c r="C11" t="inlineStr">
        <is>
          <t>通风、空调风及防排烟工程</t>
        </is>
      </c>
      <c r="D11" t="inlineStr">
        <is>
          <t>保温及保护壳</t>
        </is>
      </c>
      <c r="E11" t="inlineStr">
        <is>
          <t>031208003</t>
        </is>
      </c>
      <c r="F11" t="inlineStr">
        <is>
          <t>排烟管防火包覆</t>
        </is>
      </c>
      <c r="G11"/>
      <c r="H11" t="inlineStr">
        <is>
          <t>m³</t>
        </is>
      </c>
      <c r="I11" t="inlineStr">
        <is>
          <t>暖通空调系统</t>
        </is>
      </c>
      <c r="J11" t="inlineStr">
        <is>
          <t>管道保温</t>
        </is>
      </c>
      <c r="K11" t="inlineStr">
        <is>
          <t>风管保温</t>
        </is>
      </c>
      <c r="L11" t="inlineStr">
        <is>
          <t>03</t>
        </is>
      </c>
      <c r="M11" t="inlineStr">
        <is>
          <t>01</t>
        </is>
      </c>
      <c r="N11" t="inlineStr">
        <is>
          <t>04</t>
        </is>
      </c>
      <c r="O11" t="inlineStr">
        <is>
          <t>01</t>
        </is>
      </c>
      <c r="P11" t="inlineStr">
        <is>
          <t>风管隔热层</t>
        </is>
      </c>
      <c r="Q11" t="inlineStr">
        <is>
          <t>风管隔热层</t>
        </is>
      </c>
      <c r="R11" t="inlineStr">
        <is>
          <t>通风空调系统-A级保温岩棉-50mm</t>
        </is>
      </c>
      <c r="S11" t="inlineStr">
        <is>
          <t>系统-材质-厚度（mm）</t>
        </is>
      </c>
      <c r="T11" t="inlineStr">
        <is>
          <t>是</t>
        </is>
      </c>
      <c r="U11" t="inlineStr">
        <is>
          <t>风管隔热层_风管隔热层_通风空调系统-A级保温岩棉-50mm</t>
        </is>
      </c>
      <c r="V11" t="inlineStr">
        <is>
          <t>20231113更新：
1.命名增加了系统；</t>
        </is>
      </c>
      <c r="W11"/>
      <c r="X11" t="inlineStr">
        <is>
          <t>空调风_风管隔热层</t>
        </is>
      </c>
      <c r="Y11" t="inlineStr">
        <is>
          <t>同意</t>
        </is>
      </c>
      <c r="Z11" t="inlineStr">
        <is>
          <t>同意</t>
        </is>
      </c>
      <c r="AA11"/>
      <c r="AB11" s="2" t="str">
        <f>=HYPERLINK("https://j6i2pabkfv.feishu.cn/wiki/AHk0w2xtHiuY1Jknn0bcNeBOnZd", "属性信息-风管保温")</f>
        <v>属性信息-风管保温</v>
      </c>
      <c r="AC11"/>
      <c r="AD11"/>
      <c r="AE11"/>
      <c r="AF11"/>
      <c r="AG11"/>
      <c r="AH11"/>
      <c r="AI11"/>
    </row>
    <row r="12" ht="25.5" customHeight="1">
      <c r="A12"/>
      <c r="B12" t="inlineStr">
        <is>
          <t>通风空调工程</t>
        </is>
      </c>
      <c r="C12" t="inlineStr">
        <is>
          <t>通风、空调风及防排烟工程</t>
        </is>
      </c>
      <c r="D12" t="inlineStr">
        <is>
          <t>保温及保护壳</t>
        </is>
      </c>
      <c r="E12" t="inlineStr">
        <is>
          <t>031208002</t>
        </is>
      </c>
      <c r="F12" t="inlineStr">
        <is>
          <t xml:space="preserve">难燃B1级发泡橡塑保温 </t>
        </is>
      </c>
      <c r="G12"/>
      <c r="H12" t="inlineStr">
        <is>
          <t>m³</t>
        </is>
      </c>
      <c r="I12" t="inlineStr">
        <is>
          <t>暖通空调系统</t>
        </is>
      </c>
      <c r="J12" t="inlineStr">
        <is>
          <t>管道保温</t>
        </is>
      </c>
      <c r="K12" t="inlineStr">
        <is>
          <t>风管保温</t>
        </is>
      </c>
      <c r="L12" t="inlineStr">
        <is>
          <t>03</t>
        </is>
      </c>
      <c r="M12" t="inlineStr">
        <is>
          <t>01</t>
        </is>
      </c>
      <c r="N12" t="inlineStr">
        <is>
          <t>04</t>
        </is>
      </c>
      <c r="O12" t="inlineStr">
        <is>
          <t>01</t>
        </is>
      </c>
      <c r="P12" t="inlineStr">
        <is>
          <t>风管隔热层</t>
        </is>
      </c>
      <c r="Q12" t="inlineStr">
        <is>
          <t>风管隔热层</t>
        </is>
      </c>
      <c r="R12" t="inlineStr">
        <is>
          <t>通风空调系统-B1级难燃型橡塑发泡材料-30mm</t>
        </is>
      </c>
      <c r="S12" t="inlineStr">
        <is>
          <t>系统-材质-厚度（mm）</t>
        </is>
      </c>
      <c r="T12" t="inlineStr">
        <is>
          <t>是</t>
        </is>
      </c>
      <c r="U12" t="inlineStr">
        <is>
          <t>风管隔热层_风管隔热层_通风空调系统-B1级难燃型橡塑发泡材料-30mm</t>
        </is>
      </c>
      <c r="V12" t="inlineStr">
        <is>
          <t>20231113更新：
1.命名增加了系统；</t>
        </is>
      </c>
      <c r="W12"/>
      <c r="X12" t="inlineStr">
        <is>
          <t>空调风_风管隔热层</t>
        </is>
      </c>
      <c r="Y12" t="inlineStr">
        <is>
          <t>同意</t>
        </is>
      </c>
      <c r="Z12" t="inlineStr">
        <is>
          <t>同意</t>
        </is>
      </c>
      <c r="AA12"/>
      <c r="AB12" s="2" t="str">
        <f>=HYPERLINK("https://j6i2pabkfv.feishu.cn/wiki/AHk0w2xtHiuY1Jknn0bcNeBOnZd", "属性信息-风管保温")</f>
        <v>属性信息-风管保温</v>
      </c>
      <c r="AC12"/>
      <c r="AD12"/>
      <c r="AE12"/>
      <c r="AF12"/>
      <c r="AG12"/>
      <c r="AH12"/>
      <c r="AI12"/>
    </row>
    <row r="13" ht="25.5" customHeight="1">
      <c r="A13"/>
      <c r="B13" t="inlineStr">
        <is>
          <t>通风空调工程</t>
        </is>
      </c>
      <c r="C13" t="inlineStr">
        <is>
          <t>通风、空调风及防排烟工程</t>
        </is>
      </c>
      <c r="D13" t="inlineStr">
        <is>
          <t>保温及保护壳</t>
        </is>
      </c>
      <c r="E13" t="inlineStr">
        <is>
          <t>031208002</t>
        </is>
      </c>
      <c r="F13" t="inlineStr">
        <is>
          <t>复合硅酸镁</t>
        </is>
      </c>
      <c r="G13"/>
      <c r="H13" t="inlineStr">
        <is>
          <t>m³</t>
        </is>
      </c>
      <c r="I13" t="inlineStr">
        <is>
          <t>暖通空调系统</t>
        </is>
      </c>
      <c r="J13" t="inlineStr">
        <is>
          <t>管道保温</t>
        </is>
      </c>
      <c r="K13" t="inlineStr">
        <is>
          <t>风管保温</t>
        </is>
      </c>
      <c r="L13" t="inlineStr">
        <is>
          <t>03</t>
        </is>
      </c>
      <c r="M13" t="inlineStr">
        <is>
          <t>01</t>
        </is>
      </c>
      <c r="N13" t="inlineStr">
        <is>
          <t>04</t>
        </is>
      </c>
      <c r="O13" t="inlineStr">
        <is>
          <t>01</t>
        </is>
      </c>
      <c r="P13" t="inlineStr">
        <is>
          <t>风管隔热层</t>
        </is>
      </c>
      <c r="Q13" t="inlineStr">
        <is>
          <t>风管隔热层</t>
        </is>
      </c>
      <c r="R13" t="inlineStr">
        <is>
          <t>通风空调系统-复合硅酸镁板材-20mm</t>
        </is>
      </c>
      <c r="S13" t="inlineStr">
        <is>
          <t>系统-材质-厚度（mm）</t>
        </is>
      </c>
      <c r="T13" t="inlineStr">
        <is>
          <t>是</t>
        </is>
      </c>
      <c r="U13" t="inlineStr">
        <is>
          <t>风管隔热层_风管隔热层_通风空调系统-复合硅酸镁板材-20mm</t>
        </is>
      </c>
      <c r="V13"/>
      <c r="W13"/>
      <c r="X13" t="inlineStr">
        <is>
          <t>空调风_风管隔热层</t>
        </is>
      </c>
      <c r="Y13" t="inlineStr">
        <is>
          <t>同意</t>
        </is>
      </c>
      <c r="Z13" t="inlineStr">
        <is>
          <t>同意</t>
        </is>
      </c>
      <c r="AA13"/>
      <c r="AB13" s="2" t="str">
        <f>=HYPERLINK("https://j6i2pabkfv.feishu.cn/wiki/AHk0w2xtHiuY1Jknn0bcNeBOnZd", "属性信息-风管保温")</f>
        <v>属性信息-风管保温</v>
      </c>
      <c r="AC13"/>
      <c r="AD13"/>
      <c r="AE13"/>
      <c r="AF13"/>
      <c r="AG13"/>
      <c r="AH13"/>
      <c r="AI13"/>
    </row>
    <row r="14" ht="25.5" customHeight="1">
      <c r="A14"/>
      <c r="B14" t="inlineStr">
        <is>
          <t>通风空调工程</t>
        </is>
      </c>
      <c r="C14" t="inlineStr">
        <is>
          <t>通风、空调风及防排烟工程</t>
        </is>
      </c>
      <c r="D14" t="inlineStr">
        <is>
          <t>设备</t>
        </is>
      </c>
      <c r="E14" t="inlineStr">
        <is>
          <t>030701003</t>
        </is>
      </c>
      <c r="F14" t="inlineStr">
        <is>
          <t>变风量末端装置 VAV-01 最小送风量320m3/h;最大送风量800m3/h</t>
        </is>
      </c>
      <c r="G14"/>
      <c r="H14" t="inlineStr">
        <is>
          <t>台</t>
        </is>
      </c>
      <c r="I14" t="inlineStr">
        <is>
          <t>暖通空调系统</t>
        </is>
      </c>
      <c r="J14" t="inlineStr">
        <is>
          <t>通风系统</t>
        </is>
      </c>
      <c r="K14" t="inlineStr">
        <is>
          <t>进风系统</t>
        </is>
      </c>
      <c r="L14" t="inlineStr">
        <is>
          <t>03</t>
        </is>
      </c>
      <c r="M14" t="inlineStr">
        <is>
          <t>01</t>
        </is>
      </c>
      <c r="N14" t="inlineStr">
        <is>
          <t>02</t>
        </is>
      </c>
      <c r="O14" t="inlineStr">
        <is>
          <t>02</t>
        </is>
      </c>
      <c r="P14" t="inlineStr">
        <is>
          <t>机械设备</t>
        </is>
      </c>
      <c r="Q14" t="inlineStr">
        <is>
          <t>变风量末端装置</t>
        </is>
      </c>
      <c r="R14" t="inlineStr">
        <is>
          <t>变风量末端装置 VAV-01-320m3/h-800m3/h</t>
        </is>
      </c>
      <c r="S14" t="inlineStr">
        <is>
          <t>设备名称-最小风量（m³/h）-最大风量（m³/h）</t>
        </is>
      </c>
      <c r="T14"/>
      <c r="U14" t="inlineStr">
        <is>
          <t>机械设备_变风量末端装置_变风量末端装置 VAV-01-320m3/h-800m3/h</t>
        </is>
      </c>
      <c r="V14" t="inlineStr">
        <is>
          <t>20231010更新：
1.新增构件</t>
        </is>
      </c>
      <c r="W14"/>
      <c r="X14" t="inlineStr">
        <is>
          <t>空调风_风管附件</t>
        </is>
      </c>
      <c r="Y14"/>
      <c r="Z14"/>
      <c r="AA14"/>
      <c r="AB14" s="2" t="str">
        <f>=HYPERLINK("https://j6i2pabkfv.feishu.cn/wiki/MWupwgkovih7wZkm1V6cKrTtnVd", "属性信息-风机")</f>
        <v>属性信息-风机</v>
      </c>
      <c r="AC14"/>
      <c r="AD14"/>
      <c r="AE14"/>
      <c r="AF14"/>
      <c r="AG14"/>
      <c r="AH14"/>
      <c r="AI14"/>
    </row>
    <row r="15" ht="25.5" customHeight="1">
      <c r="A15"/>
      <c r="B15" t="inlineStr">
        <is>
          <t>通风空调工程</t>
        </is>
      </c>
      <c r="C15" t="inlineStr">
        <is>
          <t>通风、空调风及防排烟工程</t>
        </is>
      </c>
      <c r="D15" t="inlineStr">
        <is>
          <t>其他</t>
        </is>
      </c>
      <c r="E15" t="inlineStr">
        <is>
          <t>030703024</t>
        </is>
      </c>
      <c r="F15" t="inlineStr">
        <is>
          <t>放射性监测取样管</t>
        </is>
      </c>
      <c r="G15"/>
      <c r="H15" t="inlineStr">
        <is>
          <t>m</t>
        </is>
      </c>
      <c r="I15" t="inlineStr">
        <is>
          <t>暖通空调系统</t>
        </is>
      </c>
      <c r="J15" t="inlineStr">
        <is>
          <t>机械设备</t>
        </is>
      </c>
      <c r="K15" t="inlineStr">
        <is>
          <t>其他机械设备</t>
        </is>
      </c>
      <c r="L15" t="inlineStr">
        <is>
          <t>03</t>
        </is>
      </c>
      <c r="M15" t="inlineStr">
        <is>
          <t>01</t>
        </is>
      </c>
      <c r="N15" t="inlineStr">
        <is>
          <t>05</t>
        </is>
      </c>
      <c r="O15" t="inlineStr">
        <is>
          <t>01</t>
        </is>
      </c>
      <c r="P15" t="inlineStr">
        <is>
          <t>管道</t>
        </is>
      </c>
      <c r="Q15" t="inlineStr">
        <is>
          <t>放射性监测取样管（末端设铜闸阀）</t>
        </is>
      </c>
      <c r="R15" t="inlineStr">
        <is>
          <t>放射性监测取样管</t>
        </is>
      </c>
      <c r="S15" t="inlineStr">
        <is>
          <t>设备名称</t>
        </is>
      </c>
      <c r="T15"/>
      <c r="U15" t="inlineStr">
        <is>
          <t>管道_放射性监测取样管（末端设铜闸阀）_放射性监测取样管</t>
        </is>
      </c>
      <c r="V15" t="inlineStr">
        <is>
          <t>20231010更新：
1.新增构件</t>
        </is>
      </c>
      <c r="W15"/>
      <c r="X15" t="inlineStr">
        <is>
          <t>空调水_管道</t>
        </is>
      </c>
      <c r="Y15"/>
      <c r="Z15"/>
      <c r="AA15"/>
      <c r="AB15" s="2" t="str">
        <f>=HYPERLINK("https://j6i2pabkfv.feishu.cn/wiki/GgKMwrIIXiZBqRkEuPjcoFmnnme", "属性信息-管道")</f>
        <v>属性信息-管道</v>
      </c>
      <c r="AC15"/>
      <c r="AD15"/>
      <c r="AE15"/>
      <c r="AF15"/>
      <c r="AG15"/>
      <c r="AH15"/>
      <c r="AI15"/>
    </row>
    <row r="16" ht="25.5" customHeight="1">
      <c r="A16"/>
      <c r="B16" t="inlineStr">
        <is>
          <t>通风空调工程</t>
        </is>
      </c>
      <c r="C16" t="inlineStr">
        <is>
          <t>通风、空调风及防排烟工程</t>
        </is>
      </c>
      <c r="D16" t="inlineStr">
        <is>
          <t>其他</t>
        </is>
      </c>
      <c r="E16" t="inlineStr">
        <is>
          <t>030703024</t>
        </is>
      </c>
      <c r="F16" t="inlineStr">
        <is>
          <t>尾气监测取样管</t>
        </is>
      </c>
      <c r="G16"/>
      <c r="H16" t="inlineStr">
        <is>
          <t>m</t>
        </is>
      </c>
      <c r="I16" t="inlineStr">
        <is>
          <t>暖通空调系统</t>
        </is>
      </c>
      <c r="J16" t="inlineStr">
        <is>
          <t>机械设备</t>
        </is>
      </c>
      <c r="K16" t="inlineStr">
        <is>
          <t>其他机械设备</t>
        </is>
      </c>
      <c r="L16" t="inlineStr">
        <is>
          <t>03</t>
        </is>
      </c>
      <c r="M16" t="inlineStr">
        <is>
          <t>01</t>
        </is>
      </c>
      <c r="N16" t="inlineStr">
        <is>
          <t>05</t>
        </is>
      </c>
      <c r="O16" t="inlineStr">
        <is>
          <t>01</t>
        </is>
      </c>
      <c r="P16" t="inlineStr">
        <is>
          <t>管道</t>
        </is>
      </c>
      <c r="Q16" t="inlineStr">
        <is>
          <t>尾气监测取样管（末端设铜闸阀）</t>
        </is>
      </c>
      <c r="R16" t="inlineStr">
        <is>
          <t>尾气监测取样管</t>
        </is>
      </c>
      <c r="S16" t="inlineStr">
        <is>
          <t>设备名称</t>
        </is>
      </c>
      <c r="T16"/>
      <c r="U16" t="inlineStr">
        <is>
          <t>管道_尾气监测取样管（末端设铜闸阀）_尾气监测取样管</t>
        </is>
      </c>
      <c r="V16" t="inlineStr">
        <is>
          <t>20231010更新：
1.新增构件</t>
        </is>
      </c>
      <c r="W16"/>
      <c r="X16" t="inlineStr">
        <is>
          <t>空调水_管道</t>
        </is>
      </c>
      <c r="Y16"/>
      <c r="Z16"/>
      <c r="AA16"/>
      <c r="AB16" s="2" t="str">
        <f>=HYPERLINK("https://j6i2pabkfv.feishu.cn/wiki/GgKMwrIIXiZBqRkEuPjcoFmnnme", "属性信息-管道")</f>
        <v>属性信息-管道</v>
      </c>
      <c r="AC16"/>
      <c r="AD16"/>
      <c r="AE16"/>
      <c r="AF16"/>
      <c r="AG16"/>
      <c r="AH16"/>
      <c r="AI16"/>
    </row>
    <row r="17" ht="25.5" customHeight="1">
      <c r="A17"/>
      <c r="B17" t="inlineStr">
        <is>
          <t>通风空调工程</t>
        </is>
      </c>
      <c r="C17" t="inlineStr">
        <is>
          <t>空调水工程</t>
        </is>
      </c>
      <c r="D17" t="inlineStr">
        <is>
          <t>管道</t>
        </is>
      </c>
      <c r="E17" t="inlineStr">
        <is>
          <t>031001001</t>
        </is>
      </c>
      <c r="F17" t="inlineStr">
        <is>
          <t>内外热镀锌钢管 DN80</t>
        </is>
      </c>
      <c r="G17"/>
      <c r="H17" t="inlineStr">
        <is>
          <t>m</t>
        </is>
      </c>
      <c r="I17" t="inlineStr">
        <is>
          <t>暖通空调系统</t>
        </is>
      </c>
      <c r="J17" t="inlineStr">
        <is>
          <t>暖通水系统</t>
        </is>
      </c>
      <c r="K17" t="inlineStr">
        <is>
          <t>冷水供水系统</t>
        </is>
      </c>
      <c r="L17" t="inlineStr">
        <is>
          <t>03</t>
        </is>
      </c>
      <c r="M17" t="inlineStr">
        <is>
          <t>01</t>
        </is>
      </c>
      <c r="N17" t="inlineStr">
        <is>
          <t>01</t>
        </is>
      </c>
      <c r="O17" t="inlineStr">
        <is>
          <t>03</t>
        </is>
      </c>
      <c r="P17" t="inlineStr">
        <is>
          <t>管道</t>
        </is>
      </c>
      <c r="Q17" t="inlineStr">
        <is>
          <t>管道类型</t>
        </is>
      </c>
      <c r="R17" t="inlineStr">
        <is>
          <t>空调冷水供水系统-内外热镀锌管-丝接与法兰-DN80</t>
        </is>
      </c>
      <c r="S17" t="inlineStr">
        <is>
          <t>系统-管材-连接方式-公称直径</t>
        </is>
      </c>
      <c r="T17" t="inlineStr">
        <is>
          <t>是</t>
        </is>
      </c>
      <c r="U17" t="inlineStr">
        <is>
          <t>管道_管道类型_空调冷水供水系统-内外热镀锌管-丝接与法兰-DN80</t>
        </is>
      </c>
      <c r="V17"/>
      <c r="W17"/>
      <c r="X17" t="inlineStr">
        <is>
          <t>空调水_管道</t>
        </is>
      </c>
      <c r="Y17" t="inlineStr">
        <is>
          <t>同意</t>
        </is>
      </c>
      <c r="Z17" t="inlineStr">
        <is>
          <t>同意</t>
        </is>
      </c>
      <c r="AA17"/>
      <c r="AB17" s="2" t="str">
        <f>=HYPERLINK("https://j6i2pabkfv.feishu.cn/wiki/GgKMwrIIXiZBqRkEuPjcoFmnnme", "属性信息-管道")</f>
        <v>属性信息-管道</v>
      </c>
      <c r="AC17"/>
      <c r="AD17"/>
      <c r="AE17"/>
      <c r="AF17"/>
      <c r="AG17"/>
      <c r="AH17"/>
      <c r="AI17"/>
    </row>
    <row r="18" ht="25.5" customHeight="1">
      <c r="A18"/>
      <c r="B18" t="inlineStr">
        <is>
          <t>通风空调工程</t>
        </is>
      </c>
      <c r="C18" t="inlineStr">
        <is>
          <t>空调水工程</t>
        </is>
      </c>
      <c r="D18" t="inlineStr">
        <is>
          <t>管道</t>
        </is>
      </c>
      <c r="E18" t="inlineStr">
        <is>
          <t>031001001</t>
        </is>
      </c>
      <c r="F18" t="inlineStr">
        <is>
          <t>无缝钢管</t>
        </is>
      </c>
      <c r="G18"/>
      <c r="H18" t="inlineStr">
        <is>
          <t>m</t>
        </is>
      </c>
      <c r="I18" t="inlineStr">
        <is>
          <t>暖通空调系统</t>
        </is>
      </c>
      <c r="J18" t="inlineStr">
        <is>
          <t>暖通水系统</t>
        </is>
      </c>
      <c r="K18" t="inlineStr">
        <is>
          <t>冷水供水系统</t>
        </is>
      </c>
      <c r="L18" t="inlineStr">
        <is>
          <t>03</t>
        </is>
      </c>
      <c r="M18" t="inlineStr">
        <is>
          <t>01</t>
        </is>
      </c>
      <c r="N18" t="inlineStr">
        <is>
          <t>01</t>
        </is>
      </c>
      <c r="O18" t="inlineStr">
        <is>
          <t>03</t>
        </is>
      </c>
      <c r="P18" t="inlineStr">
        <is>
          <t>管道</t>
        </is>
      </c>
      <c r="Q18" t="inlineStr">
        <is>
          <t>管道类型</t>
        </is>
      </c>
      <c r="R18" t="inlineStr">
        <is>
          <t>空调冷水供水系统-无缝钢管-法兰-DN25</t>
        </is>
      </c>
      <c r="S18" t="inlineStr">
        <is>
          <t>系统-管材-连接方式-公称直径</t>
        </is>
      </c>
      <c r="T18" t="inlineStr">
        <is>
          <t>是</t>
        </is>
      </c>
      <c r="U18" t="inlineStr">
        <is>
          <t>管道_管道类型_空调冷水供水系统-无缝钢管-法兰-DN25</t>
        </is>
      </c>
      <c r="V18"/>
      <c r="W18"/>
      <c r="X18" t="inlineStr">
        <is>
          <t>空调水_管道</t>
        </is>
      </c>
      <c r="Y18" t="inlineStr">
        <is>
          <t>同意</t>
        </is>
      </c>
      <c r="Z18" t="inlineStr">
        <is>
          <t>同意</t>
        </is>
      </c>
      <c r="AA18"/>
      <c r="AB18" s="2" t="str">
        <f>=HYPERLINK("https://j6i2pabkfv.feishu.cn/wiki/GgKMwrIIXiZBqRkEuPjcoFmnnme", "属性信息-管道")</f>
        <v>属性信息-管道</v>
      </c>
      <c r="AC18"/>
      <c r="AD18"/>
      <c r="AE18"/>
      <c r="AF18"/>
      <c r="AG18"/>
      <c r="AH18"/>
      <c r="AI18"/>
    </row>
    <row r="19" ht="25.5" customHeight="1">
      <c r="A19"/>
      <c r="B19" t="inlineStr">
        <is>
          <t>通风空调工程</t>
        </is>
      </c>
      <c r="C19" t="inlineStr">
        <is>
          <t>空调水工程</t>
        </is>
      </c>
      <c r="D19" t="inlineStr">
        <is>
          <t>管道</t>
        </is>
      </c>
      <c r="E19" t="inlineStr">
        <is>
          <t>031001001</t>
        </is>
      </c>
      <c r="F19" t="inlineStr">
        <is>
          <t>内外热镀锌钢管 DN20</t>
        </is>
      </c>
      <c r="G19"/>
      <c r="H19" t="inlineStr">
        <is>
          <t>m</t>
        </is>
      </c>
      <c r="I19" t="inlineStr">
        <is>
          <t>暖通空调系统</t>
        </is>
      </c>
      <c r="J19" t="inlineStr">
        <is>
          <t>暖通水系统</t>
        </is>
      </c>
      <c r="K19" t="inlineStr">
        <is>
          <t>冷水供水系统</t>
        </is>
      </c>
      <c r="L19" t="inlineStr">
        <is>
          <t>03</t>
        </is>
      </c>
      <c r="M19" t="inlineStr">
        <is>
          <t>01</t>
        </is>
      </c>
      <c r="N19" t="inlineStr">
        <is>
          <t>01</t>
        </is>
      </c>
      <c r="O19" t="inlineStr">
        <is>
          <t>03</t>
        </is>
      </c>
      <c r="P19" t="inlineStr">
        <is>
          <t>管道</t>
        </is>
      </c>
      <c r="Q19" t="inlineStr">
        <is>
          <t>管道类型</t>
        </is>
      </c>
      <c r="R19" t="inlineStr">
        <is>
          <t>风盘冷水供水系统-内外热镀锌管-丝接与法兰-DN20</t>
        </is>
      </c>
      <c r="S19" t="inlineStr">
        <is>
          <t>系统-管材-连接方式-公称直径</t>
        </is>
      </c>
      <c r="T19" t="inlineStr">
        <is>
          <t>是</t>
        </is>
      </c>
      <c r="U19" t="inlineStr">
        <is>
          <t>管道_管道类型_风盘冷水供水系统-内外热镀锌管-丝接与法兰-DN20</t>
        </is>
      </c>
      <c r="V19"/>
      <c r="W19"/>
      <c r="X19" t="inlineStr">
        <is>
          <t>空调水_管道</t>
        </is>
      </c>
      <c r="Y19" t="inlineStr">
        <is>
          <t>同意</t>
        </is>
      </c>
      <c r="Z19" t="inlineStr">
        <is>
          <t>同意</t>
        </is>
      </c>
      <c r="AA19"/>
      <c r="AB19" s="2" t="str">
        <f>=HYPERLINK("https://j6i2pabkfv.feishu.cn/wiki/GgKMwrIIXiZBqRkEuPjcoFmnnme", "属性信息-管道")</f>
        <v>属性信息-管道</v>
      </c>
      <c r="AC19"/>
      <c r="AD19"/>
      <c r="AE19"/>
      <c r="AF19"/>
      <c r="AG19"/>
      <c r="AH19"/>
      <c r="AI19"/>
    </row>
    <row r="20" ht="25.5" customHeight="1">
      <c r="A20"/>
      <c r="B20" t="inlineStr">
        <is>
          <t>通风空调工程</t>
        </is>
      </c>
      <c r="C20" t="inlineStr">
        <is>
          <t>空调水工程</t>
        </is>
      </c>
      <c r="D20" t="inlineStr">
        <is>
          <t>管道</t>
        </is>
      </c>
      <c r="E20" t="inlineStr">
        <is>
          <t>031001001</t>
        </is>
      </c>
      <c r="F20" t="inlineStr">
        <is>
          <t>内外热镀锌钢管 DN25</t>
        </is>
      </c>
      <c r="G20"/>
      <c r="H20" t="inlineStr">
        <is>
          <t>m</t>
        </is>
      </c>
      <c r="I20" t="inlineStr">
        <is>
          <t>暖通空调系统</t>
        </is>
      </c>
      <c r="J20" t="inlineStr">
        <is>
          <t>暖通水系统</t>
        </is>
      </c>
      <c r="K20" t="inlineStr">
        <is>
          <t>冷水供水系统</t>
        </is>
      </c>
      <c r="L20" t="inlineStr">
        <is>
          <t>03</t>
        </is>
      </c>
      <c r="M20" t="inlineStr">
        <is>
          <t>01</t>
        </is>
      </c>
      <c r="N20" t="inlineStr">
        <is>
          <t>01</t>
        </is>
      </c>
      <c r="O20" t="inlineStr">
        <is>
          <t>03</t>
        </is>
      </c>
      <c r="P20" t="inlineStr">
        <is>
          <t>管道</t>
        </is>
      </c>
      <c r="Q20" t="inlineStr">
        <is>
          <t>管道类型</t>
        </is>
      </c>
      <c r="R20" t="inlineStr">
        <is>
          <t>风盘冷水供水系统-内外热镀锌管-丝接与法兰-DN25</t>
        </is>
      </c>
      <c r="S20" t="inlineStr">
        <is>
          <t>系统-管材-连接方式-公称直径</t>
        </is>
      </c>
      <c r="T20" t="inlineStr">
        <is>
          <t>是</t>
        </is>
      </c>
      <c r="U20" t="inlineStr">
        <is>
          <t>管道_管道类型_风盘冷水供水系统-内外热镀锌管-丝接与法兰-DN25</t>
        </is>
      </c>
      <c r="V20"/>
      <c r="W20"/>
      <c r="X20" t="inlineStr">
        <is>
          <t>空调水_管道</t>
        </is>
      </c>
      <c r="Y20" t="inlineStr">
        <is>
          <t>同意</t>
        </is>
      </c>
      <c r="Z20" t="inlineStr">
        <is>
          <t>同意</t>
        </is>
      </c>
      <c r="AA20"/>
      <c r="AB20" s="2" t="str">
        <f>=HYPERLINK("https://j6i2pabkfv.feishu.cn/wiki/GgKMwrIIXiZBqRkEuPjcoFmnnme", "属性信息-管道")</f>
        <v>属性信息-管道</v>
      </c>
      <c r="AC20"/>
      <c r="AD20"/>
      <c r="AE20"/>
      <c r="AF20"/>
      <c r="AG20"/>
      <c r="AH20"/>
      <c r="AI20"/>
    </row>
    <row r="21" ht="25.5" customHeight="1">
      <c r="A21"/>
      <c r="B21" t="inlineStr">
        <is>
          <t>通风空调工程</t>
        </is>
      </c>
      <c r="C21" t="inlineStr">
        <is>
          <t>空调水工程</t>
        </is>
      </c>
      <c r="D21" t="inlineStr">
        <is>
          <t>管道</t>
        </is>
      </c>
      <c r="E21" t="inlineStr">
        <is>
          <t>031001001</t>
        </is>
      </c>
      <c r="F21" t="inlineStr">
        <is>
          <t>无缝钢管</t>
        </is>
      </c>
      <c r="G21"/>
      <c r="H21" t="inlineStr">
        <is>
          <t>m</t>
        </is>
      </c>
      <c r="I21" t="inlineStr">
        <is>
          <t>暖通空调系统</t>
        </is>
      </c>
      <c r="J21" t="inlineStr">
        <is>
          <t>暖通水系统</t>
        </is>
      </c>
      <c r="K21" t="inlineStr">
        <is>
          <t>冷水供水系统</t>
        </is>
      </c>
      <c r="L21" t="inlineStr">
        <is>
          <t>03</t>
        </is>
      </c>
      <c r="M21" t="inlineStr">
        <is>
          <t>01</t>
        </is>
      </c>
      <c r="N21" t="inlineStr">
        <is>
          <t>01</t>
        </is>
      </c>
      <c r="O21" t="inlineStr">
        <is>
          <t>03</t>
        </is>
      </c>
      <c r="P21" t="inlineStr">
        <is>
          <t>管道</t>
        </is>
      </c>
      <c r="Q21" t="inlineStr">
        <is>
          <t>管道类型</t>
        </is>
      </c>
      <c r="R21" t="inlineStr">
        <is>
          <t>风盘冷水供水系统-无缝钢管-法兰-DN125</t>
        </is>
      </c>
      <c r="S21" t="inlineStr">
        <is>
          <t>系统-管材-连接方式-公称直径</t>
        </is>
      </c>
      <c r="T21" t="inlineStr">
        <is>
          <t>是</t>
        </is>
      </c>
      <c r="U21" t="inlineStr">
        <is>
          <t>管道_管道类型_风盘冷水供水系统-无缝钢管-法兰-DN125</t>
        </is>
      </c>
      <c r="V21"/>
      <c r="W21"/>
      <c r="X21" t="inlineStr">
        <is>
          <t>空调水_管道</t>
        </is>
      </c>
      <c r="Y21" t="inlineStr">
        <is>
          <t>同意</t>
        </is>
      </c>
      <c r="Z21" t="inlineStr">
        <is>
          <t>同意</t>
        </is>
      </c>
      <c r="AA21"/>
      <c r="AB21" s="2" t="str">
        <f>=HYPERLINK("https://j6i2pabkfv.feishu.cn/wiki/GgKMwrIIXiZBqRkEuPjcoFmnnme", "属性信息-管道")</f>
        <v>属性信息-管道</v>
      </c>
      <c r="AC21"/>
      <c r="AD21"/>
      <c r="AE21"/>
      <c r="AF21"/>
      <c r="AG21"/>
      <c r="AH21"/>
      <c r="AI21"/>
    </row>
    <row r="22" ht="25.5" customHeight="1">
      <c r="A22"/>
      <c r="B22" t="inlineStr">
        <is>
          <t>通风空调工程</t>
        </is>
      </c>
      <c r="C22" t="inlineStr">
        <is>
          <t>空调水工程</t>
        </is>
      </c>
      <c r="D22" t="inlineStr">
        <is>
          <t>管道</t>
        </is>
      </c>
      <c r="E22" t="inlineStr">
        <is>
          <t>031001001</t>
        </is>
      </c>
      <c r="F22" t="inlineStr">
        <is>
          <t>内外热镀锌钢管 DN100</t>
        </is>
      </c>
      <c r="G22"/>
      <c r="H22" t="inlineStr">
        <is>
          <t>m</t>
        </is>
      </c>
      <c r="I22" t="inlineStr">
        <is>
          <t>暖通空调系统</t>
        </is>
      </c>
      <c r="J22" t="inlineStr">
        <is>
          <t>暖通水系统</t>
        </is>
      </c>
      <c r="K22" t="inlineStr">
        <is>
          <t>冷水回水系统</t>
        </is>
      </c>
      <c r="L22" t="inlineStr">
        <is>
          <t>03</t>
        </is>
      </c>
      <c r="M22" t="inlineStr">
        <is>
          <t>01</t>
        </is>
      </c>
      <c r="N22" t="inlineStr">
        <is>
          <t>01</t>
        </is>
      </c>
      <c r="O22" t="inlineStr">
        <is>
          <t>04</t>
        </is>
      </c>
      <c r="P22" t="inlineStr">
        <is>
          <t>管道</t>
        </is>
      </c>
      <c r="Q22" t="inlineStr">
        <is>
          <t>管道类型</t>
        </is>
      </c>
      <c r="R22" t="inlineStr">
        <is>
          <t>空调冷水回水系统-内外热镀锌管-丝接与法兰-DN100</t>
        </is>
      </c>
      <c r="S22" t="inlineStr">
        <is>
          <t>系统-管材-连接方式-公称直径</t>
        </is>
      </c>
      <c r="T22" t="inlineStr">
        <is>
          <t>是</t>
        </is>
      </c>
      <c r="U22" t="inlineStr">
        <is>
          <t>管道_管道类型_空调冷水回水系统-内外热镀锌管-丝接与法兰-DN100</t>
        </is>
      </c>
      <c r="V22"/>
      <c r="W22"/>
      <c r="X22" t="inlineStr">
        <is>
          <t>空调水_管道</t>
        </is>
      </c>
      <c r="Y22" t="inlineStr">
        <is>
          <t>同意</t>
        </is>
      </c>
      <c r="Z22" t="inlineStr">
        <is>
          <t>同意</t>
        </is>
      </c>
      <c r="AA22"/>
      <c r="AB22" s="2" t="str">
        <f>=HYPERLINK("https://j6i2pabkfv.feishu.cn/wiki/GgKMwrIIXiZBqRkEuPjcoFmnnme", "属性信息-管道")</f>
        <v>属性信息-管道</v>
      </c>
      <c r="AC22"/>
      <c r="AD22"/>
      <c r="AE22"/>
      <c r="AF22"/>
      <c r="AG22"/>
      <c r="AH22"/>
      <c r="AI22"/>
    </row>
    <row r="23" ht="25.5" customHeight="1">
      <c r="A23"/>
      <c r="B23" t="inlineStr">
        <is>
          <t>通风空调工程</t>
        </is>
      </c>
      <c r="C23" t="inlineStr">
        <is>
          <t>空调水工程</t>
        </is>
      </c>
      <c r="D23" t="inlineStr">
        <is>
          <t>管道</t>
        </is>
      </c>
      <c r="E23" t="inlineStr">
        <is>
          <t>031001001</t>
        </is>
      </c>
      <c r="F23" t="inlineStr">
        <is>
          <t>无缝钢管</t>
        </is>
      </c>
      <c r="G23"/>
      <c r="H23" t="inlineStr">
        <is>
          <t>m</t>
        </is>
      </c>
      <c r="I23" t="inlineStr">
        <is>
          <t>暖通空调系统</t>
        </is>
      </c>
      <c r="J23" t="inlineStr">
        <is>
          <t>暖通水系统</t>
        </is>
      </c>
      <c r="K23" t="inlineStr">
        <is>
          <t>冷水回水系统</t>
        </is>
      </c>
      <c r="L23" t="inlineStr">
        <is>
          <t>03</t>
        </is>
      </c>
      <c r="M23" t="inlineStr">
        <is>
          <t>01</t>
        </is>
      </c>
      <c r="N23" t="inlineStr">
        <is>
          <t>01</t>
        </is>
      </c>
      <c r="O23" t="inlineStr">
        <is>
          <t>04</t>
        </is>
      </c>
      <c r="P23" t="inlineStr">
        <is>
          <t>管道</t>
        </is>
      </c>
      <c r="Q23" t="inlineStr">
        <is>
          <t>管道类型</t>
        </is>
      </c>
      <c r="R23" t="inlineStr">
        <is>
          <t>空调冷水回水系统-无缝钢管-法兰-DN125</t>
        </is>
      </c>
      <c r="S23" t="inlineStr">
        <is>
          <t>系统-管材-连接方式-公称直径</t>
        </is>
      </c>
      <c r="T23" t="inlineStr">
        <is>
          <t>是</t>
        </is>
      </c>
      <c r="U23" t="inlineStr">
        <is>
          <t>管道_管道类型_空调冷水回水系统-无缝钢管-法兰-DN125</t>
        </is>
      </c>
      <c r="V23"/>
      <c r="W23"/>
      <c r="X23" t="inlineStr">
        <is>
          <t>空调水_管道</t>
        </is>
      </c>
      <c r="Y23" t="inlineStr">
        <is>
          <t>同意</t>
        </is>
      </c>
      <c r="Z23" t="inlineStr">
        <is>
          <t>同意</t>
        </is>
      </c>
      <c r="AA23"/>
      <c r="AB23" s="2" t="str">
        <f>=HYPERLINK("https://j6i2pabkfv.feishu.cn/wiki/GgKMwrIIXiZBqRkEuPjcoFmnnme", "属性信息-管道")</f>
        <v>属性信息-管道</v>
      </c>
      <c r="AC23"/>
      <c r="AD23"/>
      <c r="AE23"/>
      <c r="AF23"/>
      <c r="AG23"/>
      <c r="AH23"/>
      <c r="AI23"/>
    </row>
    <row r="24" ht="25.5" customHeight="1">
      <c r="A24"/>
      <c r="B24" t="inlineStr">
        <is>
          <t>通风空调工程</t>
        </is>
      </c>
      <c r="C24" t="inlineStr">
        <is>
          <t>空调水工程</t>
        </is>
      </c>
      <c r="D24" t="inlineStr">
        <is>
          <t>管道</t>
        </is>
      </c>
      <c r="E24" t="inlineStr">
        <is>
          <t>031001001</t>
        </is>
      </c>
      <c r="F24" t="inlineStr">
        <is>
          <t>内外热镀锌钢管 DN20</t>
        </is>
      </c>
      <c r="G24"/>
      <c r="H24" t="inlineStr">
        <is>
          <t>m</t>
        </is>
      </c>
      <c r="I24" t="inlineStr">
        <is>
          <t>暖通空调系统</t>
        </is>
      </c>
      <c r="J24" t="inlineStr">
        <is>
          <t>暖通水系统</t>
        </is>
      </c>
      <c r="K24" t="inlineStr">
        <is>
          <t>冷水回水系统</t>
        </is>
      </c>
      <c r="L24" t="inlineStr">
        <is>
          <t>03</t>
        </is>
      </c>
      <c r="M24" t="inlineStr">
        <is>
          <t>01</t>
        </is>
      </c>
      <c r="N24" t="inlineStr">
        <is>
          <t>01</t>
        </is>
      </c>
      <c r="O24" t="inlineStr">
        <is>
          <t>04</t>
        </is>
      </c>
      <c r="P24" t="inlineStr">
        <is>
          <t>管道</t>
        </is>
      </c>
      <c r="Q24" t="inlineStr">
        <is>
          <t>管道类型</t>
        </is>
      </c>
      <c r="R24" t="inlineStr">
        <is>
          <t>风盘冷水回水系统-内外热镀锌管-丝接与法兰-DN20</t>
        </is>
      </c>
      <c r="S24" t="inlineStr">
        <is>
          <t>系统-管材-连接方式-公称直径</t>
        </is>
      </c>
      <c r="T24" t="inlineStr">
        <is>
          <t>是</t>
        </is>
      </c>
      <c r="U24" t="inlineStr">
        <is>
          <t>管道_管道类型_风盘冷水回水系统-内外热镀锌管-丝接与法兰-DN20</t>
        </is>
      </c>
      <c r="V24"/>
      <c r="W24"/>
      <c r="X24" t="inlineStr">
        <is>
          <t>空调水_管道</t>
        </is>
      </c>
      <c r="Y24" t="inlineStr">
        <is>
          <t>同意</t>
        </is>
      </c>
      <c r="Z24" t="inlineStr">
        <is>
          <t>同意</t>
        </is>
      </c>
      <c r="AA24"/>
      <c r="AB24" s="2" t="str">
        <f>=HYPERLINK("https://j6i2pabkfv.feishu.cn/wiki/GgKMwrIIXiZBqRkEuPjcoFmnnme", "属性信息-管道")</f>
        <v>属性信息-管道</v>
      </c>
      <c r="AC24"/>
      <c r="AD24"/>
      <c r="AE24"/>
      <c r="AF24"/>
      <c r="AG24"/>
      <c r="AH24"/>
      <c r="AI24"/>
    </row>
    <row r="25" ht="25.5" customHeight="1">
      <c r="A25"/>
      <c r="B25" t="inlineStr">
        <is>
          <t>通风空调工程</t>
        </is>
      </c>
      <c r="C25" t="inlineStr">
        <is>
          <t>空调水工程</t>
        </is>
      </c>
      <c r="D25" t="inlineStr">
        <is>
          <t>管道</t>
        </is>
      </c>
      <c r="E25" t="inlineStr">
        <is>
          <t>031001001</t>
        </is>
      </c>
      <c r="F25" t="inlineStr">
        <is>
          <t>无缝钢管</t>
        </is>
      </c>
      <c r="G25"/>
      <c r="H25" t="inlineStr">
        <is>
          <t>m</t>
        </is>
      </c>
      <c r="I25" t="inlineStr">
        <is>
          <t>暖通空调系统</t>
        </is>
      </c>
      <c r="J25" t="inlineStr">
        <is>
          <t>暖通水系统</t>
        </is>
      </c>
      <c r="K25" t="inlineStr">
        <is>
          <t>冷水回水系统</t>
        </is>
      </c>
      <c r="L25" t="inlineStr">
        <is>
          <t>03</t>
        </is>
      </c>
      <c r="M25" t="inlineStr">
        <is>
          <t>01</t>
        </is>
      </c>
      <c r="N25" t="inlineStr">
        <is>
          <t>01</t>
        </is>
      </c>
      <c r="O25" t="inlineStr">
        <is>
          <t>04</t>
        </is>
      </c>
      <c r="P25" t="inlineStr">
        <is>
          <t>管道</t>
        </is>
      </c>
      <c r="Q25" t="inlineStr">
        <is>
          <t>管道类型</t>
        </is>
      </c>
      <c r="R25" t="inlineStr">
        <is>
          <t>风盘冷水回水系统-无缝钢管-法兰-DN125</t>
        </is>
      </c>
      <c r="S25" t="inlineStr">
        <is>
          <t>系统-管材-连接方式-公称直径</t>
        </is>
      </c>
      <c r="T25" t="inlineStr">
        <is>
          <t>是</t>
        </is>
      </c>
      <c r="U25" t="inlineStr">
        <is>
          <t>管道_管道类型_风盘冷水回水系统-无缝钢管-法兰-DN125</t>
        </is>
      </c>
      <c r="V25"/>
      <c r="W25"/>
      <c r="X25" t="inlineStr">
        <is>
          <t>空调水_管道</t>
        </is>
      </c>
      <c r="Y25" t="inlineStr">
        <is>
          <t>同意</t>
        </is>
      </c>
      <c r="Z25" t="inlineStr">
        <is>
          <t>同意</t>
        </is>
      </c>
      <c r="AA25"/>
      <c r="AB25" s="2" t="str">
        <f>=HYPERLINK("https://j6i2pabkfv.feishu.cn/wiki/GgKMwrIIXiZBqRkEuPjcoFmnnme", "属性信息-管道")</f>
        <v>属性信息-管道</v>
      </c>
      <c r="AC25"/>
      <c r="AD25"/>
      <c r="AE25"/>
      <c r="AF25"/>
      <c r="AG25"/>
      <c r="AH25"/>
      <c r="AI25"/>
    </row>
    <row r="26" ht="25.5" customHeight="1">
      <c r="A26"/>
      <c r="B26" t="inlineStr">
        <is>
          <t>通风空调工程</t>
        </is>
      </c>
      <c r="C26" t="inlineStr">
        <is>
          <t>空调水工程</t>
        </is>
      </c>
      <c r="D26" t="inlineStr">
        <is>
          <t>管道</t>
        </is>
      </c>
      <c r="E26" t="inlineStr">
        <is>
          <t>031001001</t>
        </is>
      </c>
      <c r="F26" t="inlineStr">
        <is>
          <t>内外热镀锌钢管 DN32</t>
        </is>
      </c>
      <c r="G26"/>
      <c r="H26" t="inlineStr">
        <is>
          <t>m</t>
        </is>
      </c>
      <c r="I26" t="inlineStr">
        <is>
          <t>暖通空调系统</t>
        </is>
      </c>
      <c r="J26" t="inlineStr">
        <is>
          <t>暖通水系统</t>
        </is>
      </c>
      <c r="K26" t="inlineStr">
        <is>
          <t>热水供水系统</t>
        </is>
      </c>
      <c r="L26" t="inlineStr">
        <is>
          <t>03</t>
        </is>
      </c>
      <c r="M26" t="inlineStr">
        <is>
          <t>01</t>
        </is>
      </c>
      <c r="N26" t="inlineStr">
        <is>
          <t>01</t>
        </is>
      </c>
      <c r="O26" t="inlineStr">
        <is>
          <t>05</t>
        </is>
      </c>
      <c r="P26" t="inlineStr">
        <is>
          <t>管道</t>
        </is>
      </c>
      <c r="Q26" t="inlineStr">
        <is>
          <t>管道类型</t>
        </is>
      </c>
      <c r="R26" t="inlineStr">
        <is>
          <t>空调热水供水系统-内外热镀锌管-丝接与法兰-DN32</t>
        </is>
      </c>
      <c r="S26" t="inlineStr">
        <is>
          <t>系统-管材-连接方式-公称直径</t>
        </is>
      </c>
      <c r="T26" t="inlineStr">
        <is>
          <t>是</t>
        </is>
      </c>
      <c r="U26" t="inlineStr">
        <is>
          <t>管道_管道类型_空调热水供水系统-内外热镀锌管-丝接与法兰-DN32</t>
        </is>
      </c>
      <c r="V26"/>
      <c r="W26"/>
      <c r="X26" t="inlineStr">
        <is>
          <t>空调水_管道</t>
        </is>
      </c>
      <c r="Y26" t="inlineStr">
        <is>
          <t>同意</t>
        </is>
      </c>
      <c r="Z26" t="inlineStr">
        <is>
          <t>同意</t>
        </is>
      </c>
      <c r="AA26"/>
      <c r="AB26" s="2" t="str">
        <f>=HYPERLINK("https://j6i2pabkfv.feishu.cn/wiki/GgKMwrIIXiZBqRkEuPjcoFmnnme", "属性信息-管道")</f>
        <v>属性信息-管道</v>
      </c>
      <c r="AC26"/>
      <c r="AD26"/>
      <c r="AE26"/>
      <c r="AF26"/>
      <c r="AG26"/>
      <c r="AH26"/>
      <c r="AI26"/>
    </row>
    <row r="27" ht="25.5" customHeight="1">
      <c r="A27"/>
      <c r="B27" t="inlineStr">
        <is>
          <t>通风空调工程</t>
        </is>
      </c>
      <c r="C27" t="inlineStr">
        <is>
          <t>空调水工程</t>
        </is>
      </c>
      <c r="D27" t="inlineStr">
        <is>
          <t>管道</t>
        </is>
      </c>
      <c r="E27" t="inlineStr">
        <is>
          <t>031001001</t>
        </is>
      </c>
      <c r="F27" t="inlineStr">
        <is>
          <t>无缝钢管</t>
        </is>
      </c>
      <c r="G27"/>
      <c r="H27" t="inlineStr">
        <is>
          <t>m</t>
        </is>
      </c>
      <c r="I27" t="inlineStr">
        <is>
          <t>暖通空调系统</t>
        </is>
      </c>
      <c r="J27" t="inlineStr">
        <is>
          <t>暖通水系统</t>
        </is>
      </c>
      <c r="K27" t="inlineStr">
        <is>
          <t>热水供水系统</t>
        </is>
      </c>
      <c r="L27" t="inlineStr">
        <is>
          <t>03</t>
        </is>
      </c>
      <c r="M27" t="inlineStr">
        <is>
          <t>01</t>
        </is>
      </c>
      <c r="N27" t="inlineStr">
        <is>
          <t>01</t>
        </is>
      </c>
      <c r="O27" t="inlineStr">
        <is>
          <t>05</t>
        </is>
      </c>
      <c r="P27" t="inlineStr">
        <is>
          <t>管道</t>
        </is>
      </c>
      <c r="Q27" t="inlineStr">
        <is>
          <t>管道类型</t>
        </is>
      </c>
      <c r="R27" t="inlineStr">
        <is>
          <t>空调热水供水系统-无缝钢管-法兰-DN200</t>
        </is>
      </c>
      <c r="S27" t="inlineStr">
        <is>
          <t>系统-管材-连接方式-公称直径</t>
        </is>
      </c>
      <c r="T27" t="inlineStr">
        <is>
          <t>是</t>
        </is>
      </c>
      <c r="U27" t="inlineStr">
        <is>
          <t>管道_管道类型_空调热水供水系统-无缝钢管-法兰-DN200</t>
        </is>
      </c>
      <c r="V27"/>
      <c r="W27"/>
      <c r="X27" t="inlineStr">
        <is>
          <t>空调水_管道</t>
        </is>
      </c>
      <c r="Y27" t="inlineStr">
        <is>
          <t>同意</t>
        </is>
      </c>
      <c r="Z27" t="inlineStr">
        <is>
          <t>同意</t>
        </is>
      </c>
      <c r="AA27"/>
      <c r="AB27" s="2" t="str">
        <f>=HYPERLINK("https://j6i2pabkfv.feishu.cn/wiki/GgKMwrIIXiZBqRkEuPjcoFmnnme", "属性信息-管道")</f>
        <v>属性信息-管道</v>
      </c>
      <c r="AC27"/>
      <c r="AD27"/>
      <c r="AE27"/>
      <c r="AF27"/>
      <c r="AG27"/>
      <c r="AH27"/>
      <c r="AI27"/>
    </row>
    <row r="28" ht="25.5" customHeight="1">
      <c r="A28"/>
      <c r="B28" t="inlineStr">
        <is>
          <t>通风空调工程</t>
        </is>
      </c>
      <c r="C28" t="inlineStr">
        <is>
          <t>空调水工程</t>
        </is>
      </c>
      <c r="D28" t="inlineStr">
        <is>
          <t>管道</t>
        </is>
      </c>
      <c r="E28" t="inlineStr">
        <is>
          <t>031001001</t>
        </is>
      </c>
      <c r="F28" t="inlineStr">
        <is>
          <t>内外热镀锌钢管 DN20</t>
        </is>
      </c>
      <c r="G28"/>
      <c r="H28" t="inlineStr">
        <is>
          <t>m</t>
        </is>
      </c>
      <c r="I28" t="inlineStr">
        <is>
          <t>暖通空调系统</t>
        </is>
      </c>
      <c r="J28" t="inlineStr">
        <is>
          <t>暖通水系统</t>
        </is>
      </c>
      <c r="K28" t="inlineStr">
        <is>
          <t>热水供水系统</t>
        </is>
      </c>
      <c r="L28" t="inlineStr">
        <is>
          <t>03</t>
        </is>
      </c>
      <c r="M28" t="inlineStr">
        <is>
          <t>01</t>
        </is>
      </c>
      <c r="N28" t="inlineStr">
        <is>
          <t>01</t>
        </is>
      </c>
      <c r="O28" t="inlineStr">
        <is>
          <t>05</t>
        </is>
      </c>
      <c r="P28" t="inlineStr">
        <is>
          <t>管道</t>
        </is>
      </c>
      <c r="Q28" t="inlineStr">
        <is>
          <t>管道类型</t>
        </is>
      </c>
      <c r="R28" t="inlineStr">
        <is>
          <t>风盘热水供水系统-内外热镀锌管-丝接与法兰-DN20</t>
        </is>
      </c>
      <c r="S28" t="inlineStr">
        <is>
          <t>系统-管材-连接方式-公称直径</t>
        </is>
      </c>
      <c r="T28" t="inlineStr">
        <is>
          <t>是</t>
        </is>
      </c>
      <c r="U28" t="inlineStr">
        <is>
          <t>管道_管道类型_风盘热水供水系统-内外热镀锌管-丝接与法兰-DN20</t>
        </is>
      </c>
      <c r="V28"/>
      <c r="W28"/>
      <c r="X28" t="inlineStr">
        <is>
          <t>空调水_管道</t>
        </is>
      </c>
      <c r="Y28" t="inlineStr">
        <is>
          <t>同意</t>
        </is>
      </c>
      <c r="Z28" t="inlineStr">
        <is>
          <t>同意</t>
        </is>
      </c>
      <c r="AA28"/>
      <c r="AB28" s="2" t="str">
        <f>=HYPERLINK("https://j6i2pabkfv.feishu.cn/wiki/GgKMwrIIXiZBqRkEuPjcoFmnnme", "属性信息-管道")</f>
        <v>属性信息-管道</v>
      </c>
      <c r="AC28"/>
      <c r="AD28"/>
      <c r="AE28"/>
      <c r="AF28"/>
      <c r="AG28"/>
      <c r="AH28"/>
      <c r="AI28"/>
    </row>
    <row r="29" ht="25.5" customHeight="1">
      <c r="A29"/>
      <c r="B29" t="inlineStr">
        <is>
          <t>通风空调工程</t>
        </is>
      </c>
      <c r="C29" t="inlineStr">
        <is>
          <t>空调水工程</t>
        </is>
      </c>
      <c r="D29" t="inlineStr">
        <is>
          <t>管道</t>
        </is>
      </c>
      <c r="E29" t="inlineStr">
        <is>
          <t>031001001</t>
        </is>
      </c>
      <c r="F29" t="inlineStr">
        <is>
          <t>无缝钢管</t>
        </is>
      </c>
      <c r="G29"/>
      <c r="H29" t="inlineStr">
        <is>
          <t>m</t>
        </is>
      </c>
      <c r="I29" t="inlineStr">
        <is>
          <t>暖通空调系统</t>
        </is>
      </c>
      <c r="J29" t="inlineStr">
        <is>
          <t>暖通水系统</t>
        </is>
      </c>
      <c r="K29" t="inlineStr">
        <is>
          <t>热水供水系统</t>
        </is>
      </c>
      <c r="L29" t="inlineStr">
        <is>
          <t>03</t>
        </is>
      </c>
      <c r="M29" t="inlineStr">
        <is>
          <t>01</t>
        </is>
      </c>
      <c r="N29" t="inlineStr">
        <is>
          <t>01</t>
        </is>
      </c>
      <c r="O29" t="inlineStr">
        <is>
          <t>05</t>
        </is>
      </c>
      <c r="P29" t="inlineStr">
        <is>
          <t>管道</t>
        </is>
      </c>
      <c r="Q29" t="inlineStr">
        <is>
          <t>管道类型</t>
        </is>
      </c>
      <c r="R29" t="inlineStr">
        <is>
          <t>风盘热水供水系统-无缝钢管-法兰-DN150</t>
        </is>
      </c>
      <c r="S29" t="inlineStr">
        <is>
          <t>系统-管材-连接方式-公称直径</t>
        </is>
      </c>
      <c r="T29" t="inlineStr">
        <is>
          <t>是</t>
        </is>
      </c>
      <c r="U29" t="inlineStr">
        <is>
          <t>管道_管道类型_风盘热水供水系统-无缝钢管-法兰-DN150</t>
        </is>
      </c>
      <c r="V29"/>
      <c r="W29"/>
      <c r="X29" t="inlineStr">
        <is>
          <t>空调水_管道</t>
        </is>
      </c>
      <c r="Y29" t="inlineStr">
        <is>
          <t>同意</t>
        </is>
      </c>
      <c r="Z29" t="inlineStr">
        <is>
          <t>同意</t>
        </is>
      </c>
      <c r="AA29"/>
      <c r="AB29" s="2" t="str">
        <f>=HYPERLINK("https://j6i2pabkfv.feishu.cn/wiki/GgKMwrIIXiZBqRkEuPjcoFmnnme", "属性信息-管道")</f>
        <v>属性信息-管道</v>
      </c>
      <c r="AC29"/>
      <c r="AD29"/>
      <c r="AE29"/>
      <c r="AF29"/>
      <c r="AG29"/>
      <c r="AH29"/>
      <c r="AI29"/>
    </row>
    <row r="30" ht="25.5" customHeight="1">
      <c r="A30"/>
      <c r="B30" t="inlineStr">
        <is>
          <t>通风空调工程</t>
        </is>
      </c>
      <c r="C30" t="inlineStr">
        <is>
          <t>空调水工程</t>
        </is>
      </c>
      <c r="D30" t="inlineStr">
        <is>
          <t>管道</t>
        </is>
      </c>
      <c r="E30" t="inlineStr">
        <is>
          <t>031001001</t>
        </is>
      </c>
      <c r="F30" t="inlineStr">
        <is>
          <t>内外热镀锌钢管 DN32</t>
        </is>
      </c>
      <c r="G30"/>
      <c r="H30" t="inlineStr">
        <is>
          <t>m</t>
        </is>
      </c>
      <c r="I30" t="inlineStr">
        <is>
          <t>暖通空调系统</t>
        </is>
      </c>
      <c r="J30" t="inlineStr">
        <is>
          <t>暖通水系统</t>
        </is>
      </c>
      <c r="K30" t="inlineStr">
        <is>
          <t>热水回水系统</t>
        </is>
      </c>
      <c r="L30" t="inlineStr">
        <is>
          <t>03</t>
        </is>
      </c>
      <c r="M30" t="inlineStr">
        <is>
          <t>01</t>
        </is>
      </c>
      <c r="N30" t="inlineStr">
        <is>
          <t>01</t>
        </is>
      </c>
      <c r="O30" t="inlineStr">
        <is>
          <t>06</t>
        </is>
      </c>
      <c r="P30" t="inlineStr">
        <is>
          <t>管道</t>
        </is>
      </c>
      <c r="Q30" t="inlineStr">
        <is>
          <t>管道类型</t>
        </is>
      </c>
      <c r="R30" t="inlineStr">
        <is>
          <t>空调热水回水系统-内外热镀锌管-丝接与法兰-DN32</t>
        </is>
      </c>
      <c r="S30" t="inlineStr">
        <is>
          <t>系统-管材-连接方式-公称直径</t>
        </is>
      </c>
      <c r="T30" t="inlineStr">
        <is>
          <t>是</t>
        </is>
      </c>
      <c r="U30" t="inlineStr">
        <is>
          <t>管道_管道类型_空调热水回水系统-内外热镀锌管-丝接与法兰-DN32</t>
        </is>
      </c>
      <c r="V30"/>
      <c r="W30"/>
      <c r="X30" t="inlineStr">
        <is>
          <t>空调水_管道</t>
        </is>
      </c>
      <c r="Y30" t="inlineStr">
        <is>
          <t>同意</t>
        </is>
      </c>
      <c r="Z30" t="inlineStr">
        <is>
          <t>同意</t>
        </is>
      </c>
      <c r="AA30"/>
      <c r="AB30" s="2" t="str">
        <f>=HYPERLINK("https://j6i2pabkfv.feishu.cn/wiki/GgKMwrIIXiZBqRkEuPjcoFmnnme", "属性信息-管道")</f>
        <v>属性信息-管道</v>
      </c>
      <c r="AC30"/>
      <c r="AD30"/>
      <c r="AE30"/>
      <c r="AF30"/>
      <c r="AG30"/>
      <c r="AH30"/>
      <c r="AI30"/>
    </row>
    <row r="31" ht="25.5" customHeight="1">
      <c r="A31"/>
      <c r="B31" t="inlineStr">
        <is>
          <t>通风空调工程</t>
        </is>
      </c>
      <c r="C31" t="inlineStr">
        <is>
          <t>空调水工程</t>
        </is>
      </c>
      <c r="D31" t="inlineStr">
        <is>
          <t>管道</t>
        </is>
      </c>
      <c r="E31" t="inlineStr">
        <is>
          <t>031001001</t>
        </is>
      </c>
      <c r="F31" t="inlineStr">
        <is>
          <t>无缝钢管</t>
        </is>
      </c>
      <c r="G31"/>
      <c r="H31" t="inlineStr">
        <is>
          <t>m</t>
        </is>
      </c>
      <c r="I31" t="inlineStr">
        <is>
          <t>暖通空调系统</t>
        </is>
      </c>
      <c r="J31" t="inlineStr">
        <is>
          <t>暖通水系统</t>
        </is>
      </c>
      <c r="K31" t="inlineStr">
        <is>
          <t>热水回水系统</t>
        </is>
      </c>
      <c r="L31" t="inlineStr">
        <is>
          <t>03</t>
        </is>
      </c>
      <c r="M31" t="inlineStr">
        <is>
          <t>01</t>
        </is>
      </c>
      <c r="N31" t="inlineStr">
        <is>
          <t>01</t>
        </is>
      </c>
      <c r="O31" t="inlineStr">
        <is>
          <t>06</t>
        </is>
      </c>
      <c r="P31" t="inlineStr">
        <is>
          <t>管道</t>
        </is>
      </c>
      <c r="Q31" t="inlineStr">
        <is>
          <t>管道类型</t>
        </is>
      </c>
      <c r="R31" t="inlineStr">
        <is>
          <t>空调热水回水系统-无缝钢管-法兰-DN200</t>
        </is>
      </c>
      <c r="S31" t="inlineStr">
        <is>
          <t>系统-管材-连接方式-公称直径</t>
        </is>
      </c>
      <c r="T31" t="inlineStr">
        <is>
          <t>是</t>
        </is>
      </c>
      <c r="U31" t="inlineStr">
        <is>
          <t>管道_管道类型_空调热水回水系统-无缝钢管-法兰-DN200</t>
        </is>
      </c>
      <c r="V31"/>
      <c r="W31"/>
      <c r="X31" t="inlineStr">
        <is>
          <t>空调水_管道</t>
        </is>
      </c>
      <c r="Y31" t="inlineStr">
        <is>
          <t>同意</t>
        </is>
      </c>
      <c r="Z31" t="inlineStr">
        <is>
          <t>同意</t>
        </is>
      </c>
      <c r="AA31"/>
      <c r="AB31" s="2" t="str">
        <f>=HYPERLINK("https://j6i2pabkfv.feishu.cn/wiki/GgKMwrIIXiZBqRkEuPjcoFmnnme", "属性信息-管道")</f>
        <v>属性信息-管道</v>
      </c>
      <c r="AC31"/>
      <c r="AD31"/>
      <c r="AE31"/>
      <c r="AF31"/>
      <c r="AG31"/>
      <c r="AH31"/>
      <c r="AI31"/>
    </row>
    <row r="32" ht="25.5" customHeight="1">
      <c r="A32"/>
      <c r="B32" t="inlineStr">
        <is>
          <t>通风空调工程</t>
        </is>
      </c>
      <c r="C32" t="inlineStr">
        <is>
          <t>空调水工程</t>
        </is>
      </c>
      <c r="D32" t="inlineStr">
        <is>
          <t>管道</t>
        </is>
      </c>
      <c r="E32" t="inlineStr">
        <is>
          <t>031001001</t>
        </is>
      </c>
      <c r="F32" t="inlineStr">
        <is>
          <t>内外热镀锌钢管 DN25</t>
        </is>
      </c>
      <c r="G32"/>
      <c r="H32" t="inlineStr">
        <is>
          <t>m</t>
        </is>
      </c>
      <c r="I32" t="inlineStr">
        <is>
          <t>暖通空调系统</t>
        </is>
      </c>
      <c r="J32" t="inlineStr">
        <is>
          <t>暖通水系统</t>
        </is>
      </c>
      <c r="K32" t="inlineStr">
        <is>
          <t>热水回水系统</t>
        </is>
      </c>
      <c r="L32" t="inlineStr">
        <is>
          <t>03</t>
        </is>
      </c>
      <c r="M32" t="inlineStr">
        <is>
          <t>01</t>
        </is>
      </c>
      <c r="N32" t="inlineStr">
        <is>
          <t>01</t>
        </is>
      </c>
      <c r="O32" t="inlineStr">
        <is>
          <t>06</t>
        </is>
      </c>
      <c r="P32" t="inlineStr">
        <is>
          <t>管道</t>
        </is>
      </c>
      <c r="Q32" t="inlineStr">
        <is>
          <t>管道类型</t>
        </is>
      </c>
      <c r="R32" t="inlineStr">
        <is>
          <t>风盘热水回水系统-内外热镀锌管-丝接与法兰-DN25</t>
        </is>
      </c>
      <c r="S32" t="inlineStr">
        <is>
          <t>系统-管材-连接方式-公称直径</t>
        </is>
      </c>
      <c r="T32" t="inlineStr">
        <is>
          <t>是</t>
        </is>
      </c>
      <c r="U32" t="inlineStr">
        <is>
          <t>管道_管道类型_风盘热水回水系统-内外热镀锌管-丝接与法兰-DN25</t>
        </is>
      </c>
      <c r="V32"/>
      <c r="W32"/>
      <c r="X32" t="inlineStr">
        <is>
          <t>空调水_管道</t>
        </is>
      </c>
      <c r="Y32" t="inlineStr">
        <is>
          <t>同意</t>
        </is>
      </c>
      <c r="Z32" t="inlineStr">
        <is>
          <t>同意</t>
        </is>
      </c>
      <c r="AA32"/>
      <c r="AB32" s="2" t="str">
        <f>=HYPERLINK("https://j6i2pabkfv.feishu.cn/wiki/GgKMwrIIXiZBqRkEuPjcoFmnnme", "属性信息-管道")</f>
        <v>属性信息-管道</v>
      </c>
      <c r="AC32"/>
      <c r="AD32"/>
      <c r="AE32"/>
      <c r="AF32"/>
      <c r="AG32"/>
      <c r="AH32"/>
      <c r="AI32"/>
    </row>
    <row r="33" ht="25.5" customHeight="1">
      <c r="A33"/>
      <c r="B33" t="inlineStr">
        <is>
          <t>通风空调工程</t>
        </is>
      </c>
      <c r="C33" t="inlineStr">
        <is>
          <t>空调水工程</t>
        </is>
      </c>
      <c r="D33" t="inlineStr">
        <is>
          <t>管道</t>
        </is>
      </c>
      <c r="E33" t="inlineStr">
        <is>
          <t>031001001</t>
        </is>
      </c>
      <c r="F33" t="inlineStr">
        <is>
          <t>无缝钢管</t>
        </is>
      </c>
      <c r="G33"/>
      <c r="H33" t="inlineStr">
        <is>
          <t>m</t>
        </is>
      </c>
      <c r="I33" t="inlineStr">
        <is>
          <t>暖通空调系统</t>
        </is>
      </c>
      <c r="J33" t="inlineStr">
        <is>
          <t>暖通水系统</t>
        </is>
      </c>
      <c r="K33" t="inlineStr">
        <is>
          <t>热水回水系统</t>
        </is>
      </c>
      <c r="L33" t="inlineStr">
        <is>
          <t>03</t>
        </is>
      </c>
      <c r="M33" t="inlineStr">
        <is>
          <t>01</t>
        </is>
      </c>
      <c r="N33" t="inlineStr">
        <is>
          <t>01</t>
        </is>
      </c>
      <c r="O33" t="inlineStr">
        <is>
          <t>06</t>
        </is>
      </c>
      <c r="P33" t="inlineStr">
        <is>
          <t>管道</t>
        </is>
      </c>
      <c r="Q33" t="inlineStr">
        <is>
          <t>管道类型</t>
        </is>
      </c>
      <c r="R33" t="inlineStr">
        <is>
          <t>风盘热水回水系统-无缝钢管-法兰-DN200</t>
        </is>
      </c>
      <c r="S33" t="inlineStr">
        <is>
          <t>系统-管材-连接方式-公称直径</t>
        </is>
      </c>
      <c r="T33" t="inlineStr">
        <is>
          <t>是</t>
        </is>
      </c>
      <c r="U33" t="inlineStr">
        <is>
          <t>管道_管道类型_风盘热水回水系统-无缝钢管-法兰-DN200</t>
        </is>
      </c>
      <c r="V33"/>
      <c r="W33"/>
      <c r="X33" t="inlineStr">
        <is>
          <t>空调水_管道</t>
        </is>
      </c>
      <c r="Y33" t="inlineStr">
        <is>
          <t>同意</t>
        </is>
      </c>
      <c r="Z33" t="inlineStr">
        <is>
          <t>同意</t>
        </is>
      </c>
      <c r="AA33"/>
      <c r="AB33" s="2" t="str">
        <f>=HYPERLINK("https://j6i2pabkfv.feishu.cn/wiki/GgKMwrIIXiZBqRkEuPjcoFmnnme", "属性信息-管道")</f>
        <v>属性信息-管道</v>
      </c>
      <c r="AC33"/>
      <c r="AD33"/>
      <c r="AE33"/>
      <c r="AF33"/>
      <c r="AG33"/>
      <c r="AH33"/>
      <c r="AI33"/>
    </row>
    <row r="34" ht="25.5" customHeight="1">
      <c r="A34"/>
      <c r="B34" t="inlineStr">
        <is>
          <t>通风空调工程</t>
        </is>
      </c>
      <c r="C34" t="inlineStr">
        <is>
          <t>空调水工程</t>
        </is>
      </c>
      <c r="D34" t="inlineStr">
        <is>
          <t>管道</t>
        </is>
      </c>
      <c r="E34" t="inlineStr">
        <is>
          <t>031001001</t>
        </is>
      </c>
      <c r="F34" t="inlineStr">
        <is>
          <t>内外热镀锌钢管 DN20</t>
        </is>
      </c>
      <c r="G34"/>
      <c r="H34" t="inlineStr">
        <is>
          <t>m</t>
        </is>
      </c>
      <c r="I34" t="inlineStr">
        <is>
          <t>暖通空调系统</t>
        </is>
      </c>
      <c r="J34" t="inlineStr">
        <is>
          <t>暖通水系统</t>
        </is>
      </c>
      <c r="K34" t="inlineStr">
        <is>
          <t>冷凝水系统</t>
        </is>
      </c>
      <c r="L34" t="inlineStr">
        <is>
          <t>03</t>
        </is>
      </c>
      <c r="M34" t="inlineStr">
        <is>
          <t>01</t>
        </is>
      </c>
      <c r="N34" t="inlineStr">
        <is>
          <t>01</t>
        </is>
      </c>
      <c r="O34" t="inlineStr">
        <is>
          <t>09</t>
        </is>
      </c>
      <c r="P34" t="inlineStr">
        <is>
          <t>管道</t>
        </is>
      </c>
      <c r="Q34" t="inlineStr">
        <is>
          <t>管道类型</t>
        </is>
      </c>
      <c r="R34" t="inlineStr">
        <is>
          <t>冷凝水系统-内外壁热镀锌钢管-丝接与法兰-DN20</t>
        </is>
      </c>
      <c r="S34" t="inlineStr">
        <is>
          <t>系统-管材-连接方式-公称直径</t>
        </is>
      </c>
      <c r="T34" t="inlineStr">
        <is>
          <t>是</t>
        </is>
      </c>
      <c r="U34" t="inlineStr">
        <is>
          <t>管道_管道类型_冷凝水系统-内外壁热镀锌钢管-丝接与法兰-DN20</t>
        </is>
      </c>
      <c r="V34"/>
      <c r="W34"/>
      <c r="X34" t="inlineStr">
        <is>
          <t>空调水_管道</t>
        </is>
      </c>
      <c r="Y34" t="inlineStr">
        <is>
          <t>同意</t>
        </is>
      </c>
      <c r="Z34" t="inlineStr">
        <is>
          <t>同意</t>
        </is>
      </c>
      <c r="AA34"/>
      <c r="AB34" s="2" t="str">
        <f>=HYPERLINK("https://j6i2pabkfv.feishu.cn/wiki/GgKMwrIIXiZBqRkEuPjcoFmnnme", "属性信息-管道")</f>
        <v>属性信息-管道</v>
      </c>
      <c r="AC34"/>
      <c r="AD34"/>
      <c r="AE34"/>
      <c r="AF34"/>
      <c r="AG34"/>
      <c r="AH34"/>
      <c r="AI34"/>
    </row>
    <row r="35" ht="25.5" customHeight="1">
      <c r="A35"/>
      <c r="B35" t="inlineStr">
        <is>
          <t>通风空调工程</t>
        </is>
      </c>
      <c r="C35" t="inlineStr">
        <is>
          <t>空调水工程</t>
        </is>
      </c>
      <c r="D35" t="inlineStr">
        <is>
          <t>管道</t>
        </is>
      </c>
      <c r="E35" t="inlineStr">
        <is>
          <t>031001001</t>
        </is>
      </c>
      <c r="F35" t="inlineStr">
        <is>
          <t>内外热镀锌钢管 DN25</t>
        </is>
      </c>
      <c r="G35"/>
      <c r="H35" t="inlineStr">
        <is>
          <t>m</t>
        </is>
      </c>
      <c r="I35" t="inlineStr">
        <is>
          <t>暖通空调系统</t>
        </is>
      </c>
      <c r="J35" t="inlineStr">
        <is>
          <t>高压微雾加湿系统</t>
        </is>
      </c>
      <c r="K35" t="inlineStr">
        <is>
          <t>高压微雾加湿系统</t>
        </is>
      </c>
      <c r="L35" t="inlineStr">
        <is>
          <t>03</t>
        </is>
      </c>
      <c r="M35" t="inlineStr">
        <is>
          <t>01</t>
        </is>
      </c>
      <c r="N35" t="inlineStr">
        <is>
          <t>01</t>
        </is>
      </c>
      <c r="O35" t="inlineStr">
        <is>
          <t>24</t>
        </is>
      </c>
      <c r="P35" t="inlineStr">
        <is>
          <t>管道</t>
        </is>
      </c>
      <c r="Q35" t="inlineStr">
        <is>
          <t>管道类型</t>
        </is>
      </c>
      <c r="R35" t="inlineStr">
        <is>
          <t>高压微雾加湿系统-内外热镀锌管-丝接-DN25</t>
        </is>
      </c>
      <c r="S35" t="inlineStr">
        <is>
          <t>系统-管材-连接方式-公称直径</t>
        </is>
      </c>
      <c r="T35" t="inlineStr">
        <is>
          <t>是</t>
        </is>
      </c>
      <c r="U35" t="inlineStr">
        <is>
          <t>管道_管道类型_高压微雾加湿系统-内外热镀锌管-丝接-DN25</t>
        </is>
      </c>
      <c r="V35"/>
      <c r="W35"/>
      <c r="X35" t="inlineStr">
        <is>
          <t>空调水_管道</t>
        </is>
      </c>
      <c r="Y35" t="inlineStr">
        <is>
          <t>同意</t>
        </is>
      </c>
      <c r="Z35" t="inlineStr">
        <is>
          <t>同意</t>
        </is>
      </c>
      <c r="AA35"/>
      <c r="AB35" s="2" t="str">
        <f>=HYPERLINK("https://j6i2pabkfv.feishu.cn/wiki/GgKMwrIIXiZBqRkEuPjcoFmnnme", "属性信息-管道")</f>
        <v>属性信息-管道</v>
      </c>
      <c r="AC35"/>
      <c r="AD35"/>
      <c r="AE35"/>
      <c r="AF35"/>
      <c r="AG35"/>
      <c r="AH35"/>
      <c r="AI35"/>
    </row>
    <row r="36" ht="25.5" customHeight="1">
      <c r="A36"/>
      <c r="B36" t="inlineStr">
        <is>
          <t>通风空调工程</t>
        </is>
      </c>
      <c r="C36" t="inlineStr">
        <is>
          <t>空调水工程</t>
        </is>
      </c>
      <c r="D36" t="inlineStr">
        <is>
          <t>管道</t>
        </is>
      </c>
      <c r="E36" t="inlineStr">
        <is>
          <t>031001001</t>
        </is>
      </c>
      <c r="F36" t="inlineStr">
        <is>
          <t>内外热镀锌钢管 DN25</t>
        </is>
      </c>
      <c r="G36"/>
      <c r="H36" t="inlineStr">
        <is>
          <t>m</t>
        </is>
      </c>
      <c r="I36" t="inlineStr">
        <is>
          <t>暖通空调系统</t>
        </is>
      </c>
      <c r="J36" t="inlineStr">
        <is>
          <t>暖通水系统</t>
        </is>
      </c>
      <c r="K36" t="inlineStr">
        <is>
          <t>冷却水供水系统</t>
        </is>
      </c>
      <c r="L36" t="inlineStr">
        <is>
          <t>03</t>
        </is>
      </c>
      <c r="M36" t="inlineStr">
        <is>
          <t>01</t>
        </is>
      </c>
      <c r="N36" t="inlineStr">
        <is>
          <t>01</t>
        </is>
      </c>
      <c r="O36" t="inlineStr">
        <is>
          <t>10</t>
        </is>
      </c>
      <c r="P36" t="inlineStr">
        <is>
          <t>管道</t>
        </is>
      </c>
      <c r="Q36" t="inlineStr">
        <is>
          <t>管道类型</t>
        </is>
      </c>
      <c r="R36" t="inlineStr">
        <is>
          <t>冷却水供水系统-内外热镀锌管-丝接与法兰-DN25</t>
        </is>
      </c>
      <c r="S36" t="inlineStr">
        <is>
          <t>系统-管材-连接方式-公称直径</t>
        </is>
      </c>
      <c r="T36" t="inlineStr">
        <is>
          <t>是</t>
        </is>
      </c>
      <c r="U36" t="inlineStr">
        <is>
          <t>管道_管道类型_冷却水供水系统-内外热镀锌管-丝接与法兰-DN25</t>
        </is>
      </c>
      <c r="V36"/>
      <c r="W36"/>
      <c r="X36" t="inlineStr">
        <is>
          <t>空调水_管道</t>
        </is>
      </c>
      <c r="Y36" t="inlineStr">
        <is>
          <t>同意</t>
        </is>
      </c>
      <c r="Z36" t="inlineStr">
        <is>
          <t>同意</t>
        </is>
      </c>
      <c r="AA36"/>
      <c r="AB36" s="2" t="str">
        <f>=HYPERLINK("https://j6i2pabkfv.feishu.cn/wiki/GgKMwrIIXiZBqRkEuPjcoFmnnme", "属性信息-管道")</f>
        <v>属性信息-管道</v>
      </c>
      <c r="AC36"/>
      <c r="AD36"/>
      <c r="AE36"/>
      <c r="AF36"/>
      <c r="AG36"/>
      <c r="AH36"/>
      <c r="AI36"/>
    </row>
    <row r="37" ht="25.5" customHeight="1">
      <c r="A37"/>
      <c r="B37" t="inlineStr">
        <is>
          <t>通风空调工程</t>
        </is>
      </c>
      <c r="C37" t="inlineStr">
        <is>
          <t>空调水工程</t>
        </is>
      </c>
      <c r="D37" t="inlineStr">
        <is>
          <t>管道</t>
        </is>
      </c>
      <c r="E37" t="inlineStr">
        <is>
          <t>031001001</t>
        </is>
      </c>
      <c r="F37" t="inlineStr">
        <is>
          <t>内外热镀锌钢管 DN25</t>
        </is>
      </c>
      <c r="G37"/>
      <c r="H37" t="inlineStr">
        <is>
          <t>m</t>
        </is>
      </c>
      <c r="I37" t="inlineStr">
        <is>
          <t>暖通空调系统</t>
        </is>
      </c>
      <c r="J37" t="inlineStr">
        <is>
          <t>暖通水系统</t>
        </is>
      </c>
      <c r="K37" t="inlineStr">
        <is>
          <t>冷却水回水系统</t>
        </is>
      </c>
      <c r="L37" t="inlineStr">
        <is>
          <t>03</t>
        </is>
      </c>
      <c r="M37" t="inlineStr">
        <is>
          <t>01</t>
        </is>
      </c>
      <c r="N37" t="inlineStr">
        <is>
          <t>01</t>
        </is>
      </c>
      <c r="O37" t="inlineStr">
        <is>
          <t>11</t>
        </is>
      </c>
      <c r="P37" t="inlineStr">
        <is>
          <t>管道</t>
        </is>
      </c>
      <c r="Q37" t="inlineStr">
        <is>
          <t>管道类型</t>
        </is>
      </c>
      <c r="R37" t="inlineStr">
        <is>
          <t>冷却水回水系统-内外热镀锌管-丝接与法兰-DN25</t>
        </is>
      </c>
      <c r="S37" t="inlineStr">
        <is>
          <t>系统-管材-连接方式-公称直径</t>
        </is>
      </c>
      <c r="T37" t="inlineStr">
        <is>
          <t>是</t>
        </is>
      </c>
      <c r="U37" t="inlineStr">
        <is>
          <t>管道_管道类型_冷却水回水系统-内外热镀锌管-丝接与法兰-DN25</t>
        </is>
      </c>
      <c r="V37"/>
      <c r="W37"/>
      <c r="X37" t="inlineStr">
        <is>
          <t>空调水_管道</t>
        </is>
      </c>
      <c r="Y37" t="inlineStr">
        <is>
          <t>同意</t>
        </is>
      </c>
      <c r="Z37" t="inlineStr">
        <is>
          <t>同意</t>
        </is>
      </c>
      <c r="AA37"/>
      <c r="AB37" s="2" t="str">
        <f>=HYPERLINK("https://j6i2pabkfv.feishu.cn/wiki/GgKMwrIIXiZBqRkEuPjcoFmnnme", "属性信息-管道")</f>
        <v>属性信息-管道</v>
      </c>
      <c r="AC37"/>
      <c r="AD37"/>
      <c r="AE37"/>
      <c r="AF37"/>
      <c r="AG37"/>
      <c r="AH37"/>
      <c r="AI37"/>
    </row>
    <row r="38" ht="25.5" customHeight="1">
      <c r="A38"/>
      <c r="B38" t="inlineStr">
        <is>
          <t>通风空调工程</t>
        </is>
      </c>
      <c r="C38" t="inlineStr">
        <is>
          <t>空调水工程</t>
        </is>
      </c>
      <c r="D38" t="inlineStr">
        <is>
          <t>管道</t>
        </is>
      </c>
      <c r="E38" t="inlineStr">
        <is>
          <t>031001001</t>
        </is>
      </c>
      <c r="F38" t="inlineStr">
        <is>
          <t>内外热镀锌钢管 DN25</t>
        </is>
      </c>
      <c r="G38"/>
      <c r="H38" t="inlineStr">
        <is>
          <t>m</t>
        </is>
      </c>
      <c r="I38" t="inlineStr">
        <is>
          <t>暖通空调系统</t>
        </is>
      </c>
      <c r="J38" t="inlineStr">
        <is>
          <t>暖通水系统</t>
        </is>
      </c>
      <c r="K38" t="inlineStr">
        <is>
          <t>冷却水补水系统</t>
        </is>
      </c>
      <c r="L38" t="inlineStr">
        <is>
          <t>03</t>
        </is>
      </c>
      <c r="M38" t="inlineStr">
        <is>
          <t>01</t>
        </is>
      </c>
      <c r="N38" t="inlineStr">
        <is>
          <t>01</t>
        </is>
      </c>
      <c r="O38" t="inlineStr">
        <is>
          <t>25</t>
        </is>
      </c>
      <c r="P38" t="inlineStr">
        <is>
          <t>管道</t>
        </is>
      </c>
      <c r="Q38" t="inlineStr">
        <is>
          <t>管道类型</t>
        </is>
      </c>
      <c r="R38" t="inlineStr">
        <is>
          <t>冷却水补水系统-内外热镀锌管-丝接与法兰-DN25</t>
        </is>
      </c>
      <c r="S38" t="inlineStr">
        <is>
          <t>系统-管材-连接方式-公称直径</t>
        </is>
      </c>
      <c r="T38" t="inlineStr">
        <is>
          <t>是</t>
        </is>
      </c>
      <c r="U38" t="inlineStr">
        <is>
          <t>管道_管道类型_冷却水补水系统-内外热镀锌管-丝接与法兰-DN25</t>
        </is>
      </c>
      <c r="V38"/>
      <c r="W38"/>
      <c r="X38" t="inlineStr">
        <is>
          <t>空调水_管道</t>
        </is>
      </c>
      <c r="Y38" t="inlineStr">
        <is>
          <t>同意</t>
        </is>
      </c>
      <c r="Z38" t="inlineStr">
        <is>
          <t>同意</t>
        </is>
      </c>
      <c r="AA38"/>
      <c r="AB38" s="2" t="str">
        <f>=HYPERLINK("https://j6i2pabkfv.feishu.cn/wiki/GgKMwrIIXiZBqRkEuPjcoFmnnme", "属性信息-管道")</f>
        <v>属性信息-管道</v>
      </c>
      <c r="AC38"/>
      <c r="AD38"/>
      <c r="AE38"/>
      <c r="AF38"/>
      <c r="AG38"/>
      <c r="AH38"/>
      <c r="AI38"/>
    </row>
    <row r="39" ht="25.5" customHeight="1">
      <c r="A39"/>
      <c r="B39" t="inlineStr">
        <is>
          <t>通风空调工程</t>
        </is>
      </c>
      <c r="C39" t="inlineStr">
        <is>
          <t>空调水工程</t>
        </is>
      </c>
      <c r="D39" t="inlineStr">
        <is>
          <t>管道</t>
        </is>
      </c>
      <c r="E39" t="inlineStr">
        <is>
          <t>031001001</t>
        </is>
      </c>
      <c r="F39" t="inlineStr">
        <is>
          <t>内外热镀锌钢管 DN25</t>
        </is>
      </c>
      <c r="G39"/>
      <c r="H39" t="inlineStr">
        <is>
          <t>m</t>
        </is>
      </c>
      <c r="I39" t="inlineStr">
        <is>
          <t>暖通空调系统</t>
        </is>
      </c>
      <c r="J39" t="inlineStr">
        <is>
          <t>暖通水系统</t>
        </is>
      </c>
      <c r="K39" t="inlineStr">
        <is>
          <t>冷却水泄水系统</t>
        </is>
      </c>
      <c r="L39" t="inlineStr">
        <is>
          <t>03</t>
        </is>
      </c>
      <c r="M39" t="inlineStr">
        <is>
          <t>01</t>
        </is>
      </c>
      <c r="N39" t="inlineStr">
        <is>
          <t>01</t>
        </is>
      </c>
      <c r="O39" t="inlineStr">
        <is>
          <t>26</t>
        </is>
      </c>
      <c r="P39" t="inlineStr">
        <is>
          <t>管道</t>
        </is>
      </c>
      <c r="Q39" t="inlineStr">
        <is>
          <t>管道类型</t>
        </is>
      </c>
      <c r="R39" t="inlineStr">
        <is>
          <t>冷却水泄水系统-内外热镀锌管-丝接与法兰-DN25</t>
        </is>
      </c>
      <c r="S39" t="inlineStr">
        <is>
          <t>系统-管材-连接方式-公称直径</t>
        </is>
      </c>
      <c r="T39" t="inlineStr">
        <is>
          <t>是</t>
        </is>
      </c>
      <c r="U39" t="inlineStr">
        <is>
          <t>管道_管道类型_冷却水泄水系统-内外热镀锌管-丝接与法兰-DN25</t>
        </is>
      </c>
      <c r="V39"/>
      <c r="W39"/>
      <c r="X39" t="inlineStr">
        <is>
          <t>空调水_管道</t>
        </is>
      </c>
      <c r="Y39" t="inlineStr">
        <is>
          <t>同意</t>
        </is>
      </c>
      <c r="Z39" t="inlineStr">
        <is>
          <t>同意</t>
        </is>
      </c>
      <c r="AA39"/>
      <c r="AB39" s="2" t="str">
        <f>=HYPERLINK("https://j6i2pabkfv.feishu.cn/wiki/GgKMwrIIXiZBqRkEuPjcoFmnnme", "属性信息-管道")</f>
        <v>属性信息-管道</v>
      </c>
      <c r="AC39"/>
      <c r="AD39"/>
      <c r="AE39"/>
      <c r="AF39"/>
      <c r="AG39"/>
      <c r="AH39"/>
      <c r="AI39"/>
    </row>
    <row r="40" ht="25.5" customHeight="1">
      <c r="A40"/>
      <c r="B40" t="inlineStr">
        <is>
          <t>通风空调工程</t>
        </is>
      </c>
      <c r="C40" t="inlineStr">
        <is>
          <t>空调水工程</t>
        </is>
      </c>
      <c r="D40" t="inlineStr">
        <is>
          <t>管道</t>
        </is>
      </c>
      <c r="E40" t="inlineStr">
        <is>
          <t>031001001</t>
        </is>
      </c>
      <c r="F40" t="inlineStr">
        <is>
          <t>内外热镀锌钢管 DN25</t>
        </is>
      </c>
      <c r="G40"/>
      <c r="H40" t="inlineStr">
        <is>
          <t>m</t>
        </is>
      </c>
      <c r="I40" t="inlineStr">
        <is>
          <t>暖通空调系统</t>
        </is>
      </c>
      <c r="J40" t="inlineStr">
        <is>
          <t>暖通水系统</t>
        </is>
      </c>
      <c r="K40" t="inlineStr">
        <is>
          <t>冷媒管</t>
        </is>
      </c>
      <c r="L40" t="inlineStr">
        <is>
          <t>03</t>
        </is>
      </c>
      <c r="M40" t="inlineStr">
        <is>
          <t>01</t>
        </is>
      </c>
      <c r="N40" t="inlineStr">
        <is>
          <t>01</t>
        </is>
      </c>
      <c r="O40" t="inlineStr">
        <is>
          <t>12</t>
        </is>
      </c>
      <c r="P40" t="inlineStr">
        <is>
          <t>管道</t>
        </is>
      </c>
      <c r="Q40" t="inlineStr">
        <is>
          <t>管道类型</t>
        </is>
      </c>
      <c r="R40" t="inlineStr">
        <is>
          <t>冷媒水系统-内外热镀锌管-丝接与法兰-DN25</t>
        </is>
      </c>
      <c r="S40" t="inlineStr">
        <is>
          <t>系统-管材-连接方式-公称直径</t>
        </is>
      </c>
      <c r="T40" t="inlineStr">
        <is>
          <t>是</t>
        </is>
      </c>
      <c r="U40" t="inlineStr">
        <is>
          <t>管道_管道类型_冷媒水系统-内外热镀锌管-丝接与法兰-DN25</t>
        </is>
      </c>
      <c r="V40"/>
      <c r="W40"/>
      <c r="X40" t="inlineStr">
        <is>
          <t>空调水_管道</t>
        </is>
      </c>
      <c r="Y40" t="inlineStr">
        <is>
          <t>同意</t>
        </is>
      </c>
      <c r="Z40" t="inlineStr">
        <is>
          <t>同意</t>
        </is>
      </c>
      <c r="AA40"/>
      <c r="AB40" s="2" t="str">
        <f>=HYPERLINK("https://j6i2pabkfv.feishu.cn/wiki/GgKMwrIIXiZBqRkEuPjcoFmnnme", "属性信息-管道")</f>
        <v>属性信息-管道</v>
      </c>
      <c r="AC40"/>
      <c r="AD40"/>
      <c r="AE40"/>
      <c r="AF40"/>
      <c r="AG40"/>
      <c r="AH40"/>
      <c r="AI40"/>
    </row>
    <row r="41" ht="25.5" customHeight="1">
      <c r="A41"/>
      <c r="B41" t="inlineStr">
        <is>
          <t>通风空调工程</t>
        </is>
      </c>
      <c r="C41" t="inlineStr">
        <is>
          <t>空调水工程</t>
        </is>
      </c>
      <c r="D41" t="inlineStr">
        <is>
          <t>管道</t>
        </is>
      </c>
      <c r="E41" t="inlineStr">
        <is>
          <t>031001001</t>
        </is>
      </c>
      <c r="F41" t="inlineStr">
        <is>
          <t>内外热镀锌钢管 DN25</t>
        </is>
      </c>
      <c r="G41"/>
      <c r="H41" t="inlineStr">
        <is>
          <t>m</t>
        </is>
      </c>
      <c r="I41" t="inlineStr">
        <is>
          <t>暖通空调系统</t>
        </is>
      </c>
      <c r="J41" t="inlineStr">
        <is>
          <t>暖通水系统</t>
        </is>
      </c>
      <c r="K41" t="inlineStr">
        <is>
          <t>冷水供水系统</t>
        </is>
      </c>
      <c r="L41" t="inlineStr">
        <is>
          <t>03</t>
        </is>
      </c>
      <c r="M41" t="inlineStr">
        <is>
          <t>01</t>
        </is>
      </c>
      <c r="N41" t="inlineStr">
        <is>
          <t>01</t>
        </is>
      </c>
      <c r="O41" t="inlineStr">
        <is>
          <t>03</t>
        </is>
      </c>
      <c r="P41" t="inlineStr">
        <is>
          <t>管道</t>
        </is>
      </c>
      <c r="Q41" t="inlineStr">
        <is>
          <t>管道类型</t>
        </is>
      </c>
      <c r="R41" t="inlineStr">
        <is>
          <t>高区风盘冷水供水系统-内外热镀锌管-丝接与法兰-DN25</t>
        </is>
      </c>
      <c r="S41" t="inlineStr">
        <is>
          <t>系统-管材-连接方式-公称直径</t>
        </is>
      </c>
      <c r="T41" t="inlineStr">
        <is>
          <t>是</t>
        </is>
      </c>
      <c r="U41" t="inlineStr">
        <is>
          <t>管道_管道类型_高区风盘冷水供水系统-内外热镀锌管-丝接与法兰-DN25</t>
        </is>
      </c>
      <c r="V41"/>
      <c r="W41"/>
      <c r="X41" t="inlineStr">
        <is>
          <t>空调水_管道</t>
        </is>
      </c>
      <c r="Y41" t="inlineStr">
        <is>
          <t>同意</t>
        </is>
      </c>
      <c r="Z41" t="inlineStr">
        <is>
          <t>同意</t>
        </is>
      </c>
      <c r="AA41"/>
      <c r="AB41" s="2" t="str">
        <f>=HYPERLINK("https://j6i2pabkfv.feishu.cn/wiki/GgKMwrIIXiZBqRkEuPjcoFmnnme", "属性信息-管道")</f>
        <v>属性信息-管道</v>
      </c>
      <c r="AC41"/>
      <c r="AD41"/>
      <c r="AE41"/>
      <c r="AF41"/>
      <c r="AG41"/>
      <c r="AH41"/>
      <c r="AI41"/>
    </row>
    <row r="42" ht="25.5" customHeight="1">
      <c r="A42"/>
      <c r="B42" t="inlineStr">
        <is>
          <t>通风空调工程</t>
        </is>
      </c>
      <c r="C42" t="inlineStr">
        <is>
          <t>空调水工程</t>
        </is>
      </c>
      <c r="D42" t="inlineStr">
        <is>
          <t>管道</t>
        </is>
      </c>
      <c r="E42" t="inlineStr">
        <is>
          <t>031001001</t>
        </is>
      </c>
      <c r="F42" t="inlineStr">
        <is>
          <t>内外热镀锌钢管 DN25</t>
        </is>
      </c>
      <c r="G42"/>
      <c r="H42" t="inlineStr">
        <is>
          <t>m</t>
        </is>
      </c>
      <c r="I42" t="inlineStr">
        <is>
          <t>暖通空调系统</t>
        </is>
      </c>
      <c r="J42" t="inlineStr">
        <is>
          <t>暖通水系统</t>
        </is>
      </c>
      <c r="K42" t="inlineStr">
        <is>
          <t>冷水回水系统</t>
        </is>
      </c>
      <c r="L42" t="inlineStr">
        <is>
          <t>03</t>
        </is>
      </c>
      <c r="M42" t="inlineStr">
        <is>
          <t>01</t>
        </is>
      </c>
      <c r="N42" t="inlineStr">
        <is>
          <t>01</t>
        </is>
      </c>
      <c r="O42" t="inlineStr">
        <is>
          <t>04</t>
        </is>
      </c>
      <c r="P42" t="inlineStr">
        <is>
          <t>管道</t>
        </is>
      </c>
      <c r="Q42" t="inlineStr">
        <is>
          <t>管道类型</t>
        </is>
      </c>
      <c r="R42" t="inlineStr">
        <is>
          <t>高区风盘冷水回水系统-内外热镀锌管-丝接与法兰-DN25</t>
        </is>
      </c>
      <c r="S42" t="inlineStr">
        <is>
          <t>系统-管材-连接方式-公称直径</t>
        </is>
      </c>
      <c r="T42" t="inlineStr">
        <is>
          <t>是</t>
        </is>
      </c>
      <c r="U42" t="inlineStr">
        <is>
          <t>管道_管道类型_高区风盘冷水回水系统-内外热镀锌管-丝接与法兰-DN25</t>
        </is>
      </c>
      <c r="V42"/>
      <c r="W42"/>
      <c r="X42" t="inlineStr">
        <is>
          <t>空调水_管道</t>
        </is>
      </c>
      <c r="Y42" t="inlineStr">
        <is>
          <t>同意</t>
        </is>
      </c>
      <c r="Z42" t="inlineStr">
        <is>
          <t>同意</t>
        </is>
      </c>
      <c r="AA42"/>
      <c r="AB42" s="2" t="str">
        <f>=HYPERLINK("https://j6i2pabkfv.feishu.cn/wiki/GgKMwrIIXiZBqRkEuPjcoFmnnme", "属性信息-管道")</f>
        <v>属性信息-管道</v>
      </c>
      <c r="AC42"/>
      <c r="AD42"/>
      <c r="AE42"/>
      <c r="AF42"/>
      <c r="AG42"/>
      <c r="AH42"/>
      <c r="AI42"/>
    </row>
    <row r="43" ht="25.5" customHeight="1">
      <c r="A43"/>
      <c r="B43" t="inlineStr">
        <is>
          <t>通风空调工程</t>
        </is>
      </c>
      <c r="C43" t="inlineStr">
        <is>
          <t>空调水工程</t>
        </is>
      </c>
      <c r="D43" t="inlineStr">
        <is>
          <t>管道</t>
        </is>
      </c>
      <c r="E43" t="inlineStr">
        <is>
          <t>031001001</t>
        </is>
      </c>
      <c r="F43" t="inlineStr">
        <is>
          <t>内外热镀锌钢管 DN25</t>
        </is>
      </c>
      <c r="G43"/>
      <c r="H43" t="inlineStr">
        <is>
          <t>m</t>
        </is>
      </c>
      <c r="I43" t="inlineStr">
        <is>
          <t>暖通空调系统</t>
        </is>
      </c>
      <c r="J43" t="inlineStr">
        <is>
          <t>暖通水系统</t>
        </is>
      </c>
      <c r="K43" t="inlineStr">
        <is>
          <t>热水供水系统</t>
        </is>
      </c>
      <c r="L43" t="inlineStr">
        <is>
          <t>03</t>
        </is>
      </c>
      <c r="M43" t="inlineStr">
        <is>
          <t>01</t>
        </is>
      </c>
      <c r="N43" t="inlineStr">
        <is>
          <t>01</t>
        </is>
      </c>
      <c r="O43" t="inlineStr">
        <is>
          <t>05</t>
        </is>
      </c>
      <c r="P43" t="inlineStr">
        <is>
          <t>管道</t>
        </is>
      </c>
      <c r="Q43" t="inlineStr">
        <is>
          <t>管道类型</t>
        </is>
      </c>
      <c r="R43" t="inlineStr">
        <is>
          <t>高区风盘热水供水系统-内外热镀锌管-丝接与法兰-DN25</t>
        </is>
      </c>
      <c r="S43" t="inlineStr">
        <is>
          <t>系统-管材-连接方式-公称直径</t>
        </is>
      </c>
      <c r="T43" t="inlineStr">
        <is>
          <t>是</t>
        </is>
      </c>
      <c r="U43" t="inlineStr">
        <is>
          <t>管道_管道类型_高区风盘热水供水系统-内外热镀锌管-丝接与法兰-DN25</t>
        </is>
      </c>
      <c r="V43"/>
      <c r="W43"/>
      <c r="X43" t="inlineStr">
        <is>
          <t>空调水_管道</t>
        </is>
      </c>
      <c r="Y43" t="inlineStr">
        <is>
          <t>同意</t>
        </is>
      </c>
      <c r="Z43" t="inlineStr">
        <is>
          <t>同意</t>
        </is>
      </c>
      <c r="AA43"/>
      <c r="AB43" s="2" t="str">
        <f>=HYPERLINK("https://j6i2pabkfv.feishu.cn/wiki/GgKMwrIIXiZBqRkEuPjcoFmnnme", "属性信息-管道")</f>
        <v>属性信息-管道</v>
      </c>
      <c r="AC43"/>
      <c r="AD43"/>
      <c r="AE43"/>
      <c r="AF43"/>
      <c r="AG43"/>
      <c r="AH43"/>
      <c r="AI43"/>
    </row>
    <row r="44" ht="25.5" customHeight="1">
      <c r="A44"/>
      <c r="B44" t="inlineStr">
        <is>
          <t>通风空调工程</t>
        </is>
      </c>
      <c r="C44" t="inlineStr">
        <is>
          <t>空调水工程</t>
        </is>
      </c>
      <c r="D44" t="inlineStr">
        <is>
          <t>管道</t>
        </is>
      </c>
      <c r="E44" t="inlineStr">
        <is>
          <t>031001001</t>
        </is>
      </c>
      <c r="F44" t="inlineStr">
        <is>
          <t>内外热镀锌钢管 DN25</t>
        </is>
      </c>
      <c r="G44"/>
      <c r="H44" t="inlineStr">
        <is>
          <t>m</t>
        </is>
      </c>
      <c r="I44" t="inlineStr">
        <is>
          <t>暖通空调系统</t>
        </is>
      </c>
      <c r="J44" t="inlineStr">
        <is>
          <t>暖通水系统</t>
        </is>
      </c>
      <c r="K44" t="inlineStr">
        <is>
          <t>热水回水系统</t>
        </is>
      </c>
      <c r="L44" t="inlineStr">
        <is>
          <t>03</t>
        </is>
      </c>
      <c r="M44" t="inlineStr">
        <is>
          <t>01</t>
        </is>
      </c>
      <c r="N44" t="inlineStr">
        <is>
          <t>01</t>
        </is>
      </c>
      <c r="O44" t="inlineStr">
        <is>
          <t>06</t>
        </is>
      </c>
      <c r="P44" t="inlineStr">
        <is>
          <t>管道</t>
        </is>
      </c>
      <c r="Q44" t="inlineStr">
        <is>
          <t>管道类型</t>
        </is>
      </c>
      <c r="R44" t="inlineStr">
        <is>
          <t>高区风盘热水回水系统-内外热镀锌管-丝接与法兰-DN25</t>
        </is>
      </c>
      <c r="S44" t="inlineStr">
        <is>
          <t>系统-管材-连接方式-公称直径</t>
        </is>
      </c>
      <c r="T44" t="inlineStr">
        <is>
          <t>是</t>
        </is>
      </c>
      <c r="U44" t="inlineStr">
        <is>
          <t>管道_管道类型_高区风盘热水回水系统-内外热镀锌管-丝接与法兰-DN25</t>
        </is>
      </c>
      <c r="V44"/>
      <c r="W44"/>
      <c r="X44" t="inlineStr">
        <is>
          <t>空调水_管道</t>
        </is>
      </c>
      <c r="Y44" t="inlineStr">
        <is>
          <t>同意</t>
        </is>
      </c>
      <c r="Z44" t="inlineStr">
        <is>
          <t>同意</t>
        </is>
      </c>
      <c r="AA44"/>
      <c r="AB44" s="2" t="str">
        <f>=HYPERLINK("https://j6i2pabkfv.feishu.cn/wiki/GgKMwrIIXiZBqRkEuPjcoFmnnme", "属性信息-管道")</f>
        <v>属性信息-管道</v>
      </c>
      <c r="AC44"/>
      <c r="AD44"/>
      <c r="AE44"/>
      <c r="AF44"/>
      <c r="AG44"/>
      <c r="AH44"/>
      <c r="AI44"/>
    </row>
    <row r="45" ht="25.5" customHeight="1">
      <c r="A45"/>
      <c r="B45" t="inlineStr">
        <is>
          <t>通风空调工程</t>
        </is>
      </c>
      <c r="C45" t="inlineStr">
        <is>
          <t>空调水工程</t>
        </is>
      </c>
      <c r="D45" t="inlineStr">
        <is>
          <t>管道</t>
        </is>
      </c>
      <c r="E45" t="inlineStr">
        <is>
          <t>031001001</t>
        </is>
      </c>
      <c r="F45" t="inlineStr">
        <is>
          <t>内外热镀锌钢管 DN25</t>
        </is>
      </c>
      <c r="G45"/>
      <c r="H45" t="inlineStr">
        <is>
          <t>m</t>
        </is>
      </c>
      <c r="I45" t="inlineStr">
        <is>
          <t>暖通空调系统</t>
        </is>
      </c>
      <c r="J45" t="inlineStr">
        <is>
          <t>暖通水系统</t>
        </is>
      </c>
      <c r="K45" t="inlineStr">
        <is>
          <t>冷热水供水系统</t>
        </is>
      </c>
      <c r="L45" t="inlineStr">
        <is>
          <t>03</t>
        </is>
      </c>
      <c r="M45" t="inlineStr">
        <is>
          <t>01</t>
        </is>
      </c>
      <c r="N45" t="inlineStr">
        <is>
          <t>01</t>
        </is>
      </c>
      <c r="O45" t="inlineStr">
        <is>
          <t>01</t>
        </is>
      </c>
      <c r="P45" t="inlineStr">
        <is>
          <t>管道</t>
        </is>
      </c>
      <c r="Q45" t="inlineStr">
        <is>
          <t>管道类型</t>
        </is>
      </c>
      <c r="R45" t="inlineStr">
        <is>
          <t>冷、热水供水系统-内外热镀锌管-丝接与法兰-DN25</t>
        </is>
      </c>
      <c r="S45" t="inlineStr">
        <is>
          <t>系统-管材-连接方式-公称直径</t>
        </is>
      </c>
      <c r="T45" t="inlineStr">
        <is>
          <t>是</t>
        </is>
      </c>
      <c r="U45" t="inlineStr">
        <is>
          <t>管道_管道类型_冷、热水供水系统-内外热镀锌管-丝接与法兰-DN25</t>
        </is>
      </c>
      <c r="V45"/>
      <c r="W45"/>
      <c r="X45" t="inlineStr">
        <is>
          <t>空调水_管道</t>
        </is>
      </c>
      <c r="Y45" t="inlineStr">
        <is>
          <t>同意</t>
        </is>
      </c>
      <c r="Z45" t="inlineStr">
        <is>
          <t>同意</t>
        </is>
      </c>
      <c r="AA45"/>
      <c r="AB45" s="2" t="str">
        <f>=HYPERLINK("https://j6i2pabkfv.feishu.cn/wiki/GgKMwrIIXiZBqRkEuPjcoFmnnme", "属性信息-管道")</f>
        <v>属性信息-管道</v>
      </c>
      <c r="AC45"/>
      <c r="AD45"/>
      <c r="AE45"/>
      <c r="AF45"/>
      <c r="AG45"/>
      <c r="AH45"/>
      <c r="AI45"/>
    </row>
    <row r="46" ht="25.5" customHeight="1">
      <c r="A46"/>
      <c r="B46" t="inlineStr">
        <is>
          <t>通风空调工程</t>
        </is>
      </c>
      <c r="C46" t="inlineStr">
        <is>
          <t>空调水工程</t>
        </is>
      </c>
      <c r="D46" t="inlineStr">
        <is>
          <t>管道</t>
        </is>
      </c>
      <c r="E46" t="inlineStr">
        <is>
          <t>031001001</t>
        </is>
      </c>
      <c r="F46" t="inlineStr">
        <is>
          <t>内外热镀锌钢管 DN25</t>
        </is>
      </c>
      <c r="G46"/>
      <c r="H46" t="inlineStr">
        <is>
          <t>m</t>
        </is>
      </c>
      <c r="I46" t="inlineStr">
        <is>
          <t>暖通空调系统</t>
        </is>
      </c>
      <c r="J46" t="inlineStr">
        <is>
          <t>暖通水系统</t>
        </is>
      </c>
      <c r="K46" t="inlineStr">
        <is>
          <t>冷热水回水系统</t>
        </is>
      </c>
      <c r="L46" t="inlineStr">
        <is>
          <t>03</t>
        </is>
      </c>
      <c r="M46" t="inlineStr">
        <is>
          <t>01</t>
        </is>
      </c>
      <c r="N46" t="inlineStr">
        <is>
          <t>01</t>
        </is>
      </c>
      <c r="O46" t="inlineStr">
        <is>
          <t>02</t>
        </is>
      </c>
      <c r="P46" t="inlineStr">
        <is>
          <t>管道</t>
        </is>
      </c>
      <c r="Q46" t="inlineStr">
        <is>
          <t>管道类型</t>
        </is>
      </c>
      <c r="R46" t="inlineStr">
        <is>
          <t>冷、热水回水系统-内外热镀锌管-丝接与法兰-DN25</t>
        </is>
      </c>
      <c r="S46" t="inlineStr">
        <is>
          <t>系统-管材-连接方式-公称直径</t>
        </is>
      </c>
      <c r="T46" t="inlineStr">
        <is>
          <t>是</t>
        </is>
      </c>
      <c r="U46" t="inlineStr">
        <is>
          <t>管道_管道类型_冷、热水回水系统-内外热镀锌管-丝接与法兰-DN25</t>
        </is>
      </c>
      <c r="V46"/>
      <c r="W46"/>
      <c r="X46" t="inlineStr">
        <is>
          <t>空调水_管道</t>
        </is>
      </c>
      <c r="Y46" t="inlineStr">
        <is>
          <t>同意</t>
        </is>
      </c>
      <c r="Z46" t="inlineStr">
        <is>
          <t>同意</t>
        </is>
      </c>
      <c r="AA46"/>
      <c r="AB46" s="2" t="str">
        <f>=HYPERLINK("https://j6i2pabkfv.feishu.cn/wiki/GgKMwrIIXiZBqRkEuPjcoFmnnme", "属性信息-管道")</f>
        <v>属性信息-管道</v>
      </c>
      <c r="AC46"/>
      <c r="AD46"/>
      <c r="AE46"/>
      <c r="AF46"/>
      <c r="AG46"/>
      <c r="AH46"/>
      <c r="AI46"/>
    </row>
    <row r="47" ht="25.5" customHeight="1">
      <c r="A47"/>
      <c r="B47" t="inlineStr">
        <is>
          <t>通风空调工程</t>
        </is>
      </c>
      <c r="C47" t="inlineStr">
        <is>
          <t>空调水工程</t>
        </is>
      </c>
      <c r="D47" t="inlineStr">
        <is>
          <t>管道</t>
        </is>
      </c>
      <c r="E47" t="inlineStr">
        <is>
          <t>031001001</t>
        </is>
      </c>
      <c r="F47" t="inlineStr">
        <is>
          <t>内外热镀锌钢管 DN25</t>
        </is>
      </c>
      <c r="G47"/>
      <c r="H47" t="inlineStr">
        <is>
          <t>m</t>
        </is>
      </c>
      <c r="I47" t="inlineStr">
        <is>
          <t>暖通空调系统</t>
        </is>
      </c>
      <c r="J47" t="inlineStr">
        <is>
          <t>暖通水系统</t>
        </is>
      </c>
      <c r="K47" t="inlineStr">
        <is>
          <t>冷水供水系统</t>
        </is>
      </c>
      <c r="L47" t="inlineStr">
        <is>
          <t>03</t>
        </is>
      </c>
      <c r="M47" t="inlineStr">
        <is>
          <t>01</t>
        </is>
      </c>
      <c r="N47" t="inlineStr">
        <is>
          <t>01</t>
        </is>
      </c>
      <c r="O47" t="inlineStr">
        <is>
          <t>03</t>
        </is>
      </c>
      <c r="P47" t="inlineStr">
        <is>
          <t>管道</t>
        </is>
      </c>
      <c r="Q47" t="inlineStr">
        <is>
          <t>管道类型</t>
        </is>
      </c>
      <c r="R47" t="inlineStr">
        <is>
          <t>高区空调冷水供水系统-内外热镀锌管-丝接与法兰-DN25</t>
        </is>
      </c>
      <c r="S47" t="inlineStr">
        <is>
          <t>系统-管材-连接方式-公称直径</t>
        </is>
      </c>
      <c r="T47" t="inlineStr">
        <is>
          <t>是</t>
        </is>
      </c>
      <c r="U47" t="inlineStr">
        <is>
          <t>管道_管道类型_高区空调冷水供水系统-内外热镀锌管-丝接与法兰-DN25</t>
        </is>
      </c>
      <c r="V47"/>
      <c r="W47"/>
      <c r="X47" t="inlineStr">
        <is>
          <t>空调水_管道</t>
        </is>
      </c>
      <c r="Y47" t="inlineStr">
        <is>
          <t>同意</t>
        </is>
      </c>
      <c r="Z47" t="inlineStr">
        <is>
          <t>同意</t>
        </is>
      </c>
      <c r="AA47"/>
      <c r="AB47" s="2" t="str">
        <f>=HYPERLINK("https://j6i2pabkfv.feishu.cn/wiki/GgKMwrIIXiZBqRkEuPjcoFmnnme", "属性信息-管道")</f>
        <v>属性信息-管道</v>
      </c>
      <c r="AC47"/>
      <c r="AD47"/>
      <c r="AE47"/>
      <c r="AF47"/>
      <c r="AG47"/>
      <c r="AH47"/>
      <c r="AI47"/>
    </row>
    <row r="48" ht="25.5" customHeight="1">
      <c r="A48"/>
      <c r="B48" t="inlineStr">
        <is>
          <t>通风空调工程</t>
        </is>
      </c>
      <c r="C48" t="inlineStr">
        <is>
          <t>空调水工程</t>
        </is>
      </c>
      <c r="D48" t="inlineStr">
        <is>
          <t>管道</t>
        </is>
      </c>
      <c r="E48" t="inlineStr">
        <is>
          <t>031001001</t>
        </is>
      </c>
      <c r="F48" t="inlineStr">
        <is>
          <t>内外热镀锌钢管 DN25</t>
        </is>
      </c>
      <c r="G48"/>
      <c r="H48" t="inlineStr">
        <is>
          <t>m</t>
        </is>
      </c>
      <c r="I48" t="inlineStr">
        <is>
          <t>暖通空调系统</t>
        </is>
      </c>
      <c r="J48" t="inlineStr">
        <is>
          <t>暖通水系统</t>
        </is>
      </c>
      <c r="K48" t="inlineStr">
        <is>
          <t>冷水回水系统</t>
        </is>
      </c>
      <c r="L48" t="inlineStr">
        <is>
          <t>03</t>
        </is>
      </c>
      <c r="M48" t="inlineStr">
        <is>
          <t>01</t>
        </is>
      </c>
      <c r="N48" t="inlineStr">
        <is>
          <t>01</t>
        </is>
      </c>
      <c r="O48" t="inlineStr">
        <is>
          <t>04</t>
        </is>
      </c>
      <c r="P48" t="inlineStr">
        <is>
          <t>管道</t>
        </is>
      </c>
      <c r="Q48" t="inlineStr">
        <is>
          <t>管道类型</t>
        </is>
      </c>
      <c r="R48" t="inlineStr">
        <is>
          <t>高区空调冷水回水系统-内外热镀锌管-丝接与法兰-DN25</t>
        </is>
      </c>
      <c r="S48" t="inlineStr">
        <is>
          <t>系统-管材-连接方式-公称直径</t>
        </is>
      </c>
      <c r="T48" t="inlineStr">
        <is>
          <t>是</t>
        </is>
      </c>
      <c r="U48" t="inlineStr">
        <is>
          <t>管道_管道类型_高区空调冷水回水系统-内外热镀锌管-丝接与法兰-DN25</t>
        </is>
      </c>
      <c r="V48"/>
      <c r="W48"/>
      <c r="X48" t="inlineStr">
        <is>
          <t>空调水_管道</t>
        </is>
      </c>
      <c r="Y48" t="inlineStr">
        <is>
          <t>同意</t>
        </is>
      </c>
      <c r="Z48" t="inlineStr">
        <is>
          <t>同意</t>
        </is>
      </c>
      <c r="AA48"/>
      <c r="AB48" s="2" t="str">
        <f>=HYPERLINK("https://j6i2pabkfv.feishu.cn/wiki/GgKMwrIIXiZBqRkEuPjcoFmnnme", "属性信息-管道")</f>
        <v>属性信息-管道</v>
      </c>
      <c r="AC48"/>
      <c r="AD48"/>
      <c r="AE48"/>
      <c r="AF48"/>
      <c r="AG48"/>
      <c r="AH48"/>
      <c r="AI48"/>
    </row>
    <row r="49" ht="25.5" customHeight="1">
      <c r="A49"/>
      <c r="B49" t="inlineStr">
        <is>
          <t>通风空调工程</t>
        </is>
      </c>
      <c r="C49" t="inlineStr">
        <is>
          <t>空调水工程</t>
        </is>
      </c>
      <c r="D49" t="inlineStr">
        <is>
          <t>管道</t>
        </is>
      </c>
      <c r="E49" t="inlineStr">
        <is>
          <t>031001001</t>
        </is>
      </c>
      <c r="F49" t="inlineStr">
        <is>
          <t>内外热镀锌钢管 DN25</t>
        </is>
      </c>
      <c r="G49"/>
      <c r="H49" t="inlineStr">
        <is>
          <t>m</t>
        </is>
      </c>
      <c r="I49" t="inlineStr">
        <is>
          <t>暖通空调系统</t>
        </is>
      </c>
      <c r="J49" t="inlineStr">
        <is>
          <t>暖通水系统</t>
        </is>
      </c>
      <c r="K49" t="inlineStr">
        <is>
          <t>热水供水系统</t>
        </is>
      </c>
      <c r="L49" t="inlineStr">
        <is>
          <t>03</t>
        </is>
      </c>
      <c r="M49" t="inlineStr">
        <is>
          <t>01</t>
        </is>
      </c>
      <c r="N49" t="inlineStr">
        <is>
          <t>01</t>
        </is>
      </c>
      <c r="O49" t="inlineStr">
        <is>
          <t>05</t>
        </is>
      </c>
      <c r="P49" t="inlineStr">
        <is>
          <t>管道</t>
        </is>
      </c>
      <c r="Q49" t="inlineStr">
        <is>
          <t>管道类型</t>
        </is>
      </c>
      <c r="R49" t="inlineStr">
        <is>
          <t>高区空调热水供水系统-内外热镀锌管-丝接与法兰-DN25</t>
        </is>
      </c>
      <c r="S49" t="inlineStr">
        <is>
          <t>系统-管材-连接方式-公称直径</t>
        </is>
      </c>
      <c r="T49" t="inlineStr">
        <is>
          <t>是</t>
        </is>
      </c>
      <c r="U49" t="inlineStr">
        <is>
          <t>管道_管道类型_高区空调热水供水系统-内外热镀锌管-丝接与法兰-DN25</t>
        </is>
      </c>
      <c r="V49"/>
      <c r="W49"/>
      <c r="X49" t="inlineStr">
        <is>
          <t>空调水_管道</t>
        </is>
      </c>
      <c r="Y49" t="inlineStr">
        <is>
          <t>同意</t>
        </is>
      </c>
      <c r="Z49" t="inlineStr">
        <is>
          <t>同意</t>
        </is>
      </c>
      <c r="AA49"/>
      <c r="AB49" s="2" t="str">
        <f>=HYPERLINK("https://j6i2pabkfv.feishu.cn/wiki/GgKMwrIIXiZBqRkEuPjcoFmnnme", "属性信息-管道")</f>
        <v>属性信息-管道</v>
      </c>
      <c r="AC49"/>
      <c r="AD49"/>
      <c r="AE49"/>
      <c r="AF49"/>
      <c r="AG49"/>
      <c r="AH49"/>
      <c r="AI49"/>
    </row>
    <row r="50" ht="25.5" customHeight="1">
      <c r="A50"/>
      <c r="B50" t="inlineStr">
        <is>
          <t>通风空调工程</t>
        </is>
      </c>
      <c r="C50" t="inlineStr">
        <is>
          <t>空调水工程</t>
        </is>
      </c>
      <c r="D50" t="inlineStr">
        <is>
          <t>管道</t>
        </is>
      </c>
      <c r="E50" t="inlineStr">
        <is>
          <t>031001001</t>
        </is>
      </c>
      <c r="F50" t="inlineStr">
        <is>
          <t>内外热镀锌钢管 DN25</t>
        </is>
      </c>
      <c r="G50"/>
      <c r="H50" t="inlineStr">
        <is>
          <t>m</t>
        </is>
      </c>
      <c r="I50" t="inlineStr">
        <is>
          <t>暖通空调系统</t>
        </is>
      </c>
      <c r="J50" t="inlineStr">
        <is>
          <t>暖通水系统</t>
        </is>
      </c>
      <c r="K50" t="inlineStr">
        <is>
          <t>热水回水系统</t>
        </is>
      </c>
      <c r="L50" t="inlineStr">
        <is>
          <t>03</t>
        </is>
      </c>
      <c r="M50" t="inlineStr">
        <is>
          <t>01</t>
        </is>
      </c>
      <c r="N50" t="inlineStr">
        <is>
          <t>01</t>
        </is>
      </c>
      <c r="O50" t="inlineStr">
        <is>
          <t>06</t>
        </is>
      </c>
      <c r="P50" t="inlineStr">
        <is>
          <t>管道</t>
        </is>
      </c>
      <c r="Q50" t="inlineStr">
        <is>
          <t>管道类型</t>
        </is>
      </c>
      <c r="R50" t="inlineStr">
        <is>
          <t>高区空调热水回水系统-内外热镀锌管-丝接与法兰-DN25</t>
        </is>
      </c>
      <c r="S50" t="inlineStr">
        <is>
          <t>系统-管材-连接方式-公称直径</t>
        </is>
      </c>
      <c r="T50" t="inlineStr">
        <is>
          <t>是</t>
        </is>
      </c>
      <c r="U50" t="inlineStr">
        <is>
          <t>管道_管道类型_高区空调热水回水系统-内外热镀锌管-丝接与法兰-DN25</t>
        </is>
      </c>
      <c r="V50"/>
      <c r="W50"/>
      <c r="X50" t="inlineStr">
        <is>
          <t>空调水_管道</t>
        </is>
      </c>
      <c r="Y50" t="inlineStr">
        <is>
          <t>同意</t>
        </is>
      </c>
      <c r="Z50" t="inlineStr">
        <is>
          <t>同意</t>
        </is>
      </c>
      <c r="AA50"/>
      <c r="AB50" s="2" t="str">
        <f>=HYPERLINK("https://j6i2pabkfv.feishu.cn/wiki/GgKMwrIIXiZBqRkEuPjcoFmnnme", "属性信息-管道")</f>
        <v>属性信息-管道</v>
      </c>
      <c r="AC50"/>
      <c r="AD50"/>
      <c r="AE50"/>
      <c r="AF50"/>
      <c r="AG50"/>
      <c r="AH50"/>
      <c r="AI50"/>
    </row>
    <row r="51" ht="25.5" customHeight="1">
      <c r="A51"/>
      <c r="B51" t="inlineStr">
        <is>
          <t>通风空调工程</t>
        </is>
      </c>
      <c r="C51" t="inlineStr">
        <is>
          <t>空调水工程</t>
        </is>
      </c>
      <c r="D51" t="inlineStr">
        <is>
          <t>管道</t>
        </is>
      </c>
      <c r="E51" t="inlineStr">
        <is>
          <t>031001001</t>
        </is>
      </c>
      <c r="F51" t="inlineStr">
        <is>
          <t>内外热镀锌钢管 DN25</t>
        </is>
      </c>
      <c r="G51"/>
      <c r="H51" t="inlineStr">
        <is>
          <t>m</t>
        </is>
      </c>
      <c r="I51" t="inlineStr">
        <is>
          <t>暖通空调系统</t>
        </is>
      </c>
      <c r="J51" t="inlineStr">
        <is>
          <t>暖通水系统</t>
        </is>
      </c>
      <c r="K51" t="inlineStr">
        <is>
          <t>冷热水供水系统</t>
        </is>
      </c>
      <c r="L51" t="inlineStr">
        <is>
          <t>03</t>
        </is>
      </c>
      <c r="M51" t="inlineStr">
        <is>
          <t>01</t>
        </is>
      </c>
      <c r="N51" t="inlineStr">
        <is>
          <t>01</t>
        </is>
      </c>
      <c r="O51" t="inlineStr">
        <is>
          <t>01</t>
        </is>
      </c>
      <c r="P51" t="inlineStr">
        <is>
          <t>管道</t>
        </is>
      </c>
      <c r="Q51" t="inlineStr">
        <is>
          <t>管道类型</t>
        </is>
      </c>
      <c r="R51" t="inlineStr">
        <is>
          <t>高区风盘冷、热水供水系统-内外热镀锌管-丝接与法兰-DN25</t>
        </is>
      </c>
      <c r="S51" t="inlineStr">
        <is>
          <t>系统-管材-连接方式-公称直径</t>
        </is>
      </c>
      <c r="T51" t="inlineStr">
        <is>
          <t>是</t>
        </is>
      </c>
      <c r="U51" t="inlineStr">
        <is>
          <t>管道_管道类型_高区风盘冷、热水供水系统-内外热镀锌管-丝接与法兰-DN25</t>
        </is>
      </c>
      <c r="V51"/>
      <c r="W51"/>
      <c r="X51" t="inlineStr">
        <is>
          <t>空调水_管道</t>
        </is>
      </c>
      <c r="Y51" t="inlineStr">
        <is>
          <t>同意</t>
        </is>
      </c>
      <c r="Z51" t="inlineStr">
        <is>
          <t>同意</t>
        </is>
      </c>
      <c r="AA51"/>
      <c r="AB51" s="2" t="str">
        <f>=HYPERLINK("https://j6i2pabkfv.feishu.cn/wiki/GgKMwrIIXiZBqRkEuPjcoFmnnme", "属性信息-管道")</f>
        <v>属性信息-管道</v>
      </c>
      <c r="AC51"/>
      <c r="AD51"/>
      <c r="AE51"/>
      <c r="AF51"/>
      <c r="AG51"/>
      <c r="AH51"/>
      <c r="AI51"/>
    </row>
    <row r="52" ht="25.5" customHeight="1">
      <c r="A52"/>
      <c r="B52" t="inlineStr">
        <is>
          <t>通风空调工程</t>
        </is>
      </c>
      <c r="C52" t="inlineStr">
        <is>
          <t>空调水工程</t>
        </is>
      </c>
      <c r="D52" t="inlineStr">
        <is>
          <t>管道</t>
        </is>
      </c>
      <c r="E52" t="inlineStr">
        <is>
          <t>031001001</t>
        </is>
      </c>
      <c r="F52" t="inlineStr">
        <is>
          <t>内外热镀锌钢管 DN25</t>
        </is>
      </c>
      <c r="G52"/>
      <c r="H52" t="inlineStr">
        <is>
          <t>m</t>
        </is>
      </c>
      <c r="I52" t="inlineStr">
        <is>
          <t>暖通空调系统</t>
        </is>
      </c>
      <c r="J52" t="inlineStr">
        <is>
          <t>暖通水系统</t>
        </is>
      </c>
      <c r="K52" t="inlineStr">
        <is>
          <t>冷热水回水系统</t>
        </is>
      </c>
      <c r="L52" t="inlineStr">
        <is>
          <t>03</t>
        </is>
      </c>
      <c r="M52" t="inlineStr">
        <is>
          <t>01</t>
        </is>
      </c>
      <c r="N52" t="inlineStr">
        <is>
          <t>01</t>
        </is>
      </c>
      <c r="O52" t="inlineStr">
        <is>
          <t>02</t>
        </is>
      </c>
      <c r="P52" t="inlineStr">
        <is>
          <t>管道</t>
        </is>
      </c>
      <c r="Q52" t="inlineStr">
        <is>
          <t>管道类型</t>
        </is>
      </c>
      <c r="R52" t="inlineStr">
        <is>
          <t>高区风盘冷、热水回水系统-内外热镀锌管-丝接与法兰-DN25</t>
        </is>
      </c>
      <c r="S52" t="inlineStr">
        <is>
          <t>系统-管材-连接方式-公称直径</t>
        </is>
      </c>
      <c r="T52" t="inlineStr">
        <is>
          <t>是</t>
        </is>
      </c>
      <c r="U52" t="inlineStr">
        <is>
          <t>管道_管道类型_高区风盘冷、热水回水系统-内外热镀锌管-丝接与法兰-DN25</t>
        </is>
      </c>
      <c r="V52"/>
      <c r="W52"/>
      <c r="X52" t="inlineStr">
        <is>
          <t>空调水_管道</t>
        </is>
      </c>
      <c r="Y52" t="inlineStr">
        <is>
          <t>同意</t>
        </is>
      </c>
      <c r="Z52" t="inlineStr">
        <is>
          <t>同意</t>
        </is>
      </c>
      <c r="AA52"/>
      <c r="AB52" s="2" t="str">
        <f>=HYPERLINK("https://j6i2pabkfv.feishu.cn/wiki/GgKMwrIIXiZBqRkEuPjcoFmnnme", "属性信息-管道")</f>
        <v>属性信息-管道</v>
      </c>
      <c r="AC52"/>
      <c r="AD52"/>
      <c r="AE52"/>
      <c r="AF52"/>
      <c r="AG52"/>
      <c r="AH52"/>
      <c r="AI52"/>
    </row>
    <row r="53" ht="25.5" customHeight="1">
      <c r="A53"/>
      <c r="B53" t="inlineStr">
        <is>
          <t>通风空调工程</t>
        </is>
      </c>
      <c r="C53" t="inlineStr">
        <is>
          <t>空调水工程</t>
        </is>
      </c>
      <c r="D53" t="inlineStr">
        <is>
          <t>管道</t>
        </is>
      </c>
      <c r="E53" t="inlineStr">
        <is>
          <t>031001001</t>
        </is>
      </c>
      <c r="F53" t="inlineStr">
        <is>
          <t>内外热镀锌钢管 DN25</t>
        </is>
      </c>
      <c r="G53"/>
      <c r="H53" t="inlineStr">
        <is>
          <t>m</t>
        </is>
      </c>
      <c r="I53" t="inlineStr">
        <is>
          <t>暖通空调系统</t>
        </is>
      </c>
      <c r="J53" t="inlineStr">
        <is>
          <t>暖通水系统</t>
        </is>
      </c>
      <c r="K53" t="inlineStr">
        <is>
          <t>冷热水供水系统</t>
        </is>
      </c>
      <c r="L53" t="inlineStr">
        <is>
          <t>03</t>
        </is>
      </c>
      <c r="M53" t="inlineStr">
        <is>
          <t>01</t>
        </is>
      </c>
      <c r="N53" t="inlineStr">
        <is>
          <t>01</t>
        </is>
      </c>
      <c r="O53" t="inlineStr">
        <is>
          <t>01</t>
        </is>
      </c>
      <c r="P53" t="inlineStr">
        <is>
          <t>管道</t>
        </is>
      </c>
      <c r="Q53" t="inlineStr">
        <is>
          <t>管道类型</t>
        </is>
      </c>
      <c r="R53" t="inlineStr">
        <is>
          <t>低区风盘冷、热水供水系统-内外热镀锌管-丝接与法兰-DN25</t>
        </is>
      </c>
      <c r="S53" t="inlineStr">
        <is>
          <t>系统-管材-连接方式-公称直径</t>
        </is>
      </c>
      <c r="T53" t="inlineStr">
        <is>
          <t>是</t>
        </is>
      </c>
      <c r="U53" t="inlineStr">
        <is>
          <t>管道_管道类型_低区风盘冷、热水供水系统-内外热镀锌管-丝接与法兰-DN25</t>
        </is>
      </c>
      <c r="V53"/>
      <c r="W53"/>
      <c r="X53" t="inlineStr">
        <is>
          <t>空调水_管道</t>
        </is>
      </c>
      <c r="Y53" t="inlineStr">
        <is>
          <t>同意</t>
        </is>
      </c>
      <c r="Z53" t="inlineStr">
        <is>
          <t>同意</t>
        </is>
      </c>
      <c r="AA53"/>
      <c r="AB53" s="2" t="str">
        <f>=HYPERLINK("https://j6i2pabkfv.feishu.cn/wiki/GgKMwrIIXiZBqRkEuPjcoFmnnme", "属性信息-管道")</f>
        <v>属性信息-管道</v>
      </c>
      <c r="AC53"/>
      <c r="AD53"/>
      <c r="AE53"/>
      <c r="AF53"/>
      <c r="AG53"/>
      <c r="AH53"/>
      <c r="AI53"/>
    </row>
    <row r="54" ht="25.5" customHeight="1">
      <c r="A54"/>
      <c r="B54" t="inlineStr">
        <is>
          <t>通风空调工程</t>
        </is>
      </c>
      <c r="C54" t="inlineStr">
        <is>
          <t>空调水工程</t>
        </is>
      </c>
      <c r="D54" t="inlineStr">
        <is>
          <t>管道</t>
        </is>
      </c>
      <c r="E54" t="inlineStr">
        <is>
          <t>031001001</t>
        </is>
      </c>
      <c r="F54" t="inlineStr">
        <is>
          <t>内外热镀锌钢管 DN100</t>
        </is>
      </c>
      <c r="G54"/>
      <c r="H54" t="inlineStr">
        <is>
          <t>m</t>
        </is>
      </c>
      <c r="I54" t="inlineStr">
        <is>
          <t>暖通空调系统</t>
        </is>
      </c>
      <c r="J54" t="inlineStr">
        <is>
          <t>暖通水系统</t>
        </is>
      </c>
      <c r="K54" t="inlineStr">
        <is>
          <t>冷热水回水系统</t>
        </is>
      </c>
      <c r="L54" t="inlineStr">
        <is>
          <t>03</t>
        </is>
      </c>
      <c r="M54" t="inlineStr">
        <is>
          <t>01</t>
        </is>
      </c>
      <c r="N54" t="inlineStr">
        <is>
          <t>01</t>
        </is>
      </c>
      <c r="O54" t="inlineStr">
        <is>
          <t>02</t>
        </is>
      </c>
      <c r="P54" t="inlineStr">
        <is>
          <t>管道</t>
        </is>
      </c>
      <c r="Q54" t="inlineStr">
        <is>
          <t>管道类型</t>
        </is>
      </c>
      <c r="R54" t="inlineStr">
        <is>
          <t>内外热镀锌钢管-DN100</t>
        </is>
      </c>
      <c r="S54" t="inlineStr">
        <is>
          <t>设备名称-公称直径</t>
        </is>
      </c>
      <c r="T54"/>
      <c r="U54" t="inlineStr">
        <is>
          <t>管道_管道类型_内外热镀锌钢管-DN100</t>
        </is>
      </c>
      <c r="V54"/>
      <c r="W54"/>
      <c r="X54" t="inlineStr">
        <is>
          <t>空调水_管道</t>
        </is>
      </c>
      <c r="Y54"/>
      <c r="Z54"/>
      <c r="AA54"/>
      <c r="AB54" s="2" t="str">
        <f>=HYPERLINK("https://j6i2pabkfv.feishu.cn/wiki/GgKMwrIIXiZBqRkEuPjcoFmnnme", "属性信息-管道")</f>
        <v>属性信息-管道</v>
      </c>
      <c r="AC54"/>
      <c r="AD54"/>
      <c r="AE54"/>
      <c r="AF54"/>
      <c r="AG54"/>
      <c r="AH54"/>
      <c r="AI54"/>
    </row>
    <row r="55" ht="25.5" customHeight="1">
      <c r="A55"/>
      <c r="B55" t="inlineStr">
        <is>
          <t>通风空调工程</t>
        </is>
      </c>
      <c r="C55" t="inlineStr">
        <is>
          <t>空调水工程</t>
        </is>
      </c>
      <c r="D55" t="inlineStr">
        <is>
          <t>管道</t>
        </is>
      </c>
      <c r="E55" t="inlineStr">
        <is>
          <t>031001001</t>
        </is>
      </c>
      <c r="F55" t="inlineStr">
        <is>
          <t>螺旋缝电焊钢管DN50</t>
        </is>
      </c>
      <c r="G55"/>
      <c r="H55" t="inlineStr">
        <is>
          <t>m</t>
        </is>
      </c>
      <c r="I55" t="inlineStr">
        <is>
          <t>暖通空调系统</t>
        </is>
      </c>
      <c r="J55" t="inlineStr">
        <is>
          <t>暖通水系统</t>
        </is>
      </c>
      <c r="K55" t="inlineStr">
        <is>
          <t>冷热水回水系统</t>
        </is>
      </c>
      <c r="L55" t="inlineStr">
        <is>
          <t>03</t>
        </is>
      </c>
      <c r="M55" t="inlineStr">
        <is>
          <t>01</t>
        </is>
      </c>
      <c r="N55" t="inlineStr">
        <is>
          <t>01</t>
        </is>
      </c>
      <c r="O55" t="inlineStr">
        <is>
          <t>02</t>
        </is>
      </c>
      <c r="P55" t="inlineStr">
        <is>
          <t>管道</t>
        </is>
      </c>
      <c r="Q55" t="inlineStr">
        <is>
          <t>管道类型</t>
        </is>
      </c>
      <c r="R55" t="inlineStr">
        <is>
          <t>螺旋缝电焊钢管-DN50</t>
        </is>
      </c>
      <c r="S55" t="inlineStr">
        <is>
          <t>设备名称-公称直径</t>
        </is>
      </c>
      <c r="T55"/>
      <c r="U55" t="inlineStr">
        <is>
          <t>管道_管道类型_螺旋缝电焊钢管-DN50</t>
        </is>
      </c>
      <c r="V55" t="inlineStr">
        <is>
          <t>20240528更新：清单补全</t>
        </is>
      </c>
      <c r="W55"/>
      <c r="X55"/>
      <c r="Y55"/>
      <c r="Z55"/>
      <c r="AA55"/>
      <c r="AB55" s="2" t="str">
        <f>=HYPERLINK("https://j6i2pabkfv.feishu.cn/wiki/GgKMwrIIXiZBqRkEuPjcoFmnnme", "属性信息-管道")</f>
        <v>属性信息-管道</v>
      </c>
      <c r="AC55"/>
      <c r="AD55"/>
      <c r="AE55"/>
      <c r="AF55"/>
      <c r="AG55"/>
      <c r="AH55"/>
      <c r="AI55"/>
    </row>
    <row r="56" ht="25.5" customHeight="1">
      <c r="A56"/>
      <c r="B56" t="inlineStr">
        <is>
          <t>通风空调工程</t>
        </is>
      </c>
      <c r="C56" t="inlineStr">
        <is>
          <t>空调水工程</t>
        </is>
      </c>
      <c r="D56" t="inlineStr">
        <is>
          <t>管道</t>
        </is>
      </c>
      <c r="E56" t="inlineStr">
        <is>
          <t>031001004</t>
        </is>
      </c>
      <c r="F56" t="inlineStr">
        <is>
          <t>紫铜管DN50</t>
        </is>
      </c>
      <c r="G56"/>
      <c r="H56" t="inlineStr">
        <is>
          <t>m</t>
        </is>
      </c>
      <c r="I56" t="inlineStr">
        <is>
          <t>暖通空调系统</t>
        </is>
      </c>
      <c r="J56" t="inlineStr">
        <is>
          <t>暖通水系统</t>
        </is>
      </c>
      <c r="K56" t="inlineStr">
        <is>
          <t>冷媒管</t>
        </is>
      </c>
      <c r="L56" t="inlineStr">
        <is>
          <t>03</t>
        </is>
      </c>
      <c r="M56" t="inlineStr">
        <is>
          <t>01</t>
        </is>
      </c>
      <c r="N56" t="inlineStr">
        <is>
          <t>01</t>
        </is>
      </c>
      <c r="O56" t="inlineStr">
        <is>
          <t>12</t>
        </is>
      </c>
      <c r="P56" t="inlineStr">
        <is>
          <t>管道</t>
        </is>
      </c>
      <c r="Q56" t="inlineStr">
        <is>
          <t>管道类型</t>
        </is>
      </c>
      <c r="R56" t="inlineStr">
        <is>
          <t>紫铜管-DN50</t>
        </is>
      </c>
      <c r="S56" t="inlineStr">
        <is>
          <t>设备名称-公称直径</t>
        </is>
      </c>
      <c r="T56"/>
      <c r="U56" t="inlineStr">
        <is>
          <t>管道_管道类型_紫铜管-DN50</t>
        </is>
      </c>
      <c r="V56" t="inlineStr">
        <is>
          <t>20240528更新：清单补全</t>
        </is>
      </c>
      <c r="W56"/>
      <c r="X56"/>
      <c r="Y56"/>
      <c r="Z56"/>
      <c r="AA56"/>
      <c r="AB56" s="2" t="str">
        <f>=HYPERLINK("https://j6i2pabkfv.feishu.cn/wiki/GgKMwrIIXiZBqRkEuPjcoFmnnme", "属性信息-管道")</f>
        <v>属性信息-管道</v>
      </c>
      <c r="AC56"/>
      <c r="AD56"/>
      <c r="AE56"/>
      <c r="AF56"/>
      <c r="AG56"/>
      <c r="AH56"/>
      <c r="AI56"/>
    </row>
    <row r="57" ht="25.5" customHeight="1">
      <c r="A57"/>
      <c r="B57" t="inlineStr">
        <is>
          <t>通风空调工程</t>
        </is>
      </c>
      <c r="C57" t="inlineStr">
        <is>
          <t>空调水工程</t>
        </is>
      </c>
      <c r="D57" t="inlineStr">
        <is>
          <t>管道</t>
        </is>
      </c>
      <c r="E57" t="inlineStr">
        <is>
          <t>031001004</t>
        </is>
      </c>
      <c r="F57" t="inlineStr">
        <is>
          <t>不锈钢耐高压管DN50</t>
        </is>
      </c>
      <c r="G57"/>
      <c r="H57" t="inlineStr">
        <is>
          <t>m</t>
        </is>
      </c>
      <c r="I57" t="inlineStr">
        <is>
          <t>暖通空调系统</t>
        </is>
      </c>
      <c r="J57" t="inlineStr">
        <is>
          <t>暖通水系统</t>
        </is>
      </c>
      <c r="K57" t="inlineStr">
        <is>
          <t>热水供水系统</t>
        </is>
      </c>
      <c r="L57" t="inlineStr">
        <is>
          <t>03</t>
        </is>
      </c>
      <c r="M57" t="inlineStr">
        <is>
          <t>01</t>
        </is>
      </c>
      <c r="N57" t="inlineStr">
        <is>
          <t>01</t>
        </is>
      </c>
      <c r="O57" t="inlineStr">
        <is>
          <t>05</t>
        </is>
      </c>
      <c r="P57" t="inlineStr">
        <is>
          <t>管道</t>
        </is>
      </c>
      <c r="Q57" t="inlineStr">
        <is>
          <t>管道类型</t>
        </is>
      </c>
      <c r="R57" t="inlineStr">
        <is>
          <t>不锈钢耐高压管-DN50</t>
        </is>
      </c>
      <c r="S57" t="inlineStr">
        <is>
          <t>设备名称-公称直径</t>
        </is>
      </c>
      <c r="T57"/>
      <c r="U57" t="inlineStr">
        <is>
          <t>管道_管道类型_不锈钢耐高压管-DN50</t>
        </is>
      </c>
      <c r="V57" t="inlineStr">
        <is>
          <t>20240528更新：清单补全</t>
        </is>
      </c>
      <c r="W57"/>
      <c r="X57"/>
      <c r="Y57"/>
      <c r="Z57"/>
      <c r="AA57"/>
      <c r="AB57" s="2" t="str">
        <f>=HYPERLINK("https://j6i2pabkfv.feishu.cn/wiki/GgKMwrIIXiZBqRkEuPjcoFmnnme", "属性信息-管道")</f>
        <v>属性信息-管道</v>
      </c>
      <c r="AC57"/>
      <c r="AD57"/>
      <c r="AE57"/>
      <c r="AF57"/>
      <c r="AG57"/>
      <c r="AH57"/>
      <c r="AI57"/>
    </row>
    <row r="58" ht="25.5" customHeight="1">
      <c r="A58"/>
      <c r="B58" t="inlineStr">
        <is>
          <t>通风空调工程</t>
        </is>
      </c>
      <c r="C58" t="inlineStr">
        <is>
          <t>空调水工程</t>
        </is>
      </c>
      <c r="D58" t="inlineStr">
        <is>
          <t>管道</t>
        </is>
      </c>
      <c r="E58" t="inlineStr">
        <is>
          <t>031001007</t>
        </is>
      </c>
      <c r="F58" t="inlineStr">
        <is>
          <t>钢塑复合管DN50</t>
        </is>
      </c>
      <c r="G58"/>
      <c r="H58" t="inlineStr">
        <is>
          <t>m</t>
        </is>
      </c>
      <c r="I58" t="inlineStr">
        <is>
          <t>暖通空调系统</t>
        </is>
      </c>
      <c r="J58" t="inlineStr">
        <is>
          <t>暖通水系统</t>
        </is>
      </c>
      <c r="K58" t="inlineStr">
        <is>
          <t>冷热水回水系统</t>
        </is>
      </c>
      <c r="L58" t="inlineStr">
        <is>
          <t>03</t>
        </is>
      </c>
      <c r="M58" t="inlineStr">
        <is>
          <t>01</t>
        </is>
      </c>
      <c r="N58" t="inlineStr">
        <is>
          <t>01</t>
        </is>
      </c>
      <c r="O58" t="inlineStr">
        <is>
          <t>02</t>
        </is>
      </c>
      <c r="P58" t="inlineStr">
        <is>
          <t>管道</t>
        </is>
      </c>
      <c r="Q58" t="inlineStr">
        <is>
          <t>管道类型</t>
        </is>
      </c>
      <c r="R58" t="inlineStr">
        <is>
          <t>钢塑复合管-DN50</t>
        </is>
      </c>
      <c r="S58" t="inlineStr">
        <is>
          <t>设备名称-公称直径</t>
        </is>
      </c>
      <c r="T58"/>
      <c r="U58" t="inlineStr">
        <is>
          <t>管道_管道类型_钢塑复合管-DN50</t>
        </is>
      </c>
      <c r="V58" t="inlineStr">
        <is>
          <t>20240528更新：清单补全</t>
        </is>
      </c>
      <c r="W58"/>
      <c r="X58"/>
      <c r="Y58"/>
      <c r="Z58"/>
      <c r="AA58"/>
      <c r="AB58" s="2" t="str">
        <f>=HYPERLINK("https://j6i2pabkfv.feishu.cn/wiki/GgKMwrIIXiZBqRkEuPjcoFmnnme", "属性信息-管道")</f>
        <v>属性信息-管道</v>
      </c>
      <c r="AC58"/>
      <c r="AD58"/>
      <c r="AE58"/>
      <c r="AF58"/>
      <c r="AG58"/>
      <c r="AH58"/>
      <c r="AI58"/>
    </row>
    <row r="59" ht="25.5" customHeight="1">
      <c r="A59"/>
      <c r="B59" t="inlineStr">
        <is>
          <t>通风空调工程</t>
        </is>
      </c>
      <c r="C59" t="inlineStr">
        <is>
          <t>通风、空调风及防排烟工程</t>
        </is>
      </c>
      <c r="D59" t="inlineStr">
        <is>
          <t>其他</t>
        </is>
      </c>
      <c r="E59" t="inlineStr">
        <is>
          <t>030703024</t>
        </is>
      </c>
      <c r="F59" t="inlineStr">
        <is>
          <t>气密测量管</t>
        </is>
      </c>
      <c r="G59"/>
      <c r="H59" t="inlineStr">
        <is>
          <t>m</t>
        </is>
      </c>
      <c r="I59" t="inlineStr">
        <is>
          <t>暖通空调系统</t>
        </is>
      </c>
      <c r="J59" t="inlineStr">
        <is>
          <t>机械设备</t>
        </is>
      </c>
      <c r="K59" t="inlineStr">
        <is>
          <t>其他机械设备</t>
        </is>
      </c>
      <c r="L59" t="inlineStr">
        <is>
          <t>03</t>
        </is>
      </c>
      <c r="M59" t="inlineStr">
        <is>
          <t>01</t>
        </is>
      </c>
      <c r="N59" t="inlineStr">
        <is>
          <t>05</t>
        </is>
      </c>
      <c r="O59" t="inlineStr">
        <is>
          <t>01</t>
        </is>
      </c>
      <c r="P59" t="inlineStr">
        <is>
          <t>管道</t>
        </is>
      </c>
      <c r="Q59" t="inlineStr">
        <is>
          <t>气密测量管</t>
        </is>
      </c>
      <c r="R59" t="inlineStr">
        <is>
          <t>人防系统-镀锌钢管-1.6MPa-DN32</t>
        </is>
      </c>
      <c r="S59" t="inlineStr">
        <is>
          <t>系统-材质-承压（MPa）-尺寸（mm）</t>
        </is>
      </c>
      <c r="T59"/>
      <c r="U59" t="inlineStr">
        <is>
          <t>管道_气密测量管_人防系统-镀锌钢管-1.6MPa-DN32</t>
        </is>
      </c>
      <c r="V59" t="inlineStr">
        <is>
          <t>20240528更新：清单补全</t>
        </is>
      </c>
      <c r="W59"/>
      <c r="X59"/>
      <c r="Y59"/>
      <c r="Z59"/>
      <c r="AA59"/>
      <c r="AB59" s="2" t="str">
        <f>=HYPERLINK("https://j6i2pabkfv.feishu.cn/wiki/GgKMwrIIXiZBqRkEuPjcoFmnnme", "属性信息-管道")</f>
        <v>属性信息-管道</v>
      </c>
      <c r="AC59"/>
      <c r="AD59"/>
      <c r="AE59"/>
      <c r="AF59"/>
      <c r="AG59"/>
      <c r="AH59"/>
      <c r="AI59"/>
    </row>
    <row r="60" ht="25.5" customHeight="1">
      <c r="A60"/>
      <c r="B60" t="inlineStr">
        <is>
          <t>通风空调工程</t>
        </is>
      </c>
      <c r="C60" t="inlineStr">
        <is>
          <t>通风、空调风及防排烟工程</t>
        </is>
      </c>
      <c r="D60" t="inlineStr">
        <is>
          <t>其他</t>
        </is>
      </c>
      <c r="E60" t="inlineStr">
        <is>
          <t>030703024</t>
        </is>
      </c>
      <c r="F60" t="inlineStr">
        <is>
          <t>压差测量管</t>
        </is>
      </c>
      <c r="G60"/>
      <c r="H60" t="inlineStr">
        <is>
          <t>m</t>
        </is>
      </c>
      <c r="I60" t="inlineStr">
        <is>
          <t>暖通空调系统</t>
        </is>
      </c>
      <c r="J60" t="inlineStr">
        <is>
          <t>机械设备</t>
        </is>
      </c>
      <c r="K60" t="inlineStr">
        <is>
          <t>其他机械设备</t>
        </is>
      </c>
      <c r="L60" t="inlineStr">
        <is>
          <t>03</t>
        </is>
      </c>
      <c r="M60" t="inlineStr">
        <is>
          <t>01</t>
        </is>
      </c>
      <c r="N60" t="inlineStr">
        <is>
          <t>05</t>
        </is>
      </c>
      <c r="O60" t="inlineStr">
        <is>
          <t>01</t>
        </is>
      </c>
      <c r="P60" t="inlineStr">
        <is>
          <t>管道</t>
        </is>
      </c>
      <c r="Q60" t="inlineStr">
        <is>
          <t>压差测量管</t>
        </is>
      </c>
      <c r="R60" t="inlineStr">
        <is>
          <t>人防系统-镀锌钢管-1.6MPa-DN32</t>
        </is>
      </c>
      <c r="S60" t="inlineStr">
        <is>
          <t>系统-材质-承压（MPa）-尺寸（mm）</t>
        </is>
      </c>
      <c r="T60"/>
      <c r="U60" t="inlineStr">
        <is>
          <t>管道_压差测量管_人防系统-镀锌钢管-1.6MPa-DN32</t>
        </is>
      </c>
      <c r="V60" t="inlineStr">
        <is>
          <t>20240528更新：清单补全</t>
        </is>
      </c>
      <c r="W60"/>
      <c r="X60"/>
      <c r="Y60"/>
      <c r="Z60"/>
      <c r="AA60"/>
      <c r="AB60" s="2" t="str">
        <f>=HYPERLINK("https://j6i2pabkfv.feishu.cn/wiki/GgKMwrIIXiZBqRkEuPjcoFmnnme", "属性信息-管道")</f>
        <v>属性信息-管道</v>
      </c>
      <c r="AC60"/>
      <c r="AD60"/>
      <c r="AE60"/>
      <c r="AF60"/>
      <c r="AG60"/>
      <c r="AH60"/>
      <c r="AI60"/>
    </row>
    <row r="61" ht="25.5" customHeight="1">
      <c r="A61"/>
      <c r="B61" t="inlineStr">
        <is>
          <t>通风空调工程</t>
        </is>
      </c>
      <c r="C61" t="inlineStr">
        <is>
          <t>空调水工程</t>
        </is>
      </c>
      <c r="D61" t="inlineStr">
        <is>
          <t>管道</t>
        </is>
      </c>
      <c r="E61" t="inlineStr">
        <is>
          <t>030601001</t>
        </is>
      </c>
      <c r="F61" t="inlineStr">
        <is>
          <t>温度计套管</t>
        </is>
      </c>
      <c r="G61"/>
      <c r="H61" t="inlineStr">
        <is>
          <t>个</t>
        </is>
      </c>
      <c r="I61" t="inlineStr">
        <is>
          <t>暖通空调系统</t>
        </is>
      </c>
      <c r="J61" t="inlineStr">
        <is>
          <t>暖通水系统</t>
        </is>
      </c>
      <c r="K61" t="inlineStr">
        <is>
          <t>冷水供水系统</t>
        </is>
      </c>
      <c r="L61" t="inlineStr">
        <is>
          <t>03</t>
        </is>
      </c>
      <c r="M61" t="inlineStr">
        <is>
          <t>01</t>
        </is>
      </c>
      <c r="N61" t="inlineStr">
        <is>
          <t>01</t>
        </is>
      </c>
      <c r="O61" t="inlineStr">
        <is>
          <t>03</t>
        </is>
      </c>
      <c r="P61" t="inlineStr">
        <is>
          <t>管道</t>
        </is>
      </c>
      <c r="Q61" t="inlineStr">
        <is>
          <t>温度计套管</t>
        </is>
      </c>
      <c r="R61" t="inlineStr">
        <is>
          <t>温度计套管</t>
        </is>
      </c>
      <c r="S61" t="inlineStr">
        <is>
          <t>设备名称</t>
        </is>
      </c>
      <c r="T61" t="inlineStr">
        <is>
          <t>是</t>
        </is>
      </c>
      <c r="U61" t="inlineStr">
        <is>
          <t>管道_温度计套管_温度计套管</t>
        </is>
      </c>
      <c r="V61" t="inlineStr">
        <is>
          <t>20240528更新：清单补全</t>
        </is>
      </c>
      <c r="W61"/>
      <c r="X61"/>
      <c r="Y61"/>
      <c r="Z61"/>
      <c r="AA61" t="inlineStr">
        <is>
          <t>否</t>
        </is>
      </c>
      <c r="AB61" s="2" t="str">
        <f>=HYPERLINK("https://j6i2pabkfv.feishu.cn/wiki/GgKMwrIIXiZBqRkEuPjcoFmnnme", "属性信息-管道")</f>
        <v>属性信息-管道</v>
      </c>
      <c r="AC61"/>
      <c r="AD61"/>
      <c r="AE61"/>
      <c r="AF61"/>
      <c r="AG61"/>
      <c r="AH61"/>
      <c r="AI61"/>
    </row>
    <row r="62" ht="25.5" customHeight="1">
      <c r="A62"/>
      <c r="B62" t="inlineStr">
        <is>
          <t>通风空调工程</t>
        </is>
      </c>
      <c r="C62" t="inlineStr">
        <is>
          <t>空调水工程</t>
        </is>
      </c>
      <c r="D62" t="inlineStr">
        <is>
          <t>保温及保护壳</t>
        </is>
      </c>
      <c r="E62" t="inlineStr">
        <is>
          <t>031208007</t>
        </is>
      </c>
      <c r="F62" t="inlineStr">
        <is>
          <t>玻璃布复合铝箔防潮层</t>
        </is>
      </c>
      <c r="G62"/>
      <c r="H62" t="inlineStr">
        <is>
          <t>m³</t>
        </is>
      </c>
      <c r="I62" t="inlineStr">
        <is>
          <t>暖通空调系统</t>
        </is>
      </c>
      <c r="J62" t="inlineStr">
        <is>
          <t>管道保温</t>
        </is>
      </c>
      <c r="K62" t="inlineStr">
        <is>
          <t>水管保温</t>
        </is>
      </c>
      <c r="L62" t="inlineStr">
        <is>
          <t>03</t>
        </is>
      </c>
      <c r="M62" t="inlineStr">
        <is>
          <t>01</t>
        </is>
      </c>
      <c r="N62" t="inlineStr">
        <is>
          <t>04</t>
        </is>
      </c>
      <c r="O62" t="inlineStr">
        <is>
          <t>02</t>
        </is>
      </c>
      <c r="P62" t="inlineStr">
        <is>
          <t>管道隔热层</t>
        </is>
      </c>
      <c r="Q62" t="inlineStr">
        <is>
          <t>管道隔热层</t>
        </is>
      </c>
      <c r="R62" t="inlineStr">
        <is>
          <t>玻璃布复合铝箔防潮层</t>
        </is>
      </c>
      <c r="S62" t="inlineStr">
        <is>
          <t>设备名称</t>
        </is>
      </c>
      <c r="T62" t="inlineStr">
        <is>
          <t>是</t>
        </is>
      </c>
      <c r="U62" t="inlineStr">
        <is>
          <t>管道隔热层_管道隔热层_玻璃布复合铝箔防潮层</t>
        </is>
      </c>
      <c r="V62" t="inlineStr">
        <is>
          <t>20231113更新：
1.命名增加了系统；</t>
        </is>
      </c>
      <c r="W62" t="inlineStr">
        <is>
          <t>采暖工程保温参照此项命名</t>
        </is>
      </c>
      <c r="X62" t="inlineStr">
        <is>
          <t>空调水_管道隔热层</t>
        </is>
      </c>
      <c r="Y62"/>
      <c r="Z62" t="inlineStr">
        <is>
          <t>不同意</t>
        </is>
      </c>
      <c r="AA62" t="inlineStr">
        <is>
          <t>否</t>
        </is>
      </c>
      <c r="AB62" s="2" t="str">
        <f>=HYPERLINK("https://j6i2pabkfv.feishu.cn/wiki/Nsk5wcuQBi5ioIkd73CcUw69nOf", "属性信息-管道保温")</f>
        <v>属性信息-管道保温</v>
      </c>
      <c r="AC62"/>
      <c r="AD62"/>
      <c r="AE62"/>
      <c r="AF62"/>
      <c r="AG62"/>
      <c r="AH62" t="inlineStr">
        <is>
          <t>合并建模，厚度叠加，信息叠加</t>
        </is>
      </c>
      <c r="AI62"/>
    </row>
    <row r="63" ht="25.5" customHeight="1">
      <c r="A63"/>
      <c r="B63" t="inlineStr">
        <is>
          <t>通风空调工程</t>
        </is>
      </c>
      <c r="C63" t="inlineStr">
        <is>
          <t>空调水工程</t>
        </is>
      </c>
      <c r="D63" t="inlineStr">
        <is>
          <t>保温及保护壳</t>
        </is>
      </c>
      <c r="E63" t="inlineStr">
        <is>
          <t>031208002</t>
        </is>
      </c>
      <c r="F63" t="inlineStr">
        <is>
          <t>A级不燃夹筋铝箔复面的离心玻璃棉</t>
        </is>
      </c>
      <c r="G63"/>
      <c r="H63" t="inlineStr">
        <is>
          <t>m³</t>
        </is>
      </c>
      <c r="I63" t="inlineStr">
        <is>
          <t>暖通空调系统</t>
        </is>
      </c>
      <c r="J63" t="inlineStr">
        <is>
          <t>管道保温</t>
        </is>
      </c>
      <c r="K63" t="inlineStr">
        <is>
          <t>水管保温</t>
        </is>
      </c>
      <c r="L63" t="inlineStr">
        <is>
          <t>03</t>
        </is>
      </c>
      <c r="M63" t="inlineStr">
        <is>
          <t>01</t>
        </is>
      </c>
      <c r="N63" t="inlineStr">
        <is>
          <t>04</t>
        </is>
      </c>
      <c r="O63" t="inlineStr">
        <is>
          <t>02</t>
        </is>
      </c>
      <c r="P63" t="inlineStr">
        <is>
          <t>管道隔热层</t>
        </is>
      </c>
      <c r="Q63" t="inlineStr">
        <is>
          <t>管道隔热层</t>
        </is>
      </c>
      <c r="R63" t="inlineStr">
        <is>
          <t>A级不燃夹筋铝箔复面的离心玻璃棉</t>
        </is>
      </c>
      <c r="S63" t="inlineStr">
        <is>
          <t>设备名称</t>
        </is>
      </c>
      <c r="T63" t="inlineStr">
        <is>
          <t>是</t>
        </is>
      </c>
      <c r="U63" t="inlineStr">
        <is>
          <t>管道隔热层_管道隔热层_A级不燃夹筋铝箔复面的离心玻璃棉</t>
        </is>
      </c>
      <c r="V63" t="inlineStr">
        <is>
          <t>20231113更新：
1.命名增加了系统；</t>
        </is>
      </c>
      <c r="W63" t="inlineStr">
        <is>
          <t>采暖工程保温参照此项命名</t>
        </is>
      </c>
      <c r="X63" t="inlineStr">
        <is>
          <t>空调水_管道隔热层</t>
        </is>
      </c>
      <c r="Y63"/>
      <c r="Z63" t="inlineStr">
        <is>
          <t>不同意</t>
        </is>
      </c>
      <c r="AA63" t="inlineStr">
        <is>
          <t>否</t>
        </is>
      </c>
      <c r="AB63" s="2" t="str">
        <f>=HYPERLINK("https://j6i2pabkfv.feishu.cn/wiki/Nsk5wcuQBi5ioIkd73CcUw69nOf", "属性信息-管道保温")</f>
        <v>属性信息-管道保温</v>
      </c>
      <c r="AC63"/>
      <c r="AD63"/>
      <c r="AE63"/>
      <c r="AF63"/>
      <c r="AG63"/>
      <c r="AH63" t="inlineStr">
        <is>
          <t>合并建模，厚度叠加，信息叠加</t>
        </is>
      </c>
      <c r="AI63"/>
    </row>
    <row r="64" ht="25.5" customHeight="1">
      <c r="A64"/>
      <c r="B64" t="inlineStr">
        <is>
          <t>通风空调工程</t>
        </is>
      </c>
      <c r="C64" t="inlineStr">
        <is>
          <t>空调水工程</t>
        </is>
      </c>
      <c r="D64" t="inlineStr">
        <is>
          <t>保温及保护壳</t>
        </is>
      </c>
      <c r="E64" t="inlineStr">
        <is>
          <t>031208007</t>
        </is>
      </c>
      <c r="F64" t="inlineStr">
        <is>
          <t>防潮层、保护层安装 玻璃布 管道</t>
        </is>
      </c>
      <c r="G64"/>
      <c r="H64" t="inlineStr">
        <is>
          <t>m³</t>
        </is>
      </c>
      <c r="I64" t="inlineStr">
        <is>
          <t>暖通空调系统</t>
        </is>
      </c>
      <c r="J64" t="inlineStr">
        <is>
          <t>管道保温</t>
        </is>
      </c>
      <c r="K64" t="inlineStr">
        <is>
          <t>水管保温</t>
        </is>
      </c>
      <c r="L64" t="inlineStr">
        <is>
          <t>03</t>
        </is>
      </c>
      <c r="M64" t="inlineStr">
        <is>
          <t>01</t>
        </is>
      </c>
      <c r="N64" t="inlineStr">
        <is>
          <t>04</t>
        </is>
      </c>
      <c r="O64" t="inlineStr">
        <is>
          <t>02</t>
        </is>
      </c>
      <c r="P64" t="inlineStr">
        <is>
          <t>管道隔热层</t>
        </is>
      </c>
      <c r="Q64" t="inlineStr">
        <is>
          <t>管道隔热层</t>
        </is>
      </c>
      <c r="R64" t="inlineStr">
        <is>
          <t>通风空调系统-玻璃布-0.2mm</t>
        </is>
      </c>
      <c r="S64" t="inlineStr">
        <is>
          <t>设备名称</t>
        </is>
      </c>
      <c r="T64" t="inlineStr">
        <is>
          <t>是</t>
        </is>
      </c>
      <c r="U64" t="inlineStr">
        <is>
          <t>管道隔热层_管道隔热层_通风空调系统-玻璃布-0.2mm</t>
        </is>
      </c>
      <c r="V64" t="inlineStr">
        <is>
          <t>20231113更新：
1.命名增加了系统；</t>
        </is>
      </c>
      <c r="W64" t="inlineStr">
        <is>
          <t>采暖工程保温参照此项命名</t>
        </is>
      </c>
      <c r="X64" t="inlineStr">
        <is>
          <t>空调水_管道隔热层</t>
        </is>
      </c>
      <c r="Y64" t="inlineStr">
        <is>
          <t>同意</t>
        </is>
      </c>
      <c r="Z64" t="inlineStr">
        <is>
          <t>不同意</t>
        </is>
      </c>
      <c r="AA64" t="inlineStr">
        <is>
          <t>否</t>
        </is>
      </c>
      <c r="AB64" s="2" t="str">
        <f>=HYPERLINK("https://j6i2pabkfv.feishu.cn/wiki/Nsk5wcuQBi5ioIkd73CcUw69nOf", "属性信息-管道保温")</f>
        <v>属性信息-管道保温</v>
      </c>
      <c r="AC64"/>
      <c r="AD64"/>
      <c r="AE64"/>
      <c r="AF64"/>
      <c r="AG64"/>
      <c r="AH64" t="inlineStr">
        <is>
          <t>合并建模，厚度叠加，信息叠加</t>
        </is>
      </c>
      <c r="AI64"/>
    </row>
    <row r="65" ht="25.5" customHeight="1">
      <c r="A65"/>
      <c r="B65" t="inlineStr">
        <is>
          <t>通风空调工程</t>
        </is>
      </c>
      <c r="C65" t="inlineStr">
        <is>
          <t>空调水工程</t>
        </is>
      </c>
      <c r="D65" t="inlineStr">
        <is>
          <t>保温及保护壳</t>
        </is>
      </c>
      <c r="E65" t="inlineStr">
        <is>
          <t>031208002</t>
        </is>
      </c>
      <c r="F65" t="inlineStr">
        <is>
          <t>难燃B1级发泡橡塑保温</t>
        </is>
      </c>
      <c r="G65"/>
      <c r="H65" t="inlineStr">
        <is>
          <t>m³</t>
        </is>
      </c>
      <c r="I65" t="inlineStr">
        <is>
          <t>暖通空调系统</t>
        </is>
      </c>
      <c r="J65" t="inlineStr">
        <is>
          <t>管道保温</t>
        </is>
      </c>
      <c r="K65" t="inlineStr">
        <is>
          <t>水管保温</t>
        </is>
      </c>
      <c r="L65" t="inlineStr">
        <is>
          <t>03</t>
        </is>
      </c>
      <c r="M65" t="inlineStr">
        <is>
          <t>01</t>
        </is>
      </c>
      <c r="N65" t="inlineStr">
        <is>
          <t>04</t>
        </is>
      </c>
      <c r="O65" t="inlineStr">
        <is>
          <t>02</t>
        </is>
      </c>
      <c r="P65" t="inlineStr">
        <is>
          <t>管道隔热层</t>
        </is>
      </c>
      <c r="Q65" t="inlineStr">
        <is>
          <t>管道隔热层</t>
        </is>
      </c>
      <c r="R65" t="inlineStr">
        <is>
          <t>通风空调系统-B1级难燃型橡塑发泡材料-30mm</t>
        </is>
      </c>
      <c r="S65" t="inlineStr">
        <is>
          <t>设备名称</t>
        </is>
      </c>
      <c r="T65" t="inlineStr">
        <is>
          <t>是</t>
        </is>
      </c>
      <c r="U65" t="inlineStr">
        <is>
          <t>管道隔热层_管道隔热层_通风空调系统-B1级难燃型橡塑发泡材料-30mm</t>
        </is>
      </c>
      <c r="V65" t="inlineStr">
        <is>
          <t>20231113更新：
1.命名增加了系统、厚度；
2.合并了电伴热保温；</t>
        </is>
      </c>
      <c r="W65" t="inlineStr">
        <is>
          <t>采暖工程保温参照此项命名</t>
        </is>
      </c>
      <c r="X65" t="inlineStr">
        <is>
          <t>空调水_管道隔热层</t>
        </is>
      </c>
      <c r="Y65" t="inlineStr">
        <is>
          <t>同意</t>
        </is>
      </c>
      <c r="Z65" t="inlineStr">
        <is>
          <t>不同意</t>
        </is>
      </c>
      <c r="AA65" t="inlineStr">
        <is>
          <t>否</t>
        </is>
      </c>
      <c r="AB65" s="2" t="str">
        <f>=HYPERLINK("https://j6i2pabkfv.feishu.cn/wiki/Nsk5wcuQBi5ioIkd73CcUw69nOf", "属性信息-管道保温")</f>
        <v>属性信息-管道保温</v>
      </c>
      <c r="AC65"/>
      <c r="AD65"/>
      <c r="AE65"/>
      <c r="AF65"/>
      <c r="AG65"/>
      <c r="AH65" t="inlineStr">
        <is>
          <t>合并建模，厚度叠加，信息叠加</t>
        </is>
      </c>
      <c r="AI65"/>
    </row>
    <row r="66" ht="25.5" customHeight="1">
      <c r="A66"/>
      <c r="B66" t="inlineStr">
        <is>
          <t>通风空调工程</t>
        </is>
      </c>
      <c r="C66" t="inlineStr">
        <is>
          <t>空调水工程</t>
        </is>
      </c>
      <c r="D66" t="inlineStr">
        <is>
          <t>保温及保护壳</t>
        </is>
      </c>
      <c r="E66" t="inlineStr">
        <is>
          <t>031208002</t>
        </is>
      </c>
      <c r="F66" t="inlineStr">
        <is>
          <t>难燃B1闭孔橡塑保温材料</t>
        </is>
      </c>
      <c r="G66"/>
      <c r="H66" t="inlineStr">
        <is>
          <t>㎡
</t>
        </is>
      </c>
      <c r="I66" t="inlineStr">
        <is>
          <t>暖通空调系统</t>
        </is>
      </c>
      <c r="J66" t="inlineStr">
        <is>
          <t>管道保温</t>
        </is>
      </c>
      <c r="K66" t="inlineStr">
        <is>
          <t>水管保温</t>
        </is>
      </c>
      <c r="L66" t="inlineStr">
        <is>
          <t>03</t>
        </is>
      </c>
      <c r="M66" t="inlineStr">
        <is>
          <t>01</t>
        </is>
      </c>
      <c r="N66" t="inlineStr">
        <is>
          <t>04</t>
        </is>
      </c>
      <c r="O66" t="inlineStr">
        <is>
          <t>02</t>
        </is>
      </c>
      <c r="P66" t="inlineStr">
        <is>
          <t>管道隔热层</t>
        </is>
      </c>
      <c r="Q66" t="inlineStr">
        <is>
          <t>管道隔热层</t>
        </is>
      </c>
      <c r="R66" t="inlineStr">
        <is>
          <t>难燃B1闭孔橡塑保温材料</t>
        </is>
      </c>
      <c r="S66" t="inlineStr">
        <is>
          <t>设备名称</t>
        </is>
      </c>
      <c r="T66"/>
      <c r="U66" t="inlineStr">
        <is>
          <t>管道隔热层_管道隔热层_难燃B1闭孔橡塑保温材料</t>
        </is>
      </c>
      <c r="V66"/>
      <c r="W66"/>
      <c r="X66"/>
      <c r="Y66"/>
      <c r="Z66"/>
      <c r="AA66"/>
      <c r="AB66" s="2" t="str">
        <f>=HYPERLINK("https://j6i2pabkfv.feishu.cn/wiki/Nsk5wcuQBi5ioIkd73CcUw69nOf", "属性信息-管道保温")</f>
        <v>属性信息-管道保温</v>
      </c>
      <c r="AC66"/>
      <c r="AD66"/>
      <c r="AE66"/>
      <c r="AF66"/>
      <c r="AG66"/>
      <c r="AH66"/>
      <c r="AI66"/>
    </row>
    <row r="67" ht="25.5" customHeight="1">
      <c r="A67"/>
      <c r="B67" t="inlineStr">
        <is>
          <t>通风空调工程</t>
        </is>
      </c>
      <c r="C67" t="inlineStr">
        <is>
          <t>通风、空调风及防排烟工程</t>
        </is>
      </c>
      <c r="D67" t="inlineStr">
        <is>
          <t>风管</t>
        </is>
      </c>
      <c r="E67" t="inlineStr">
        <is>
          <t>031208003</t>
        </is>
      </c>
      <c r="F67" t="inlineStr">
        <is>
          <t>离心玻璃棉管套</t>
        </is>
      </c>
      <c r="G67"/>
      <c r="H67" t="inlineStr">
        <is>
          <t>㎡
</t>
        </is>
      </c>
      <c r="I67" t="inlineStr">
        <is>
          <t>暖通空调系统</t>
        </is>
      </c>
      <c r="J67" t="inlineStr">
        <is>
          <t>通风系统</t>
        </is>
      </c>
      <c r="K67" t="inlineStr">
        <is>
          <t>排烟系统</t>
        </is>
      </c>
      <c r="L67" t="inlineStr">
        <is>
          <t>03</t>
        </is>
      </c>
      <c r="M67" t="inlineStr">
        <is>
          <t>01</t>
        </is>
      </c>
      <c r="N67" t="inlineStr">
        <is>
          <t>02</t>
        </is>
      </c>
      <c r="O67" t="inlineStr">
        <is>
          <t>06</t>
        </is>
      </c>
      <c r="P67" t="inlineStr">
        <is>
          <t>风管</t>
        </is>
      </c>
      <c r="Q67" t="inlineStr">
        <is>
          <t>离心玻璃棉管套</t>
        </is>
      </c>
      <c r="R67" t="inlineStr">
        <is>
          <t>离心玻璃棉管套</t>
        </is>
      </c>
      <c r="S67" t="inlineStr">
        <is>
          <t>设备名称</t>
        </is>
      </c>
      <c r="T67"/>
      <c r="U67" t="inlineStr">
        <is>
          <t>风管_离心玻璃棉管套_离心玻璃棉管套</t>
        </is>
      </c>
      <c r="V67" t="inlineStr">
        <is>
          <t>20240528更新：清单补全</t>
        </is>
      </c>
      <c r="W67"/>
      <c r="X67"/>
      <c r="Y67"/>
      <c r="Z67"/>
      <c r="AA67"/>
      <c r="AB67" s="2" t="str">
        <f>=HYPERLINK("https://j6i2pabkfv.feishu.cn/wiki/Nsk5wcuQBi5ioIkd73CcUw69nOf", "属性信息-管道保温")</f>
        <v>属性信息-管道保温</v>
      </c>
      <c r="AC67"/>
      <c r="AD67"/>
      <c r="AE67"/>
      <c r="AF67"/>
      <c r="AG67"/>
      <c r="AH67"/>
      <c r="AI67"/>
    </row>
    <row r="68" ht="25.5" customHeight="1">
      <c r="A68"/>
      <c r="B68" t="inlineStr">
        <is>
          <t>通风空调工程</t>
        </is>
      </c>
      <c r="C68" t="inlineStr">
        <is>
          <t>空调水工程</t>
        </is>
      </c>
      <c r="D68" t="inlineStr">
        <is>
          <t>阀门</t>
        </is>
      </c>
      <c r="E68" t="inlineStr">
        <is>
          <t>05B560</t>
        </is>
      </c>
      <c r="F68" t="inlineStr">
        <is>
          <t>铜格林 DN20</t>
        </is>
      </c>
      <c r="G68"/>
      <c r="H68" t="inlineStr">
        <is>
          <t>个</t>
        </is>
      </c>
      <c r="I68" t="inlineStr">
        <is>
          <t>暖通空调系统</t>
        </is>
      </c>
      <c r="J68" t="inlineStr">
        <is>
          <t>暖通水系统</t>
        </is>
      </c>
      <c r="K68" t="inlineStr">
        <is>
          <t>热水供水系统</t>
        </is>
      </c>
      <c r="L68" t="inlineStr">
        <is>
          <t>03</t>
        </is>
      </c>
      <c r="M68" t="inlineStr">
        <is>
          <t>01</t>
        </is>
      </c>
      <c r="N68" t="inlineStr">
        <is>
          <t>01</t>
        </is>
      </c>
      <c r="O68" t="inlineStr">
        <is>
          <t>05</t>
        </is>
      </c>
      <c r="P68" t="inlineStr">
        <is>
          <t>管道附件</t>
        </is>
      </c>
      <c r="Q68" t="inlineStr">
        <is>
          <t>铜格林</t>
        </is>
      </c>
      <c r="R68" t="inlineStr">
        <is>
          <t>铜格林-DN20</t>
        </is>
      </c>
      <c r="S68" t="inlineStr">
        <is>
          <t>设备名称-公称直径（mm）</t>
        </is>
      </c>
      <c r="T68" t="inlineStr">
        <is>
          <t>是</t>
        </is>
      </c>
      <c r="U68" t="inlineStr">
        <is>
          <t>管道附件_铜格林_铜格林-DN20</t>
        </is>
      </c>
      <c r="V68" t="inlineStr">
        <is>
          <t>20240528更新：清单补全</t>
        </is>
      </c>
      <c r="W68"/>
      <c r="X68"/>
      <c r="Y68"/>
      <c r="Z68"/>
      <c r="AA68" t="inlineStr">
        <is>
          <t>否</t>
        </is>
      </c>
      <c r="AB68" s="2" t="str">
        <f>=HYPERLINK("https://j6i2pabkfv.feishu.cn/wiki/NOPZweZYdij71nk3RFicZj0Zn9e", "属性信息-管道附件")</f>
        <v>属性信息-管道附件</v>
      </c>
      <c r="AC68"/>
      <c r="AD68"/>
      <c r="AE68"/>
      <c r="AF68"/>
      <c r="AG68"/>
      <c r="AH68" t="inlineStr">
        <is>
          <t>建模</t>
        </is>
      </c>
      <c r="AI68" t="inlineStr">
        <is>
          <t>加上保温可能超过DN50，可能影响空间</t>
        </is>
      </c>
    </row>
    <row r="69" ht="25.5" customHeight="1">
      <c r="A69"/>
      <c r="B69" t="inlineStr">
        <is>
          <t>通风空调工程</t>
        </is>
      </c>
      <c r="C69" t="inlineStr">
        <is>
          <t>空调水工程</t>
        </is>
      </c>
      <c r="D69" t="inlineStr">
        <is>
          <t>阀门</t>
        </is>
      </c>
      <c r="E69" t="inlineStr">
        <is>
          <t>030601004</t>
        </is>
      </c>
      <c r="F69" t="inlineStr">
        <is>
          <t>能量计</t>
        </is>
      </c>
      <c r="G69"/>
      <c r="H69" t="inlineStr">
        <is>
          <t>个</t>
        </is>
      </c>
      <c r="I69" t="inlineStr">
        <is>
          <t>暖通空调系统</t>
        </is>
      </c>
      <c r="J69" t="inlineStr">
        <is>
          <t>暖通水系统</t>
        </is>
      </c>
      <c r="K69" t="inlineStr">
        <is>
          <t>热水供水系统</t>
        </is>
      </c>
      <c r="L69" t="inlineStr">
        <is>
          <t>03</t>
        </is>
      </c>
      <c r="M69" t="inlineStr">
        <is>
          <t>01</t>
        </is>
      </c>
      <c r="N69" t="inlineStr">
        <is>
          <t>01</t>
        </is>
      </c>
      <c r="O69" t="inlineStr">
        <is>
          <t>05</t>
        </is>
      </c>
      <c r="P69" t="inlineStr">
        <is>
          <t>管道附件</t>
        </is>
      </c>
      <c r="Q69" t="inlineStr">
        <is>
          <t>能量计</t>
        </is>
      </c>
      <c r="R69" t="inlineStr">
        <is>
          <t>能量计</t>
        </is>
      </c>
      <c r="S69" t="inlineStr">
        <is>
          <t>设备名称</t>
        </is>
      </c>
      <c r="T69" t="inlineStr">
        <is>
          <t>是</t>
        </is>
      </c>
      <c r="U69" t="inlineStr">
        <is>
          <t>管道附件_能量计_能量计</t>
        </is>
      </c>
      <c r="V69" t="inlineStr">
        <is>
          <t>20240528更新：清单补全</t>
        </is>
      </c>
      <c r="W69"/>
      <c r="X69"/>
      <c r="Y69"/>
      <c r="Z69"/>
      <c r="AA69" t="inlineStr">
        <is>
          <t>否</t>
        </is>
      </c>
      <c r="AB69" s="2" t="str">
        <f>=HYPERLINK("https://j6i2pabkfv.feishu.cn/wiki/NOPZweZYdij71nk3RFicZj0Zn9e", "属性信息-管道附件")</f>
        <v>属性信息-管道附件</v>
      </c>
      <c r="AC69"/>
      <c r="AD69"/>
      <c r="AE69"/>
      <c r="AF69"/>
      <c r="AG69"/>
      <c r="AH69"/>
      <c r="AI69"/>
    </row>
    <row r="70" ht="25.5" customHeight="1">
      <c r="A70"/>
      <c r="B70" t="inlineStr">
        <is>
          <t>通风空调工程</t>
        </is>
      </c>
      <c r="C70" t="inlineStr">
        <is>
          <t>空调水工程</t>
        </is>
      </c>
      <c r="D70" t="inlineStr">
        <is>
          <t>设备</t>
        </is>
      </c>
      <c r="E70" t="inlineStr">
        <is>
          <t>030113017</t>
        </is>
      </c>
      <c r="F70" t="inlineStr">
        <is>
          <t>闭式冷却塔 L=80m3/h,N=5.5*2kW</t>
        </is>
      </c>
      <c r="G70"/>
      <c r="H70" t="inlineStr">
        <is>
          <t>台</t>
        </is>
      </c>
      <c r="I70" t="inlineStr">
        <is>
          <t>暖通空调系统</t>
        </is>
      </c>
      <c r="J70" t="inlineStr">
        <is>
          <t>机械设备</t>
        </is>
      </c>
      <c r="K70" t="inlineStr">
        <is>
          <t>其他机械设备</t>
        </is>
      </c>
      <c r="L70" t="inlineStr">
        <is>
          <t>03</t>
        </is>
      </c>
      <c r="M70" t="inlineStr">
        <is>
          <t>01</t>
        </is>
      </c>
      <c r="N70" t="inlineStr">
        <is>
          <t>05</t>
        </is>
      </c>
      <c r="O70" t="inlineStr">
        <is>
          <t>01</t>
        </is>
      </c>
      <c r="P70" t="inlineStr">
        <is>
          <t>机械设备</t>
        </is>
      </c>
      <c r="Q70" t="inlineStr">
        <is>
          <t>闭式冷却水塔</t>
        </is>
      </c>
      <c r="R70" t="inlineStr">
        <is>
          <t>闭式冷却塔 -80m3/h-5.5*2kW</t>
        </is>
      </c>
      <c r="S70" t="inlineStr">
        <is>
          <t>设备名字-循环水量（m³/h）-水泵功率（kw）</t>
        </is>
      </c>
      <c r="T70"/>
      <c r="U70" t="inlineStr">
        <is>
          <t>机械设备_闭式冷却水塔_闭式冷却塔 -80m3/h-5.5*2kW</t>
        </is>
      </c>
      <c r="V70" t="inlineStr">
        <is>
          <t>20231010更新：
1.命名去掉了湿球温度、风机功率；
2、命名增加了设备编号、供回水温度；</t>
        </is>
      </c>
      <c r="W70"/>
      <c r="X70" t="inlineStr">
        <is>
          <t>空调水_机械设备</t>
        </is>
      </c>
      <c r="Y70"/>
      <c r="Z70"/>
      <c r="AA70"/>
      <c r="AB70" s="2" t="str">
        <f>=HYPERLINK("https://j6i2pabkfv.feishu.cn/wiki/KkDwwBDKmidM7Zk5ftrcqLzvngc", "属性信息-冷却塔")</f>
        <v>属性信息-冷却塔</v>
      </c>
      <c r="AC70"/>
      <c r="AD70"/>
      <c r="AE70"/>
      <c r="AF70"/>
      <c r="AG70"/>
      <c r="AH70"/>
      <c r="AI70"/>
    </row>
    <row r="71" ht="25.5" customHeight="1">
      <c r="A71"/>
      <c r="B71" t="inlineStr">
        <is>
          <t>通风空调工程</t>
        </is>
      </c>
      <c r="C71" t="inlineStr">
        <is>
          <t>空调水工程</t>
        </is>
      </c>
      <c r="D71" t="inlineStr">
        <is>
          <t>设备</t>
        </is>
      </c>
      <c r="E71" t="inlineStr">
        <is>
          <t>030113017</t>
        </is>
      </c>
      <c r="F71" t="inlineStr">
        <is>
          <t>开式冷却塔 L=832m3/h,N=30kW</t>
        </is>
      </c>
      <c r="G71"/>
      <c r="H71" t="inlineStr">
        <is>
          <t>台</t>
        </is>
      </c>
      <c r="I71" t="inlineStr">
        <is>
          <t>暖通空调系统</t>
        </is>
      </c>
      <c r="J71" t="inlineStr">
        <is>
          <t>机械设备</t>
        </is>
      </c>
      <c r="K71" t="inlineStr">
        <is>
          <t>其他机械设备</t>
        </is>
      </c>
      <c r="L71" t="inlineStr">
        <is>
          <t>03</t>
        </is>
      </c>
      <c r="M71" t="inlineStr">
        <is>
          <t>01</t>
        </is>
      </c>
      <c r="N71" t="inlineStr">
        <is>
          <t>05</t>
        </is>
      </c>
      <c r="O71" t="inlineStr">
        <is>
          <t>01</t>
        </is>
      </c>
      <c r="P71" t="inlineStr">
        <is>
          <t>机械设备</t>
        </is>
      </c>
      <c r="Q71" t="inlineStr">
        <is>
          <t>开式冷却水塔</t>
        </is>
      </c>
      <c r="R71" t="inlineStr">
        <is>
          <t>开式冷却塔-832m3/h-30kW</t>
        </is>
      </c>
      <c r="S71" t="inlineStr">
        <is>
          <t>设备名字-循环流量（m³/h）-供回水温度（℃）-风机功率（kw）-水泵功率（kw）</t>
        </is>
      </c>
      <c r="T71"/>
      <c r="U71" t="inlineStr">
        <is>
          <t>机械设备_开式冷却水塔_开式冷却塔-832m3/h-30kW</t>
        </is>
      </c>
      <c r="V71" t="inlineStr">
        <is>
          <t>20231010更新：
1.新增构件</t>
        </is>
      </c>
      <c r="W71"/>
      <c r="X71" t="inlineStr">
        <is>
          <t>空调水_机械设备</t>
        </is>
      </c>
      <c r="Y71"/>
      <c r="Z71"/>
      <c r="AA71"/>
      <c r="AB71" s="2" t="str">
        <f>=HYPERLINK("https://j6i2pabkfv.feishu.cn/wiki/KkDwwBDKmidM7Zk5ftrcqLzvngc", "属性信息-冷却塔")</f>
        <v>属性信息-冷却塔</v>
      </c>
      <c r="AC71"/>
      <c r="AD71"/>
      <c r="AE71"/>
      <c r="AF71"/>
      <c r="AG71"/>
      <c r="AH71"/>
      <c r="AI71"/>
    </row>
    <row r="72" ht="25.5" customHeight="1">
      <c r="A72"/>
      <c r="B72" t="inlineStr">
        <is>
          <t>通风空调工程</t>
        </is>
      </c>
      <c r="C72" t="inlineStr">
        <is>
          <t>空调水工程</t>
        </is>
      </c>
      <c r="D72" t="inlineStr">
        <is>
          <t>设备</t>
        </is>
      </c>
      <c r="E72" t="inlineStr">
        <is>
          <t>030225003</t>
        </is>
      </c>
      <c r="F72" t="inlineStr">
        <is>
          <t>板式换热器 换热量340kW ,换热面积8m2</t>
        </is>
      </c>
      <c r="G72"/>
      <c r="H72" t="inlineStr">
        <is>
          <t>台</t>
        </is>
      </c>
      <c r="I72" t="inlineStr">
        <is>
          <t>动力系统</t>
        </is>
      </c>
      <c r="J72" t="inlineStr">
        <is>
          <t>热力系统</t>
        </is>
      </c>
      <c r="K72" t="inlineStr">
        <is>
          <t>热水系统</t>
        </is>
      </c>
      <c r="L72" t="inlineStr">
        <is>
          <t>06</t>
        </is>
      </c>
      <c r="M72" t="inlineStr">
        <is>
          <t>01</t>
        </is>
      </c>
      <c r="N72" t="inlineStr">
        <is>
          <t>01</t>
        </is>
      </c>
      <c r="O72" t="inlineStr">
        <is>
          <t>01</t>
        </is>
      </c>
      <c r="P72" t="inlineStr">
        <is>
          <t>机械设备</t>
        </is>
      </c>
      <c r="Q72" t="inlineStr">
        <is>
          <t>板式换热器（汽/水换热）</t>
        </is>
      </c>
      <c r="R72" t="inlineStr">
        <is>
          <t>板式换热器-换热量340kw-换热面积8㎡</t>
        </is>
      </c>
      <c r="S72" t="inlineStr">
        <is>
          <t>设备名称-换热量（kw）-换热面积（㎡）</t>
        </is>
      </c>
      <c r="T72"/>
      <c r="U72" t="inlineStr">
        <is>
          <t>机械设备_板式换热器（汽/水换热）_板式换热器-换热量340kw-换热面积8㎡</t>
        </is>
      </c>
      <c r="V72" t="inlineStr">
        <is>
          <t>20231010更新：
1.新增构件</t>
        </is>
      </c>
      <c r="W72"/>
      <c r="X72" t="inlineStr">
        <is>
          <t>空调水_机械设备</t>
        </is>
      </c>
      <c r="Y72"/>
      <c r="Z72"/>
      <c r="AA72"/>
      <c r="AB72" s="2" t="str">
        <f>=HYPERLINK("https://j6i2pabkfv.feishu.cn/wiki/PrO3w7bLEicPgKk8Ndnch2mqnCe", "属性信息表-板式换热器-一工区")</f>
        <v>属性信息表-板式换热器-一工区</v>
      </c>
      <c r="AC72"/>
      <c r="AD72"/>
      <c r="AE72"/>
      <c r="AF72"/>
      <c r="AG72"/>
      <c r="AH72"/>
      <c r="AI72"/>
    </row>
    <row r="73" ht="25.5" customHeight="1">
      <c r="A73"/>
      <c r="B73" t="inlineStr">
        <is>
          <t>通风空调工程</t>
        </is>
      </c>
      <c r="C73" t="inlineStr">
        <is>
          <t>空调水工程</t>
        </is>
      </c>
      <c r="D73" t="inlineStr">
        <is>
          <t>设备</t>
        </is>
      </c>
      <c r="E73" t="inlineStr">
        <is>
          <t>030225003</t>
        </is>
      </c>
      <c r="F73" t="inlineStr">
        <is>
          <t>板式换热器 换热量520kW ,换热面积12m2</t>
        </is>
      </c>
      <c r="G73"/>
      <c r="H73" t="inlineStr">
        <is>
          <t>台</t>
        </is>
      </c>
      <c r="I73" t="inlineStr">
        <is>
          <t>动力系统</t>
        </is>
      </c>
      <c r="J73" t="inlineStr">
        <is>
          <t>热力系统</t>
        </is>
      </c>
      <c r="K73" t="inlineStr">
        <is>
          <t>热水系统</t>
        </is>
      </c>
      <c r="L73" t="inlineStr">
        <is>
          <t>06</t>
        </is>
      </c>
      <c r="M73" t="inlineStr">
        <is>
          <t>01</t>
        </is>
      </c>
      <c r="N73" t="inlineStr">
        <is>
          <t>01</t>
        </is>
      </c>
      <c r="O73" t="inlineStr">
        <is>
          <t>01</t>
        </is>
      </c>
      <c r="P73" t="inlineStr">
        <is>
          <t>机械设备</t>
        </is>
      </c>
      <c r="Q73" t="inlineStr">
        <is>
          <t>板式换热器（水/水换热）</t>
        </is>
      </c>
      <c r="R73" t="inlineStr">
        <is>
          <t>板式换热器-换热量520kw-换热面积12㎡</t>
        </is>
      </c>
      <c r="S73" t="inlineStr">
        <is>
          <t>设备名称-换热量（kw）-换热面积（㎡）</t>
        </is>
      </c>
      <c r="T73"/>
      <c r="U73" t="inlineStr">
        <is>
          <t>机械设备_板式换热器（水/水换热）_板式换热器-换热量520kw-换热面积12㎡</t>
        </is>
      </c>
      <c r="V73" t="inlineStr">
        <is>
          <t>20231010更新：
1.新增构件</t>
        </is>
      </c>
      <c r="W73"/>
      <c r="X73" t="inlineStr">
        <is>
          <t>空调水_机械设备</t>
        </is>
      </c>
      <c r="Y73"/>
      <c r="Z73"/>
      <c r="AA73"/>
      <c r="AB73" s="2" t="str">
        <f>=HYPERLINK("https://j6i2pabkfv.feishu.cn/wiki/PrO3w7bLEicPgKk8Ndnch2mqnCe", "属性信息表-板式换热器-一工区")</f>
        <v>属性信息表-板式换热器-一工区</v>
      </c>
      <c r="AC73"/>
      <c r="AD73"/>
      <c r="AE73"/>
      <c r="AF73"/>
      <c r="AG73"/>
      <c r="AH73"/>
      <c r="AI73"/>
    </row>
    <row r="74" ht="25.5" customHeight="1">
      <c r="A74"/>
      <c r="B74" t="inlineStr">
        <is>
          <t>通风空调工程</t>
        </is>
      </c>
      <c r="C74" t="inlineStr">
        <is>
          <t>通风、空调风及防排烟工程</t>
        </is>
      </c>
      <c r="D74" t="inlineStr">
        <is>
          <t>设备</t>
        </is>
      </c>
      <c r="E74" t="inlineStr">
        <is>
          <t>030701002</t>
        </is>
      </c>
      <c r="F74" t="inlineStr">
        <is>
          <t>风道式除臭装置 L=4000~6000m³/h,N=0.6KW,220V-1-50</t>
        </is>
      </c>
      <c r="G74"/>
      <c r="H74" t="inlineStr">
        <is>
          <t>台</t>
        </is>
      </c>
      <c r="I74" t="inlineStr">
        <is>
          <t>暖通空调系统</t>
        </is>
      </c>
      <c r="J74" t="inlineStr">
        <is>
          <t>机械设备</t>
        </is>
      </c>
      <c r="K74" t="inlineStr">
        <is>
          <t>其他机械设备</t>
        </is>
      </c>
      <c r="L74" t="inlineStr">
        <is>
          <t>03</t>
        </is>
      </c>
      <c r="M74" t="inlineStr">
        <is>
          <t>01</t>
        </is>
      </c>
      <c r="N74" t="inlineStr">
        <is>
          <t>05</t>
        </is>
      </c>
      <c r="O74" t="inlineStr">
        <is>
          <t>01</t>
        </is>
      </c>
      <c r="P74" t="inlineStr">
        <is>
          <t>机械设备</t>
        </is>
      </c>
      <c r="Q74" t="inlineStr">
        <is>
          <t>风道式除臭装置</t>
        </is>
      </c>
      <c r="R74" t="inlineStr">
        <is>
          <t>风道式除臭装置-4000~6000m³/h-0.6KW-220V-1-50</t>
        </is>
      </c>
      <c r="S74" t="inlineStr">
        <is>
          <t>设备名称-处理风量（m³/h）-功率（kw）-处理精度</t>
        </is>
      </c>
      <c r="T74"/>
      <c r="U74" t="inlineStr">
        <is>
          <t>机械设备_风道式除臭装置_风道式除臭装置-4000~6000m³/h-0.6KW-220V-1-50</t>
        </is>
      </c>
      <c r="V74" t="inlineStr">
        <is>
          <t>20231010更新：
1.新增构件</t>
        </is>
      </c>
      <c r="W74"/>
      <c r="X74" t="inlineStr">
        <is>
          <t>机械设备安装工程_机械设备</t>
        </is>
      </c>
      <c r="Y74"/>
      <c r="Z74"/>
      <c r="AA74"/>
      <c r="AB74" s="2" t="str">
        <f>=HYPERLINK("https://j6i2pabkfv.feishu.cn/wiki/Jc6Zw19XFiYQAFk7EwScLpYFnvd", "属性信息表-除臭装置-一工区")</f>
        <v>属性信息表-除臭装置-一工区</v>
      </c>
      <c r="AC74"/>
      <c r="AD74"/>
      <c r="AE74"/>
      <c r="AF74"/>
      <c r="AG74"/>
      <c r="AH74"/>
      <c r="AI74"/>
    </row>
    <row r="75" ht="25.5" customHeight="1">
      <c r="A75"/>
      <c r="B75" t="inlineStr">
        <is>
          <t>通风空调工程</t>
        </is>
      </c>
      <c r="C75" t="inlineStr">
        <is>
          <t>空调水工程</t>
        </is>
      </c>
      <c r="D75" t="inlineStr">
        <is>
          <t>设备</t>
        </is>
      </c>
      <c r="E75" t="inlineStr">
        <is>
          <t>030701003</t>
        </is>
      </c>
      <c r="F75" t="inlineStr">
        <is>
          <t>杀菌除臭装置 STYS-50</t>
        </is>
      </c>
      <c r="G75"/>
      <c r="H75" t="inlineStr">
        <is>
          <t>台</t>
        </is>
      </c>
      <c r="I75" t="inlineStr">
        <is>
          <t>暖通空调系统</t>
        </is>
      </c>
      <c r="J75" t="inlineStr">
        <is>
          <t>机械设备</t>
        </is>
      </c>
      <c r="K75" t="inlineStr">
        <is>
          <t>其他机械设备</t>
        </is>
      </c>
      <c r="L75" t="inlineStr">
        <is>
          <t>03</t>
        </is>
      </c>
      <c r="M75" t="inlineStr">
        <is>
          <t>01</t>
        </is>
      </c>
      <c r="N75" t="inlineStr">
        <is>
          <t>05</t>
        </is>
      </c>
      <c r="O75" t="inlineStr">
        <is>
          <t>01</t>
        </is>
      </c>
      <c r="P75" t="inlineStr">
        <is>
          <t>机械设备</t>
        </is>
      </c>
      <c r="Q75" t="inlineStr">
        <is>
          <t>杀菌除臭装置</t>
        </is>
      </c>
      <c r="R75" t="inlineStr">
        <is>
          <t>杀菌除臭装置 STYS-50</t>
        </is>
      </c>
      <c r="S75" t="inlineStr">
        <is>
          <t>设备名称</t>
        </is>
      </c>
      <c r="T75"/>
      <c r="U75" t="inlineStr">
        <is>
          <t>机械设备_杀菌除臭装置_杀菌除臭装置 STYS-50</t>
        </is>
      </c>
      <c r="V75" t="inlineStr">
        <is>
          <t>20231010更新：
1.新增构件</t>
        </is>
      </c>
      <c r="W75"/>
      <c r="X75" t="inlineStr">
        <is>
          <t>机械设备安装工程_机械设备</t>
        </is>
      </c>
      <c r="Y75"/>
      <c r="Z75"/>
      <c r="AA75"/>
      <c r="AB75" s="2" t="str">
        <f>=HYPERLINK("https://j6i2pabkfv.feishu.cn/wiki/Jc6Zw19XFiYQAFk7EwScLpYFnvd", "属性信息表-除臭装置-一工区")</f>
        <v>属性信息表-除臭装置-一工区</v>
      </c>
      <c r="AC75"/>
      <c r="AD75"/>
      <c r="AE75"/>
      <c r="AF75"/>
      <c r="AG75"/>
      <c r="AH75"/>
      <c r="AI75"/>
    </row>
    <row r="76" ht="25.5" customHeight="1">
      <c r="A76"/>
      <c r="B76" t="inlineStr">
        <is>
          <t>通风空调工程</t>
        </is>
      </c>
      <c r="C76" t="inlineStr">
        <is>
          <t>通风、空调风及防排烟工程</t>
        </is>
      </c>
      <c r="D76" t="inlineStr">
        <is>
          <t>设备</t>
        </is>
      </c>
      <c r="E76" t="inlineStr">
        <is>
          <t>030701002</t>
        </is>
      </c>
      <c r="F76" t="inlineStr">
        <is>
          <t>活性炭除味设备  L=1000m³/h</t>
        </is>
      </c>
      <c r="G76"/>
      <c r="H76" t="inlineStr">
        <is>
          <t>台</t>
        </is>
      </c>
      <c r="I76" t="inlineStr">
        <is>
          <t>暖通空调系统</t>
        </is>
      </c>
      <c r="J76" t="inlineStr">
        <is>
          <t>机械设备</t>
        </is>
      </c>
      <c r="K76" t="inlineStr">
        <is>
          <t>其他机械设备</t>
        </is>
      </c>
      <c r="L76" t="inlineStr">
        <is>
          <t>03</t>
        </is>
      </c>
      <c r="M76" t="inlineStr">
        <is>
          <t>01</t>
        </is>
      </c>
      <c r="N76" t="inlineStr">
        <is>
          <t>05</t>
        </is>
      </c>
      <c r="O76" t="inlineStr">
        <is>
          <t>01</t>
        </is>
      </c>
      <c r="P76" t="inlineStr">
        <is>
          <t>机械设备</t>
        </is>
      </c>
      <c r="Q76" t="inlineStr">
        <is>
          <t>活性炭除味设备</t>
        </is>
      </c>
      <c r="R76" t="inlineStr">
        <is>
          <t>活性炭除味设备-1000m³/h</t>
        </is>
      </c>
      <c r="S76" t="inlineStr">
        <is>
          <t>设备名称-处理风量（m³/h）</t>
        </is>
      </c>
      <c r="T76"/>
      <c r="U76" t="inlineStr">
        <is>
          <t>机械设备_活性炭除味设备_活性炭除味设备-1000m³/h</t>
        </is>
      </c>
      <c r="V76" t="inlineStr">
        <is>
          <t>20231010更新：
1.新增构件</t>
        </is>
      </c>
      <c r="W76"/>
      <c r="X76" t="inlineStr">
        <is>
          <t>机械设备安装工程_机械设备</t>
        </is>
      </c>
      <c r="Y76"/>
      <c r="Z76"/>
      <c r="AA76"/>
      <c r="AB76" s="2" t="str">
        <f>=HYPERLINK("https://j6i2pabkfv.feishu.cn/wiki/VOIxwqzxnivEBlkRbExcn5Erngc", "属性信息表-除活性炭设备-一工区")</f>
        <v>属性信息表-除活性炭设备-一工区</v>
      </c>
      <c r="AC76"/>
      <c r="AD76"/>
      <c r="AE76"/>
      <c r="AF76"/>
      <c r="AG76"/>
      <c r="AH76"/>
      <c r="AI76"/>
    </row>
    <row r="77" ht="25.5" customHeight="1">
      <c r="A77"/>
      <c r="B77" t="inlineStr">
        <is>
          <t>通风空调工程</t>
        </is>
      </c>
      <c r="C77" t="inlineStr">
        <is>
          <t>通风、空调风及防排烟工程</t>
        </is>
      </c>
      <c r="D77" t="inlineStr">
        <is>
          <t>设备</t>
        </is>
      </c>
      <c r="E77" t="inlineStr">
        <is>
          <t>030108003</t>
        </is>
      </c>
      <c r="F77" t="inlineStr">
        <is>
          <t>高效活性炭箱   L=1500m3/h</t>
        </is>
      </c>
      <c r="G77"/>
      <c r="H77" t="inlineStr">
        <is>
          <t>台</t>
        </is>
      </c>
      <c r="I77" t="inlineStr">
        <is>
          <t>暖通空调系统</t>
        </is>
      </c>
      <c r="J77" t="inlineStr">
        <is>
          <t>机械设备</t>
        </is>
      </c>
      <c r="K77" t="inlineStr">
        <is>
          <t>其他机械设备</t>
        </is>
      </c>
      <c r="L77" t="inlineStr">
        <is>
          <t>03</t>
        </is>
      </c>
      <c r="M77" t="inlineStr">
        <is>
          <t>01</t>
        </is>
      </c>
      <c r="N77" t="inlineStr">
        <is>
          <t>05</t>
        </is>
      </c>
      <c r="O77" t="inlineStr">
        <is>
          <t>01</t>
        </is>
      </c>
      <c r="P77" t="inlineStr">
        <is>
          <t>机械设备</t>
        </is>
      </c>
      <c r="Q77" t="inlineStr">
        <is>
          <t>高效活性炭箱</t>
        </is>
      </c>
      <c r="R77" t="inlineStr">
        <is>
          <t>高效活性炭箱-500m3/h</t>
        </is>
      </c>
      <c r="S77" t="inlineStr">
        <is>
          <t>设备名称-处理风量（m³/h）</t>
        </is>
      </c>
      <c r="T77"/>
      <c r="U77" t="inlineStr">
        <is>
          <t>机械设备_高效活性炭箱_高效活性炭箱-500m3/h</t>
        </is>
      </c>
      <c r="V77" t="inlineStr">
        <is>
          <t>20231010更新：
1.新增构件</t>
        </is>
      </c>
      <c r="W77"/>
      <c r="X77" t="inlineStr">
        <is>
          <t>机械设备安装工程_机械设备</t>
        </is>
      </c>
      <c r="Y77"/>
      <c r="Z77"/>
      <c r="AA77"/>
      <c r="AB77" s="2" t="str">
        <f>=HYPERLINK("https://j6i2pabkfv.feishu.cn/wiki/VOIxwqzxnivEBlkRbExcn5Erngc", "属性信息表-除活性炭设备-一工区")</f>
        <v>属性信息表-除活性炭设备-一工区</v>
      </c>
      <c r="AC77"/>
      <c r="AD77"/>
      <c r="AE77"/>
      <c r="AF77"/>
      <c r="AG77"/>
      <c r="AH77"/>
      <c r="AI77"/>
    </row>
    <row r="78" ht="25.5" customHeight="1">
      <c r="A78"/>
      <c r="B78" t="inlineStr">
        <is>
          <t>通风空调工程</t>
        </is>
      </c>
      <c r="C78" t="inlineStr">
        <is>
          <t>空调水工程</t>
        </is>
      </c>
      <c r="D78" t="inlineStr">
        <is>
          <t>阀门</t>
        </is>
      </c>
      <c r="E78" t="inlineStr">
        <is>
          <t>031003003</t>
        </is>
      </c>
      <c r="F78" t="inlineStr">
        <is>
          <t>电动双位蝶阀 DN80</t>
        </is>
      </c>
      <c r="G78"/>
      <c r="H78" t="inlineStr">
        <is>
          <t>个</t>
        </is>
      </c>
      <c r="I78" t="inlineStr">
        <is>
          <t>暖通空调系统</t>
        </is>
      </c>
      <c r="J78" t="inlineStr">
        <is>
          <t>暖通水系统</t>
        </is>
      </c>
      <c r="K78" t="inlineStr">
        <is>
          <t>冷水回水系统</t>
        </is>
      </c>
      <c r="L78" t="inlineStr">
        <is>
          <t>03</t>
        </is>
      </c>
      <c r="M78" t="inlineStr">
        <is>
          <t>01</t>
        </is>
      </c>
      <c r="N78" t="inlineStr">
        <is>
          <t>01</t>
        </is>
      </c>
      <c r="O78" t="inlineStr">
        <is>
          <t>04</t>
        </is>
      </c>
      <c r="P78" t="inlineStr">
        <is>
          <t>管道附件</t>
        </is>
      </c>
      <c r="Q78" t="inlineStr">
        <is>
          <t>电动双位蝶阀</t>
        </is>
      </c>
      <c r="R78" t="inlineStr">
        <is>
          <t>电动双位蝶阀-DN80</t>
        </is>
      </c>
      <c r="S78" t="inlineStr">
        <is>
          <t>设备名称-公称直径</t>
        </is>
      </c>
      <c r="T78"/>
      <c r="U78" t="inlineStr">
        <is>
          <t>管道附件_电动双位蝶阀_电动双位蝶阀-DN80</t>
        </is>
      </c>
      <c r="V78" t="inlineStr">
        <is>
          <t>20231010更新：
1.命名增加了材质、承压、连接形式；
2.合并了电动双位蝶阀、电动蝶阀；</t>
        </is>
      </c>
      <c r="W78"/>
      <c r="X78" t="inlineStr">
        <is>
          <t>空调水_管道附件</t>
        </is>
      </c>
      <c r="Y78"/>
      <c r="Z78"/>
      <c r="AA78"/>
      <c r="AB78" s="2" t="str">
        <f>=HYPERLINK("https://j6i2pabkfv.feishu.cn/wiki/Yd9bwUybkigLzUkczHkcmfwxnwc", "属性信息表-电动阀门-三工区")</f>
        <v>属性信息表-电动阀门-三工区</v>
      </c>
      <c r="AC78"/>
      <c r="AD78"/>
      <c r="AE78"/>
      <c r="AF78"/>
      <c r="AG78"/>
      <c r="AH78"/>
      <c r="AI78"/>
    </row>
    <row r="79" ht="25.5" customHeight="1">
      <c r="A79"/>
      <c r="B79" t="inlineStr">
        <is>
          <t>通风空调工程</t>
        </is>
      </c>
      <c r="C79" t="inlineStr">
        <is>
          <t>空调水工程</t>
        </is>
      </c>
      <c r="D79" t="inlineStr">
        <is>
          <t>阀门</t>
        </is>
      </c>
      <c r="E79" t="inlineStr">
        <is>
          <t>09B367</t>
        </is>
      </c>
      <c r="F79" t="inlineStr">
        <is>
          <t>泄压电控阀（开关型） DN600</t>
        </is>
      </c>
      <c r="G79"/>
      <c r="H79" t="inlineStr">
        <is>
          <t>个</t>
        </is>
      </c>
      <c r="I79" t="inlineStr">
        <is>
          <t>暖通空调系统</t>
        </is>
      </c>
      <c r="J79" t="inlineStr">
        <is>
          <t>暖通水系统</t>
        </is>
      </c>
      <c r="K79" t="inlineStr">
        <is>
          <t>热水供水系统</t>
        </is>
      </c>
      <c r="L79" t="inlineStr">
        <is>
          <t>03</t>
        </is>
      </c>
      <c r="M79" t="inlineStr">
        <is>
          <t>01</t>
        </is>
      </c>
      <c r="N79" t="inlineStr">
        <is>
          <t>01</t>
        </is>
      </c>
      <c r="O79" t="inlineStr">
        <is>
          <t>05</t>
        </is>
      </c>
      <c r="P79" t="inlineStr">
        <is>
          <t>管道附件</t>
        </is>
      </c>
      <c r="Q79" t="inlineStr">
        <is>
          <t>泄压电控阀</t>
        </is>
      </c>
      <c r="R79" t="inlineStr">
        <is>
          <t>泄压电控阀（开关型）-DN600</t>
        </is>
      </c>
      <c r="S79" t="inlineStr">
        <is>
          <t>设备名称-公称直径</t>
        </is>
      </c>
      <c r="T79"/>
      <c r="U79" t="inlineStr">
        <is>
          <t>管道附件_泄压电控阀_泄压电控阀（开关型）-DN600</t>
        </is>
      </c>
      <c r="V79" t="inlineStr">
        <is>
          <t>20231010更新：
1.新增构件；</t>
        </is>
      </c>
      <c r="W79"/>
      <c r="X79" t="inlineStr">
        <is>
          <t>空调水_管道附件</t>
        </is>
      </c>
      <c r="Y79"/>
      <c r="Z79"/>
      <c r="AA79"/>
      <c r="AB79" s="2" t="str">
        <f>=HYPERLINK("https://j6i2pabkfv.feishu.cn/wiki/Yd9bwUybkigLzUkczHkcmfwxnwc", "属性信息表-电动阀门-三工区")</f>
        <v>属性信息表-电动阀门-三工区</v>
      </c>
      <c r="AC79"/>
      <c r="AD79"/>
      <c r="AE79"/>
      <c r="AF79"/>
      <c r="AG79"/>
      <c r="AH79"/>
      <c r="AI79"/>
    </row>
    <row r="80" ht="25.5" customHeight="1">
      <c r="A80"/>
      <c r="B80" t="inlineStr">
        <is>
          <t>通风空调工程</t>
        </is>
      </c>
      <c r="C80" t="inlineStr">
        <is>
          <t>空调水工程</t>
        </is>
      </c>
      <c r="D80" t="inlineStr">
        <is>
          <t>阀门</t>
        </is>
      </c>
      <c r="E80" t="inlineStr">
        <is>
          <t xml:space="preserve">05B032   </t>
        </is>
      </c>
      <c r="F80" t="inlineStr">
        <is>
          <t>电动双位蝶阀 DN65</t>
        </is>
      </c>
      <c r="G80"/>
      <c r="H80" t="inlineStr">
        <is>
          <t>个</t>
        </is>
      </c>
      <c r="I80" t="inlineStr">
        <is>
          <t>暖通空调系统</t>
        </is>
      </c>
      <c r="J80" t="inlineStr">
        <is>
          <t>暖通水系统</t>
        </is>
      </c>
      <c r="K80" t="inlineStr">
        <is>
          <t>热水回水系统</t>
        </is>
      </c>
      <c r="L80" t="inlineStr">
        <is>
          <t>03</t>
        </is>
      </c>
      <c r="M80" t="inlineStr">
        <is>
          <t>01</t>
        </is>
      </c>
      <c r="N80" t="inlineStr">
        <is>
          <t>01</t>
        </is>
      </c>
      <c r="O80" t="inlineStr">
        <is>
          <t>06</t>
        </is>
      </c>
      <c r="P80" t="inlineStr">
        <is>
          <t>管道附件</t>
        </is>
      </c>
      <c r="Q80" t="inlineStr">
        <is>
          <t>电动双位蝶阀</t>
        </is>
      </c>
      <c r="R80" t="inlineStr">
        <is>
          <t>电动双位蝶阀-DN65</t>
        </is>
      </c>
      <c r="S80" t="inlineStr">
        <is>
          <t>设备名称-公称直径</t>
        </is>
      </c>
      <c r="T80"/>
      <c r="U80" t="inlineStr">
        <is>
          <t>管道附件_电动双位蝶阀_电动双位蝶阀-DN65</t>
        </is>
      </c>
      <c r="V80" t="inlineStr">
        <is>
          <t>20231010更新：
1.新增构件；</t>
        </is>
      </c>
      <c r="W80"/>
      <c r="X80" t="inlineStr">
        <is>
          <t>空调水_管道附件</t>
        </is>
      </c>
      <c r="Y80"/>
      <c r="Z80"/>
      <c r="AA80"/>
      <c r="AB80" s="2" t="str">
        <f>=HYPERLINK("https://j6i2pabkfv.feishu.cn/wiki/Yd9bwUybkigLzUkczHkcmfwxnwc", "属性信息表-电动阀门-三工区")</f>
        <v>属性信息表-电动阀门-三工区</v>
      </c>
      <c r="AC80"/>
      <c r="AD80"/>
      <c r="AE80"/>
      <c r="AF80"/>
      <c r="AG80"/>
      <c r="AH80"/>
      <c r="AI80"/>
    </row>
    <row r="81" ht="25.5" customHeight="1">
      <c r="A81"/>
      <c r="B81" t="inlineStr">
        <is>
          <t>通风空调工程</t>
        </is>
      </c>
      <c r="C81" t="inlineStr">
        <is>
          <t>空调水工程</t>
        </is>
      </c>
      <c r="D81" t="inlineStr">
        <is>
          <t>阀门</t>
        </is>
      </c>
      <c r="E81" t="inlineStr">
        <is>
          <t>031003003</t>
        </is>
      </c>
      <c r="F81" t="inlineStr">
        <is>
          <t>电动蝶阀 DN150</t>
        </is>
      </c>
      <c r="G81"/>
      <c r="H81" t="inlineStr">
        <is>
          <t>个</t>
        </is>
      </c>
      <c r="I81" t="inlineStr">
        <is>
          <t>暖通空调系统</t>
        </is>
      </c>
      <c r="J81" t="inlineStr">
        <is>
          <t>暖通水系统</t>
        </is>
      </c>
      <c r="K81" t="inlineStr">
        <is>
          <t>冷水供水系统</t>
        </is>
      </c>
      <c r="L81" t="inlineStr">
        <is>
          <t>03</t>
        </is>
      </c>
      <c r="M81" t="inlineStr">
        <is>
          <t>01</t>
        </is>
      </c>
      <c r="N81" t="inlineStr">
        <is>
          <t>01</t>
        </is>
      </c>
      <c r="O81" t="inlineStr">
        <is>
          <t>03</t>
        </is>
      </c>
      <c r="P81" t="inlineStr">
        <is>
          <t>管道附件</t>
        </is>
      </c>
      <c r="Q81" t="inlineStr">
        <is>
          <t>电动蝶阀</t>
        </is>
      </c>
      <c r="R81" t="inlineStr">
        <is>
          <t>电动蝶阀-DN150</t>
        </is>
      </c>
      <c r="S81" t="inlineStr">
        <is>
          <t>设备名称-公称直径</t>
        </is>
      </c>
      <c r="T81"/>
      <c r="U81" t="inlineStr">
        <is>
          <t>管道附件_电动蝶阀_电动蝶阀-DN150</t>
        </is>
      </c>
      <c r="V81" t="inlineStr">
        <is>
          <t>20231010更新：
1.新增构件；</t>
        </is>
      </c>
      <c r="W81"/>
      <c r="X81" t="inlineStr">
        <is>
          <t>空调水_管道附件</t>
        </is>
      </c>
      <c r="Y81"/>
      <c r="Z81"/>
      <c r="AA81"/>
      <c r="AB81" s="2" t="str">
        <f>=HYPERLINK("https://j6i2pabkfv.feishu.cn/wiki/Yd9bwUybkigLzUkczHkcmfwxnwc", "属性信息表-电动阀门-三工区")</f>
        <v>属性信息表-电动阀门-三工区</v>
      </c>
      <c r="AC81"/>
      <c r="AD81"/>
      <c r="AE81"/>
      <c r="AF81"/>
      <c r="AG81"/>
      <c r="AH81"/>
      <c r="AI81"/>
    </row>
    <row r="82" ht="25.5" customHeight="1">
      <c r="A82"/>
      <c r="B82" t="inlineStr">
        <is>
          <t>通风空调工程</t>
        </is>
      </c>
      <c r="C82" t="inlineStr">
        <is>
          <t>空调水工程</t>
        </is>
      </c>
      <c r="D82" t="inlineStr">
        <is>
          <t>阀门</t>
        </is>
      </c>
      <c r="E82" t="inlineStr">
        <is>
          <t>05B018</t>
        </is>
      </c>
      <c r="F82" t="inlineStr">
        <is>
          <t>电磁阀 DN40</t>
        </is>
      </c>
      <c r="G82"/>
      <c r="H82" t="inlineStr">
        <is>
          <t>个</t>
        </is>
      </c>
      <c r="I82" t="inlineStr">
        <is>
          <t>暖通空调系统</t>
        </is>
      </c>
      <c r="J82" t="inlineStr">
        <is>
          <t>暖通水系统</t>
        </is>
      </c>
      <c r="K82" t="inlineStr">
        <is>
          <t>冷水回水系统</t>
        </is>
      </c>
      <c r="L82" t="inlineStr">
        <is>
          <t>03</t>
        </is>
      </c>
      <c r="M82" t="inlineStr">
        <is>
          <t>01</t>
        </is>
      </c>
      <c r="N82" t="inlineStr">
        <is>
          <t>01</t>
        </is>
      </c>
      <c r="O82" t="inlineStr">
        <is>
          <t>04</t>
        </is>
      </c>
      <c r="P82" t="inlineStr">
        <is>
          <t>管道附件</t>
        </is>
      </c>
      <c r="Q82" t="inlineStr">
        <is>
          <t>电磁阀</t>
        </is>
      </c>
      <c r="R82" t="inlineStr">
        <is>
          <t>电磁阀-DN40</t>
        </is>
      </c>
      <c r="S82" t="inlineStr">
        <is>
          <t>设备名称-公称直径</t>
        </is>
      </c>
      <c r="T82"/>
      <c r="U82" t="inlineStr">
        <is>
          <t>管道附件_电磁阀_电磁阀-DN40</t>
        </is>
      </c>
      <c r="V82" t="inlineStr">
        <is>
          <t>20231010更新：
1.新增构件；</t>
        </is>
      </c>
      <c r="W82"/>
      <c r="X82" t="inlineStr">
        <is>
          <t>空调水_管道附件</t>
        </is>
      </c>
      <c r="Y82"/>
      <c r="Z82"/>
      <c r="AA82"/>
      <c r="AB82" s="2" t="str">
        <f>=HYPERLINK("https://j6i2pabkfv.feishu.cn/wiki/Yd9bwUybkigLzUkczHkcmfwxnwc", "属性信息表-电动阀门-三工区")</f>
        <v>属性信息表-电动阀门-三工区</v>
      </c>
      <c r="AC82"/>
      <c r="AD82"/>
      <c r="AE82"/>
      <c r="AF82"/>
      <c r="AG82"/>
      <c r="AH82"/>
      <c r="AI82"/>
    </row>
    <row r="83" ht="25.5" customHeight="1">
      <c r="A83"/>
      <c r="B83" t="inlineStr">
        <is>
          <t>通风空调工程</t>
        </is>
      </c>
      <c r="C83" t="inlineStr">
        <is>
          <t>空调水工程</t>
        </is>
      </c>
      <c r="D83" t="inlineStr">
        <is>
          <t>阀门</t>
        </is>
      </c>
      <c r="E83" t="inlineStr">
        <is>
          <t>05B681</t>
        </is>
      </c>
      <c r="F83" t="inlineStr">
        <is>
          <t>双位电动二通阀 DN20</t>
        </is>
      </c>
      <c r="G83"/>
      <c r="H83" t="inlineStr">
        <is>
          <t>个</t>
        </is>
      </c>
      <c r="I83" t="inlineStr">
        <is>
          <t>暖通空调系统</t>
        </is>
      </c>
      <c r="J83" t="inlineStr">
        <is>
          <t>暖通水系统</t>
        </is>
      </c>
      <c r="K83" t="inlineStr">
        <is>
          <t>热水供水系统</t>
        </is>
      </c>
      <c r="L83" t="inlineStr">
        <is>
          <t>03</t>
        </is>
      </c>
      <c r="M83" t="inlineStr">
        <is>
          <t>01</t>
        </is>
      </c>
      <c r="N83" t="inlineStr">
        <is>
          <t>01</t>
        </is>
      </c>
      <c r="O83" t="inlineStr">
        <is>
          <t>05</t>
        </is>
      </c>
      <c r="P83" t="inlineStr">
        <is>
          <t>管道附件</t>
        </is>
      </c>
      <c r="Q83" t="inlineStr">
        <is>
          <t>电动双位二通阀</t>
        </is>
      </c>
      <c r="R83" t="inlineStr">
        <is>
          <t>双位电动二通阀-DN20</t>
        </is>
      </c>
      <c r="S83" t="inlineStr">
        <is>
          <t>设备名称-公称直径</t>
        </is>
      </c>
      <c r="T83"/>
      <c r="U83" t="inlineStr">
        <is>
          <t>管道附件_电动双位二通阀_双位电动二通阀-DN20</t>
        </is>
      </c>
      <c r="V83" t="inlineStr">
        <is>
          <t>20231010更新：
1.命名增加了材质、承压、连接形式；
2.合并了双位电动两通阀；</t>
        </is>
      </c>
      <c r="W83"/>
      <c r="X83" t="inlineStr">
        <is>
          <t>空调水_管道附件</t>
        </is>
      </c>
      <c r="Y83"/>
      <c r="Z83"/>
      <c r="AA83"/>
      <c r="AB83" s="2" t="str">
        <f>=HYPERLINK("https://j6i2pabkfv.feishu.cn/wiki/Yd9bwUybkigLzUkczHkcmfwxnwc", "属性信息表-电动阀门-三工区")</f>
        <v>属性信息表-电动阀门-三工区</v>
      </c>
      <c r="AC83"/>
      <c r="AD83"/>
      <c r="AE83"/>
      <c r="AF83"/>
      <c r="AG83"/>
      <c r="AH83"/>
      <c r="AI83"/>
    </row>
    <row r="84" ht="25.5" customHeight="1">
      <c r="A84"/>
      <c r="B84" t="inlineStr">
        <is>
          <t>通风空调工程</t>
        </is>
      </c>
      <c r="C84" t="inlineStr">
        <is>
          <t>空调水工程</t>
        </is>
      </c>
      <c r="D84" t="inlineStr">
        <is>
          <t>阀门</t>
        </is>
      </c>
      <c r="E84" t="inlineStr">
        <is>
          <t>05B412</t>
        </is>
      </c>
      <c r="F84" t="inlineStr">
        <is>
          <t>智能控制阀 DN125</t>
        </is>
      </c>
      <c r="G84"/>
      <c r="H84" t="inlineStr">
        <is>
          <t>个</t>
        </is>
      </c>
      <c r="I84" t="inlineStr">
        <is>
          <t>暖通空调系统</t>
        </is>
      </c>
      <c r="J84" t="inlineStr">
        <is>
          <t>暖通水系统</t>
        </is>
      </c>
      <c r="K84" t="inlineStr">
        <is>
          <t>热水供水系统</t>
        </is>
      </c>
      <c r="L84" t="inlineStr">
        <is>
          <t>03</t>
        </is>
      </c>
      <c r="M84" t="inlineStr">
        <is>
          <t>01</t>
        </is>
      </c>
      <c r="N84" t="inlineStr">
        <is>
          <t>01</t>
        </is>
      </c>
      <c r="O84" t="inlineStr">
        <is>
          <t>05</t>
        </is>
      </c>
      <c r="P84" t="inlineStr">
        <is>
          <t>管道附件</t>
        </is>
      </c>
      <c r="Q84" t="inlineStr">
        <is>
          <t>智能控制阀</t>
        </is>
      </c>
      <c r="R84" t="inlineStr">
        <is>
          <t>智能控制阀-DN125</t>
        </is>
      </c>
      <c r="S84" t="inlineStr">
        <is>
          <t>设备名称-公称直径</t>
        </is>
      </c>
      <c r="T84"/>
      <c r="U84" t="inlineStr">
        <is>
          <t>管道附件_智能控制阀_智能控制阀-DN125</t>
        </is>
      </c>
      <c r="V84" t="inlineStr">
        <is>
          <t>20231010更新：
1.新增构件；</t>
        </is>
      </c>
      <c r="W84"/>
      <c r="X84" t="inlineStr">
        <is>
          <t>空调水_管道附件</t>
        </is>
      </c>
      <c r="Y84"/>
      <c r="Z84"/>
      <c r="AA84"/>
      <c r="AB84" s="2" t="str">
        <f>=HYPERLINK("https://j6i2pabkfv.feishu.cn/wiki/Yd9bwUybkigLzUkczHkcmfwxnwc", "属性信息表-电动阀门-三工区")</f>
        <v>属性信息表-电动阀门-三工区</v>
      </c>
      <c r="AC84"/>
      <c r="AD84"/>
      <c r="AE84"/>
      <c r="AF84"/>
      <c r="AG84"/>
      <c r="AH84"/>
      <c r="AI84"/>
    </row>
    <row r="85" ht="25.5" customHeight="1">
      <c r="A85"/>
      <c r="B85" t="inlineStr">
        <is>
          <t>通风空调工程</t>
        </is>
      </c>
      <c r="C85" t="inlineStr">
        <is>
          <t>空调水工程</t>
        </is>
      </c>
      <c r="D85" t="inlineStr">
        <is>
          <t>阀门</t>
        </is>
      </c>
      <c r="E85" t="inlineStr">
        <is>
          <t>05B694</t>
        </is>
      </c>
      <c r="F85" t="inlineStr">
        <is>
          <t>温差电动旁通阀 DN125</t>
        </is>
      </c>
      <c r="G85"/>
      <c r="H85" t="inlineStr">
        <is>
          <t>个</t>
        </is>
      </c>
      <c r="I85" t="inlineStr">
        <is>
          <t>暖通空调系统</t>
        </is>
      </c>
      <c r="J85" t="inlineStr">
        <is>
          <t>暖通水系统</t>
        </is>
      </c>
      <c r="K85" t="inlineStr">
        <is>
          <t>冷水回水系统</t>
        </is>
      </c>
      <c r="L85" t="inlineStr">
        <is>
          <t>03</t>
        </is>
      </c>
      <c r="M85" t="inlineStr">
        <is>
          <t>01</t>
        </is>
      </c>
      <c r="N85" t="inlineStr">
        <is>
          <t>01</t>
        </is>
      </c>
      <c r="O85" t="inlineStr">
        <is>
          <t>04</t>
        </is>
      </c>
      <c r="P85" t="inlineStr">
        <is>
          <t>管道附件</t>
        </is>
      </c>
      <c r="Q85" t="inlineStr">
        <is>
          <t>电动式温差旁通阀</t>
        </is>
      </c>
      <c r="R85" t="inlineStr">
        <is>
          <t>温差电动旁通阀-DN125</t>
        </is>
      </c>
      <c r="S85" t="inlineStr">
        <is>
          <t>设备名称-公称直径</t>
        </is>
      </c>
      <c r="T85"/>
      <c r="U85" t="inlineStr">
        <is>
          <t>管道附件_电动式温差旁通阀_温差电动旁通阀-DN125</t>
        </is>
      </c>
      <c r="V85" t="inlineStr">
        <is>
          <t>20231010更新：
1.新增构件；</t>
        </is>
      </c>
      <c r="W85"/>
      <c r="X85" t="inlineStr">
        <is>
          <t>空调水_管道附件</t>
        </is>
      </c>
      <c r="Y85"/>
      <c r="Z85"/>
      <c r="AA85"/>
      <c r="AB85" s="2" t="str">
        <f>=HYPERLINK("https://j6i2pabkfv.feishu.cn/wiki/Yd9bwUybkigLzUkczHkcmfwxnwc", "属性信息表-电动阀门-三工区")</f>
        <v>属性信息表-电动阀门-三工区</v>
      </c>
      <c r="AC85"/>
      <c r="AD85"/>
      <c r="AE85"/>
      <c r="AF85"/>
      <c r="AG85"/>
      <c r="AH85"/>
      <c r="AI85"/>
    </row>
    <row r="86" ht="25.5" customHeight="1">
      <c r="A86"/>
      <c r="B86" t="inlineStr">
        <is>
          <t>通风空调工程</t>
        </is>
      </c>
      <c r="C86" t="inlineStr">
        <is>
          <t>空调水工程</t>
        </is>
      </c>
      <c r="D86" t="inlineStr">
        <is>
          <t>阀门</t>
        </is>
      </c>
      <c r="E86" t="inlineStr">
        <is>
          <t>06B051</t>
        </is>
      </c>
      <c r="F86" t="inlineStr">
        <is>
          <t>动态平衡电动调节阀(一体阀) DN125</t>
        </is>
      </c>
      <c r="G86"/>
      <c r="H86" t="inlineStr">
        <is>
          <t>个</t>
        </is>
      </c>
      <c r="I86" t="inlineStr">
        <is>
          <t>暖通空调系统</t>
        </is>
      </c>
      <c r="J86" t="inlineStr">
        <is>
          <t>暖通水系统</t>
        </is>
      </c>
      <c r="K86" t="inlineStr">
        <is>
          <t>热水供水系统</t>
        </is>
      </c>
      <c r="L86" t="inlineStr">
        <is>
          <t>03</t>
        </is>
      </c>
      <c r="M86" t="inlineStr">
        <is>
          <t>01</t>
        </is>
      </c>
      <c r="N86" t="inlineStr">
        <is>
          <t>01</t>
        </is>
      </c>
      <c r="O86" t="inlineStr">
        <is>
          <t>05</t>
        </is>
      </c>
      <c r="P86" t="inlineStr">
        <is>
          <t>管道附件</t>
        </is>
      </c>
      <c r="Q86" t="inlineStr">
        <is>
          <t>电动式动态平衡调节阀</t>
        </is>
      </c>
      <c r="R86" t="inlineStr">
        <is>
          <t>动态平衡电动调节阀(一体阀)-DN125</t>
        </is>
      </c>
      <c r="S86" t="inlineStr">
        <is>
          <t>设备名称-公称直径</t>
        </is>
      </c>
      <c r="T86"/>
      <c r="U86" t="inlineStr">
        <is>
          <t>管道附件_电动式动态平衡调节阀_动态平衡电动调节阀(一体阀)-DN125</t>
        </is>
      </c>
      <c r="V86" t="inlineStr">
        <is>
          <t>20231010更新：
1.命名增加了材质、承压、连接形式；
2.修改了族名称；
3.合并了动态平衡电动调节阀(一体阀)；</t>
        </is>
      </c>
      <c r="W86" t="inlineStr">
        <is>
          <t>自力式动态平衡压差调节阀</t>
        </is>
      </c>
      <c r="X86" t="inlineStr">
        <is>
          <t>空调水_管道附件</t>
        </is>
      </c>
      <c r="Y86"/>
      <c r="Z86"/>
      <c r="AA86"/>
      <c r="AB86" s="2" t="str">
        <f>=HYPERLINK("https://j6i2pabkfv.feishu.cn/wiki/Yd9bwUybkigLzUkczHkcmfwxnwc", "属性信息表-电动阀门-三工区")</f>
        <v>属性信息表-电动阀门-三工区</v>
      </c>
      <c r="AC86"/>
      <c r="AD86"/>
      <c r="AE86"/>
      <c r="AF86"/>
      <c r="AG86"/>
      <c r="AH86"/>
      <c r="AI86"/>
    </row>
    <row r="87" ht="25.5" customHeight="1">
      <c r="A87"/>
      <c r="B87" t="inlineStr">
        <is>
          <t>通风空调工程</t>
        </is>
      </c>
      <c r="C87" t="inlineStr">
        <is>
          <t>空调水工程</t>
        </is>
      </c>
      <c r="D87" t="inlineStr">
        <is>
          <t>阀门</t>
        </is>
      </c>
      <c r="E87" t="inlineStr">
        <is>
          <t>031003001</t>
        </is>
      </c>
      <c r="F87" t="inlineStr">
        <is>
          <t>自动放气阀 DN20</t>
        </is>
      </c>
      <c r="G87"/>
      <c r="H87" t="inlineStr">
        <is>
          <t>个</t>
        </is>
      </c>
      <c r="I87" t="inlineStr">
        <is>
          <t>暖通空调系统</t>
        </is>
      </c>
      <c r="J87" t="inlineStr">
        <is>
          <t>暖通水系统</t>
        </is>
      </c>
      <c r="K87" t="inlineStr">
        <is>
          <t>冷热水供水系统</t>
        </is>
      </c>
      <c r="L87" t="inlineStr">
        <is>
          <t>03</t>
        </is>
      </c>
      <c r="M87" t="inlineStr">
        <is>
          <t>01</t>
        </is>
      </c>
      <c r="N87" t="inlineStr">
        <is>
          <t>01</t>
        </is>
      </c>
      <c r="O87" t="inlineStr">
        <is>
          <t>01</t>
        </is>
      </c>
      <c r="P87" t="inlineStr">
        <is>
          <t>管道附件</t>
        </is>
      </c>
      <c r="Q87" t="inlineStr">
        <is>
          <t>自动放气阀</t>
        </is>
      </c>
      <c r="R87" t="inlineStr">
        <is>
          <t>自动放气阀-DN20</t>
        </is>
      </c>
      <c r="S87" t="inlineStr">
        <is>
          <t>设备名称-公称直径</t>
        </is>
      </c>
      <c r="T87"/>
      <c r="U87" t="inlineStr">
        <is>
          <t>管道附件_自动放气阀_自动放气阀-DN20</t>
        </is>
      </c>
      <c r="V87" t="inlineStr">
        <is>
          <t>20240528更新：清单补全</t>
        </is>
      </c>
      <c r="W87"/>
      <c r="X87"/>
      <c r="Y87"/>
      <c r="Z87"/>
      <c r="AA87"/>
      <c r="AB87" s="2" t="str">
        <f>=HYPERLINK("https://j6i2pabkfv.feishu.cn/wiki/Yd9bwUybkigLzUkczHkcmfwxnwc", "属性信息表-电动阀门-三工区")</f>
        <v>属性信息表-电动阀门-三工区</v>
      </c>
      <c r="AC87"/>
      <c r="AD87"/>
      <c r="AE87"/>
      <c r="AF87"/>
      <c r="AG87"/>
      <c r="AH87"/>
      <c r="AI87"/>
    </row>
    <row r="88" ht="25.5" customHeight="1">
      <c r="A88"/>
      <c r="B88" t="inlineStr">
        <is>
          <t>通风空调工程</t>
        </is>
      </c>
      <c r="C88" t="inlineStr">
        <is>
          <t>空调水工程</t>
        </is>
      </c>
      <c r="D88" t="inlineStr">
        <is>
          <t>阀门</t>
        </is>
      </c>
      <c r="E88" t="inlineStr">
        <is>
          <t>05B571</t>
        </is>
      </c>
      <c r="F88" t="inlineStr">
        <is>
          <t>电动双位阀 DN25</t>
        </is>
      </c>
      <c r="G88"/>
      <c r="H88" t="inlineStr">
        <is>
          <t>个</t>
        </is>
      </c>
      <c r="I88" t="inlineStr">
        <is>
          <t>暖通空调系统</t>
        </is>
      </c>
      <c r="J88" t="inlineStr">
        <is>
          <t>暖通水系统</t>
        </is>
      </c>
      <c r="K88" t="inlineStr">
        <is>
          <t>冷热水供水系统</t>
        </is>
      </c>
      <c r="L88" t="inlineStr">
        <is>
          <t>03</t>
        </is>
      </c>
      <c r="M88" t="inlineStr">
        <is>
          <t>01</t>
        </is>
      </c>
      <c r="N88" t="inlineStr">
        <is>
          <t>01</t>
        </is>
      </c>
      <c r="O88" t="inlineStr">
        <is>
          <t>01</t>
        </is>
      </c>
      <c r="P88" t="inlineStr">
        <is>
          <t>管道附件</t>
        </is>
      </c>
      <c r="Q88" t="inlineStr">
        <is>
          <t>电动双位阀</t>
        </is>
      </c>
      <c r="R88" t="inlineStr">
        <is>
          <t>电动双位阀-DN25</t>
        </is>
      </c>
      <c r="S88" t="inlineStr">
        <is>
          <t>设备名称-公称直径</t>
        </is>
      </c>
      <c r="T88"/>
      <c r="U88" t="inlineStr">
        <is>
          <t>管道附件_电动双位阀_电动双位阀-DN25</t>
        </is>
      </c>
      <c r="V88" t="inlineStr">
        <is>
          <t>20240528更新：清单补全</t>
        </is>
      </c>
      <c r="W88"/>
      <c r="X88"/>
      <c r="Y88"/>
      <c r="Z88"/>
      <c r="AA88"/>
      <c r="AB88" s="2" t="str">
        <f>=HYPERLINK("https://j6i2pabkfv.feishu.cn/wiki/Yd9bwUybkigLzUkczHkcmfwxnwc", "属性信息表-电动阀门-三工区")</f>
        <v>属性信息表-电动阀门-三工区</v>
      </c>
      <c r="AC88"/>
      <c r="AD88"/>
      <c r="AE88"/>
      <c r="AF88"/>
      <c r="AG88"/>
      <c r="AH88"/>
      <c r="AI88"/>
    </row>
    <row r="89" ht="25.5" customHeight="1">
      <c r="A89"/>
      <c r="B89" t="inlineStr">
        <is>
          <t>通风空调工程</t>
        </is>
      </c>
      <c r="C89" t="inlineStr">
        <is>
          <t>空调水工程</t>
        </is>
      </c>
      <c r="D89" t="inlineStr">
        <is>
          <t>阀门</t>
        </is>
      </c>
      <c r="E89" t="inlineStr">
        <is>
          <t>031003001</t>
        </is>
      </c>
      <c r="F89" t="inlineStr">
        <is>
          <t>压差控制电动二通调节阀 DN40</t>
        </is>
      </c>
      <c r="G89"/>
      <c r="H89" t="inlineStr">
        <is>
          <t>个</t>
        </is>
      </c>
      <c r="I89" t="inlineStr">
        <is>
          <t>暖通空调系统</t>
        </is>
      </c>
      <c r="J89" t="inlineStr">
        <is>
          <t>暖通水系统</t>
        </is>
      </c>
      <c r="K89" t="inlineStr">
        <is>
          <t>热水供水系统</t>
        </is>
      </c>
      <c r="L89" t="inlineStr">
        <is>
          <t>03</t>
        </is>
      </c>
      <c r="M89" t="inlineStr">
        <is>
          <t>01</t>
        </is>
      </c>
      <c r="N89" t="inlineStr">
        <is>
          <t>01</t>
        </is>
      </c>
      <c r="O89" t="inlineStr">
        <is>
          <t>05</t>
        </is>
      </c>
      <c r="P89" t="inlineStr">
        <is>
          <t>管道附件</t>
        </is>
      </c>
      <c r="Q89" t="inlineStr">
        <is>
          <t>压差控制电动二通调节阀</t>
        </is>
      </c>
      <c r="R89" t="inlineStr">
        <is>
          <t>压差控制电动二通调节阀-DN40</t>
        </is>
      </c>
      <c r="S89" t="inlineStr">
        <is>
          <t>设备名称-公称直径</t>
        </is>
      </c>
      <c r="T89"/>
      <c r="U89" t="inlineStr">
        <is>
          <t>管道附件_压差控制电动二通调节阀_压差控制电动二通调节阀-DN40</t>
        </is>
      </c>
      <c r="V89" t="inlineStr">
        <is>
          <t>20240528更新：清单补全</t>
        </is>
      </c>
      <c r="W89"/>
      <c r="X89"/>
      <c r="Y89"/>
      <c r="Z89"/>
      <c r="AA89"/>
      <c r="AB89" s="2" t="str">
        <f>=HYPERLINK("https://j6i2pabkfv.feishu.cn/wiki/Yd9bwUybkigLzUkczHkcmfwxnwc", "属性信息表-电动阀门-三工区")</f>
        <v>属性信息表-电动阀门-三工区</v>
      </c>
      <c r="AC89"/>
      <c r="AD89"/>
      <c r="AE89"/>
      <c r="AF89"/>
      <c r="AG89"/>
      <c r="AH89"/>
      <c r="AI89"/>
    </row>
    <row r="90" ht="25.5" customHeight="1">
      <c r="A90"/>
      <c r="B90" t="inlineStr">
        <is>
          <t>通风空调工程</t>
        </is>
      </c>
      <c r="C90" t="inlineStr">
        <is>
          <t>通风、空调风及防排烟工程</t>
        </is>
      </c>
      <c r="D90" t="inlineStr">
        <is>
          <t>风阀</t>
        </is>
      </c>
      <c r="E90" t="inlineStr">
        <is>
          <t>08B022</t>
        </is>
      </c>
      <c r="F90" t="inlineStr">
        <is>
          <t>70℃ FD 防火阀 320x250</t>
        </is>
      </c>
      <c r="G90"/>
      <c r="H90" t="inlineStr">
        <is>
          <t>个</t>
        </is>
      </c>
      <c r="I90" t="inlineStr">
        <is>
          <t>暖通空调系统</t>
        </is>
      </c>
      <c r="J90" t="inlineStr">
        <is>
          <t>风管附件</t>
        </is>
      </c>
      <c r="K90" t="inlineStr">
        <is>
          <t>风阀</t>
        </is>
      </c>
      <c r="L90" t="inlineStr">
        <is>
          <t>03</t>
        </is>
      </c>
      <c r="M90" t="inlineStr">
        <is>
          <t>01</t>
        </is>
      </c>
      <c r="N90" t="inlineStr">
        <is>
          <t>07</t>
        </is>
      </c>
      <c r="O90" t="inlineStr">
        <is>
          <t>01</t>
        </is>
      </c>
      <c r="P90" t="inlineStr">
        <is>
          <t>风管附件</t>
        </is>
      </c>
      <c r="Q90" t="inlineStr">
        <is>
          <t>70℃防火阀FD（矩形）</t>
        </is>
      </c>
      <c r="R90" t="inlineStr">
        <is>
          <t>70℃ FD 防火阀-320x250</t>
        </is>
      </c>
      <c r="S90" t="inlineStr">
        <is>
          <t>设备名称-长（mm）x宽（mm）</t>
        </is>
      </c>
      <c r="T90"/>
      <c r="U90" t="inlineStr">
        <is>
          <t>风管附件_70℃防火阀FD（矩形）_70℃ FD 防火阀-320x250</t>
        </is>
      </c>
      <c r="V90" t="inlineStr">
        <is>
          <t>20231010更新：
1.新增构件</t>
        </is>
      </c>
      <c r="W90"/>
      <c r="X90" t="inlineStr">
        <is>
          <t>空调风_风管附件</t>
        </is>
      </c>
      <c r="Y90"/>
      <c r="Z90"/>
      <c r="AA90"/>
      <c r="AB90" s="2" t="str">
        <f>=HYPERLINK("https://j6i2pabkfv.feishu.cn/wiki/XIyawCflHixiI9k5HWwcSjuEn3e", "属性信息表-电动风阀-一工区")</f>
        <v>属性信息表-电动风阀-一工区</v>
      </c>
      <c r="AC90"/>
      <c r="AD90"/>
      <c r="AE90"/>
      <c r="AF90"/>
      <c r="AG90"/>
      <c r="AH90"/>
      <c r="AI90"/>
    </row>
    <row r="91" ht="25.5" customHeight="1">
      <c r="A91"/>
      <c r="B91" t="inlineStr">
        <is>
          <t>通风空调工程</t>
        </is>
      </c>
      <c r="C91" t="inlineStr">
        <is>
          <t>通风、空调风及防排烟工程</t>
        </is>
      </c>
      <c r="D91" t="inlineStr">
        <is>
          <t>风阀</t>
        </is>
      </c>
      <c r="E91" t="inlineStr">
        <is>
          <t>08B142</t>
        </is>
      </c>
      <c r="F91" t="inlineStr">
        <is>
          <t>70℃防火阀 FVD  200x320</t>
        </is>
      </c>
      <c r="G91"/>
      <c r="H91" t="inlineStr">
        <is>
          <t>个</t>
        </is>
      </c>
      <c r="I91" t="inlineStr">
        <is>
          <t>暖通空调系统</t>
        </is>
      </c>
      <c r="J91" t="inlineStr">
        <is>
          <t>风管附件</t>
        </is>
      </c>
      <c r="K91" t="inlineStr">
        <is>
          <t>风阀</t>
        </is>
      </c>
      <c r="L91" t="inlineStr">
        <is>
          <t>03</t>
        </is>
      </c>
      <c r="M91" t="inlineStr">
        <is>
          <t>01</t>
        </is>
      </c>
      <c r="N91" t="inlineStr">
        <is>
          <t>07</t>
        </is>
      </c>
      <c r="O91" t="inlineStr">
        <is>
          <t>01</t>
        </is>
      </c>
      <c r="P91" t="inlineStr">
        <is>
          <t>风管附件</t>
        </is>
      </c>
      <c r="Q91" t="inlineStr">
        <is>
          <t>70℃防火阀FVD（矩形）</t>
        </is>
      </c>
      <c r="R91" t="inlineStr">
        <is>
          <t>70℃防火阀 FVD-200x320</t>
        </is>
      </c>
      <c r="S91" t="inlineStr">
        <is>
          <t>设备名称-长（mm）x宽（mm）</t>
        </is>
      </c>
      <c r="T91"/>
      <c r="U91" t="inlineStr">
        <is>
          <t>风管附件_70℃防火阀FVD（矩形）_70℃防火阀 FVD-200x320</t>
        </is>
      </c>
      <c r="V91" t="inlineStr">
        <is>
          <t>20231010更新：
1.新增构件</t>
        </is>
      </c>
      <c r="W91"/>
      <c r="X91" t="inlineStr">
        <is>
          <t>空调风_风管附件</t>
        </is>
      </c>
      <c r="Y91"/>
      <c r="Z91"/>
      <c r="AA91"/>
      <c r="AB91" s="2" t="str">
        <f>=HYPERLINK("https://j6i2pabkfv.feishu.cn/wiki/XIyawCflHixiI9k5HWwcSjuEn3e", "属性信息表-电动风阀-一工区")</f>
        <v>属性信息表-电动风阀-一工区</v>
      </c>
      <c r="AC91"/>
      <c r="AD91"/>
      <c r="AE91"/>
      <c r="AF91"/>
      <c r="AG91"/>
      <c r="AH91"/>
      <c r="AI91"/>
    </row>
    <row r="92" ht="25.5" customHeight="1">
      <c r="A92"/>
      <c r="B92" t="inlineStr">
        <is>
          <t>通风空调工程</t>
        </is>
      </c>
      <c r="C92" t="inlineStr">
        <is>
          <t>通风、空调风及防排烟工程</t>
        </is>
      </c>
      <c r="D92" t="inlineStr">
        <is>
          <t>风阀</t>
        </is>
      </c>
      <c r="E92"/>
      <c r="F92"/>
      <c r="G92"/>
      <c r="H92" t="inlineStr">
        <is>
          <t>个</t>
        </is>
      </c>
      <c r="I92" t="inlineStr">
        <is>
          <t>暖通空调系统</t>
        </is>
      </c>
      <c r="J92" t="inlineStr">
        <is>
          <t>风管附件</t>
        </is>
      </c>
      <c r="K92" t="inlineStr">
        <is>
          <t>风阀</t>
        </is>
      </c>
      <c r="L92" t="inlineStr">
        <is>
          <t>03</t>
        </is>
      </c>
      <c r="M92" t="inlineStr">
        <is>
          <t>01</t>
        </is>
      </c>
      <c r="N92" t="inlineStr">
        <is>
          <t>07</t>
        </is>
      </c>
      <c r="O92" t="inlineStr">
        <is>
          <t>01</t>
        </is>
      </c>
      <c r="P92" t="inlineStr">
        <is>
          <t>风管附件</t>
        </is>
      </c>
      <c r="Q92" t="inlineStr">
        <is>
          <t>70℃防火阀BSFD（矩形）</t>
        </is>
      </c>
      <c r="R92" t="inlineStr">
        <is>
          <t>设备名称-800mmx320mm</t>
        </is>
      </c>
      <c r="S92" t="inlineStr">
        <is>
          <t>设备名称-长（mm）x宽（mm）</t>
        </is>
      </c>
      <c r="T92"/>
      <c r="U92" t="inlineStr">
        <is>
          <t>风管附件_70℃防火阀BSFD（矩形）_设备名称-800mmx320mm</t>
        </is>
      </c>
      <c r="V92" t="inlineStr">
        <is>
          <t>20231010更新：
1.新增构件</t>
        </is>
      </c>
      <c r="W92"/>
      <c r="X92" t="inlineStr">
        <is>
          <t>空调风_风管附件</t>
        </is>
      </c>
      <c r="Y92"/>
      <c r="Z92"/>
      <c r="AA92"/>
      <c r="AB92" s="2" t="str">
        <f>=HYPERLINK("https://j6i2pabkfv.feishu.cn/wiki/XIyawCflHixiI9k5HWwcSjuEn3e", "属性信息表-电动风阀-一工区")</f>
        <v>属性信息表-电动风阀-一工区</v>
      </c>
      <c r="AC92"/>
      <c r="AD92"/>
      <c r="AE92"/>
      <c r="AF92" t="inlineStr">
        <is>
          <t>是</t>
        </is>
      </c>
      <c r="AG92" t="inlineStr">
        <is>
          <t>image.png</t>
        </is>
      </c>
      <c r="AH92"/>
      <c r="AI92"/>
    </row>
    <row r="93" ht="25.5" customHeight="1">
      <c r="A93"/>
      <c r="B93" t="inlineStr">
        <is>
          <t>通风空调工程</t>
        </is>
      </c>
      <c r="C93" t="inlineStr">
        <is>
          <t>通风、空调风及防排烟工程</t>
        </is>
      </c>
      <c r="D93" t="inlineStr">
        <is>
          <t>风阀</t>
        </is>
      </c>
      <c r="E93"/>
      <c r="F93"/>
      <c r="G93"/>
      <c r="H93" t="inlineStr">
        <is>
          <t>个</t>
        </is>
      </c>
      <c r="I93" t="inlineStr">
        <is>
          <t>暖通空调系统</t>
        </is>
      </c>
      <c r="J93" t="inlineStr">
        <is>
          <t>风管附件</t>
        </is>
      </c>
      <c r="K93" t="inlineStr">
        <is>
          <t>风阀</t>
        </is>
      </c>
      <c r="L93" t="inlineStr">
        <is>
          <t>03</t>
        </is>
      </c>
      <c r="M93" t="inlineStr">
        <is>
          <t>01</t>
        </is>
      </c>
      <c r="N93" t="inlineStr">
        <is>
          <t>07</t>
        </is>
      </c>
      <c r="O93" t="inlineStr">
        <is>
          <t>01</t>
        </is>
      </c>
      <c r="P93" t="inlineStr">
        <is>
          <t>风管附件</t>
        </is>
      </c>
      <c r="Q93" t="inlineStr">
        <is>
          <t>70℃防火阀SFVD（矩形）</t>
        </is>
      </c>
      <c r="R93" t="inlineStr">
        <is>
          <t>设备名称-800mmx320mm</t>
        </is>
      </c>
      <c r="S93" t="inlineStr">
        <is>
          <t>设备名称-长（mm）x宽（mm）</t>
        </is>
      </c>
      <c r="T93"/>
      <c r="U93" t="inlineStr">
        <is>
          <t>风管附件_70℃防火阀SFVD（矩形）_设备名称-800mmx320mm</t>
        </is>
      </c>
      <c r="V93" t="inlineStr">
        <is>
          <t>20231010更新：
1.新增构件</t>
        </is>
      </c>
      <c r="W93"/>
      <c r="X93" t="inlineStr">
        <is>
          <t>空调风_风管附件</t>
        </is>
      </c>
      <c r="Y93"/>
      <c r="Z93"/>
      <c r="AA93"/>
      <c r="AB93" s="2" t="str">
        <f>=HYPERLINK("https://j6i2pabkfv.feishu.cn/wiki/XIyawCflHixiI9k5HWwcSjuEn3e", "属性信息表-电动风阀-一工区")</f>
        <v>属性信息表-电动风阀-一工区</v>
      </c>
      <c r="AC93"/>
      <c r="AD93"/>
      <c r="AE93"/>
      <c r="AF93" t="inlineStr">
        <is>
          <t>是</t>
        </is>
      </c>
      <c r="AG93" t="inlineStr">
        <is>
          <t>image.png</t>
        </is>
      </c>
      <c r="AH93"/>
      <c r="AI93"/>
    </row>
    <row r="94" ht="25.5" customHeight="1">
      <c r="A94"/>
      <c r="B94" t="inlineStr">
        <is>
          <t>通风空调工程</t>
        </is>
      </c>
      <c r="C94" t="inlineStr">
        <is>
          <t>通风、空调风及防排烟工程</t>
        </is>
      </c>
      <c r="D94" t="inlineStr">
        <is>
          <t>风阀</t>
        </is>
      </c>
      <c r="E94" t="inlineStr">
        <is>
          <t>07B014</t>
        </is>
      </c>
      <c r="F94" t="inlineStr">
        <is>
          <t>150℃防火调节阀 800x630</t>
        </is>
      </c>
      <c r="G94"/>
      <c r="H94" t="inlineStr">
        <is>
          <t>个</t>
        </is>
      </c>
      <c r="I94" t="inlineStr">
        <is>
          <t>暖通空调系统</t>
        </is>
      </c>
      <c r="J94" t="inlineStr">
        <is>
          <t>风管附件</t>
        </is>
      </c>
      <c r="K94" t="inlineStr">
        <is>
          <t>风阀</t>
        </is>
      </c>
      <c r="L94" t="inlineStr">
        <is>
          <t>03</t>
        </is>
      </c>
      <c r="M94" t="inlineStr">
        <is>
          <t>01</t>
        </is>
      </c>
      <c r="N94" t="inlineStr">
        <is>
          <t>07</t>
        </is>
      </c>
      <c r="O94" t="inlineStr">
        <is>
          <t>01</t>
        </is>
      </c>
      <c r="P94" t="inlineStr">
        <is>
          <t>风管附件</t>
        </is>
      </c>
      <c r="Q94" t="inlineStr">
        <is>
          <t>150℃防火阀（矩形）</t>
        </is>
      </c>
      <c r="R94" t="inlineStr">
        <is>
          <t>150℃防火调节阀-800x630</t>
        </is>
      </c>
      <c r="S94" t="inlineStr">
        <is>
          <t>设备名称-长（mm）x宽（mm）</t>
        </is>
      </c>
      <c r="T94"/>
      <c r="U94" t="inlineStr">
        <is>
          <t>风管附件_150℃防火阀（矩形）_150℃防火调节阀-800x630</t>
        </is>
      </c>
      <c r="V94" t="inlineStr">
        <is>
          <t>20231010更新：
1.命名增加了材质；
2.修改了族名称；</t>
        </is>
      </c>
      <c r="W94"/>
      <c r="X94" t="inlineStr">
        <is>
          <t>空调风_风管附件</t>
        </is>
      </c>
      <c r="Y94"/>
      <c r="Z94"/>
      <c r="AA94"/>
      <c r="AB94" s="2" t="str">
        <f>=HYPERLINK("https://j6i2pabkfv.feishu.cn/wiki/XIyawCflHixiI9k5HWwcSjuEn3e", "属性信息表-电动风阀-一工区")</f>
        <v>属性信息表-电动风阀-一工区</v>
      </c>
      <c r="AC94"/>
      <c r="AD94"/>
      <c r="AE94"/>
      <c r="AF94"/>
      <c r="AG94"/>
      <c r="AH94"/>
      <c r="AI94"/>
    </row>
    <row r="95" ht="25.5" customHeight="1">
      <c r="A95"/>
      <c r="B95" t="inlineStr">
        <is>
          <t>通风空调工程</t>
        </is>
      </c>
      <c r="C95" t="inlineStr">
        <is>
          <t>通风、空调风及防排烟工程</t>
        </is>
      </c>
      <c r="D95" t="inlineStr">
        <is>
          <t>风阀</t>
        </is>
      </c>
      <c r="E95" t="inlineStr">
        <is>
          <t>07B414</t>
        </is>
      </c>
      <c r="F95" t="inlineStr">
        <is>
          <t>280℃ FDH 防火阀 800x320</t>
        </is>
      </c>
      <c r="G95"/>
      <c r="H95" t="inlineStr">
        <is>
          <t>个</t>
        </is>
      </c>
      <c r="I95" t="inlineStr">
        <is>
          <t>暖通空调系统</t>
        </is>
      </c>
      <c r="J95" t="inlineStr">
        <is>
          <t>风管附件</t>
        </is>
      </c>
      <c r="K95" t="inlineStr">
        <is>
          <t>风阀</t>
        </is>
      </c>
      <c r="L95" t="inlineStr">
        <is>
          <t>03</t>
        </is>
      </c>
      <c r="M95" t="inlineStr">
        <is>
          <t>01</t>
        </is>
      </c>
      <c r="N95" t="inlineStr">
        <is>
          <t>07</t>
        </is>
      </c>
      <c r="O95" t="inlineStr">
        <is>
          <t>01</t>
        </is>
      </c>
      <c r="P95" t="inlineStr">
        <is>
          <t>风管附件</t>
        </is>
      </c>
      <c r="Q95" t="inlineStr">
        <is>
          <t>280℃防火阀FDH（矩形）</t>
        </is>
      </c>
      <c r="R95" t="inlineStr">
        <is>
          <t>280℃ FDH 防火阀-800x320</t>
        </is>
      </c>
      <c r="S95" t="inlineStr">
        <is>
          <t>设备名称-长（mm）x宽（mm）</t>
        </is>
      </c>
      <c r="T95"/>
      <c r="U95" t="inlineStr">
        <is>
          <t>风管附件_280℃防火阀FDH（矩形）_280℃ FDH 防火阀-800x320</t>
        </is>
      </c>
      <c r="V95" t="inlineStr">
        <is>
          <t>20231010更新：
1.命名增加了材质；
2.修改了族名称；</t>
        </is>
      </c>
      <c r="W95"/>
      <c r="X95" t="inlineStr">
        <is>
          <t>空调风_风管附件</t>
        </is>
      </c>
      <c r="Y95"/>
      <c r="Z95"/>
      <c r="AA95"/>
      <c r="AB95" s="2" t="str">
        <f>=HYPERLINK("https://j6i2pabkfv.feishu.cn/wiki/XIyawCflHixiI9k5HWwcSjuEn3e", "属性信息表-电动风阀-一工区")</f>
        <v>属性信息表-电动风阀-一工区</v>
      </c>
      <c r="AC95"/>
      <c r="AD95"/>
      <c r="AE95"/>
      <c r="AF95"/>
      <c r="AG95"/>
      <c r="AH95"/>
      <c r="AI95"/>
    </row>
    <row r="96" ht="25.5" customHeight="1">
      <c r="A96"/>
      <c r="B96" t="inlineStr">
        <is>
          <t>通风空调工程</t>
        </is>
      </c>
      <c r="C96" t="inlineStr">
        <is>
          <t>通风、空调风及防排烟工程</t>
        </is>
      </c>
      <c r="D96" t="inlineStr">
        <is>
          <t>风阀</t>
        </is>
      </c>
      <c r="E96" t="inlineStr">
        <is>
          <t>07B419</t>
        </is>
      </c>
      <c r="F96" t="inlineStr">
        <is>
          <t>280℃ FDSH 防火阀 1200x500</t>
        </is>
      </c>
      <c r="G96"/>
      <c r="H96" t="inlineStr">
        <is>
          <t>个</t>
        </is>
      </c>
      <c r="I96" t="inlineStr">
        <is>
          <t>暖通空调系统</t>
        </is>
      </c>
      <c r="J96" t="inlineStr">
        <is>
          <t>风管附件</t>
        </is>
      </c>
      <c r="K96" t="inlineStr">
        <is>
          <t>风阀</t>
        </is>
      </c>
      <c r="L96" t="inlineStr">
        <is>
          <t>03</t>
        </is>
      </c>
      <c r="M96" t="inlineStr">
        <is>
          <t>01</t>
        </is>
      </c>
      <c r="N96" t="inlineStr">
        <is>
          <t>07</t>
        </is>
      </c>
      <c r="O96" t="inlineStr">
        <is>
          <t>01</t>
        </is>
      </c>
      <c r="P96" t="inlineStr">
        <is>
          <t>风管附件</t>
        </is>
      </c>
      <c r="Q96" t="inlineStr">
        <is>
          <t>280℃防火阀FDSH（矩形）</t>
        </is>
      </c>
      <c r="R96" t="inlineStr">
        <is>
          <t>280℃ FDSH 防火阀-1200x500</t>
        </is>
      </c>
      <c r="S96" t="inlineStr">
        <is>
          <t>设备名称-长（mm）x宽（mm）</t>
        </is>
      </c>
      <c r="T96"/>
      <c r="U96" t="inlineStr">
        <is>
          <t>风管附件_280℃防火阀FDSH（矩形）_280℃ FDSH 防火阀-1200x500</t>
        </is>
      </c>
      <c r="V96" t="inlineStr">
        <is>
          <t>20231010更新：
1.新增构件</t>
        </is>
      </c>
      <c r="W96"/>
      <c r="X96" t="inlineStr">
        <is>
          <t>空调风_风管附件</t>
        </is>
      </c>
      <c r="Y96"/>
      <c r="Z96"/>
      <c r="AA96"/>
      <c r="AB96" s="2" t="str">
        <f>=HYPERLINK("https://j6i2pabkfv.feishu.cn/wiki/XIyawCflHixiI9k5HWwcSjuEn3e", "属性信息表-电动风阀-一工区")</f>
        <v>属性信息表-电动风阀-一工区</v>
      </c>
      <c r="AC96"/>
      <c r="AD96"/>
      <c r="AE96"/>
      <c r="AF96"/>
      <c r="AG96"/>
      <c r="AH96"/>
      <c r="AI96"/>
    </row>
    <row r="97" ht="25.5" customHeight="1">
      <c r="A97"/>
      <c r="B97" t="inlineStr">
        <is>
          <t>通风空调工程</t>
        </is>
      </c>
      <c r="C97" t="inlineStr">
        <is>
          <t>通风、空调风及防排烟工程</t>
        </is>
      </c>
      <c r="D97" t="inlineStr">
        <is>
          <t>风阀</t>
        </is>
      </c>
      <c r="E97"/>
      <c r="F97"/>
      <c r="G97"/>
      <c r="H97" t="inlineStr">
        <is>
          <t>个</t>
        </is>
      </c>
      <c r="I97" t="inlineStr">
        <is>
          <t>暖通空调系统</t>
        </is>
      </c>
      <c r="J97" t="inlineStr">
        <is>
          <t>风管附件</t>
        </is>
      </c>
      <c r="K97" t="inlineStr">
        <is>
          <t>风阀</t>
        </is>
      </c>
      <c r="L97" t="inlineStr">
        <is>
          <t>03</t>
        </is>
      </c>
      <c r="M97" t="inlineStr">
        <is>
          <t>01</t>
        </is>
      </c>
      <c r="N97" t="inlineStr">
        <is>
          <t>07</t>
        </is>
      </c>
      <c r="O97" t="inlineStr">
        <is>
          <t>01</t>
        </is>
      </c>
      <c r="P97" t="inlineStr">
        <is>
          <t>风管附件</t>
        </is>
      </c>
      <c r="Q97" t="inlineStr">
        <is>
          <t>70℃防火阀FD（圆形）</t>
        </is>
      </c>
      <c r="R97" t="inlineStr">
        <is>
          <t>送风系统-碳钢-φ500mm</t>
        </is>
      </c>
      <c r="S97" t="inlineStr">
        <is>
          <t>系统-材质-直径（mm）</t>
        </is>
      </c>
      <c r="T97"/>
      <c r="U97" t="inlineStr">
        <is>
          <t>风管附件_70℃防火阀FD（圆形）_送风系统-碳钢-φ500mm</t>
        </is>
      </c>
      <c r="V97" t="inlineStr">
        <is>
          <t>20231010更新：
1.新增构件</t>
        </is>
      </c>
      <c r="W97"/>
      <c r="X97" t="inlineStr">
        <is>
          <t>空调风_风管附件</t>
        </is>
      </c>
      <c r="Y97"/>
      <c r="Z97"/>
      <c r="AA97"/>
      <c r="AB97" s="2" t="str">
        <f>=HYPERLINK("https://j6i2pabkfv.feishu.cn/wiki/XIyawCflHixiI9k5HWwcSjuEn3e", "属性信息表-电动风阀-一工区")</f>
        <v>属性信息表-电动风阀-一工区</v>
      </c>
      <c r="AC97"/>
      <c r="AD97"/>
      <c r="AE97"/>
      <c r="AF97" t="inlineStr">
        <is>
          <t>是</t>
        </is>
      </c>
      <c r="AG97" t="inlineStr">
        <is>
          <t>image.png</t>
        </is>
      </c>
      <c r="AH97"/>
      <c r="AI97"/>
    </row>
    <row r="98" ht="25.5" customHeight="1">
      <c r="A98"/>
      <c r="B98" t="inlineStr">
        <is>
          <t>通风空调工程</t>
        </is>
      </c>
      <c r="C98" t="inlineStr">
        <is>
          <t>通风、空调风及防排烟工程</t>
        </is>
      </c>
      <c r="D98" t="inlineStr">
        <is>
          <t>风阀</t>
        </is>
      </c>
      <c r="E98"/>
      <c r="F98"/>
      <c r="G98"/>
      <c r="H98" t="inlineStr">
        <is>
          <t>个</t>
        </is>
      </c>
      <c r="I98" t="inlineStr">
        <is>
          <t>暖通空调系统</t>
        </is>
      </c>
      <c r="J98" t="inlineStr">
        <is>
          <t>风管附件</t>
        </is>
      </c>
      <c r="K98" t="inlineStr">
        <is>
          <t>风阀</t>
        </is>
      </c>
      <c r="L98" t="inlineStr">
        <is>
          <t>03</t>
        </is>
      </c>
      <c r="M98" t="inlineStr">
        <is>
          <t>01</t>
        </is>
      </c>
      <c r="N98" t="inlineStr">
        <is>
          <t>07</t>
        </is>
      </c>
      <c r="O98" t="inlineStr">
        <is>
          <t>01</t>
        </is>
      </c>
      <c r="P98" t="inlineStr">
        <is>
          <t>风管附件</t>
        </is>
      </c>
      <c r="Q98" t="inlineStr">
        <is>
          <t>70℃防火阀FVD（圆形）</t>
        </is>
      </c>
      <c r="R98" t="inlineStr">
        <is>
          <t>送风系统-碳钢-φ500mm</t>
        </is>
      </c>
      <c r="S98" t="inlineStr">
        <is>
          <t>系统-材质-直径（mm）</t>
        </is>
      </c>
      <c r="T98"/>
      <c r="U98" t="inlineStr">
        <is>
          <t>风管附件_70℃防火阀FVD（圆形）_送风系统-碳钢-φ500mm</t>
        </is>
      </c>
      <c r="V98" t="inlineStr">
        <is>
          <t>20231010更新：
1.新增构件</t>
        </is>
      </c>
      <c r="W98"/>
      <c r="X98" t="inlineStr">
        <is>
          <t>空调风_风管附件</t>
        </is>
      </c>
      <c r="Y98"/>
      <c r="Z98"/>
      <c r="AA98"/>
      <c r="AB98" s="2" t="str">
        <f>=HYPERLINK("https://j6i2pabkfv.feishu.cn/wiki/XIyawCflHixiI9k5HWwcSjuEn3e", "属性信息表-电动风阀-一工区")</f>
        <v>属性信息表-电动风阀-一工区</v>
      </c>
      <c r="AC98"/>
      <c r="AD98"/>
      <c r="AE98"/>
      <c r="AF98" t="inlineStr">
        <is>
          <t>是</t>
        </is>
      </c>
      <c r="AG98" t="inlineStr">
        <is>
          <t>image.png</t>
        </is>
      </c>
      <c r="AH98"/>
      <c r="AI98"/>
    </row>
    <row r="99" ht="25.5" customHeight="1">
      <c r="A99"/>
      <c r="B99" t="inlineStr">
        <is>
          <t>通风空调工程</t>
        </is>
      </c>
      <c r="C99" t="inlineStr">
        <is>
          <t>通风、空调风及防排烟工程</t>
        </is>
      </c>
      <c r="D99" t="inlineStr">
        <is>
          <t>风阀</t>
        </is>
      </c>
      <c r="E99"/>
      <c r="F99"/>
      <c r="G99"/>
      <c r="H99" t="inlineStr">
        <is>
          <t>个</t>
        </is>
      </c>
      <c r="I99" t="inlineStr">
        <is>
          <t>暖通空调系统</t>
        </is>
      </c>
      <c r="J99" t="inlineStr">
        <is>
          <t>风管附件</t>
        </is>
      </c>
      <c r="K99" t="inlineStr">
        <is>
          <t>风阀</t>
        </is>
      </c>
      <c r="L99" t="inlineStr">
        <is>
          <t>03</t>
        </is>
      </c>
      <c r="M99" t="inlineStr">
        <is>
          <t>01</t>
        </is>
      </c>
      <c r="N99" t="inlineStr">
        <is>
          <t>07</t>
        </is>
      </c>
      <c r="O99" t="inlineStr">
        <is>
          <t>01</t>
        </is>
      </c>
      <c r="P99" t="inlineStr">
        <is>
          <t>风管附件</t>
        </is>
      </c>
      <c r="Q99" t="inlineStr">
        <is>
          <t>70℃防火阀BSFD（圆形）</t>
        </is>
      </c>
      <c r="R99" t="inlineStr">
        <is>
          <t>送风系统-碳钢-φ500mm</t>
        </is>
      </c>
      <c r="S99" t="inlineStr">
        <is>
          <t>系统-材质-直径（mm）</t>
        </is>
      </c>
      <c r="T99"/>
      <c r="U99" t="inlineStr">
        <is>
          <t>风管附件_70℃防火阀BSFD（圆形）_送风系统-碳钢-φ500mm</t>
        </is>
      </c>
      <c r="V99" t="inlineStr">
        <is>
          <t>20231010更新：
1.新增构件</t>
        </is>
      </c>
      <c r="W99"/>
      <c r="X99" t="inlineStr">
        <is>
          <t>空调风_风管附件</t>
        </is>
      </c>
      <c r="Y99"/>
      <c r="Z99"/>
      <c r="AA99"/>
      <c r="AB99" s="2" t="str">
        <f>=HYPERLINK("https://j6i2pabkfv.feishu.cn/wiki/XIyawCflHixiI9k5HWwcSjuEn3e", "属性信息表-电动风阀-一工区")</f>
        <v>属性信息表-电动风阀-一工区</v>
      </c>
      <c r="AC99"/>
      <c r="AD99"/>
      <c r="AE99"/>
      <c r="AF99" t="inlineStr">
        <is>
          <t>是</t>
        </is>
      </c>
      <c r="AG99" t="inlineStr">
        <is>
          <t>image.png</t>
        </is>
      </c>
      <c r="AH99"/>
      <c r="AI99"/>
    </row>
    <row r="100" ht="25.5" customHeight="1">
      <c r="A100"/>
      <c r="B100" t="inlineStr">
        <is>
          <t>通风空调工程</t>
        </is>
      </c>
      <c r="C100" t="inlineStr">
        <is>
          <t>通风、空调风及防排烟工程</t>
        </is>
      </c>
      <c r="D100" t="inlineStr">
        <is>
          <t>风阀</t>
        </is>
      </c>
      <c r="E100"/>
      <c r="F100"/>
      <c r="G100"/>
      <c r="H100" t="inlineStr">
        <is>
          <t>个</t>
        </is>
      </c>
      <c r="I100" t="inlineStr">
        <is>
          <t>暖通空调系统</t>
        </is>
      </c>
      <c r="J100" t="inlineStr">
        <is>
          <t>风管附件</t>
        </is>
      </c>
      <c r="K100" t="inlineStr">
        <is>
          <t>风阀</t>
        </is>
      </c>
      <c r="L100" t="inlineStr">
        <is>
          <t>03</t>
        </is>
      </c>
      <c r="M100" t="inlineStr">
        <is>
          <t>01</t>
        </is>
      </c>
      <c r="N100" t="inlineStr">
        <is>
          <t>07</t>
        </is>
      </c>
      <c r="O100" t="inlineStr">
        <is>
          <t>01</t>
        </is>
      </c>
      <c r="P100" t="inlineStr">
        <is>
          <t>风管附件</t>
        </is>
      </c>
      <c r="Q100" t="inlineStr">
        <is>
          <t>70℃防火阀SFVD（圆形）</t>
        </is>
      </c>
      <c r="R100" t="inlineStr">
        <is>
          <t>送风系统-碳钢-φ500mm</t>
        </is>
      </c>
      <c r="S100" t="inlineStr">
        <is>
          <t>系统-材质-直径（mm）</t>
        </is>
      </c>
      <c r="T100"/>
      <c r="U100" t="inlineStr">
        <is>
          <t>风管附件_70℃防火阀SFVD（圆形）_送风系统-碳钢-φ500mm</t>
        </is>
      </c>
      <c r="V100" t="inlineStr">
        <is>
          <t>20231010更新：
1.新增构件</t>
        </is>
      </c>
      <c r="W100"/>
      <c r="X100" t="inlineStr">
        <is>
          <t>空调风_风管附件</t>
        </is>
      </c>
      <c r="Y100"/>
      <c r="Z100"/>
      <c r="AA100"/>
      <c r="AB100" s="2" t="str">
        <f>=HYPERLINK("https://j6i2pabkfv.feishu.cn/wiki/XIyawCflHixiI9k5HWwcSjuEn3e", "属性信息表-电动风阀-一工区")</f>
        <v>属性信息表-电动风阀-一工区</v>
      </c>
      <c r="AC100"/>
      <c r="AD100"/>
      <c r="AE100"/>
      <c r="AF100" t="inlineStr">
        <is>
          <t>是</t>
        </is>
      </c>
      <c r="AG100"/>
      <c r="AH100"/>
      <c r="AI100"/>
    </row>
    <row r="101" ht="25.5" customHeight="1">
      <c r="A101"/>
      <c r="B101" t="inlineStr">
        <is>
          <t>通风空调工程</t>
        </is>
      </c>
      <c r="C101" t="inlineStr">
        <is>
          <t>通风、空调风及防排烟工程</t>
        </is>
      </c>
      <c r="D101" t="inlineStr">
        <is>
          <t>风阀</t>
        </is>
      </c>
      <c r="E101"/>
      <c r="F101"/>
      <c r="G101"/>
      <c r="H101" t="inlineStr">
        <is>
          <t>个</t>
        </is>
      </c>
      <c r="I101" t="inlineStr">
        <is>
          <t>暖通空调系统</t>
        </is>
      </c>
      <c r="J101" t="inlineStr">
        <is>
          <t>风管附件</t>
        </is>
      </c>
      <c r="K101" t="inlineStr">
        <is>
          <t>风阀</t>
        </is>
      </c>
      <c r="L101" t="inlineStr">
        <is>
          <t>03</t>
        </is>
      </c>
      <c r="M101" t="inlineStr">
        <is>
          <t>01</t>
        </is>
      </c>
      <c r="N101" t="inlineStr">
        <is>
          <t>07</t>
        </is>
      </c>
      <c r="O101" t="inlineStr">
        <is>
          <t>01</t>
        </is>
      </c>
      <c r="P101" t="inlineStr">
        <is>
          <t>风管附件</t>
        </is>
      </c>
      <c r="Q101" t="inlineStr">
        <is>
          <t>150℃防火阀（圆形）</t>
        </is>
      </c>
      <c r="R101" t="inlineStr">
        <is>
          <t>送风系统-碳钢-φ500mm</t>
        </is>
      </c>
      <c r="S101" t="inlineStr">
        <is>
          <t>系统-材质-直径（mm）</t>
        </is>
      </c>
      <c r="T101"/>
      <c r="U101" t="inlineStr">
        <is>
          <t>风管附件_150℃防火阀（圆形）_送风系统-碳钢-φ500mm</t>
        </is>
      </c>
      <c r="V101" t="inlineStr">
        <is>
          <t>20231010更新：
1.新增构件</t>
        </is>
      </c>
      <c r="W101"/>
      <c r="X101" t="inlineStr">
        <is>
          <t>空调风_风管附件</t>
        </is>
      </c>
      <c r="Y101"/>
      <c r="Z101"/>
      <c r="AA101"/>
      <c r="AB101" s="2" t="str">
        <f>=HYPERLINK("https://j6i2pabkfv.feishu.cn/wiki/XIyawCflHixiI9k5HWwcSjuEn3e", "属性信息表-电动风阀-一工区")</f>
        <v>属性信息表-电动风阀-一工区</v>
      </c>
      <c r="AC101"/>
      <c r="AD101"/>
      <c r="AE101"/>
      <c r="AF101" t="inlineStr">
        <is>
          <t>是</t>
        </is>
      </c>
      <c r="AG101" t="inlineStr">
        <is>
          <t>image.png</t>
        </is>
      </c>
      <c r="AH101"/>
      <c r="AI101"/>
    </row>
    <row r="102" ht="25.5" customHeight="1">
      <c r="A102"/>
      <c r="B102" t="inlineStr">
        <is>
          <t>通风空调工程</t>
        </is>
      </c>
      <c r="C102" t="inlineStr">
        <is>
          <t>通风、空调风及防排烟工程</t>
        </is>
      </c>
      <c r="D102" t="inlineStr">
        <is>
          <t>风阀</t>
        </is>
      </c>
      <c r="E102"/>
      <c r="F102"/>
      <c r="G102"/>
      <c r="H102" t="inlineStr">
        <is>
          <t>个</t>
        </is>
      </c>
      <c r="I102" t="inlineStr">
        <is>
          <t>暖通空调系统</t>
        </is>
      </c>
      <c r="J102" t="inlineStr">
        <is>
          <t>风管附件</t>
        </is>
      </c>
      <c r="K102" t="inlineStr">
        <is>
          <t>风阀</t>
        </is>
      </c>
      <c r="L102" t="inlineStr">
        <is>
          <t>03</t>
        </is>
      </c>
      <c r="M102" t="inlineStr">
        <is>
          <t>01</t>
        </is>
      </c>
      <c r="N102" t="inlineStr">
        <is>
          <t>07</t>
        </is>
      </c>
      <c r="O102" t="inlineStr">
        <is>
          <t>01</t>
        </is>
      </c>
      <c r="P102" t="inlineStr">
        <is>
          <t>风管附件</t>
        </is>
      </c>
      <c r="Q102" t="inlineStr">
        <is>
          <t>280℃防火阀FDH（圆形）</t>
        </is>
      </c>
      <c r="R102" t="inlineStr">
        <is>
          <t>送风系统-碳钢-φ500mm</t>
        </is>
      </c>
      <c r="S102" t="inlineStr">
        <is>
          <t>系统-材质-直径（mm）</t>
        </is>
      </c>
      <c r="T102"/>
      <c r="U102" t="inlineStr">
        <is>
          <t>风管附件_280℃防火阀FDH（圆形）_送风系统-碳钢-φ500mm</t>
        </is>
      </c>
      <c r="V102" t="inlineStr">
        <is>
          <t>20231010更新：
1.新增构件</t>
        </is>
      </c>
      <c r="W102"/>
      <c r="X102" t="inlineStr">
        <is>
          <t>空调风_风管附件</t>
        </is>
      </c>
      <c r="Y102"/>
      <c r="Z102"/>
      <c r="AA102"/>
      <c r="AB102" s="2" t="str">
        <f>=HYPERLINK("https://j6i2pabkfv.feishu.cn/wiki/XIyawCflHixiI9k5HWwcSjuEn3e", "属性信息表-电动风阀-一工区")</f>
        <v>属性信息表-电动风阀-一工区</v>
      </c>
      <c r="AC102"/>
      <c r="AD102"/>
      <c r="AE102"/>
      <c r="AF102" t="inlineStr">
        <is>
          <t>是</t>
        </is>
      </c>
      <c r="AG102"/>
      <c r="AH102"/>
      <c r="AI102"/>
    </row>
    <row r="103" ht="25.5" customHeight="1">
      <c r="A103"/>
      <c r="B103" t="inlineStr">
        <is>
          <t>通风空调工程</t>
        </is>
      </c>
      <c r="C103" t="inlineStr">
        <is>
          <t>通风、空调风及防排烟工程</t>
        </is>
      </c>
      <c r="D103" t="inlineStr">
        <is>
          <t>风阀</t>
        </is>
      </c>
      <c r="E103"/>
      <c r="F103"/>
      <c r="G103"/>
      <c r="H103" t="inlineStr">
        <is>
          <t>个</t>
        </is>
      </c>
      <c r="I103" t="inlineStr">
        <is>
          <t>暖通空调系统</t>
        </is>
      </c>
      <c r="J103" t="inlineStr">
        <is>
          <t>风管附件</t>
        </is>
      </c>
      <c r="K103" t="inlineStr">
        <is>
          <t>风阀</t>
        </is>
      </c>
      <c r="L103" t="inlineStr">
        <is>
          <t>03</t>
        </is>
      </c>
      <c r="M103" t="inlineStr">
        <is>
          <t>01</t>
        </is>
      </c>
      <c r="N103" t="inlineStr">
        <is>
          <t>07</t>
        </is>
      </c>
      <c r="O103" t="inlineStr">
        <is>
          <t>01</t>
        </is>
      </c>
      <c r="P103" t="inlineStr">
        <is>
          <t>风管附件</t>
        </is>
      </c>
      <c r="Q103" t="inlineStr">
        <is>
          <t>280℃防火阀FDSH（圆形）</t>
        </is>
      </c>
      <c r="R103" t="inlineStr">
        <is>
          <t>送风系统-碳钢-φ500mm</t>
        </is>
      </c>
      <c r="S103" t="inlineStr">
        <is>
          <t>系统-材质-直径（mm）</t>
        </is>
      </c>
      <c r="T103"/>
      <c r="U103" t="inlineStr">
        <is>
          <t>风管附件_280℃防火阀FDSH（圆形）_送风系统-碳钢-φ500mm</t>
        </is>
      </c>
      <c r="V103" t="inlineStr">
        <is>
          <t>20231010更新：
1.新增构件</t>
        </is>
      </c>
      <c r="W103"/>
      <c r="X103" t="inlineStr">
        <is>
          <t>空调风_风管附件</t>
        </is>
      </c>
      <c r="Y103"/>
      <c r="Z103"/>
      <c r="AA103"/>
      <c r="AB103" s="2" t="str">
        <f>=HYPERLINK("https://j6i2pabkfv.feishu.cn/wiki/XIyawCflHixiI9k5HWwcSjuEn3e", "属性信息表-电动风阀-一工区")</f>
        <v>属性信息表-电动风阀-一工区</v>
      </c>
      <c r="AC103"/>
      <c r="AD103"/>
      <c r="AE103"/>
      <c r="AF103" t="inlineStr">
        <is>
          <t>是</t>
        </is>
      </c>
      <c r="AG103" t="inlineStr">
        <is>
          <t>image.png</t>
        </is>
      </c>
      <c r="AH103"/>
      <c r="AI103"/>
    </row>
    <row r="104" ht="25.5" customHeight="1">
      <c r="A104"/>
      <c r="B104" t="inlineStr">
        <is>
          <t>通风空调工程</t>
        </is>
      </c>
      <c r="C104" t="inlineStr">
        <is>
          <t>通风、空调风及防排烟工程</t>
        </is>
      </c>
      <c r="D104" t="inlineStr">
        <is>
          <t>风阀</t>
        </is>
      </c>
      <c r="E104"/>
      <c r="F104"/>
      <c r="G104"/>
      <c r="H104" t="inlineStr">
        <is>
          <t>个</t>
        </is>
      </c>
      <c r="I104" t="inlineStr">
        <is>
          <t>暖通空调系统</t>
        </is>
      </c>
      <c r="J104" t="inlineStr">
        <is>
          <t>风管附件</t>
        </is>
      </c>
      <c r="K104" t="inlineStr">
        <is>
          <t>风阀</t>
        </is>
      </c>
      <c r="L104" t="inlineStr">
        <is>
          <t>03</t>
        </is>
      </c>
      <c r="M104" t="inlineStr">
        <is>
          <t>01</t>
        </is>
      </c>
      <c r="N104" t="inlineStr">
        <is>
          <t>07</t>
        </is>
      </c>
      <c r="O104" t="inlineStr">
        <is>
          <t>01</t>
        </is>
      </c>
      <c r="P104" t="inlineStr">
        <is>
          <t>风管附件</t>
        </is>
      </c>
      <c r="Q104" t="inlineStr">
        <is>
          <t>电动保温密闭风阀（矩形）</t>
        </is>
      </c>
      <c r="R104" t="inlineStr">
        <is>
          <t>送风系统-碳钢-320mmx500mm</t>
        </is>
      </c>
      <c r="S104" t="inlineStr">
        <is>
          <t>系统-材质-长（mm）x宽（mm）</t>
        </is>
      </c>
      <c r="T104"/>
      <c r="U104" t="inlineStr">
        <is>
          <t>风管附件_电动保温密闭风阀（矩形）_送风系统-碳钢-320mmx500mm</t>
        </is>
      </c>
      <c r="V104" t="inlineStr">
        <is>
          <t>20231010更新：
1.新增构件</t>
        </is>
      </c>
      <c r="W104"/>
      <c r="X104" t="inlineStr">
        <is>
          <t>空调风_风管附件</t>
        </is>
      </c>
      <c r="Y104"/>
      <c r="Z104"/>
      <c r="AA104"/>
      <c r="AB104" s="2" t="str">
        <f>=HYPERLINK("https://j6i2pabkfv.feishu.cn/wiki/XIyawCflHixiI9k5HWwcSjuEn3e", "属性信息表-电动风阀-一工区")</f>
        <v>属性信息表-电动风阀-一工区</v>
      </c>
      <c r="AC104"/>
      <c r="AD104"/>
      <c r="AE104"/>
      <c r="AF104" t="inlineStr">
        <is>
          <t>否</t>
        </is>
      </c>
      <c r="AG104"/>
      <c r="AH104"/>
      <c r="AI104"/>
    </row>
    <row r="105" ht="25.5" customHeight="1">
      <c r="A105"/>
      <c r="B105" t="inlineStr">
        <is>
          <t>通风空调工程</t>
        </is>
      </c>
      <c r="C105" t="inlineStr">
        <is>
          <t>通风、空调风及防排烟工程</t>
        </is>
      </c>
      <c r="D105" t="inlineStr">
        <is>
          <t>风阀</t>
        </is>
      </c>
      <c r="E105"/>
      <c r="F105"/>
      <c r="G105"/>
      <c r="H105" t="inlineStr">
        <is>
          <t>个</t>
        </is>
      </c>
      <c r="I105" t="inlineStr">
        <is>
          <t>暖通空调系统</t>
        </is>
      </c>
      <c r="J105" t="inlineStr">
        <is>
          <t>风管附件</t>
        </is>
      </c>
      <c r="K105" t="inlineStr">
        <is>
          <t>风阀</t>
        </is>
      </c>
      <c r="L105" t="inlineStr">
        <is>
          <t>03</t>
        </is>
      </c>
      <c r="M105" t="inlineStr">
        <is>
          <t>01</t>
        </is>
      </c>
      <c r="N105" t="inlineStr">
        <is>
          <t>07</t>
        </is>
      </c>
      <c r="O105" t="inlineStr">
        <is>
          <t>01</t>
        </is>
      </c>
      <c r="P105" t="inlineStr">
        <is>
          <t>风管附件</t>
        </is>
      </c>
      <c r="Q105" t="inlineStr">
        <is>
          <t>电动保温密闭风阀（圆形）</t>
        </is>
      </c>
      <c r="R105" t="inlineStr">
        <is>
          <t>送风系统-碳钢-φ500mm</t>
        </is>
      </c>
      <c r="S105" t="inlineStr">
        <is>
          <t>系统-材质-直径（mm）</t>
        </is>
      </c>
      <c r="T105"/>
      <c r="U105" t="inlineStr">
        <is>
          <t>风管附件_电动保温密闭风阀（圆形）_送风系统-碳钢-φ500mm</t>
        </is>
      </c>
      <c r="V105" t="inlineStr">
        <is>
          <t>20231010更新：
1.新增构件</t>
        </is>
      </c>
      <c r="W105"/>
      <c r="X105" t="inlineStr">
        <is>
          <t>空调风_风管附件</t>
        </is>
      </c>
      <c r="Y105"/>
      <c r="Z105"/>
      <c r="AA105"/>
      <c r="AB105" s="2" t="str">
        <f>=HYPERLINK("https://j6i2pabkfv.feishu.cn/wiki/XIyawCflHixiI9k5HWwcSjuEn3e", "属性信息表-电动风阀-一工区")</f>
        <v>属性信息表-电动风阀-一工区</v>
      </c>
      <c r="AC105"/>
      <c r="AD105"/>
      <c r="AE105"/>
      <c r="AF105" t="inlineStr">
        <is>
          <t>否</t>
        </is>
      </c>
      <c r="AG105"/>
      <c r="AH105"/>
      <c r="AI105"/>
    </row>
    <row r="106" ht="25.5" customHeight="1">
      <c r="A106"/>
      <c r="B106" t="inlineStr">
        <is>
          <t>通风空调工程</t>
        </is>
      </c>
      <c r="C106" t="inlineStr">
        <is>
          <t>通风、空调风及防排烟工程</t>
        </is>
      </c>
      <c r="D106" t="inlineStr">
        <is>
          <t>风阀</t>
        </is>
      </c>
      <c r="E106" t="inlineStr">
        <is>
          <t>07B164</t>
        </is>
      </c>
      <c r="F106" t="inlineStr">
        <is>
          <t>电动蝶阀 500x320</t>
        </is>
      </c>
      <c r="G106"/>
      <c r="H106" t="inlineStr">
        <is>
          <t>个</t>
        </is>
      </c>
      <c r="I106" t="inlineStr">
        <is>
          <t>暖通空调系统</t>
        </is>
      </c>
      <c r="J106" t="inlineStr">
        <is>
          <t>风管附件</t>
        </is>
      </c>
      <c r="K106" t="inlineStr">
        <is>
          <t>风阀</t>
        </is>
      </c>
      <c r="L106" t="inlineStr">
        <is>
          <t>03</t>
        </is>
      </c>
      <c r="M106" t="inlineStr">
        <is>
          <t>01</t>
        </is>
      </c>
      <c r="N106" t="inlineStr">
        <is>
          <t>07</t>
        </is>
      </c>
      <c r="O106" t="inlineStr">
        <is>
          <t>01</t>
        </is>
      </c>
      <c r="P106" t="inlineStr">
        <is>
          <t>风管附件</t>
        </is>
      </c>
      <c r="Q106" t="inlineStr">
        <is>
          <t>电动蝶阀风阀（矩形）</t>
        </is>
      </c>
      <c r="R106" t="inlineStr">
        <is>
          <t>电动蝶阀-500x320</t>
        </is>
      </c>
      <c r="S106" t="inlineStr">
        <is>
          <t>设备名称-长（mm）x宽（mm）</t>
        </is>
      </c>
      <c r="T106"/>
      <c r="U106" t="inlineStr">
        <is>
          <t>风管附件_电动蝶阀风阀（矩形）_电动蝶阀-500x320</t>
        </is>
      </c>
      <c r="V106" t="inlineStr">
        <is>
          <t>20231010更新：
1.新增构件</t>
        </is>
      </c>
      <c r="W106"/>
      <c r="X106" t="inlineStr">
        <is>
          <t>空调风_风管附件</t>
        </is>
      </c>
      <c r="Y106"/>
      <c r="Z106"/>
      <c r="AA106"/>
      <c r="AB106" s="2" t="str">
        <f>=HYPERLINK("https://j6i2pabkfv.feishu.cn/wiki/XIyawCflHixiI9k5HWwcSjuEn3e", "属性信息表-电动风阀-一工区")</f>
        <v>属性信息表-电动风阀-一工区</v>
      </c>
      <c r="AC106"/>
      <c r="AD106"/>
      <c r="AE106"/>
      <c r="AF106"/>
      <c r="AG106"/>
      <c r="AH106"/>
      <c r="AI106"/>
    </row>
    <row r="107" ht="25.5" customHeight="1">
      <c r="A107"/>
      <c r="B107" t="inlineStr">
        <is>
          <t>通风空调工程</t>
        </is>
      </c>
      <c r="C107" t="inlineStr">
        <is>
          <t>通风、空调风及防排烟工程</t>
        </is>
      </c>
      <c r="D107" t="inlineStr">
        <is>
          <t>风阀</t>
        </is>
      </c>
      <c r="E107" t="inlineStr">
        <is>
          <t>031003003</t>
        </is>
      </c>
      <c r="F107" t="inlineStr">
        <is>
          <t>电动蝶阀</t>
        </is>
      </c>
      <c r="G107"/>
      <c r="H107" t="inlineStr">
        <is>
          <t>个</t>
        </is>
      </c>
      <c r="I107" t="inlineStr">
        <is>
          <t>暖通空调系统</t>
        </is>
      </c>
      <c r="J107" t="inlineStr">
        <is>
          <t>风管附件</t>
        </is>
      </c>
      <c r="K107" t="inlineStr">
        <is>
          <t>风阀</t>
        </is>
      </c>
      <c r="L107" t="inlineStr">
        <is>
          <t>03</t>
        </is>
      </c>
      <c r="M107" t="inlineStr">
        <is>
          <t>01</t>
        </is>
      </c>
      <c r="N107" t="inlineStr">
        <is>
          <t>07</t>
        </is>
      </c>
      <c r="O107" t="inlineStr">
        <is>
          <t>01</t>
        </is>
      </c>
      <c r="P107" t="inlineStr">
        <is>
          <t>风管附件</t>
        </is>
      </c>
      <c r="Q107" t="inlineStr">
        <is>
          <t>电动蝶阀风阀（圆形）</t>
        </is>
      </c>
      <c r="R107" t="inlineStr">
        <is>
          <t>电动蝶阀</t>
        </is>
      </c>
      <c r="S107" t="inlineStr">
        <is>
          <t>设备名称</t>
        </is>
      </c>
      <c r="T107"/>
      <c r="U107" t="inlineStr">
        <is>
          <t>风管附件_电动蝶阀风阀（圆形）_电动蝶阀</t>
        </is>
      </c>
      <c r="V107" t="inlineStr">
        <is>
          <t>20231010更新：
1.新增构件</t>
        </is>
      </c>
      <c r="W107"/>
      <c r="X107" t="inlineStr">
        <is>
          <t>空调风_风管附件</t>
        </is>
      </c>
      <c r="Y107"/>
      <c r="Z107"/>
      <c r="AA107"/>
      <c r="AB107" s="2" t="str">
        <f>=HYPERLINK("https://j6i2pabkfv.feishu.cn/wiki/XIyawCflHixiI9k5HWwcSjuEn3e", "属性信息表-电动风阀-一工区")</f>
        <v>属性信息表-电动风阀-一工区</v>
      </c>
      <c r="AC107"/>
      <c r="AD107"/>
      <c r="AE107"/>
      <c r="AF107"/>
      <c r="AG107"/>
      <c r="AH107"/>
      <c r="AI107"/>
    </row>
    <row r="108" ht="25.5" customHeight="1">
      <c r="A108"/>
      <c r="B108" t="inlineStr">
        <is>
          <t>通风空调工程</t>
        </is>
      </c>
      <c r="C108" t="inlineStr">
        <is>
          <t>通风、空调风及防排烟工程</t>
        </is>
      </c>
      <c r="D108" t="inlineStr">
        <is>
          <t>风阀</t>
        </is>
      </c>
      <c r="E108" t="inlineStr">
        <is>
          <t>07B048</t>
        </is>
      </c>
      <c r="F108" t="inlineStr">
        <is>
          <t>电动双位风阀 500x320</t>
        </is>
      </c>
      <c r="G108"/>
      <c r="H108" t="inlineStr">
        <is>
          <t>个</t>
        </is>
      </c>
      <c r="I108" t="inlineStr">
        <is>
          <t>暖通空调系统</t>
        </is>
      </c>
      <c r="J108" t="inlineStr">
        <is>
          <t>风管附件</t>
        </is>
      </c>
      <c r="K108" t="inlineStr">
        <is>
          <t>风阀</t>
        </is>
      </c>
      <c r="L108" t="inlineStr">
        <is>
          <t>03</t>
        </is>
      </c>
      <c r="M108" t="inlineStr">
        <is>
          <t>01</t>
        </is>
      </c>
      <c r="N108" t="inlineStr">
        <is>
          <t>07</t>
        </is>
      </c>
      <c r="O108" t="inlineStr">
        <is>
          <t>01</t>
        </is>
      </c>
      <c r="P108" t="inlineStr">
        <is>
          <t>风管附件</t>
        </is>
      </c>
      <c r="Q108" t="inlineStr">
        <is>
          <t>电动双位风阀（矩形）</t>
        </is>
      </c>
      <c r="R108" t="inlineStr">
        <is>
          <t>电动双位风阀-500x320</t>
        </is>
      </c>
      <c r="S108" t="inlineStr">
        <is>
          <t>设备名称-长（mm）x宽（mm）</t>
        </is>
      </c>
      <c r="T108"/>
      <c r="U108" t="inlineStr">
        <is>
          <t>风管附件_电动双位风阀（矩形）_电动双位风阀-500x320</t>
        </is>
      </c>
      <c r="V108" t="inlineStr">
        <is>
          <t>20231010更新：
1.新增构件</t>
        </is>
      </c>
      <c r="W108"/>
      <c r="X108" t="inlineStr">
        <is>
          <t>空调风_风管附件</t>
        </is>
      </c>
      <c r="Y108"/>
      <c r="Z108"/>
      <c r="AA108"/>
      <c r="AB108" s="2" t="str">
        <f>=HYPERLINK("https://j6i2pabkfv.feishu.cn/wiki/XIyawCflHixiI9k5HWwcSjuEn3e", "属性信息表-电动风阀-一工区")</f>
        <v>属性信息表-电动风阀-一工区</v>
      </c>
      <c r="AC108"/>
      <c r="AD108"/>
      <c r="AE108"/>
      <c r="AF108"/>
      <c r="AG108"/>
      <c r="AH108"/>
      <c r="AI108"/>
    </row>
    <row r="109" ht="25.5" customHeight="1">
      <c r="A109"/>
      <c r="B109" t="inlineStr">
        <is>
          <t>通风空调工程</t>
        </is>
      </c>
      <c r="C109" t="inlineStr">
        <is>
          <t>通风、空调风及防排烟工程</t>
        </is>
      </c>
      <c r="D109" t="inlineStr">
        <is>
          <t>风阀</t>
        </is>
      </c>
      <c r="E109" t="inlineStr">
        <is>
          <t>07B048</t>
        </is>
      </c>
      <c r="F109" t="inlineStr">
        <is>
          <t>电动双位风阀</t>
        </is>
      </c>
      <c r="G109"/>
      <c r="H109" t="inlineStr">
        <is>
          <t>个</t>
        </is>
      </c>
      <c r="I109" t="inlineStr">
        <is>
          <t>暖通空调系统</t>
        </is>
      </c>
      <c r="J109" t="inlineStr">
        <is>
          <t>风管附件</t>
        </is>
      </c>
      <c r="K109" t="inlineStr">
        <is>
          <t>风阀</t>
        </is>
      </c>
      <c r="L109" t="inlineStr">
        <is>
          <t>03</t>
        </is>
      </c>
      <c r="M109" t="inlineStr">
        <is>
          <t>01</t>
        </is>
      </c>
      <c r="N109" t="inlineStr">
        <is>
          <t>07</t>
        </is>
      </c>
      <c r="O109" t="inlineStr">
        <is>
          <t>01</t>
        </is>
      </c>
      <c r="P109" t="inlineStr">
        <is>
          <t>风管附件</t>
        </is>
      </c>
      <c r="Q109" t="inlineStr">
        <is>
          <t>电动双位风阀（圆形）</t>
        </is>
      </c>
      <c r="R109" t="inlineStr">
        <is>
          <t>电动双位风阀</t>
        </is>
      </c>
      <c r="S109" t="inlineStr">
        <is>
          <t>设备名称</t>
        </is>
      </c>
      <c r="T109"/>
      <c r="U109" t="inlineStr">
        <is>
          <t>风管附件_电动双位风阀（圆形）_电动双位风阀</t>
        </is>
      </c>
      <c r="V109" t="inlineStr">
        <is>
          <t>20231010更新：
1.命名增加了材质；
2.修改了族名称；</t>
        </is>
      </c>
      <c r="W109"/>
      <c r="X109" t="inlineStr">
        <is>
          <t>空调风_风管附件</t>
        </is>
      </c>
      <c r="Y109"/>
      <c r="Z109"/>
      <c r="AA109"/>
      <c r="AB109" s="2" t="str">
        <f>=HYPERLINK("https://j6i2pabkfv.feishu.cn/wiki/XIyawCflHixiI9k5HWwcSjuEn3e", "属性信息表-电动风阀-一工区")</f>
        <v>属性信息表-电动风阀-一工区</v>
      </c>
      <c r="AC109"/>
      <c r="AD109"/>
      <c r="AE109"/>
      <c r="AF109"/>
      <c r="AG109"/>
      <c r="AH109"/>
      <c r="AI109"/>
    </row>
    <row r="110" ht="25.5" customHeight="1">
      <c r="A110"/>
      <c r="B110" t="inlineStr">
        <is>
          <t>通风空调工程</t>
        </is>
      </c>
      <c r="C110" t="inlineStr">
        <is>
          <t>通风、空调风及防排烟工程</t>
        </is>
      </c>
      <c r="D110" t="inlineStr">
        <is>
          <t>风阀</t>
        </is>
      </c>
      <c r="E110" t="inlineStr">
        <is>
          <t>09B014</t>
        </is>
      </c>
      <c r="F110" t="inlineStr">
        <is>
          <t>70℃防火阀    800×400</t>
        </is>
      </c>
      <c r="G110"/>
      <c r="H110" t="inlineStr">
        <is>
          <t>个</t>
        </is>
      </c>
      <c r="I110" t="inlineStr">
        <is>
          <t>暖通空调系统</t>
        </is>
      </c>
      <c r="J110" t="inlineStr">
        <is>
          <t>风管附件</t>
        </is>
      </c>
      <c r="K110" t="inlineStr">
        <is>
          <t>风阀</t>
        </is>
      </c>
      <c r="L110" t="inlineStr">
        <is>
          <t>03</t>
        </is>
      </c>
      <c r="M110" t="inlineStr">
        <is>
          <t>01</t>
        </is>
      </c>
      <c r="N110" t="inlineStr">
        <is>
          <t>07</t>
        </is>
      </c>
      <c r="O110" t="inlineStr">
        <is>
          <t>01</t>
        </is>
      </c>
      <c r="P110" t="inlineStr">
        <is>
          <t>风管附件</t>
        </is>
      </c>
      <c r="Q110" t="inlineStr">
        <is>
          <t>70℃防火阀（矩形）</t>
        </is>
      </c>
      <c r="R110" t="inlineStr">
        <is>
          <t>70℃防火阀 -800×400</t>
        </is>
      </c>
      <c r="S110" t="inlineStr">
        <is>
          <t>设备名称-长（mm）x宽（mm）</t>
        </is>
      </c>
      <c r="T110"/>
      <c r="U110" t="inlineStr">
        <is>
          <t>风管附件_70℃防火阀（矩形）_70℃防火阀 -800×400</t>
        </is>
      </c>
      <c r="V110" t="inlineStr">
        <is>
          <t>20231010更新：
1.命名增加了材质；
2.修改了族名称；</t>
        </is>
      </c>
      <c r="W110"/>
      <c r="X110" t="inlineStr">
        <is>
          <t>空调风_风管附件</t>
        </is>
      </c>
      <c r="Y110"/>
      <c r="Z110"/>
      <c r="AA110"/>
      <c r="AB110" s="2" t="str">
        <f>=HYPERLINK("https://j6i2pabkfv.feishu.cn/wiki/XIyawCflHixiI9k5HWwcSjuEn3e", "属性信息表-电动风阀-一工区")</f>
        <v>属性信息表-电动风阀-一工区</v>
      </c>
      <c r="AC110"/>
      <c r="AD110"/>
      <c r="AE110"/>
      <c r="AF110"/>
      <c r="AG110"/>
      <c r="AH110"/>
      <c r="AI110"/>
    </row>
    <row r="111" ht="25.5" customHeight="1">
      <c r="A111"/>
      <c r="B111" t="inlineStr">
        <is>
          <t>通风空调工程</t>
        </is>
      </c>
      <c r="C111" t="inlineStr">
        <is>
          <t>通风、空调风及防排烟工程</t>
        </is>
      </c>
      <c r="D111" t="inlineStr">
        <is>
          <t>风阀</t>
        </is>
      </c>
      <c r="E111" t="inlineStr">
        <is>
          <t xml:space="preserve">08B595  </t>
        </is>
      </c>
      <c r="F111" t="inlineStr">
        <is>
          <t>70℃防火阀</t>
        </is>
      </c>
      <c r="G111"/>
      <c r="H111" t="inlineStr">
        <is>
          <t>个</t>
        </is>
      </c>
      <c r="I111" t="inlineStr">
        <is>
          <t>暖通空调系统</t>
        </is>
      </c>
      <c r="J111" t="inlineStr">
        <is>
          <t>风管附件</t>
        </is>
      </c>
      <c r="K111" t="inlineStr">
        <is>
          <t>风阀</t>
        </is>
      </c>
      <c r="L111" t="inlineStr">
        <is>
          <t>03</t>
        </is>
      </c>
      <c r="M111" t="inlineStr">
        <is>
          <t>01</t>
        </is>
      </c>
      <c r="N111" t="inlineStr">
        <is>
          <t>07</t>
        </is>
      </c>
      <c r="O111" t="inlineStr">
        <is>
          <t>01</t>
        </is>
      </c>
      <c r="P111" t="inlineStr">
        <is>
          <t>风管附件</t>
        </is>
      </c>
      <c r="Q111" t="inlineStr">
        <is>
          <t>70℃防火阀（圆形）</t>
        </is>
      </c>
      <c r="R111" t="inlineStr">
        <is>
          <t>70℃防火阀</t>
        </is>
      </c>
      <c r="S111" t="inlineStr">
        <is>
          <t>设备名称</t>
        </is>
      </c>
      <c r="T111"/>
      <c r="U111" t="inlineStr">
        <is>
          <t>风管附件_70℃防火阀（圆形）_70℃防火阀</t>
        </is>
      </c>
      <c r="V111" t="inlineStr">
        <is>
          <t>20231010更新：
1.新增构件</t>
        </is>
      </c>
      <c r="W111"/>
      <c r="X111" t="inlineStr">
        <is>
          <t>空调风_风管附件</t>
        </is>
      </c>
      <c r="Y111"/>
      <c r="Z111"/>
      <c r="AA111"/>
      <c r="AB111" s="2" t="str">
        <f>=HYPERLINK("https://j6i2pabkfv.feishu.cn/wiki/XIyawCflHixiI9k5HWwcSjuEn3e", "属性信息表-电动风阀-一工区")</f>
        <v>属性信息表-电动风阀-一工区</v>
      </c>
      <c r="AC111"/>
      <c r="AD111"/>
      <c r="AE111"/>
      <c r="AF111"/>
      <c r="AG111"/>
      <c r="AH111"/>
      <c r="AI111"/>
    </row>
    <row r="112" ht="25.5" customHeight="1">
      <c r="A112"/>
      <c r="B112" t="inlineStr">
        <is>
          <t>通风空调工程</t>
        </is>
      </c>
      <c r="C112" t="inlineStr">
        <is>
          <t>通风、空调风及防排烟工程</t>
        </is>
      </c>
      <c r="D112" t="inlineStr">
        <is>
          <t>风阀</t>
        </is>
      </c>
      <c r="E112" t="inlineStr">
        <is>
          <t>08B542</t>
        </is>
      </c>
      <c r="F112" t="inlineStr">
        <is>
          <t>排烟阀  700x400</t>
        </is>
      </c>
      <c r="G112"/>
      <c r="H112" t="inlineStr">
        <is>
          <t>个</t>
        </is>
      </c>
      <c r="I112" t="inlineStr">
        <is>
          <t>暖通空调系统</t>
        </is>
      </c>
      <c r="J112" t="inlineStr">
        <is>
          <t>风管附件</t>
        </is>
      </c>
      <c r="K112" t="inlineStr">
        <is>
          <t>风阀</t>
        </is>
      </c>
      <c r="L112" t="inlineStr">
        <is>
          <t>03</t>
        </is>
      </c>
      <c r="M112" t="inlineStr">
        <is>
          <t>01</t>
        </is>
      </c>
      <c r="N112" t="inlineStr">
        <is>
          <t>07</t>
        </is>
      </c>
      <c r="O112" t="inlineStr">
        <is>
          <t>01</t>
        </is>
      </c>
      <c r="P112" t="inlineStr">
        <is>
          <t>风管附件</t>
        </is>
      </c>
      <c r="Q112" t="inlineStr">
        <is>
          <t>排烟阀（矩形）</t>
        </is>
      </c>
      <c r="R112" t="inlineStr">
        <is>
          <t>排烟阀-700x400</t>
        </is>
      </c>
      <c r="S112" t="inlineStr">
        <is>
          <t>设备名称-长（mm）x宽（mm）</t>
        </is>
      </c>
      <c r="T112"/>
      <c r="U112" t="inlineStr">
        <is>
          <t>风管附件_排烟阀（矩形）_排烟阀-700x400</t>
        </is>
      </c>
      <c r="V112" t="inlineStr">
        <is>
          <t>20231010更新：
1.命名新增了材质；
2.修改了族名称；</t>
        </is>
      </c>
      <c r="W112"/>
      <c r="X112" t="inlineStr">
        <is>
          <t>空调风_风管附件</t>
        </is>
      </c>
      <c r="Y112"/>
      <c r="Z112"/>
      <c r="AA112"/>
      <c r="AB112" s="2" t="str">
        <f>=HYPERLINK("https://j6i2pabkfv.feishu.cn/wiki/XIyawCflHixiI9k5HWwcSjuEn3e", "属性信息表-电动风阀-一工区")</f>
        <v>属性信息表-电动风阀-一工区</v>
      </c>
      <c r="AC112"/>
      <c r="AD112"/>
      <c r="AE112"/>
      <c r="AF112"/>
      <c r="AG112"/>
      <c r="AH112"/>
      <c r="AI112"/>
    </row>
    <row r="113" ht="25.5" customHeight="1">
      <c r="A113"/>
      <c r="B113" t="inlineStr">
        <is>
          <t>通风空调工程</t>
        </is>
      </c>
      <c r="C113" t="inlineStr">
        <is>
          <t>通风、空调风及防排烟工程</t>
        </is>
      </c>
      <c r="D113" t="inlineStr">
        <is>
          <t>风阀</t>
        </is>
      </c>
      <c r="E113" t="inlineStr">
        <is>
          <t>08B544</t>
        </is>
      </c>
      <c r="F113" t="inlineStr">
        <is>
          <t>排烟阀</t>
        </is>
      </c>
      <c r="G113"/>
      <c r="H113" t="inlineStr">
        <is>
          <t>个</t>
        </is>
      </c>
      <c r="I113" t="inlineStr">
        <is>
          <t>暖通空调系统</t>
        </is>
      </c>
      <c r="J113" t="inlineStr">
        <is>
          <t>风管附件</t>
        </is>
      </c>
      <c r="K113" t="inlineStr">
        <is>
          <t>风阀</t>
        </is>
      </c>
      <c r="L113" t="inlineStr">
        <is>
          <t>03</t>
        </is>
      </c>
      <c r="M113" t="inlineStr">
        <is>
          <t>01</t>
        </is>
      </c>
      <c r="N113" t="inlineStr">
        <is>
          <t>07</t>
        </is>
      </c>
      <c r="O113" t="inlineStr">
        <is>
          <t>01</t>
        </is>
      </c>
      <c r="P113" t="inlineStr">
        <is>
          <t>风管附件</t>
        </is>
      </c>
      <c r="Q113" t="inlineStr">
        <is>
          <t>排烟阀（圆形）</t>
        </is>
      </c>
      <c r="R113" t="inlineStr">
        <is>
          <t>排烟阀</t>
        </is>
      </c>
      <c r="S113" t="inlineStr">
        <is>
          <t>设备名称</t>
        </is>
      </c>
      <c r="T113"/>
      <c r="U113" t="inlineStr">
        <is>
          <t>风管附件_排烟阀（圆形）_排烟阀</t>
        </is>
      </c>
      <c r="V113" t="inlineStr">
        <is>
          <t>20231010更新：
1.新增构件</t>
        </is>
      </c>
      <c r="W113"/>
      <c r="X113" t="inlineStr">
        <is>
          <t>空调风_风管附件</t>
        </is>
      </c>
      <c r="Y113"/>
      <c r="Z113"/>
      <c r="AA113"/>
      <c r="AB113" s="2" t="str">
        <f>=HYPERLINK("https://j6i2pabkfv.feishu.cn/wiki/XIyawCflHixiI9k5HWwcSjuEn3e", "属性信息表-电动风阀-一工区")</f>
        <v>属性信息表-电动风阀-一工区</v>
      </c>
      <c r="AC113"/>
      <c r="AD113"/>
      <c r="AE113"/>
      <c r="AF113"/>
      <c r="AG113"/>
      <c r="AH113"/>
      <c r="AI113"/>
    </row>
    <row r="114" ht="25.5" customHeight="1">
      <c r="A114"/>
      <c r="B114" t="inlineStr">
        <is>
          <t>通风空调工程</t>
        </is>
      </c>
      <c r="C114" t="inlineStr">
        <is>
          <t>通风、空调风及防排烟工程</t>
        </is>
      </c>
      <c r="D114" t="inlineStr">
        <is>
          <t>风阀</t>
        </is>
      </c>
      <c r="E114" t="inlineStr">
        <is>
          <t>09B369</t>
        </is>
      </c>
      <c r="F114" t="inlineStr">
        <is>
          <t>泄压电控阀（开关型） 800x250</t>
        </is>
      </c>
      <c r="G114"/>
      <c r="H114" t="inlineStr">
        <is>
          <t>个</t>
        </is>
      </c>
      <c r="I114" t="inlineStr">
        <is>
          <t>暖通空调系统</t>
        </is>
      </c>
      <c r="J114" t="inlineStr">
        <is>
          <t>风管附件</t>
        </is>
      </c>
      <c r="K114" t="inlineStr">
        <is>
          <t>风阀</t>
        </is>
      </c>
      <c r="L114" t="inlineStr">
        <is>
          <t>03</t>
        </is>
      </c>
      <c r="M114" t="inlineStr">
        <is>
          <t>01</t>
        </is>
      </c>
      <c r="N114" t="inlineStr">
        <is>
          <t>07</t>
        </is>
      </c>
      <c r="O114" t="inlineStr">
        <is>
          <t>01</t>
        </is>
      </c>
      <c r="P114" t="inlineStr">
        <is>
          <t>风管附件</t>
        </is>
      </c>
      <c r="Q114" t="inlineStr">
        <is>
          <t>泄压电控阀（矩形）</t>
        </is>
      </c>
      <c r="R114" t="inlineStr">
        <is>
          <t>泄压电控阀（开关型）-800x250</t>
        </is>
      </c>
      <c r="S114" t="inlineStr">
        <is>
          <t>设备名称-长（mm）x宽（mm）</t>
        </is>
      </c>
      <c r="T114"/>
      <c r="U114" t="inlineStr">
        <is>
          <t>风管附件_泄压电控阀（矩形）_泄压电控阀（开关型）-800x250</t>
        </is>
      </c>
      <c r="V114" t="inlineStr">
        <is>
          <t>20231010更新：
1.新增构件</t>
        </is>
      </c>
      <c r="W114"/>
      <c r="X114" t="inlineStr">
        <is>
          <t>空调风_风管附件</t>
        </is>
      </c>
      <c r="Y114"/>
      <c r="Z114"/>
      <c r="AA114"/>
      <c r="AB114" s="2" t="str">
        <f>=HYPERLINK("https://j6i2pabkfv.feishu.cn/wiki/XIyawCflHixiI9k5HWwcSjuEn3e", "属性信息表-电动风阀-一工区")</f>
        <v>属性信息表-电动风阀-一工区</v>
      </c>
      <c r="AC114"/>
      <c r="AD114"/>
      <c r="AE114"/>
      <c r="AF114"/>
      <c r="AG114"/>
      <c r="AH114"/>
      <c r="AI114"/>
    </row>
    <row r="115" ht="25.5" customHeight="1">
      <c r="A115"/>
      <c r="B115" t="inlineStr">
        <is>
          <t>通风空调工程</t>
        </is>
      </c>
      <c r="C115" t="inlineStr">
        <is>
          <t>通风、空调风及防排烟工程</t>
        </is>
      </c>
      <c r="D115" t="inlineStr">
        <is>
          <t>风阀</t>
        </is>
      </c>
      <c r="E115" t="inlineStr">
        <is>
          <t>09B367</t>
        </is>
      </c>
      <c r="F115" t="inlineStr">
        <is>
          <t>泄压电控阀（开关型） DN600</t>
        </is>
      </c>
      <c r="G115"/>
      <c r="H115" t="inlineStr">
        <is>
          <t>个</t>
        </is>
      </c>
      <c r="I115" t="inlineStr">
        <is>
          <t>暖通空调系统</t>
        </is>
      </c>
      <c r="J115" t="inlineStr">
        <is>
          <t>风管附件</t>
        </is>
      </c>
      <c r="K115" t="inlineStr">
        <is>
          <t>风阀</t>
        </is>
      </c>
      <c r="L115" t="inlineStr">
        <is>
          <t>03</t>
        </is>
      </c>
      <c r="M115" t="inlineStr">
        <is>
          <t>01</t>
        </is>
      </c>
      <c r="N115" t="inlineStr">
        <is>
          <t>07</t>
        </is>
      </c>
      <c r="O115" t="inlineStr">
        <is>
          <t>01</t>
        </is>
      </c>
      <c r="P115" t="inlineStr">
        <is>
          <t>风管附件</t>
        </is>
      </c>
      <c r="Q115" t="inlineStr">
        <is>
          <t>泄压电控阀（圆形）</t>
        </is>
      </c>
      <c r="R115" t="inlineStr">
        <is>
          <t>泄压电控阀（开关型）-DN600</t>
        </is>
      </c>
      <c r="S115" t="inlineStr">
        <is>
          <t>设备名称-直径（mm）</t>
        </is>
      </c>
      <c r="T115"/>
      <c r="U115" t="inlineStr">
        <is>
          <t>风管附件_泄压电控阀（圆形）_泄压电控阀（开关型）-DN600</t>
        </is>
      </c>
      <c r="V115" t="inlineStr">
        <is>
          <t>20231010更新：
1.新增构件</t>
        </is>
      </c>
      <c r="W115"/>
      <c r="X115" t="inlineStr">
        <is>
          <t>空调风_风管附件</t>
        </is>
      </c>
      <c r="Y115"/>
      <c r="Z115"/>
      <c r="AA115"/>
      <c r="AB115" s="2" t="str">
        <f>=HYPERLINK("https://j6i2pabkfv.feishu.cn/wiki/XIyawCflHixiI9k5HWwcSjuEn3e", "属性信息表-电动风阀-一工区")</f>
        <v>属性信息表-电动风阀-一工区</v>
      </c>
      <c r="AC115"/>
      <c r="AD115"/>
      <c r="AE115"/>
      <c r="AF115"/>
      <c r="AG115"/>
      <c r="AH115"/>
      <c r="AI115"/>
    </row>
    <row r="116" ht="25.5" customHeight="1">
      <c r="A116"/>
      <c r="B116" t="inlineStr">
        <is>
          <t>通风空调工程</t>
        </is>
      </c>
      <c r="C116" t="inlineStr">
        <is>
          <t>通风、空调风及防排烟工程</t>
        </is>
      </c>
      <c r="D116" t="inlineStr">
        <is>
          <t>风阀</t>
        </is>
      </c>
      <c r="E116" t="inlineStr">
        <is>
          <t>09B389</t>
        </is>
      </c>
      <c r="F116" t="inlineStr">
        <is>
          <t>余压阀 500x200</t>
        </is>
      </c>
      <c r="G116"/>
      <c r="H116" t="inlineStr">
        <is>
          <t>个</t>
        </is>
      </c>
      <c r="I116" t="inlineStr">
        <is>
          <t>暖通空调系统</t>
        </is>
      </c>
      <c r="J116" t="inlineStr">
        <is>
          <t>风管附件</t>
        </is>
      </c>
      <c r="K116" t="inlineStr">
        <is>
          <t>风阀</t>
        </is>
      </c>
      <c r="L116" t="inlineStr">
        <is>
          <t>03</t>
        </is>
      </c>
      <c r="M116" t="inlineStr">
        <is>
          <t>01</t>
        </is>
      </c>
      <c r="N116" t="inlineStr">
        <is>
          <t>07</t>
        </is>
      </c>
      <c r="O116" t="inlineStr">
        <is>
          <t>01</t>
        </is>
      </c>
      <c r="P116" t="inlineStr">
        <is>
          <t>风管附件</t>
        </is>
      </c>
      <c r="Q116" t="inlineStr">
        <is>
          <t>余压阀（矩形）</t>
        </is>
      </c>
      <c r="R116" t="inlineStr">
        <is>
          <t>余压阀-500x200</t>
        </is>
      </c>
      <c r="S116" t="inlineStr">
        <is>
          <t>设备名称-长（mm）x宽（mm）</t>
        </is>
      </c>
      <c r="T116"/>
      <c r="U116" t="inlineStr">
        <is>
          <t>风管附件_余压阀（矩形）_余压阀-500x200</t>
        </is>
      </c>
      <c r="V116" t="inlineStr">
        <is>
          <t>20231010更新：
1.新增构件</t>
        </is>
      </c>
      <c r="W116"/>
      <c r="X116" t="inlineStr">
        <is>
          <t>空调风_风管附件</t>
        </is>
      </c>
      <c r="Y116"/>
      <c r="Z116"/>
      <c r="AA116"/>
      <c r="AB116" s="2" t="str">
        <f>=HYPERLINK("https://j6i2pabkfv.feishu.cn/wiki/XIyawCflHixiI9k5HWwcSjuEn3e", "属性信息表-电动风阀-一工区")</f>
        <v>属性信息表-电动风阀-一工区</v>
      </c>
      <c r="AC116"/>
      <c r="AD116"/>
      <c r="AE116"/>
      <c r="AF116"/>
      <c r="AG116"/>
      <c r="AH116"/>
      <c r="AI116"/>
    </row>
    <row r="117" ht="25.5" customHeight="1">
      <c r="A117"/>
      <c r="B117" t="inlineStr">
        <is>
          <t>通风空调工程</t>
        </is>
      </c>
      <c r="C117" t="inlineStr">
        <is>
          <t>通风、空调风及防排烟工程</t>
        </is>
      </c>
      <c r="D117" t="inlineStr">
        <is>
          <t>风阀</t>
        </is>
      </c>
      <c r="E117" t="inlineStr">
        <is>
          <t>09B389</t>
        </is>
      </c>
      <c r="F117" t="inlineStr">
        <is>
          <t>余压阀</t>
        </is>
      </c>
      <c r="G117"/>
      <c r="H117" t="inlineStr">
        <is>
          <t>个</t>
        </is>
      </c>
      <c r="I117" t="inlineStr">
        <is>
          <t>暖通空调系统</t>
        </is>
      </c>
      <c r="J117" t="inlineStr">
        <is>
          <t>风管附件</t>
        </is>
      </c>
      <c r="K117" t="inlineStr">
        <is>
          <t>风阀</t>
        </is>
      </c>
      <c r="L117" t="inlineStr">
        <is>
          <t>03</t>
        </is>
      </c>
      <c r="M117" t="inlineStr">
        <is>
          <t>01</t>
        </is>
      </c>
      <c r="N117" t="inlineStr">
        <is>
          <t>07</t>
        </is>
      </c>
      <c r="O117" t="inlineStr">
        <is>
          <t>01</t>
        </is>
      </c>
      <c r="P117" t="inlineStr">
        <is>
          <t>风管附件</t>
        </is>
      </c>
      <c r="Q117" t="inlineStr">
        <is>
          <t>余压阀（圆形）</t>
        </is>
      </c>
      <c r="R117" t="inlineStr">
        <is>
          <t>余压阀</t>
        </is>
      </c>
      <c r="S117" t="inlineStr">
        <is>
          <t>设备名称</t>
        </is>
      </c>
      <c r="T117"/>
      <c r="U117" t="inlineStr">
        <is>
          <t>风管附件_余压阀（圆形）_余压阀</t>
        </is>
      </c>
      <c r="V117" t="inlineStr">
        <is>
          <t>20231010更新：
1.新增构件</t>
        </is>
      </c>
      <c r="W117"/>
      <c r="X117" t="inlineStr">
        <is>
          <t>空调风_风管附件</t>
        </is>
      </c>
      <c r="Y117"/>
      <c r="Z117"/>
      <c r="AA117"/>
      <c r="AB117" s="2" t="str">
        <f>=HYPERLINK("https://j6i2pabkfv.feishu.cn/wiki/XIyawCflHixiI9k5HWwcSjuEn3e", "属性信息表-电动风阀-一工区")</f>
        <v>属性信息表-电动风阀-一工区</v>
      </c>
      <c r="AC117"/>
      <c r="AD117"/>
      <c r="AE117"/>
      <c r="AF117"/>
      <c r="AG117"/>
      <c r="AH117"/>
      <c r="AI117"/>
    </row>
    <row r="118" ht="25.5" customHeight="1">
      <c r="A118"/>
      <c r="B118" t="inlineStr">
        <is>
          <t>通风空调工程</t>
        </is>
      </c>
      <c r="C118" t="inlineStr">
        <is>
          <t>通风、空调风及防排烟工程</t>
        </is>
      </c>
      <c r="D118" t="inlineStr">
        <is>
          <t>风阀</t>
        </is>
      </c>
      <c r="E118" t="inlineStr">
        <is>
          <t>07B023</t>
        </is>
      </c>
      <c r="F118" t="inlineStr">
        <is>
          <t>排烟阀 BEC  800x250</t>
        </is>
      </c>
      <c r="G118"/>
      <c r="H118" t="inlineStr">
        <is>
          <t>个</t>
        </is>
      </c>
      <c r="I118" t="inlineStr">
        <is>
          <t>暖通空调系统</t>
        </is>
      </c>
      <c r="J118" t="inlineStr">
        <is>
          <t>风管附件</t>
        </is>
      </c>
      <c r="K118" t="inlineStr">
        <is>
          <t>风阀</t>
        </is>
      </c>
      <c r="L118" t="inlineStr">
        <is>
          <t>03</t>
        </is>
      </c>
      <c r="M118" t="inlineStr">
        <is>
          <t>01</t>
        </is>
      </c>
      <c r="N118" t="inlineStr">
        <is>
          <t>07</t>
        </is>
      </c>
      <c r="O118" t="inlineStr">
        <is>
          <t>01</t>
        </is>
      </c>
      <c r="P118" t="inlineStr">
        <is>
          <t>风管附件</t>
        </is>
      </c>
      <c r="Q118" t="inlineStr">
        <is>
          <t>排烟阀BEC（矩形）</t>
        </is>
      </c>
      <c r="R118" t="inlineStr">
        <is>
          <t>排烟阀 BEC -800x250</t>
        </is>
      </c>
      <c r="S118" t="inlineStr">
        <is>
          <t>设备名称-长（mm）x宽（mm）</t>
        </is>
      </c>
      <c r="T118"/>
      <c r="U118" t="inlineStr">
        <is>
          <t>风管附件_排烟阀BEC（矩形）_排烟阀 BEC -800x250</t>
        </is>
      </c>
      <c r="V118" t="inlineStr">
        <is>
          <t>20231010更新：
1.新增构件</t>
        </is>
      </c>
      <c r="W118"/>
      <c r="X118" t="inlineStr">
        <is>
          <t>空调风_风管附件</t>
        </is>
      </c>
      <c r="Y118"/>
      <c r="Z118"/>
      <c r="AA118"/>
      <c r="AB118" s="2" t="str">
        <f>=HYPERLINK("https://j6i2pabkfv.feishu.cn/wiki/XIyawCflHixiI9k5HWwcSjuEn3e", "属性信息表-电动风阀-一工区")</f>
        <v>属性信息表-电动风阀-一工区</v>
      </c>
      <c r="AC118"/>
      <c r="AD118"/>
      <c r="AE118"/>
      <c r="AF118"/>
      <c r="AG118"/>
      <c r="AH118"/>
      <c r="AI118"/>
    </row>
    <row r="119" ht="25.5" customHeight="1">
      <c r="A119"/>
      <c r="B119" t="inlineStr">
        <is>
          <t>通风空调工程</t>
        </is>
      </c>
      <c r="C119" t="inlineStr">
        <is>
          <t>通风、空调风及防排烟工程</t>
        </is>
      </c>
      <c r="D119" t="inlineStr">
        <is>
          <t>风阀</t>
        </is>
      </c>
      <c r="E119" t="inlineStr">
        <is>
          <t>08B250</t>
        </is>
      </c>
      <c r="F119" t="inlineStr">
        <is>
          <t>排烟阀  BEEC  1800x550</t>
        </is>
      </c>
      <c r="G119"/>
      <c r="H119" t="inlineStr">
        <is>
          <t>个</t>
        </is>
      </c>
      <c r="I119" t="inlineStr">
        <is>
          <t>暖通空调系统</t>
        </is>
      </c>
      <c r="J119" t="inlineStr">
        <is>
          <t>风管附件</t>
        </is>
      </c>
      <c r="K119" t="inlineStr">
        <is>
          <t>风阀</t>
        </is>
      </c>
      <c r="L119" t="inlineStr">
        <is>
          <t>03</t>
        </is>
      </c>
      <c r="M119" t="inlineStr">
        <is>
          <t>01</t>
        </is>
      </c>
      <c r="N119" t="inlineStr">
        <is>
          <t>07</t>
        </is>
      </c>
      <c r="O119" t="inlineStr">
        <is>
          <t>01</t>
        </is>
      </c>
      <c r="P119" t="inlineStr">
        <is>
          <t>风管附件</t>
        </is>
      </c>
      <c r="Q119" t="inlineStr">
        <is>
          <t>排烟阀BEEC（矩形）</t>
        </is>
      </c>
      <c r="R119" t="inlineStr">
        <is>
          <t>排烟阀  BEEC-1800x550</t>
        </is>
      </c>
      <c r="S119" t="inlineStr">
        <is>
          <t>设备名称-长（mm）x宽（mm）</t>
        </is>
      </c>
      <c r="T119"/>
      <c r="U119" t="inlineStr">
        <is>
          <t>风管附件_排烟阀BEEC（矩形）_排烟阀  BEEC-1800x550</t>
        </is>
      </c>
      <c r="V119" t="inlineStr">
        <is>
          <t>20231010更新：
1.新增构件</t>
        </is>
      </c>
      <c r="W119"/>
      <c r="X119" t="inlineStr">
        <is>
          <t>空调风_风管附件</t>
        </is>
      </c>
      <c r="Y119"/>
      <c r="Z119"/>
      <c r="AA119"/>
      <c r="AB119" s="2" t="str">
        <f>=HYPERLINK("https://j6i2pabkfv.feishu.cn/wiki/XIyawCflHixiI9k5HWwcSjuEn3e", "属性信息表-电动风阀-一工区")</f>
        <v>属性信息表-电动风阀-一工区</v>
      </c>
      <c r="AC119"/>
      <c r="AD119"/>
      <c r="AE119"/>
      <c r="AF119"/>
      <c r="AG119"/>
      <c r="AH119"/>
      <c r="AI119"/>
    </row>
    <row r="120" ht="25.5" customHeight="1">
      <c r="A120"/>
      <c r="B120" t="inlineStr">
        <is>
          <t>通风空调工程</t>
        </is>
      </c>
      <c r="C120" t="inlineStr">
        <is>
          <t>通风、空调风及防排烟工程</t>
        </is>
      </c>
      <c r="D120" t="inlineStr">
        <is>
          <t>风阀</t>
        </is>
      </c>
      <c r="E120" t="inlineStr">
        <is>
          <t>08B251</t>
        </is>
      </c>
      <c r="F120" t="inlineStr">
        <is>
          <t>排烟阀 MEC  800X400</t>
        </is>
      </c>
      <c r="G120"/>
      <c r="H120" t="inlineStr">
        <is>
          <t>个</t>
        </is>
      </c>
      <c r="I120" t="inlineStr">
        <is>
          <t>暖通空调系统</t>
        </is>
      </c>
      <c r="J120" t="inlineStr">
        <is>
          <t>风管附件</t>
        </is>
      </c>
      <c r="K120" t="inlineStr">
        <is>
          <t>风阀</t>
        </is>
      </c>
      <c r="L120" t="inlineStr">
        <is>
          <t>03</t>
        </is>
      </c>
      <c r="M120" t="inlineStr">
        <is>
          <t>01</t>
        </is>
      </c>
      <c r="N120" t="inlineStr">
        <is>
          <t>07</t>
        </is>
      </c>
      <c r="O120" t="inlineStr">
        <is>
          <t>01</t>
        </is>
      </c>
      <c r="P120" t="inlineStr">
        <is>
          <t>风管附件</t>
        </is>
      </c>
      <c r="Q120" t="inlineStr">
        <is>
          <t>排烟阀MEC（矩形）</t>
        </is>
      </c>
      <c r="R120" t="inlineStr">
        <is>
          <t>排烟阀 MEC-800X400</t>
        </is>
      </c>
      <c r="S120" t="inlineStr">
        <is>
          <t>设备名称-长（mm）x宽（mm）</t>
        </is>
      </c>
      <c r="T120"/>
      <c r="U120" t="inlineStr">
        <is>
          <t>风管附件_排烟阀MEC（矩形）_排烟阀 MEC-800X400</t>
        </is>
      </c>
      <c r="V120" t="inlineStr">
        <is>
          <t>20231010更新：
1.新增构件</t>
        </is>
      </c>
      <c r="W120"/>
      <c r="X120" t="inlineStr">
        <is>
          <t>空调风_风管附件</t>
        </is>
      </c>
      <c r="Y120"/>
      <c r="Z120"/>
      <c r="AA120"/>
      <c r="AB120" s="2" t="str">
        <f>=HYPERLINK("https://j6i2pabkfv.feishu.cn/wiki/XIyawCflHixiI9k5HWwcSjuEn3e", "属性信息表-电动风阀-一工区")</f>
        <v>属性信息表-电动风阀-一工区</v>
      </c>
      <c r="AC120"/>
      <c r="AD120"/>
      <c r="AE120"/>
      <c r="AF120"/>
      <c r="AG120"/>
      <c r="AH120"/>
      <c r="AI120"/>
    </row>
    <row r="121" ht="25.5" customHeight="1">
      <c r="A121"/>
      <c r="B121" t="inlineStr">
        <is>
          <t>通风空调工程</t>
        </is>
      </c>
      <c r="C121" t="inlineStr">
        <is>
          <t>通风、空调风及防排烟工程</t>
        </is>
      </c>
      <c r="D121" t="inlineStr">
        <is>
          <t>风阀</t>
        </is>
      </c>
      <c r="E121" t="inlineStr">
        <is>
          <t>07B023</t>
        </is>
      </c>
      <c r="F121" t="inlineStr">
        <is>
          <t xml:space="preserve">排烟阀 BEC </t>
        </is>
      </c>
      <c r="G121"/>
      <c r="H121" t="inlineStr">
        <is>
          <t>个</t>
        </is>
      </c>
      <c r="I121" t="inlineStr">
        <is>
          <t>暖通空调系统</t>
        </is>
      </c>
      <c r="J121" t="inlineStr">
        <is>
          <t>风管附件</t>
        </is>
      </c>
      <c r="K121" t="inlineStr">
        <is>
          <t>风阀</t>
        </is>
      </c>
      <c r="L121" t="inlineStr">
        <is>
          <t>03</t>
        </is>
      </c>
      <c r="M121" t="inlineStr">
        <is>
          <t>01</t>
        </is>
      </c>
      <c r="N121" t="inlineStr">
        <is>
          <t>07</t>
        </is>
      </c>
      <c r="O121" t="inlineStr">
        <is>
          <t>01</t>
        </is>
      </c>
      <c r="P121" t="inlineStr">
        <is>
          <t>风管附件</t>
        </is>
      </c>
      <c r="Q121" t="inlineStr">
        <is>
          <t>排烟阀BEC（圆形）</t>
        </is>
      </c>
      <c r="R121" t="inlineStr">
        <is>
          <t xml:space="preserve">排烟阀 BEC </t>
        </is>
      </c>
      <c r="S121" t="inlineStr">
        <is>
          <t>设备名称</t>
        </is>
      </c>
      <c r="T121"/>
      <c r="U121" t="inlineStr">
        <is>
          <t xml:space="preserve">风管附件_排烟阀BEC（圆形）_排烟阀 BEC </t>
        </is>
      </c>
      <c r="V121" t="inlineStr">
        <is>
          <t>20231010更新：
1.新增构件</t>
        </is>
      </c>
      <c r="W121"/>
      <c r="X121" t="inlineStr">
        <is>
          <t>空调风_风管附件</t>
        </is>
      </c>
      <c r="Y121"/>
      <c r="Z121"/>
      <c r="AA121"/>
      <c r="AB121" s="2" t="str">
        <f>=HYPERLINK("https://j6i2pabkfv.feishu.cn/wiki/XIyawCflHixiI9k5HWwcSjuEn3e", "属性信息表-电动风阀-一工区")</f>
        <v>属性信息表-电动风阀-一工区</v>
      </c>
      <c r="AC121"/>
      <c r="AD121"/>
      <c r="AE121"/>
      <c r="AF121"/>
      <c r="AG121"/>
      <c r="AH121"/>
      <c r="AI121"/>
    </row>
    <row r="122" ht="25.5" customHeight="1">
      <c r="A122"/>
      <c r="B122" t="inlineStr">
        <is>
          <t>通风空调工程</t>
        </is>
      </c>
      <c r="C122" t="inlineStr">
        <is>
          <t>通风、空调风及防排烟工程</t>
        </is>
      </c>
      <c r="D122" t="inlineStr">
        <is>
          <t>风阀</t>
        </is>
      </c>
      <c r="E122" t="inlineStr">
        <is>
          <t>08B353</t>
        </is>
      </c>
      <c r="F122" t="inlineStr">
        <is>
          <t>排烟阀 BEEC</t>
        </is>
      </c>
      <c r="G122"/>
      <c r="H122" t="inlineStr">
        <is>
          <t>个</t>
        </is>
      </c>
      <c r="I122" t="inlineStr">
        <is>
          <t>暖通空调系统</t>
        </is>
      </c>
      <c r="J122" t="inlineStr">
        <is>
          <t>风管附件</t>
        </is>
      </c>
      <c r="K122" t="inlineStr">
        <is>
          <t>风阀</t>
        </is>
      </c>
      <c r="L122" t="inlineStr">
        <is>
          <t>03</t>
        </is>
      </c>
      <c r="M122" t="inlineStr">
        <is>
          <t>01</t>
        </is>
      </c>
      <c r="N122" t="inlineStr">
        <is>
          <t>07</t>
        </is>
      </c>
      <c r="O122" t="inlineStr">
        <is>
          <t>01</t>
        </is>
      </c>
      <c r="P122" t="inlineStr">
        <is>
          <t>风管附件</t>
        </is>
      </c>
      <c r="Q122" t="inlineStr">
        <is>
          <t>排烟阀BEEC（圆形）</t>
        </is>
      </c>
      <c r="R122" t="inlineStr">
        <is>
          <t>排烟阀 BEEC</t>
        </is>
      </c>
      <c r="S122" t="inlineStr">
        <is>
          <t>设备名称</t>
        </is>
      </c>
      <c r="T122"/>
      <c r="U122" t="inlineStr">
        <is>
          <t>风管附件_排烟阀BEEC（圆形）_排烟阀 BEEC</t>
        </is>
      </c>
      <c r="V122" t="inlineStr">
        <is>
          <t>20231010更新：
1.新增构件</t>
        </is>
      </c>
      <c r="W122"/>
      <c r="X122" t="inlineStr">
        <is>
          <t>空调风_风管附件</t>
        </is>
      </c>
      <c r="Y122"/>
      <c r="Z122"/>
      <c r="AA122"/>
      <c r="AB122" s="2" t="str">
        <f>=HYPERLINK("https://j6i2pabkfv.feishu.cn/wiki/XIyawCflHixiI9k5HWwcSjuEn3e", "属性信息表-电动风阀-一工区")</f>
        <v>属性信息表-电动风阀-一工区</v>
      </c>
      <c r="AC122"/>
      <c r="AD122"/>
      <c r="AE122"/>
      <c r="AF122"/>
      <c r="AG122"/>
      <c r="AH122"/>
      <c r="AI122"/>
    </row>
    <row r="123" ht="25.5" customHeight="1">
      <c r="A123"/>
      <c r="B123" t="inlineStr">
        <is>
          <t>通风空调工程</t>
        </is>
      </c>
      <c r="C123" t="inlineStr">
        <is>
          <t>通风、空调风及防排烟工程</t>
        </is>
      </c>
      <c r="D123" t="inlineStr">
        <is>
          <t>风阀</t>
        </is>
      </c>
      <c r="E123" t="inlineStr">
        <is>
          <t>08B355</t>
        </is>
      </c>
      <c r="F123" t="inlineStr">
        <is>
          <t>排烟阀 MEC</t>
        </is>
      </c>
      <c r="G123"/>
      <c r="H123" t="inlineStr">
        <is>
          <t>个</t>
        </is>
      </c>
      <c r="I123" t="inlineStr">
        <is>
          <t>暖通空调系统</t>
        </is>
      </c>
      <c r="J123" t="inlineStr">
        <is>
          <t>风管附件</t>
        </is>
      </c>
      <c r="K123" t="inlineStr">
        <is>
          <t>风阀</t>
        </is>
      </c>
      <c r="L123" t="inlineStr">
        <is>
          <t>03</t>
        </is>
      </c>
      <c r="M123" t="inlineStr">
        <is>
          <t>01</t>
        </is>
      </c>
      <c r="N123" t="inlineStr">
        <is>
          <t>07</t>
        </is>
      </c>
      <c r="O123" t="inlineStr">
        <is>
          <t>01</t>
        </is>
      </c>
      <c r="P123" t="inlineStr">
        <is>
          <t>风管附件</t>
        </is>
      </c>
      <c r="Q123" t="inlineStr">
        <is>
          <t>排烟阀MEC（圆形）</t>
        </is>
      </c>
      <c r="R123" t="inlineStr">
        <is>
          <t>排烟阀 MEC</t>
        </is>
      </c>
      <c r="S123" t="inlineStr">
        <is>
          <t>设备名称</t>
        </is>
      </c>
      <c r="T123"/>
      <c r="U123" t="inlineStr">
        <is>
          <t>风管附件_排烟阀MEC（圆形）_排烟阀 MEC</t>
        </is>
      </c>
      <c r="V123" t="inlineStr">
        <is>
          <t>20231010更新：
1.新增构件</t>
        </is>
      </c>
      <c r="W123"/>
      <c r="X123" t="inlineStr">
        <is>
          <t>空调风_风管附件</t>
        </is>
      </c>
      <c r="Y123"/>
      <c r="Z123"/>
      <c r="AA123"/>
      <c r="AB123" s="2" t="str">
        <f>=HYPERLINK("https://j6i2pabkfv.feishu.cn/wiki/XIyawCflHixiI9k5HWwcSjuEn3e", "属性信息表-电动风阀-一工区")</f>
        <v>属性信息表-电动风阀-一工区</v>
      </c>
      <c r="AC123"/>
      <c r="AD123"/>
      <c r="AE123"/>
      <c r="AF123"/>
      <c r="AG123"/>
      <c r="AH123"/>
      <c r="AI123"/>
    </row>
    <row r="124" ht="25.5" customHeight="1">
      <c r="A124"/>
      <c r="B124" t="inlineStr">
        <is>
          <t>通风空调工程</t>
        </is>
      </c>
      <c r="C124" t="inlineStr">
        <is>
          <t>通风、空调风及防排烟工程</t>
        </is>
      </c>
      <c r="D124" t="inlineStr">
        <is>
          <t>风阀</t>
        </is>
      </c>
      <c r="E124" t="inlineStr">
        <is>
          <t>030703001</t>
        </is>
      </c>
      <c r="F124" t="inlineStr">
        <is>
          <t>电动调节风阀 630x320</t>
        </is>
      </c>
      <c r="G124"/>
      <c r="H124" t="inlineStr">
        <is>
          <t>个</t>
        </is>
      </c>
      <c r="I124" t="inlineStr">
        <is>
          <t>暖通空调系统</t>
        </is>
      </c>
      <c r="J124" t="inlineStr">
        <is>
          <t>风管附件</t>
        </is>
      </c>
      <c r="K124" t="inlineStr">
        <is>
          <t>风阀</t>
        </is>
      </c>
      <c r="L124" t="inlineStr">
        <is>
          <t>03</t>
        </is>
      </c>
      <c r="M124" t="inlineStr">
        <is>
          <t>01</t>
        </is>
      </c>
      <c r="N124" t="inlineStr">
        <is>
          <t>07</t>
        </is>
      </c>
      <c r="O124" t="inlineStr">
        <is>
          <t>01</t>
        </is>
      </c>
      <c r="P124" t="inlineStr">
        <is>
          <t>风管附件</t>
        </is>
      </c>
      <c r="Q124" t="inlineStr">
        <is>
          <t>电动调节风阀</t>
        </is>
      </c>
      <c r="R124" t="inlineStr">
        <is>
          <t>电动调节风阀-630x320</t>
        </is>
      </c>
      <c r="S124" t="inlineStr">
        <is>
          <t>设备名称-长（mm）x宽（mm）</t>
        </is>
      </c>
      <c r="T124"/>
      <c r="U124" t="inlineStr">
        <is>
          <t>风管附件_电动调节风阀_电动调节风阀-630x320</t>
        </is>
      </c>
      <c r="V124" t="inlineStr">
        <is>
          <t>20240528更新：清单补全</t>
        </is>
      </c>
      <c r="W124"/>
      <c r="X124"/>
      <c r="Y124"/>
      <c r="Z124"/>
      <c r="AA124"/>
      <c r="AB124" s="2" t="str">
        <f>=HYPERLINK("https://j6i2pabkfv.feishu.cn/wiki/XIyawCflHixiI9k5HWwcSjuEn3e", "属性信息表-电动风阀-一工区")</f>
        <v>属性信息表-电动风阀-一工区</v>
      </c>
      <c r="AC124"/>
      <c r="AD124"/>
      <c r="AE124"/>
      <c r="AF124"/>
      <c r="AG124"/>
      <c r="AH124"/>
      <c r="AI124"/>
    </row>
    <row r="125" ht="25.5" customHeight="1">
      <c r="A125"/>
      <c r="B125" t="inlineStr">
        <is>
          <t>通风空调工程</t>
        </is>
      </c>
      <c r="C125" t="inlineStr">
        <is>
          <t>通风、空调风及防排烟工程</t>
        </is>
      </c>
      <c r="D125" t="inlineStr">
        <is>
          <t>风阀</t>
        </is>
      </c>
      <c r="E125" t="inlineStr">
        <is>
          <t>08B517</t>
        </is>
      </c>
      <c r="F125" t="inlineStr">
        <is>
          <t>电动风量调节阀 320x630</t>
        </is>
      </c>
      <c r="G125"/>
      <c r="H125" t="inlineStr">
        <is>
          <t>个</t>
        </is>
      </c>
      <c r="I125" t="inlineStr">
        <is>
          <t>暖通空调系统</t>
        </is>
      </c>
      <c r="J125" t="inlineStr">
        <is>
          <t>风管附件</t>
        </is>
      </c>
      <c r="K125" t="inlineStr">
        <is>
          <t>风阀</t>
        </is>
      </c>
      <c r="L125" t="inlineStr">
        <is>
          <t>03</t>
        </is>
      </c>
      <c r="M125" t="inlineStr">
        <is>
          <t>01</t>
        </is>
      </c>
      <c r="N125" t="inlineStr">
        <is>
          <t>07</t>
        </is>
      </c>
      <c r="O125" t="inlineStr">
        <is>
          <t>01</t>
        </is>
      </c>
      <c r="P125" t="inlineStr">
        <is>
          <t>风管附件</t>
        </is>
      </c>
      <c r="Q125" t="inlineStr">
        <is>
          <t>电动风量调节阀</t>
        </is>
      </c>
      <c r="R125" t="inlineStr">
        <is>
          <t>电动风量调节阀-320x630</t>
        </is>
      </c>
      <c r="S125" t="inlineStr">
        <is>
          <t>设备名称-长（mm）x宽（mm）</t>
        </is>
      </c>
      <c r="T125"/>
      <c r="U125" t="inlineStr">
        <is>
          <t>风管附件_电动风量调节阀_电动风量调节阀-320x630</t>
        </is>
      </c>
      <c r="V125" t="inlineStr">
        <is>
          <t>20240528更新：清单补全</t>
        </is>
      </c>
      <c r="W125"/>
      <c r="X125"/>
      <c r="Y125"/>
      <c r="Z125"/>
      <c r="AA125"/>
      <c r="AB125" s="2" t="str">
        <f>=HYPERLINK("https://j6i2pabkfv.feishu.cn/wiki/XIyawCflHixiI9k5HWwcSjuEn3e", "属性信息表-电动风阀-一工区")</f>
        <v>属性信息表-电动风阀-一工区</v>
      </c>
      <c r="AC125"/>
      <c r="AD125"/>
      <c r="AE125"/>
      <c r="AF125"/>
      <c r="AG125"/>
      <c r="AH125"/>
      <c r="AI125"/>
    </row>
    <row r="126" ht="25.5" customHeight="1">
      <c r="A126"/>
      <c r="B126" t="inlineStr">
        <is>
          <t>通风空调工程</t>
        </is>
      </c>
      <c r="C126" t="inlineStr">
        <is>
          <t>通风、空调风及防排烟工程</t>
        </is>
      </c>
      <c r="D126" t="inlineStr">
        <is>
          <t>风阀</t>
        </is>
      </c>
      <c r="E126" t="inlineStr">
        <is>
          <t>08B205</t>
        </is>
      </c>
      <c r="F126" t="inlineStr">
        <is>
          <t>70℃防火阀  BEE   1800x630</t>
        </is>
      </c>
      <c r="G126"/>
      <c r="H126" t="inlineStr">
        <is>
          <t>个</t>
        </is>
      </c>
      <c r="I126" t="inlineStr">
        <is>
          <t>暖通空调系统</t>
        </is>
      </c>
      <c r="J126" t="inlineStr">
        <is>
          <t>风管附件</t>
        </is>
      </c>
      <c r="K126" t="inlineStr">
        <is>
          <t>风阀</t>
        </is>
      </c>
      <c r="L126" t="inlineStr">
        <is>
          <t>03</t>
        </is>
      </c>
      <c r="M126" t="inlineStr">
        <is>
          <t>01</t>
        </is>
      </c>
      <c r="N126" t="inlineStr">
        <is>
          <t>07</t>
        </is>
      </c>
      <c r="O126" t="inlineStr">
        <is>
          <t>01</t>
        </is>
      </c>
      <c r="P126" t="inlineStr">
        <is>
          <t>风管附件</t>
        </is>
      </c>
      <c r="Q126" t="inlineStr">
        <is>
          <t>70℃防火阀  BEE</t>
        </is>
      </c>
      <c r="R126" t="inlineStr">
        <is>
          <t>70℃防火阀  BEE -1800x630</t>
        </is>
      </c>
      <c r="S126" t="inlineStr">
        <is>
          <t>设备名称-长（mm）x宽（mm）</t>
        </is>
      </c>
      <c r="T126"/>
      <c r="U126" t="inlineStr">
        <is>
          <t>风管附件_70℃防火阀  BEE_70℃防火阀  BEE -1800x630</t>
        </is>
      </c>
      <c r="V126" t="inlineStr">
        <is>
          <t>20240528更新：清单补全</t>
        </is>
      </c>
      <c r="W126"/>
      <c r="X126"/>
      <c r="Y126"/>
      <c r="Z126"/>
      <c r="AA126"/>
      <c r="AB126" s="2" t="str">
        <f>=HYPERLINK("https://j6i2pabkfv.feishu.cn/wiki/XIyawCflHixiI9k5HWwcSjuEn3e", "属性信息表-电动风阀-一工区")</f>
        <v>属性信息表-电动风阀-一工区</v>
      </c>
      <c r="AC126"/>
      <c r="AD126"/>
      <c r="AE126"/>
      <c r="AF126"/>
      <c r="AG126"/>
      <c r="AH126"/>
      <c r="AI126"/>
    </row>
    <row r="127" ht="25.5" customHeight="1">
      <c r="A127"/>
      <c r="B127" t="inlineStr">
        <is>
          <t>通风空调工程</t>
        </is>
      </c>
      <c r="C127" t="inlineStr">
        <is>
          <t>通风、空调风及防排烟工程</t>
        </is>
      </c>
      <c r="D127" t="inlineStr">
        <is>
          <t>风阀</t>
        </is>
      </c>
      <c r="E127" t="inlineStr">
        <is>
          <t>030703001</t>
        </is>
      </c>
      <c r="F127" t="inlineStr">
        <is>
          <t>70℃防火阀 MEE   500x900</t>
        </is>
      </c>
      <c r="G127"/>
      <c r="H127" t="inlineStr">
        <is>
          <t>个</t>
        </is>
      </c>
      <c r="I127" t="inlineStr">
        <is>
          <t>暖通空调系统</t>
        </is>
      </c>
      <c r="J127" t="inlineStr">
        <is>
          <t>风管附件</t>
        </is>
      </c>
      <c r="K127" t="inlineStr">
        <is>
          <t>风阀</t>
        </is>
      </c>
      <c r="L127" t="inlineStr">
        <is>
          <t>03</t>
        </is>
      </c>
      <c r="M127" t="inlineStr">
        <is>
          <t>01</t>
        </is>
      </c>
      <c r="N127" t="inlineStr">
        <is>
          <t>07</t>
        </is>
      </c>
      <c r="O127" t="inlineStr">
        <is>
          <t>01</t>
        </is>
      </c>
      <c r="P127" t="inlineStr">
        <is>
          <t>风管附件</t>
        </is>
      </c>
      <c r="Q127" t="inlineStr">
        <is>
          <t>70℃防火阀 MEE</t>
        </is>
      </c>
      <c r="R127" t="inlineStr">
        <is>
          <t>70℃防火阀 MEE-500x900</t>
        </is>
      </c>
      <c r="S127" t="inlineStr">
        <is>
          <t>设备名称-长（mm）x宽（mm）</t>
        </is>
      </c>
      <c r="T127"/>
      <c r="U127" t="inlineStr">
        <is>
          <t>风管附件_70℃防火阀 MEE_70℃防火阀 MEE-500x900</t>
        </is>
      </c>
      <c r="V127" t="inlineStr">
        <is>
          <t>20240528更新：清单补全</t>
        </is>
      </c>
      <c r="W127"/>
      <c r="X127"/>
      <c r="Y127"/>
      <c r="Z127"/>
      <c r="AA127"/>
      <c r="AB127" s="2" t="str">
        <f>=HYPERLINK("https://j6i2pabkfv.feishu.cn/wiki/XIyawCflHixiI9k5HWwcSjuEn3e", "属性信息表-电动风阀-一工区")</f>
        <v>属性信息表-电动风阀-一工区</v>
      </c>
      <c r="AC127"/>
      <c r="AD127"/>
      <c r="AE127"/>
      <c r="AF127"/>
      <c r="AG127"/>
      <c r="AH127"/>
      <c r="AI127"/>
    </row>
    <row r="128" ht="25.5" customHeight="1">
      <c r="A128"/>
      <c r="B128" t="inlineStr">
        <is>
          <t>通风空调工程</t>
        </is>
      </c>
      <c r="C128" t="inlineStr">
        <is>
          <t>通风、空调风及防排烟工程</t>
        </is>
      </c>
      <c r="D128" t="inlineStr">
        <is>
          <t>风阀</t>
        </is>
      </c>
      <c r="E128" t="inlineStr">
        <is>
          <t>030703001</t>
        </is>
      </c>
      <c r="F128" t="inlineStr">
        <is>
          <t>电动风阀 1000x500</t>
        </is>
      </c>
      <c r="G128"/>
      <c r="H128" t="inlineStr">
        <is>
          <t>个</t>
        </is>
      </c>
      <c r="I128" t="inlineStr">
        <is>
          <t>暖通空调系统</t>
        </is>
      </c>
      <c r="J128" t="inlineStr">
        <is>
          <t>风管附件</t>
        </is>
      </c>
      <c r="K128" t="inlineStr">
        <is>
          <t>风阀</t>
        </is>
      </c>
      <c r="L128" t="inlineStr">
        <is>
          <t>03</t>
        </is>
      </c>
      <c r="M128" t="inlineStr">
        <is>
          <t>01</t>
        </is>
      </c>
      <c r="N128" t="inlineStr">
        <is>
          <t>07</t>
        </is>
      </c>
      <c r="O128" t="inlineStr">
        <is>
          <t>01</t>
        </is>
      </c>
      <c r="P128" t="inlineStr">
        <is>
          <t>风管附件</t>
        </is>
      </c>
      <c r="Q128" t="inlineStr">
        <is>
          <t>电动风阀</t>
        </is>
      </c>
      <c r="R128" t="inlineStr">
        <is>
          <t>电动风阀-1000x500</t>
        </is>
      </c>
      <c r="S128" t="inlineStr">
        <is>
          <t>设备名称-长（mm）x宽（mm）</t>
        </is>
      </c>
      <c r="T128"/>
      <c r="U128" t="inlineStr">
        <is>
          <t>风管附件_电动风阀_电动风阀-1000x500</t>
        </is>
      </c>
      <c r="V128" t="inlineStr">
        <is>
          <t>20240528更新：清单补全</t>
        </is>
      </c>
      <c r="W128"/>
      <c r="X128"/>
      <c r="Y128"/>
      <c r="Z128"/>
      <c r="AA128"/>
      <c r="AB128" s="2" t="str">
        <f>=HYPERLINK("https://j6i2pabkfv.feishu.cn/wiki/XIyawCflHixiI9k5HWwcSjuEn3e", "属性信息表-电动风阀-一工区")</f>
        <v>属性信息表-电动风阀-一工区</v>
      </c>
      <c r="AC128"/>
      <c r="AD128"/>
      <c r="AE128"/>
      <c r="AF128"/>
      <c r="AG128"/>
      <c r="AH128"/>
      <c r="AI128"/>
    </row>
    <row r="129" ht="25.5" customHeight="1">
      <c r="A129"/>
      <c r="B129" t="inlineStr">
        <is>
          <t>通风空调工程</t>
        </is>
      </c>
      <c r="C129" t="inlineStr">
        <is>
          <t>通风、空调风及防排烟工程</t>
        </is>
      </c>
      <c r="D129" t="inlineStr">
        <is>
          <t>风阀</t>
        </is>
      </c>
      <c r="E129" t="inlineStr">
        <is>
          <t>07B243</t>
        </is>
      </c>
      <c r="F129" t="inlineStr">
        <is>
          <t>电动密闭保温阀 500x400</t>
        </is>
      </c>
      <c r="G129"/>
      <c r="H129" t="inlineStr">
        <is>
          <t>个</t>
        </is>
      </c>
      <c r="I129" t="inlineStr">
        <is>
          <t>暖通空调系统</t>
        </is>
      </c>
      <c r="J129" t="inlineStr">
        <is>
          <t>风管附件</t>
        </is>
      </c>
      <c r="K129" t="inlineStr">
        <is>
          <t>风阀</t>
        </is>
      </c>
      <c r="L129" t="inlineStr">
        <is>
          <t>03</t>
        </is>
      </c>
      <c r="M129" t="inlineStr">
        <is>
          <t>01</t>
        </is>
      </c>
      <c r="N129" t="inlineStr">
        <is>
          <t>07</t>
        </is>
      </c>
      <c r="O129" t="inlineStr">
        <is>
          <t>01</t>
        </is>
      </c>
      <c r="P129" t="inlineStr">
        <is>
          <t>风管附件</t>
        </is>
      </c>
      <c r="Q129" t="inlineStr">
        <is>
          <t>电动密闭保温阀</t>
        </is>
      </c>
      <c r="R129" t="inlineStr">
        <is>
          <t>电动密闭保温阀-500x400</t>
        </is>
      </c>
      <c r="S129" t="inlineStr">
        <is>
          <t>设备名称-长（mm）x宽（mm）</t>
        </is>
      </c>
      <c r="T129"/>
      <c r="U129" t="inlineStr">
        <is>
          <t>风管附件_电动密闭保温阀_电动密闭保温阀-500x400</t>
        </is>
      </c>
      <c r="V129" t="inlineStr">
        <is>
          <t>20240528更新：清单补全</t>
        </is>
      </c>
      <c r="W129"/>
      <c r="X129"/>
      <c r="Y129"/>
      <c r="Z129"/>
      <c r="AA129"/>
      <c r="AB129" s="2" t="str">
        <f>=HYPERLINK("https://j6i2pabkfv.feishu.cn/wiki/XIyawCflHixiI9k5HWwcSjuEn3e", "属性信息表-电动风阀-一工区")</f>
        <v>属性信息表-电动风阀-一工区</v>
      </c>
      <c r="AC129"/>
      <c r="AD129"/>
      <c r="AE129"/>
      <c r="AF129"/>
      <c r="AG129"/>
      <c r="AH129"/>
      <c r="AI129"/>
    </row>
    <row r="130" ht="25.5" customHeight="1">
      <c r="A130"/>
      <c r="B130" t="inlineStr">
        <is>
          <t>通风空调工程</t>
        </is>
      </c>
      <c r="C130" t="inlineStr">
        <is>
          <t>通风、空调风及防排烟工程</t>
        </is>
      </c>
      <c r="D130" t="inlineStr">
        <is>
          <t>风阀</t>
        </is>
      </c>
      <c r="E130" t="inlineStr">
        <is>
          <t>08B384</t>
        </is>
      </c>
      <c r="F130" t="inlineStr">
        <is>
          <t>280℃ BEEH 排烟防火阀  2000X500</t>
        </is>
      </c>
      <c r="G130"/>
      <c r="H130" t="inlineStr">
        <is>
          <t>个</t>
        </is>
      </c>
      <c r="I130" t="inlineStr">
        <is>
          <t>暖通空调系统</t>
        </is>
      </c>
      <c r="J130" t="inlineStr">
        <is>
          <t>风管附件</t>
        </is>
      </c>
      <c r="K130" t="inlineStr">
        <is>
          <t>风阀</t>
        </is>
      </c>
      <c r="L130" t="inlineStr">
        <is>
          <t>03</t>
        </is>
      </c>
      <c r="M130" t="inlineStr">
        <is>
          <t>01</t>
        </is>
      </c>
      <c r="N130" t="inlineStr">
        <is>
          <t>07</t>
        </is>
      </c>
      <c r="O130" t="inlineStr">
        <is>
          <t>01</t>
        </is>
      </c>
      <c r="P130" t="inlineStr">
        <is>
          <t>风管附件</t>
        </is>
      </c>
      <c r="Q130" t="inlineStr">
        <is>
          <t>280℃ BEEH 排烟防火阀</t>
        </is>
      </c>
      <c r="R130" t="inlineStr">
        <is>
          <t>280℃ BEEH 排烟防火阀- 2000X500</t>
        </is>
      </c>
      <c r="S130" t="inlineStr">
        <is>
          <t>设备名称-长（mm）x宽（mm）</t>
        </is>
      </c>
      <c r="T130"/>
      <c r="U130" t="inlineStr">
        <is>
          <t>风管附件_280℃ BEEH 排烟防火阀_280℃ BEEH 排烟防火阀- 2000X500</t>
        </is>
      </c>
      <c r="V130" t="inlineStr">
        <is>
          <t>20240528更新：清单补全</t>
        </is>
      </c>
      <c r="W130"/>
      <c r="X130"/>
      <c r="Y130"/>
      <c r="Z130"/>
      <c r="AA130"/>
      <c r="AB130" s="2" t="str">
        <f>=HYPERLINK("https://j6i2pabkfv.feishu.cn/wiki/XIyawCflHixiI9k5HWwcSjuEn3e", "属性信息表-电动风阀-一工区")</f>
        <v>属性信息表-电动风阀-一工区</v>
      </c>
      <c r="AC130"/>
      <c r="AD130"/>
      <c r="AE130"/>
      <c r="AF130"/>
      <c r="AG130"/>
      <c r="AH130"/>
      <c r="AI130"/>
    </row>
    <row r="131" ht="25.5" customHeight="1">
      <c r="A131"/>
      <c r="B131" t="inlineStr">
        <is>
          <t>通风空调工程</t>
        </is>
      </c>
      <c r="C131" t="inlineStr">
        <is>
          <t>通风、空调风及防排烟工程</t>
        </is>
      </c>
      <c r="D131" t="inlineStr">
        <is>
          <t>风阀</t>
        </is>
      </c>
      <c r="E131" t="inlineStr">
        <is>
          <t>07B653</t>
        </is>
      </c>
      <c r="F131" t="inlineStr">
        <is>
          <t>电动开关阀 500x400</t>
        </is>
      </c>
      <c r="G131"/>
      <c r="H131" t="inlineStr">
        <is>
          <t>个</t>
        </is>
      </c>
      <c r="I131" t="inlineStr">
        <is>
          <t>暖通空调系统</t>
        </is>
      </c>
      <c r="J131" t="inlineStr">
        <is>
          <t>风管附件</t>
        </is>
      </c>
      <c r="K131" t="inlineStr">
        <is>
          <t>风阀</t>
        </is>
      </c>
      <c r="L131" t="inlineStr">
        <is>
          <t>03</t>
        </is>
      </c>
      <c r="M131" t="inlineStr">
        <is>
          <t>01</t>
        </is>
      </c>
      <c r="N131" t="inlineStr">
        <is>
          <t>07</t>
        </is>
      </c>
      <c r="O131" t="inlineStr">
        <is>
          <t>01</t>
        </is>
      </c>
      <c r="P131" t="inlineStr">
        <is>
          <t>风管附件</t>
        </is>
      </c>
      <c r="Q131" t="inlineStr">
        <is>
          <t>电动开关阀</t>
        </is>
      </c>
      <c r="R131" t="inlineStr">
        <is>
          <t>电动开关阀-500x400</t>
        </is>
      </c>
      <c r="S131" t="inlineStr">
        <is>
          <t>设备名称-长（mm）x宽（mm）</t>
        </is>
      </c>
      <c r="T131"/>
      <c r="U131" t="inlineStr">
        <is>
          <t>风管附件_电动开关阀_电动开关阀-500x400</t>
        </is>
      </c>
      <c r="V131" t="inlineStr">
        <is>
          <t>20240528更新：清单补全</t>
        </is>
      </c>
      <c r="W131"/>
      <c r="X131"/>
      <c r="Y131"/>
      <c r="Z131"/>
      <c r="AA131"/>
      <c r="AB131" s="2" t="str">
        <f>=HYPERLINK("https://j6i2pabkfv.feishu.cn/wiki/XIyawCflHixiI9k5HWwcSjuEn3e", "属性信息表-电动风阀-一工区")</f>
        <v>属性信息表-电动风阀-一工区</v>
      </c>
      <c r="AC131"/>
      <c r="AD131"/>
      <c r="AE131"/>
      <c r="AF131"/>
      <c r="AG131"/>
      <c r="AH131"/>
      <c r="AI131"/>
    </row>
    <row r="132" ht="25.5" customHeight="1">
      <c r="A132"/>
      <c r="B132" t="inlineStr">
        <is>
          <t>通风空调工程</t>
        </is>
      </c>
      <c r="C132" t="inlineStr">
        <is>
          <t>通风、空调风及防排烟工程</t>
        </is>
      </c>
      <c r="D132" t="inlineStr">
        <is>
          <t>设备</t>
        </is>
      </c>
      <c r="E132" t="inlineStr">
        <is>
          <t>030701003</t>
        </is>
      </c>
      <c r="F132" t="inlineStr">
        <is>
          <t>电热红外辐射装置 RM09 高档风量1300m3/h，风机功率180w</t>
        </is>
      </c>
      <c r="G132"/>
      <c r="H132" t="inlineStr">
        <is>
          <t>台</t>
        </is>
      </c>
      <c r="I132" t="inlineStr">
        <is>
          <t>暖通空调系统</t>
        </is>
      </c>
      <c r="J132" t="inlineStr">
        <is>
          <t>通风系统</t>
        </is>
      </c>
      <c r="K132" t="inlineStr">
        <is>
          <t>空调送风系统</t>
        </is>
      </c>
      <c r="L132" t="inlineStr">
        <is>
          <t>03</t>
        </is>
      </c>
      <c r="M132" t="inlineStr">
        <is>
          <t>01</t>
        </is>
      </c>
      <c r="N132" t="inlineStr">
        <is>
          <t>02</t>
        </is>
      </c>
      <c r="O132" t="inlineStr">
        <is>
          <t>17</t>
        </is>
      </c>
      <c r="P132" t="inlineStr">
        <is>
          <t>机械设备</t>
        </is>
      </c>
      <c r="Q132" t="inlineStr">
        <is>
          <t>电热红外辐射装置</t>
        </is>
      </c>
      <c r="R132" t="inlineStr">
        <is>
          <t>电热红外辐射装置-RM09-1300m3/h-180w</t>
        </is>
      </c>
      <c r="S132" t="inlineStr">
        <is>
          <t>设备名称-设备编号-风量（m³/h）-风机功率（kw）</t>
        </is>
      </c>
      <c r="T132"/>
      <c r="U132" t="inlineStr">
        <is>
          <t>机械设备_电热红外辐射装置_电热红外辐射装置-RM09-1300m3/h-180w</t>
        </is>
      </c>
      <c r="V132" t="inlineStr">
        <is>
          <t>20231010更新：
1.新增构件</t>
        </is>
      </c>
      <c r="W132"/>
      <c r="X132" t="inlineStr">
        <is>
          <t>机械设备安装工程_机械设备</t>
        </is>
      </c>
      <c r="Y132"/>
      <c r="Z132"/>
      <c r="AA132"/>
      <c r="AB132" s="2" t="str">
        <f>=HYPERLINK("https://j6i2pabkfv.feishu.cn/wiki/VZmOwQwVuiJz4wkUGhjctPLpn7f", "属性信息表-电热红外辐射装置-一工区")</f>
        <v>属性信息表-电热红外辐射装置-一工区</v>
      </c>
      <c r="AC132"/>
      <c r="AD132"/>
      <c r="AE132"/>
      <c r="AF132"/>
      <c r="AG132"/>
      <c r="AH132"/>
      <c r="AI132"/>
    </row>
    <row r="133" ht="25.5" customHeight="1">
      <c r="A133"/>
      <c r="B133" t="inlineStr">
        <is>
          <t>通风空调工程</t>
        </is>
      </c>
      <c r="C133" t="inlineStr">
        <is>
          <t>空调水工程</t>
        </is>
      </c>
      <c r="D133" t="inlineStr">
        <is>
          <t>设备</t>
        </is>
      </c>
      <c r="E133" t="inlineStr">
        <is>
          <t>031006010</t>
        </is>
      </c>
      <c r="F133" t="inlineStr">
        <is>
          <t>电子水处理仪 YDD-I-80,最大处理水量35m³/h,电功率25w</t>
        </is>
      </c>
      <c r="G133"/>
      <c r="H133" t="inlineStr">
        <is>
          <t>台</t>
        </is>
      </c>
      <c r="I133" t="inlineStr">
        <is>
          <t>暖通空调系统</t>
        </is>
      </c>
      <c r="J133" t="inlineStr">
        <is>
          <t>机械设备</t>
        </is>
      </c>
      <c r="K133" t="inlineStr">
        <is>
          <t>其他机械设备</t>
        </is>
      </c>
      <c r="L133" t="inlineStr">
        <is>
          <t>03</t>
        </is>
      </c>
      <c r="M133" t="inlineStr">
        <is>
          <t>01</t>
        </is>
      </c>
      <c r="N133" t="inlineStr">
        <is>
          <t>05</t>
        </is>
      </c>
      <c r="O133" t="inlineStr">
        <is>
          <t>01</t>
        </is>
      </c>
      <c r="P133" t="inlineStr">
        <is>
          <t>机械设备</t>
        </is>
      </c>
      <c r="Q133" t="inlineStr">
        <is>
          <t>电子水处理仪</t>
        </is>
      </c>
      <c r="R133" t="inlineStr">
        <is>
          <t>电子水处理仪 YDD-I-80-35m³/h-25w</t>
        </is>
      </c>
      <c r="S133" t="inlineStr">
        <is>
          <t>设备名称-处理水量（m³/h）-功率（kw）</t>
        </is>
      </c>
      <c r="T133"/>
      <c r="U133" t="inlineStr">
        <is>
          <t>机械设备_电子水处理仪_电子水处理仪 YDD-I-80-35m³/h-25w</t>
        </is>
      </c>
      <c r="V133" t="inlineStr">
        <is>
          <t>20231010更新：
1.命名去掉了简写字母N和循环水量；
2.命名增加了设备编号、处理精度；
3.修改了族名称；</t>
        </is>
      </c>
      <c r="W133"/>
      <c r="X133" t="inlineStr">
        <is>
          <t>空调水_机械设备</t>
        </is>
      </c>
      <c r="Y133"/>
      <c r="Z133"/>
      <c r="AA133"/>
      <c r="AB133" s="2" t="str">
        <f>=HYPERLINK("https://j6i2pabkfv.feishu.cn/wiki/GWrfwzBljiUf7RkEkEQch4vvnqd", "属性信息表-电子水处理仪-一工区")</f>
        <v>属性信息表-电子水处理仪-一工区</v>
      </c>
      <c r="AC133"/>
      <c r="AD133"/>
      <c r="AE133"/>
      <c r="AF133"/>
      <c r="AG133"/>
      <c r="AH133"/>
      <c r="AI133"/>
    </row>
    <row r="134" ht="25.5" customHeight="1">
      <c r="A134"/>
      <c r="B134" t="inlineStr">
        <is>
          <t>通风空调工程</t>
        </is>
      </c>
      <c r="C134" t="inlineStr">
        <is>
          <t>通风、空调风及防排烟工程</t>
        </is>
      </c>
      <c r="D134" t="inlineStr">
        <is>
          <t>仪表</t>
        </is>
      </c>
      <c r="E134" t="inlineStr">
        <is>
          <t>031003001</t>
        </is>
      </c>
      <c r="F134" t="inlineStr">
        <is>
          <t>毒剂监测仪</t>
        </is>
      </c>
      <c r="G134"/>
      <c r="H134" t="inlineStr">
        <is>
          <t>个</t>
        </is>
      </c>
      <c r="I134" t="inlineStr">
        <is>
          <t>暖通空调系统</t>
        </is>
      </c>
      <c r="J134" t="inlineStr">
        <is>
          <t>管道净化装置</t>
        </is>
      </c>
      <c r="K134" t="inlineStr">
        <is>
          <t>/</t>
        </is>
      </c>
      <c r="L134" t="inlineStr">
        <is>
          <t>03</t>
        </is>
      </c>
      <c r="M134" t="inlineStr">
        <is>
          <t>01</t>
        </is>
      </c>
      <c r="N134" t="inlineStr">
        <is>
          <t>08</t>
        </is>
      </c>
      <c r="O134" t="inlineStr">
        <is>
          <t>00</t>
        </is>
      </c>
      <c r="P134" t="inlineStr">
        <is>
          <t>专用设备</t>
        </is>
      </c>
      <c r="Q134" t="inlineStr">
        <is>
          <t>毒剂监测仪</t>
        </is>
      </c>
      <c r="R134" t="inlineStr">
        <is>
          <t>毒剂监测仪</t>
        </is>
      </c>
      <c r="S134" t="inlineStr">
        <is>
          <t>设备名称</t>
        </is>
      </c>
      <c r="T134"/>
      <c r="U134" t="inlineStr">
        <is>
          <t>专用设备_毒剂监测仪_毒剂监测仪</t>
        </is>
      </c>
      <c r="V134" t="inlineStr">
        <is>
          <t>20231010更新：
1.新增构件</t>
        </is>
      </c>
      <c r="W134"/>
      <c r="X134" t="inlineStr">
        <is>
          <t>空调风_风管附件</t>
        </is>
      </c>
      <c r="Y134"/>
      <c r="Z134"/>
      <c r="AA134"/>
      <c r="AB134" s="2" t="str">
        <f>=HYPERLINK("https://j6i2pabkfv.feishu.cn/wiki/KcwHwh3i7i1MVIkHpXYca9aVnxf", "属性信息表-毒剂监测仪-一工区")</f>
        <v>属性信息表-毒剂监测仪-一工区</v>
      </c>
      <c r="AC134"/>
      <c r="AD134"/>
      <c r="AE134"/>
      <c r="AF134"/>
      <c r="AG134"/>
      <c r="AH134"/>
      <c r="AI134"/>
    </row>
    <row r="135" ht="25.5" customHeight="1">
      <c r="A135"/>
      <c r="B135" t="inlineStr">
        <is>
          <t>通风空调工程</t>
        </is>
      </c>
      <c r="C135" t="inlineStr">
        <is>
          <t>空调水工程</t>
        </is>
      </c>
      <c r="D135" t="inlineStr">
        <is>
          <t>设备</t>
        </is>
      </c>
      <c r="E135" t="inlineStr">
        <is>
          <t>030701003</t>
        </is>
      </c>
      <c r="F135" t="inlineStr">
        <is>
          <t>多联机外机 制冷量=25kW  N=8kW</t>
        </is>
      </c>
      <c r="G135"/>
      <c r="H135" t="inlineStr">
        <is>
          <t>台</t>
        </is>
      </c>
      <c r="I135" t="inlineStr">
        <is>
          <t>暖通空调系统</t>
        </is>
      </c>
      <c r="J135" t="inlineStr">
        <is>
          <t>机械设备</t>
        </is>
      </c>
      <c r="K135" t="inlineStr">
        <is>
          <t>其他机械设备</t>
        </is>
      </c>
      <c r="L135" t="inlineStr">
        <is>
          <t>03</t>
        </is>
      </c>
      <c r="M135" t="inlineStr">
        <is>
          <t>01</t>
        </is>
      </c>
      <c r="N135" t="inlineStr">
        <is>
          <t>05</t>
        </is>
      </c>
      <c r="O135" t="inlineStr">
        <is>
          <t>01</t>
        </is>
      </c>
      <c r="P135" t="inlineStr">
        <is>
          <t>机械设备</t>
        </is>
      </c>
      <c r="Q135" t="inlineStr">
        <is>
          <t>多联机空调外机</t>
        </is>
      </c>
      <c r="R135" t="inlineStr">
        <is>
          <t>多联机外机-25kW-8kW</t>
        </is>
      </c>
      <c r="S135" t="inlineStr">
        <is>
          <t>设备名称-制冷量（kw）-功率（kw）</t>
        </is>
      </c>
      <c r="T135"/>
      <c r="U135" t="inlineStr">
        <is>
          <t>机械设备_多联机空调外机_多联机外机-25kW-8kW</t>
        </is>
      </c>
      <c r="V135" t="inlineStr">
        <is>
          <t>20231010更新：
1.命名去掉了简写字母Q H N；
2.命名增加了设备编号；
3.修改了族名称；</t>
        </is>
      </c>
      <c r="W135"/>
      <c r="X135" t="inlineStr">
        <is>
          <t>空调风_机械设备</t>
        </is>
      </c>
      <c r="Y135"/>
      <c r="Z135"/>
      <c r="AA135"/>
      <c r="AB135" s="2" t="str">
        <f>=HYPERLINK("https://j6i2pabkfv.feishu.cn/wiki/Pt4mwpROIi4pxCkl6DNclbCin0c", "属性信息表-多联机及分体空调-一工区（暂时合并）")</f>
        <v>属性信息表-多联机及分体空调-一工区（暂时合并）</v>
      </c>
      <c r="AC135"/>
      <c r="AD135"/>
      <c r="AE135"/>
      <c r="AF135"/>
      <c r="AG135"/>
      <c r="AH135"/>
      <c r="AI135"/>
    </row>
    <row r="136" ht="25.5" customHeight="1">
      <c r="A136"/>
      <c r="B136" t="inlineStr">
        <is>
          <t>通风空调工程</t>
        </is>
      </c>
      <c r="C136" t="inlineStr">
        <is>
          <t>空调水工程</t>
        </is>
      </c>
      <c r="D136" t="inlineStr">
        <is>
          <t>设备</t>
        </is>
      </c>
      <c r="E136" t="inlineStr">
        <is>
          <t>030701003</t>
        </is>
      </c>
      <c r="F136" t="inlineStr">
        <is>
          <t>多联室内机 制冷量=2.8kW  N=40W</t>
        </is>
      </c>
      <c r="G136"/>
      <c r="H136" t="inlineStr">
        <is>
          <t>台</t>
        </is>
      </c>
      <c r="I136" t="inlineStr">
        <is>
          <t>暖通空调系统</t>
        </is>
      </c>
      <c r="J136" t="inlineStr">
        <is>
          <t>机械设备</t>
        </is>
      </c>
      <c r="K136" t="inlineStr">
        <is>
          <t>其他机械设备</t>
        </is>
      </c>
      <c r="L136" t="inlineStr">
        <is>
          <t>03</t>
        </is>
      </c>
      <c r="M136" t="inlineStr">
        <is>
          <t>01</t>
        </is>
      </c>
      <c r="N136" t="inlineStr">
        <is>
          <t>05</t>
        </is>
      </c>
      <c r="O136" t="inlineStr">
        <is>
          <t>01</t>
        </is>
      </c>
      <c r="P136" t="inlineStr">
        <is>
          <t>机械设备</t>
        </is>
      </c>
      <c r="Q136" t="inlineStr">
        <is>
          <t>多联机空调内机（环绕气流嵌入式）</t>
        </is>
      </c>
      <c r="R136" t="inlineStr">
        <is>
          <t>多联室内机-2.8kW-40W</t>
        </is>
      </c>
      <c r="S136" t="inlineStr">
        <is>
          <t>设备名称-制冷量（kw）-功率（kw）</t>
        </is>
      </c>
      <c r="T136"/>
      <c r="U136" t="inlineStr">
        <is>
          <t>机械设备_多联机空调内机（环绕气流嵌入式）_多联室内机-2.8kW-40W</t>
        </is>
      </c>
      <c r="V136" t="inlineStr">
        <is>
          <t>20231010更新：
1.命名去掉了简写字母Q H N；
2.命名增加了设备编号；
3.修改了族名称；</t>
        </is>
      </c>
      <c r="W136"/>
      <c r="X136" t="inlineStr">
        <is>
          <t>空调风_机械设备</t>
        </is>
      </c>
      <c r="Y136"/>
      <c r="Z136"/>
      <c r="AA136"/>
      <c r="AB136" s="2" t="str">
        <f>=HYPERLINK("https://j6i2pabkfv.feishu.cn/wiki/Pt4mwpROIi4pxCkl6DNclbCin0c", "属性信息表-多联机及分体空调-一工区（暂时合并）")</f>
        <v>属性信息表-多联机及分体空调-一工区（暂时合并）</v>
      </c>
      <c r="AC136"/>
      <c r="AD136"/>
      <c r="AE136"/>
      <c r="AF136"/>
      <c r="AG136"/>
      <c r="AH136"/>
      <c r="AI136"/>
    </row>
    <row r="137" ht="25.5" customHeight="1">
      <c r="A137"/>
      <c r="B137" t="inlineStr">
        <is>
          <t>通风空调工程</t>
        </is>
      </c>
      <c r="C137" t="inlineStr">
        <is>
          <t>通风、空调风及防排烟工程</t>
        </is>
      </c>
      <c r="D137" t="inlineStr">
        <is>
          <t>设备</t>
        </is>
      </c>
      <c r="E137" t="inlineStr">
        <is>
          <t>030701003</t>
        </is>
      </c>
      <c r="F137" t="inlineStr">
        <is>
          <t>分体空调  Q冷=12.5kW N=14W</t>
        </is>
      </c>
      <c r="G137"/>
      <c r="H137" t="inlineStr">
        <is>
          <t>台</t>
        </is>
      </c>
      <c r="I137" t="inlineStr">
        <is>
          <t>暖通空调系统</t>
        </is>
      </c>
      <c r="J137" t="inlineStr">
        <is>
          <t>机械设备</t>
        </is>
      </c>
      <c r="K137" t="inlineStr">
        <is>
          <t>其他机械设备</t>
        </is>
      </c>
      <c r="L137" t="inlineStr">
        <is>
          <t>03</t>
        </is>
      </c>
      <c r="M137" t="inlineStr">
        <is>
          <t>01</t>
        </is>
      </c>
      <c r="N137" t="inlineStr">
        <is>
          <t>05</t>
        </is>
      </c>
      <c r="O137" t="inlineStr">
        <is>
          <t>01</t>
        </is>
      </c>
      <c r="P137" t="inlineStr">
        <is>
          <t>机械设备</t>
        </is>
      </c>
      <c r="Q137" t="inlineStr">
        <is>
          <t>柜式分体空调内机</t>
        </is>
      </c>
      <c r="R137" t="inlineStr">
        <is>
          <t>分体空调-12.5kW-14kW</t>
        </is>
      </c>
      <c r="S137" t="inlineStr">
        <is>
          <t>设备名称-制冷量（kw）-功率（kw）</t>
        </is>
      </c>
      <c r="T137"/>
      <c r="U137" t="inlineStr">
        <is>
          <t>机械设备_柜式分体空调内机_分体空调-12.5kW-14kW</t>
        </is>
      </c>
      <c r="V137" t="inlineStr">
        <is>
          <t>20231010更新：
1.命名去掉了简写字母Q H N；
2.命名增加了设备编号；
3.修改了族名称；</t>
        </is>
      </c>
      <c r="W137"/>
      <c r="X137" t="inlineStr">
        <is>
          <t>空调风_机械设备</t>
        </is>
      </c>
      <c r="Y137"/>
      <c r="Z137"/>
      <c r="AA137"/>
      <c r="AB137" s="2" t="str">
        <f>=HYPERLINK("https://j6i2pabkfv.feishu.cn/wiki/Pt4mwpROIi4pxCkl6DNclbCin0c", "属性信息表-多联机及分体空调-一工区（暂时合并）")</f>
        <v>属性信息表-多联机及分体空调-一工区（暂时合并）</v>
      </c>
      <c r="AC137"/>
      <c r="AD137"/>
      <c r="AE137"/>
      <c r="AF137"/>
      <c r="AG137"/>
      <c r="AH137"/>
      <c r="AI137"/>
    </row>
    <row r="138" ht="25.5" customHeight="1">
      <c r="A138"/>
      <c r="B138" t="inlineStr">
        <is>
          <t>通风空调工程</t>
        </is>
      </c>
      <c r="C138" t="inlineStr">
        <is>
          <t>通风、空调风及防排烟工程</t>
        </is>
      </c>
      <c r="D138" t="inlineStr">
        <is>
          <t>设备</t>
        </is>
      </c>
      <c r="E138" t="inlineStr">
        <is>
          <t>030701003</t>
        </is>
      </c>
      <c r="F138" t="inlineStr">
        <is>
          <t>分体空调 Q冷=12.5kW ;Q热=14kW</t>
        </is>
      </c>
      <c r="G138"/>
      <c r="H138" t="inlineStr">
        <is>
          <t>台</t>
        </is>
      </c>
      <c r="I138" t="inlineStr">
        <is>
          <t>暖通空调系统</t>
        </is>
      </c>
      <c r="J138" t="inlineStr">
        <is>
          <t>机械设备</t>
        </is>
      </c>
      <c r="K138" t="inlineStr">
        <is>
          <t>其他机械设备</t>
        </is>
      </c>
      <c r="L138" t="inlineStr">
        <is>
          <t>03</t>
        </is>
      </c>
      <c r="M138" t="inlineStr">
        <is>
          <t>01</t>
        </is>
      </c>
      <c r="N138" t="inlineStr">
        <is>
          <t>05</t>
        </is>
      </c>
      <c r="O138" t="inlineStr">
        <is>
          <t>01</t>
        </is>
      </c>
      <c r="P138" t="inlineStr">
        <is>
          <t>机械设备</t>
        </is>
      </c>
      <c r="Q138" t="inlineStr">
        <is>
          <t>壁挂式分体空调内机</t>
        </is>
      </c>
      <c r="R138" t="inlineStr">
        <is>
          <t>分体空调-12.5kW-14kW</t>
        </is>
      </c>
      <c r="S138" t="inlineStr">
        <is>
          <t>设备名称-制冷量（kw）-功率（kw）</t>
        </is>
      </c>
      <c r="T138"/>
      <c r="U138" t="inlineStr">
        <is>
          <t>机械设备_壁挂式分体空调内机_分体空调-12.5kW-14kW</t>
        </is>
      </c>
      <c r="V138" t="inlineStr">
        <is>
          <t>20231010更新：
1.命名去掉了简写字母Q H N；
2.命名增加了设备编号；
3.修改了族名称；</t>
        </is>
      </c>
      <c r="W138"/>
      <c r="X138" t="inlineStr">
        <is>
          <t>空调风_机械设备</t>
        </is>
      </c>
      <c r="Y138"/>
      <c r="Z138"/>
      <c r="AA138"/>
      <c r="AB138" s="2" t="str">
        <f>=HYPERLINK("https://j6i2pabkfv.feishu.cn/wiki/Pt4mwpROIi4pxCkl6DNclbCin0c", "属性信息表-多联机及分体空调-一工区（暂时合并）")</f>
        <v>属性信息表-多联机及分体空调-一工区（暂时合并）</v>
      </c>
      <c r="AC138"/>
      <c r="AD138"/>
      <c r="AE138"/>
      <c r="AF138"/>
      <c r="AG138"/>
      <c r="AH138"/>
      <c r="AI138"/>
    </row>
    <row r="139" ht="25.5" customHeight="1">
      <c r="A139"/>
      <c r="B139" t="inlineStr">
        <is>
          <t>通风空调工程</t>
        </is>
      </c>
      <c r="C139" t="inlineStr">
        <is>
          <t>空调水工程</t>
        </is>
      </c>
      <c r="D139" t="inlineStr">
        <is>
          <t>设备</t>
        </is>
      </c>
      <c r="E139" t="inlineStr">
        <is>
          <t>030701003</t>
        </is>
      </c>
      <c r="F139" t="inlineStr">
        <is>
          <t>多联室内机 制冷量=2.8kW  N=40W</t>
        </is>
      </c>
      <c r="G139"/>
      <c r="H139" t="inlineStr">
        <is>
          <t>台</t>
        </is>
      </c>
      <c r="I139" t="inlineStr">
        <is>
          <t>暖通空调系统</t>
        </is>
      </c>
      <c r="J139" t="inlineStr">
        <is>
          <t>机械设备</t>
        </is>
      </c>
      <c r="K139" t="inlineStr">
        <is>
          <t>其他机械设备</t>
        </is>
      </c>
      <c r="L139" t="inlineStr">
        <is>
          <t>03</t>
        </is>
      </c>
      <c r="M139" t="inlineStr">
        <is>
          <t>01</t>
        </is>
      </c>
      <c r="N139" t="inlineStr">
        <is>
          <t>05</t>
        </is>
      </c>
      <c r="O139" t="inlineStr">
        <is>
          <t>01</t>
        </is>
      </c>
      <c r="P139" t="inlineStr">
        <is>
          <t>机械设备</t>
        </is>
      </c>
      <c r="Q139" t="inlineStr">
        <is>
          <t>多联机空调内机（天花板嵌入型）</t>
        </is>
      </c>
      <c r="R139" t="inlineStr">
        <is>
          <t>多联室内机-2.8kW-40W</t>
        </is>
      </c>
      <c r="S139" t="inlineStr">
        <is>
          <t>设备名称-制冷量（kw）-功率（kw）</t>
        </is>
      </c>
      <c r="T139"/>
      <c r="U139" t="inlineStr">
        <is>
          <t>机械设备_多联机空调内机（天花板嵌入型）_多联室内机-2.8kW-40W</t>
        </is>
      </c>
      <c r="V139" t="inlineStr">
        <is>
          <t>20231010更新：
1.新增构件</t>
        </is>
      </c>
      <c r="W139"/>
      <c r="X139" t="inlineStr">
        <is>
          <t>空调风_机械设备</t>
        </is>
      </c>
      <c r="Y139"/>
      <c r="Z139"/>
      <c r="AA139"/>
      <c r="AB139" s="2" t="str">
        <f>=HYPERLINK("https://j6i2pabkfv.feishu.cn/wiki/Pt4mwpROIi4pxCkl6DNclbCin0c", "属性信息表-多联机及分体空调-一工区（暂时合并）")</f>
        <v>属性信息表-多联机及分体空调-一工区（暂时合并）</v>
      </c>
      <c r="AC139"/>
      <c r="AD139"/>
      <c r="AE139"/>
      <c r="AF139"/>
      <c r="AG139"/>
      <c r="AH139"/>
      <c r="AI139"/>
    </row>
    <row r="140" ht="25.5" customHeight="1">
      <c r="A140"/>
      <c r="B140" t="inlineStr">
        <is>
          <t>通风空调工程</t>
        </is>
      </c>
      <c r="C140" t="inlineStr">
        <is>
          <t>通风、空调风及防排烟工程</t>
        </is>
      </c>
      <c r="D140" t="inlineStr">
        <is>
          <t>设备</t>
        </is>
      </c>
      <c r="E140" t="inlineStr">
        <is>
          <t>030701003</t>
        </is>
      </c>
      <c r="F140" t="inlineStr">
        <is>
          <t>分体空调 Q冷=12.5kW ;Q热=14kW</t>
        </is>
      </c>
      <c r="G140"/>
      <c r="H140" t="inlineStr">
        <is>
          <t>台</t>
        </is>
      </c>
      <c r="I140" t="inlineStr">
        <is>
          <t>暖通空调系统</t>
        </is>
      </c>
      <c r="J140" t="inlineStr">
        <is>
          <t>机械设备</t>
        </is>
      </c>
      <c r="K140" t="inlineStr">
        <is>
          <t>其他机械设备</t>
        </is>
      </c>
      <c r="L140" t="inlineStr">
        <is>
          <t>03</t>
        </is>
      </c>
      <c r="M140" t="inlineStr">
        <is>
          <t>01</t>
        </is>
      </c>
      <c r="N140" t="inlineStr">
        <is>
          <t>05</t>
        </is>
      </c>
      <c r="O140" t="inlineStr">
        <is>
          <t>01</t>
        </is>
      </c>
      <c r="P140" t="inlineStr">
        <is>
          <t>机械设备</t>
        </is>
      </c>
      <c r="Q140" t="inlineStr">
        <is>
          <t>分体空调室外机</t>
        </is>
      </c>
      <c r="R140" t="inlineStr">
        <is>
          <t>分体空调-12.5kW-14kW</t>
        </is>
      </c>
      <c r="S140" t="inlineStr">
        <is>
          <t>设备名称-制冷量（kw）-功率（kw）</t>
        </is>
      </c>
      <c r="T140"/>
      <c r="U140" t="inlineStr">
        <is>
          <t>机械设备_分体空调室外机_分体空调-12.5kW-14kW</t>
        </is>
      </c>
      <c r="V140" t="inlineStr">
        <is>
          <t>20231010更新：
1.新增构件</t>
        </is>
      </c>
      <c r="W140"/>
      <c r="X140" t="inlineStr">
        <is>
          <t>空调风_机械设备</t>
        </is>
      </c>
      <c r="Y140"/>
      <c r="Z140"/>
      <c r="AA140"/>
      <c r="AB140" s="2" t="str">
        <f>=HYPERLINK("https://j6i2pabkfv.feishu.cn/wiki/Pt4mwpROIi4pxCkl6DNclbCin0c", "属性信息表-多联机及分体空调-一工区（暂时合并）")</f>
        <v>属性信息表-多联机及分体空调-一工区（暂时合并）</v>
      </c>
      <c r="AC140"/>
      <c r="AD140"/>
      <c r="AE140"/>
      <c r="AF140"/>
      <c r="AG140"/>
      <c r="AH140"/>
      <c r="AI140"/>
    </row>
    <row r="141" ht="25.5" customHeight="1">
      <c r="A141"/>
      <c r="B141" t="inlineStr">
        <is>
          <t>通风空调工程</t>
        </is>
      </c>
      <c r="C141" t="inlineStr">
        <is>
          <t>空调水工程</t>
        </is>
      </c>
      <c r="D141" t="inlineStr">
        <is>
          <t>阀门</t>
        </is>
      </c>
      <c r="E141" t="inlineStr">
        <is>
          <t>031003001</t>
        </is>
      </c>
      <c r="F141" t="inlineStr">
        <is>
          <t>截止阀 DN80</t>
        </is>
      </c>
      <c r="G141"/>
      <c r="H141" t="inlineStr">
        <is>
          <t>个</t>
        </is>
      </c>
      <c r="I141" t="inlineStr">
        <is>
          <t>暖通空调系统</t>
        </is>
      </c>
      <c r="J141" t="inlineStr">
        <is>
          <t>暖通水系统</t>
        </is>
      </c>
      <c r="K141" t="inlineStr">
        <is>
          <t>冷水供水系统</t>
        </is>
      </c>
      <c r="L141" t="inlineStr">
        <is>
          <t>03</t>
        </is>
      </c>
      <c r="M141" t="inlineStr">
        <is>
          <t>01</t>
        </is>
      </c>
      <c r="N141" t="inlineStr">
        <is>
          <t>01</t>
        </is>
      </c>
      <c r="O141" t="inlineStr">
        <is>
          <t>03</t>
        </is>
      </c>
      <c r="P141" t="inlineStr">
        <is>
          <t>管道附件</t>
        </is>
      </c>
      <c r="Q141" t="inlineStr">
        <is>
          <t>截止阀</t>
        </is>
      </c>
      <c r="R141" t="inlineStr">
        <is>
          <t>截止阀-DN80</t>
        </is>
      </c>
      <c r="S141" t="inlineStr">
        <is>
          <t>设备名称-公称直径</t>
        </is>
      </c>
      <c r="T141"/>
      <c r="U141" t="inlineStr">
        <is>
          <t>管道附件_截止阀_截止阀-DN80</t>
        </is>
      </c>
      <c r="V141" t="inlineStr">
        <is>
          <t>20231010更新：
1.命名增加了材质、承压、连接形式；
2.合并了截止阀；</t>
        </is>
      </c>
      <c r="W141" t="inlineStr">
        <is>
          <t>
</t>
        </is>
      </c>
      <c r="X141" t="inlineStr">
        <is>
          <t>空调水_管道附件</t>
        </is>
      </c>
      <c r="Y141"/>
      <c r="Z141"/>
      <c r="AA141"/>
      <c r="AB141" s="2" t="str">
        <f>=HYPERLINK("https://j6i2pabkfv.feishu.cn/wiki/QuUuwRSSqidu01kxKwfcmdPLn3b", "属性信息表-非电动阀门-三工区")</f>
        <v>属性信息表-非电动阀门-三工区</v>
      </c>
      <c r="AC141"/>
      <c r="AD141"/>
      <c r="AE141"/>
      <c r="AF141"/>
      <c r="AG141"/>
      <c r="AH141"/>
      <c r="AI141"/>
    </row>
    <row r="142" ht="25.5" customHeight="1">
      <c r="A142"/>
      <c r="B142" t="inlineStr">
        <is>
          <t>通风空调工程</t>
        </is>
      </c>
      <c r="C142" t="inlineStr">
        <is>
          <t>空调水工程</t>
        </is>
      </c>
      <c r="D142" t="inlineStr">
        <is>
          <t>阀门</t>
        </is>
      </c>
      <c r="E142" t="inlineStr">
        <is>
          <t xml:space="preserve">05B048 </t>
        </is>
      </c>
      <c r="F142" t="inlineStr">
        <is>
          <t>球阀 DN25</t>
        </is>
      </c>
      <c r="G142"/>
      <c r="H142" t="inlineStr">
        <is>
          <t>个</t>
        </is>
      </c>
      <c r="I142" t="inlineStr">
        <is>
          <t>暖通空调系统</t>
        </is>
      </c>
      <c r="J142" t="inlineStr">
        <is>
          <t>暖通水系统</t>
        </is>
      </c>
      <c r="K142" t="inlineStr">
        <is>
          <t>冷水回水系统</t>
        </is>
      </c>
      <c r="L142" t="inlineStr">
        <is>
          <t>03</t>
        </is>
      </c>
      <c r="M142" t="inlineStr">
        <is>
          <t>01</t>
        </is>
      </c>
      <c r="N142" t="inlineStr">
        <is>
          <t>01</t>
        </is>
      </c>
      <c r="O142" t="inlineStr">
        <is>
          <t>04</t>
        </is>
      </c>
      <c r="P142" t="inlineStr">
        <is>
          <t>管道附件</t>
        </is>
      </c>
      <c r="Q142" t="inlineStr">
        <is>
          <t>球阀</t>
        </is>
      </c>
      <c r="R142" t="inlineStr">
        <is>
          <t>球阀-DN25</t>
        </is>
      </c>
      <c r="S142" t="inlineStr">
        <is>
          <t>设备名称-公称直径</t>
        </is>
      </c>
      <c r="T142"/>
      <c r="U142" t="inlineStr">
        <is>
          <t>管道附件_球阀_球阀-DN25</t>
        </is>
      </c>
      <c r="V142" t="inlineStr">
        <is>
          <t>20231010更新：
1.新增构件；</t>
        </is>
      </c>
      <c r="W142"/>
      <c r="X142" t="inlineStr">
        <is>
          <t>空调水_管道附件</t>
        </is>
      </c>
      <c r="Y142"/>
      <c r="Z142"/>
      <c r="AA142"/>
      <c r="AB142" s="2" t="str">
        <f>=HYPERLINK("https://j6i2pabkfv.feishu.cn/wiki/QuUuwRSSqidu01kxKwfcmdPLn3b", "属性信息表-非电动阀门-三工区")</f>
        <v>属性信息表-非电动阀门-三工区</v>
      </c>
      <c r="AC142"/>
      <c r="AD142"/>
      <c r="AE142"/>
      <c r="AF142"/>
      <c r="AG142"/>
      <c r="AH142"/>
      <c r="AI142"/>
    </row>
    <row r="143" ht="25.5" customHeight="1">
      <c r="A143"/>
      <c r="B143" t="inlineStr">
        <is>
          <t>通风空调工程</t>
        </is>
      </c>
      <c r="C143" t="inlineStr">
        <is>
          <t>空调水工程</t>
        </is>
      </c>
      <c r="D143" t="inlineStr">
        <is>
          <t>阀门</t>
        </is>
      </c>
      <c r="E143" t="inlineStr">
        <is>
          <t>031003001</t>
        </is>
      </c>
      <c r="F143" t="inlineStr">
        <is>
          <t>铜制球阀 DN20</t>
        </is>
      </c>
      <c r="G143"/>
      <c r="H143" t="inlineStr">
        <is>
          <t>个</t>
        </is>
      </c>
      <c r="I143" t="inlineStr">
        <is>
          <t>暖通空调系统</t>
        </is>
      </c>
      <c r="J143" t="inlineStr">
        <is>
          <t>暖通水系统</t>
        </is>
      </c>
      <c r="K143" t="inlineStr">
        <is>
          <t>热水供水系统</t>
        </is>
      </c>
      <c r="L143" t="inlineStr">
        <is>
          <t>03</t>
        </is>
      </c>
      <c r="M143" t="inlineStr">
        <is>
          <t>01</t>
        </is>
      </c>
      <c r="N143" t="inlineStr">
        <is>
          <t>01</t>
        </is>
      </c>
      <c r="O143" t="inlineStr">
        <is>
          <t>05</t>
        </is>
      </c>
      <c r="P143" t="inlineStr">
        <is>
          <t>管道附件</t>
        </is>
      </c>
      <c r="Q143" t="inlineStr">
        <is>
          <t>球阀</t>
        </is>
      </c>
      <c r="R143" t="inlineStr">
        <is>
          <t>铜制球阀-DN20</t>
        </is>
      </c>
      <c r="S143" t="inlineStr">
        <is>
          <t>设备名称-公称直径</t>
        </is>
      </c>
      <c r="T143" t="inlineStr">
        <is>
          <t>是</t>
        </is>
      </c>
      <c r="U143" t="inlineStr">
        <is>
          <t>管道附件_球阀_铜制球阀-DN20</t>
        </is>
      </c>
      <c r="V143" t="inlineStr">
        <is>
          <t>20231010更新：
1.新增构件；</t>
        </is>
      </c>
      <c r="W143"/>
      <c r="X143" t="inlineStr">
        <is>
          <t>空调水_管道附件</t>
        </is>
      </c>
      <c r="Y143" t="inlineStr">
        <is>
          <t>同意</t>
        </is>
      </c>
      <c r="Z143"/>
      <c r="AA143"/>
      <c r="AB143" s="2" t="str">
        <f>=HYPERLINK("https://j6i2pabkfv.feishu.cn/wiki/QuUuwRSSqidu01kxKwfcmdPLn3b", "属性信息表-非电动阀门-三工区")</f>
        <v>属性信息表-非电动阀门-三工区</v>
      </c>
      <c r="AC143"/>
      <c r="AD143"/>
      <c r="AE143"/>
      <c r="AF143"/>
      <c r="AG143"/>
      <c r="AH143"/>
      <c r="AI143"/>
    </row>
    <row r="144" ht="25.5" customHeight="1">
      <c r="A144"/>
      <c r="B144" t="inlineStr">
        <is>
          <t>通风空调工程</t>
        </is>
      </c>
      <c r="C144" t="inlineStr">
        <is>
          <t>空调水工程</t>
        </is>
      </c>
      <c r="D144" t="inlineStr">
        <is>
          <t>阀门</t>
        </is>
      </c>
      <c r="E144" t="inlineStr">
        <is>
          <t>031003003</t>
        </is>
      </c>
      <c r="F144" t="inlineStr">
        <is>
          <t>闸阀 DN40</t>
        </is>
      </c>
      <c r="G144" t="inlineStr">
        <is>
          <t>含阀门连接件或法兰及相关附件</t>
        </is>
      </c>
      <c r="H144" t="inlineStr">
        <is>
          <t>个</t>
        </is>
      </c>
      <c r="I144" t="inlineStr">
        <is>
          <t>暖通空调系统</t>
        </is>
      </c>
      <c r="J144" t="inlineStr">
        <is>
          <t>暖通水系统</t>
        </is>
      </c>
      <c r="K144" t="inlineStr">
        <is>
          <t>热水回水系统</t>
        </is>
      </c>
      <c r="L144" t="inlineStr">
        <is>
          <t>03</t>
        </is>
      </c>
      <c r="M144" t="inlineStr">
        <is>
          <t>01</t>
        </is>
      </c>
      <c r="N144" t="inlineStr">
        <is>
          <t>01</t>
        </is>
      </c>
      <c r="O144" t="inlineStr">
        <is>
          <t>06</t>
        </is>
      </c>
      <c r="P144" t="inlineStr">
        <is>
          <t>管道附件</t>
        </is>
      </c>
      <c r="Q144" t="inlineStr">
        <is>
          <t>闸阀</t>
        </is>
      </c>
      <c r="R144" t="inlineStr">
        <is>
          <t>闸阀-DN40</t>
        </is>
      </c>
      <c r="S144" t="inlineStr">
        <is>
          <t>设备名称-公称直径</t>
        </is>
      </c>
      <c r="T144"/>
      <c r="U144" t="inlineStr">
        <is>
          <t>管道附件_闸阀_闸阀-DN40</t>
        </is>
      </c>
      <c r="V144" t="inlineStr">
        <is>
          <t>20231010更新：
1.命名增加了材质、承压、连接形式；
2.合并了闸阀；</t>
        </is>
      </c>
      <c r="W144"/>
      <c r="X144" t="inlineStr">
        <is>
          <t>空调水_管道附件</t>
        </is>
      </c>
      <c r="Y144"/>
      <c r="Z144"/>
      <c r="AA144"/>
      <c r="AB144" s="2" t="str">
        <f>=HYPERLINK("https://j6i2pabkfv.feishu.cn/wiki/QuUuwRSSqidu01kxKwfcmdPLn3b", "属性信息表-非电动阀门-三工区")</f>
        <v>属性信息表-非电动阀门-三工区</v>
      </c>
      <c r="AC144"/>
      <c r="AD144"/>
      <c r="AE144"/>
      <c r="AF144"/>
      <c r="AG144"/>
      <c r="AH144"/>
      <c r="AI144"/>
    </row>
    <row r="145" ht="25.5" customHeight="1">
      <c r="A145"/>
      <c r="B145" t="inlineStr">
        <is>
          <t>通风空调工程</t>
        </is>
      </c>
      <c r="C145" t="inlineStr">
        <is>
          <t>空调水工程</t>
        </is>
      </c>
      <c r="D145" t="inlineStr">
        <is>
          <t>阀门</t>
        </is>
      </c>
      <c r="E145" t="inlineStr">
        <is>
          <t>031003003</t>
        </is>
      </c>
      <c r="F145" t="inlineStr">
        <is>
          <t>蝶阀 DN80</t>
        </is>
      </c>
      <c r="G145"/>
      <c r="H145" t="inlineStr">
        <is>
          <t>个</t>
        </is>
      </c>
      <c r="I145" t="inlineStr">
        <is>
          <t>暖通空调系统</t>
        </is>
      </c>
      <c r="J145" t="inlineStr">
        <is>
          <t>暖通水系统</t>
        </is>
      </c>
      <c r="K145" t="inlineStr">
        <is>
          <t>冷水供水系统</t>
        </is>
      </c>
      <c r="L145" t="inlineStr">
        <is>
          <t>03</t>
        </is>
      </c>
      <c r="M145" t="inlineStr">
        <is>
          <t>01</t>
        </is>
      </c>
      <c r="N145" t="inlineStr">
        <is>
          <t>01</t>
        </is>
      </c>
      <c r="O145" t="inlineStr">
        <is>
          <t>03</t>
        </is>
      </c>
      <c r="P145" t="inlineStr">
        <is>
          <t>管道附件</t>
        </is>
      </c>
      <c r="Q145" t="inlineStr">
        <is>
          <t>蝶阀</t>
        </is>
      </c>
      <c r="R145" t="inlineStr">
        <is>
          <t>蝶阀-DN80</t>
        </is>
      </c>
      <c r="S145" t="inlineStr">
        <is>
          <t>设备名称-公称直径</t>
        </is>
      </c>
      <c r="T145"/>
      <c r="U145" t="inlineStr">
        <is>
          <t>管道附件_蝶阀_蝶阀-DN80</t>
        </is>
      </c>
      <c r="V145" t="inlineStr">
        <is>
          <t>20231010更新：
1.命名增加了材质、承压、连接形式；
2.合并了蝶阀；</t>
        </is>
      </c>
      <c r="W145" t="inlineStr">
        <is>
          <t>
</t>
        </is>
      </c>
      <c r="X145" t="inlineStr">
        <is>
          <t>空调水_管道附件</t>
        </is>
      </c>
      <c r="Y145"/>
      <c r="Z145"/>
      <c r="AA145"/>
      <c r="AB145" s="2" t="str">
        <f>=HYPERLINK("https://j6i2pabkfv.feishu.cn/wiki/QuUuwRSSqidu01kxKwfcmdPLn3b", "属性信息表-非电动阀门-三工区")</f>
        <v>属性信息表-非电动阀门-三工区</v>
      </c>
      <c r="AC145"/>
      <c r="AD145"/>
      <c r="AE145"/>
      <c r="AF145"/>
      <c r="AG145"/>
      <c r="AH145"/>
      <c r="AI145"/>
    </row>
    <row r="146" ht="25.5" customHeight="1">
      <c r="A146"/>
      <c r="B146" t="inlineStr">
        <is>
          <t>通风空调工程</t>
        </is>
      </c>
      <c r="C146" t="inlineStr">
        <is>
          <t>空调水工程</t>
        </is>
      </c>
      <c r="D146" t="inlineStr">
        <is>
          <t>阀门</t>
        </is>
      </c>
      <c r="E146" t="inlineStr">
        <is>
          <t>030807003</t>
        </is>
      </c>
      <c r="F146" t="inlineStr">
        <is>
          <t>压力表连同旋塞 DN150</t>
        </is>
      </c>
      <c r="G146"/>
      <c r="H146" t="inlineStr">
        <is>
          <t>个</t>
        </is>
      </c>
      <c r="I146" t="inlineStr">
        <is>
          <t>暖通空调系统</t>
        </is>
      </c>
      <c r="J146" t="inlineStr">
        <is>
          <t>暖通水系统</t>
        </is>
      </c>
      <c r="K146" t="inlineStr">
        <is>
          <t>热水回水系统</t>
        </is>
      </c>
      <c r="L146" t="inlineStr">
        <is>
          <t>03</t>
        </is>
      </c>
      <c r="M146" t="inlineStr">
        <is>
          <t>01</t>
        </is>
      </c>
      <c r="N146" t="inlineStr">
        <is>
          <t>01</t>
        </is>
      </c>
      <c r="O146" t="inlineStr">
        <is>
          <t>06</t>
        </is>
      </c>
      <c r="P146" t="inlineStr">
        <is>
          <t>管道附件</t>
        </is>
      </c>
      <c r="Q146" t="inlineStr">
        <is>
          <t>旋塞阀</t>
        </is>
      </c>
      <c r="R146" t="inlineStr">
        <is>
          <t>旋塞阀-DN150</t>
        </is>
      </c>
      <c r="S146" t="inlineStr">
        <is>
          <t>设备名称-公称直径</t>
        </is>
      </c>
      <c r="T146"/>
      <c r="U146" t="inlineStr">
        <is>
          <t>管道附件_旋塞阀_旋塞阀-DN150</t>
        </is>
      </c>
      <c r="V146" t="inlineStr">
        <is>
          <t>20231010更新：
1.新增构件；</t>
        </is>
      </c>
      <c r="W146"/>
      <c r="X146" t="inlineStr">
        <is>
          <t>空调水_管道附件</t>
        </is>
      </c>
      <c r="Y146"/>
      <c r="Z146"/>
      <c r="AA146"/>
      <c r="AB146" s="2" t="str">
        <f>=HYPERLINK("https://j6i2pabkfv.feishu.cn/wiki/QuUuwRSSqidu01kxKwfcmdPLn3b", "属性信息表-非电动阀门-三工区")</f>
        <v>属性信息表-非电动阀门-三工区</v>
      </c>
      <c r="AC146"/>
      <c r="AD146"/>
      <c r="AE146"/>
      <c r="AF146"/>
      <c r="AG146"/>
      <c r="AH146"/>
      <c r="AI146"/>
    </row>
    <row r="147" ht="25.5" customHeight="1">
      <c r="A147"/>
      <c r="B147" t="inlineStr">
        <is>
          <t>通风空调工程</t>
        </is>
      </c>
      <c r="C147" t="inlineStr">
        <is>
          <t>空调水工程</t>
        </is>
      </c>
      <c r="D147" t="inlineStr">
        <is>
          <t>阀门</t>
        </is>
      </c>
      <c r="E147" t="inlineStr">
        <is>
          <t>031003003</t>
        </is>
      </c>
      <c r="F147" t="inlineStr">
        <is>
          <t>泄水阀 DN25</t>
        </is>
      </c>
      <c r="G147"/>
      <c r="H147" t="inlineStr">
        <is>
          <t>个</t>
        </is>
      </c>
      <c r="I147" t="inlineStr">
        <is>
          <t>暖通空调系统</t>
        </is>
      </c>
      <c r="J147" t="inlineStr">
        <is>
          <t>暖通水系统</t>
        </is>
      </c>
      <c r="K147" t="inlineStr">
        <is>
          <t>冷水回水系统</t>
        </is>
      </c>
      <c r="L147" t="inlineStr">
        <is>
          <t>03</t>
        </is>
      </c>
      <c r="M147" t="inlineStr">
        <is>
          <t>01</t>
        </is>
      </c>
      <c r="N147" t="inlineStr">
        <is>
          <t>01</t>
        </is>
      </c>
      <c r="O147" t="inlineStr">
        <is>
          <t>04</t>
        </is>
      </c>
      <c r="P147" t="inlineStr">
        <is>
          <t>管道附件</t>
        </is>
      </c>
      <c r="Q147" t="inlineStr">
        <is>
          <t>泄水阀</t>
        </is>
      </c>
      <c r="R147" t="inlineStr">
        <is>
          <t>泄水阀-DN25</t>
        </is>
      </c>
      <c r="S147" t="inlineStr">
        <is>
          <t>设备名称-公称直径</t>
        </is>
      </c>
      <c r="T147"/>
      <c r="U147" t="inlineStr">
        <is>
          <t>管道附件_泄水阀_泄水阀-DN25</t>
        </is>
      </c>
      <c r="V147" t="inlineStr">
        <is>
          <t>20231010更新：
1.命名增加了材质、承压、连接形式；
</t>
        </is>
      </c>
      <c r="W147"/>
      <c r="X147" t="inlineStr">
        <is>
          <t>空调水_管道附件</t>
        </is>
      </c>
      <c r="Y147"/>
      <c r="Z147"/>
      <c r="AA147"/>
      <c r="AB147" s="2" t="str">
        <f>=HYPERLINK("https://j6i2pabkfv.feishu.cn/wiki/QuUuwRSSqidu01kxKwfcmdPLn3b", "属性信息表-非电动阀门-三工区")</f>
        <v>属性信息表-非电动阀门-三工区</v>
      </c>
      <c r="AC147"/>
      <c r="AD147"/>
      <c r="AE147"/>
      <c r="AF147"/>
      <c r="AG147"/>
      <c r="AH147"/>
      <c r="AI147"/>
    </row>
    <row r="148" ht="25.5" customHeight="1">
      <c r="A148"/>
      <c r="B148" t="inlineStr">
        <is>
          <t>通风空调工程</t>
        </is>
      </c>
      <c r="C148" t="inlineStr">
        <is>
          <t>空调水工程</t>
        </is>
      </c>
      <c r="D148" t="inlineStr">
        <is>
          <t>阀门</t>
        </is>
      </c>
      <c r="E148" t="inlineStr">
        <is>
          <t>031003003</t>
        </is>
      </c>
      <c r="F148" t="inlineStr">
        <is>
          <t>安全阀 DN100</t>
        </is>
      </c>
      <c r="G148"/>
      <c r="H148" t="inlineStr">
        <is>
          <t>个</t>
        </is>
      </c>
      <c r="I148" t="inlineStr">
        <is>
          <t>暖通空调系统</t>
        </is>
      </c>
      <c r="J148" t="inlineStr">
        <is>
          <t>暖通水系统</t>
        </is>
      </c>
      <c r="K148" t="inlineStr">
        <is>
          <t>热水供水系统</t>
        </is>
      </c>
      <c r="L148" t="inlineStr">
        <is>
          <t>03</t>
        </is>
      </c>
      <c r="M148" t="inlineStr">
        <is>
          <t>01</t>
        </is>
      </c>
      <c r="N148" t="inlineStr">
        <is>
          <t>01</t>
        </is>
      </c>
      <c r="O148" t="inlineStr">
        <is>
          <t>05</t>
        </is>
      </c>
      <c r="P148" t="inlineStr">
        <is>
          <t>管道附件</t>
        </is>
      </c>
      <c r="Q148" t="inlineStr">
        <is>
          <t>安全阀</t>
        </is>
      </c>
      <c r="R148" t="inlineStr">
        <is>
          <t>安全阀-DN100</t>
        </is>
      </c>
      <c r="S148" t="inlineStr">
        <is>
          <t>设备名称-公称直径</t>
        </is>
      </c>
      <c r="T148"/>
      <c r="U148" t="inlineStr">
        <is>
          <t>管道附件_安全阀_安全阀-DN100</t>
        </is>
      </c>
      <c r="V148" t="inlineStr">
        <is>
          <t>20231010更新：
1.命名增加了材质、承压、连接形式；</t>
        </is>
      </c>
      <c r="W148"/>
      <c r="X148" t="inlineStr">
        <is>
          <t>空调水_管道附件</t>
        </is>
      </c>
      <c r="Y148"/>
      <c r="Z148"/>
      <c r="AA148"/>
      <c r="AB148" s="2" t="str">
        <f>=HYPERLINK("https://j6i2pabkfv.feishu.cn/wiki/QuUuwRSSqidu01kxKwfcmdPLn3b", "属性信息表-非电动阀门-三工区")</f>
        <v>属性信息表-非电动阀门-三工区</v>
      </c>
      <c r="AC148"/>
      <c r="AD148"/>
      <c r="AE148"/>
      <c r="AF148"/>
      <c r="AG148"/>
      <c r="AH148"/>
      <c r="AI148"/>
    </row>
    <row r="149" ht="25.5" customHeight="1">
      <c r="A149"/>
      <c r="B149" t="inlineStr">
        <is>
          <t>通风空调工程</t>
        </is>
      </c>
      <c r="C149" t="inlineStr">
        <is>
          <t>空调水工程</t>
        </is>
      </c>
      <c r="D149" t="inlineStr">
        <is>
          <t>阀门</t>
        </is>
      </c>
      <c r="E149" t="inlineStr">
        <is>
          <t>05B328</t>
        </is>
      </c>
      <c r="F149" t="inlineStr">
        <is>
          <t>浮球阀 DN20</t>
        </is>
      </c>
      <c r="G149"/>
      <c r="H149" t="inlineStr">
        <is>
          <t>个</t>
        </is>
      </c>
      <c r="I149" t="inlineStr">
        <is>
          <t>暖通空调系统</t>
        </is>
      </c>
      <c r="J149" t="inlineStr">
        <is>
          <t>暖通水系统</t>
        </is>
      </c>
      <c r="K149" t="inlineStr">
        <is>
          <t>热水回水系统</t>
        </is>
      </c>
      <c r="L149" t="inlineStr">
        <is>
          <t>03</t>
        </is>
      </c>
      <c r="M149" t="inlineStr">
        <is>
          <t>01</t>
        </is>
      </c>
      <c r="N149" t="inlineStr">
        <is>
          <t>01</t>
        </is>
      </c>
      <c r="O149" t="inlineStr">
        <is>
          <t>06</t>
        </is>
      </c>
      <c r="P149" t="inlineStr">
        <is>
          <t>管道附件</t>
        </is>
      </c>
      <c r="Q149" t="inlineStr">
        <is>
          <t>浮球阀</t>
        </is>
      </c>
      <c r="R149" t="inlineStr">
        <is>
          <t>浮球阀-DN20</t>
        </is>
      </c>
      <c r="S149" t="inlineStr">
        <is>
          <t>设备名称-公称直径</t>
        </is>
      </c>
      <c r="T149"/>
      <c r="U149" t="inlineStr">
        <is>
          <t>管道附件_浮球阀_浮球阀-DN20</t>
        </is>
      </c>
      <c r="V149" t="inlineStr">
        <is>
          <t>20231010更新：
1.新增构件；</t>
        </is>
      </c>
      <c r="W149"/>
      <c r="X149" t="inlineStr">
        <is>
          <t>空调水_管道附件</t>
        </is>
      </c>
      <c r="Y149"/>
      <c r="Z149"/>
      <c r="AA149"/>
      <c r="AB149" s="2" t="str">
        <f>=HYPERLINK("https://j6i2pabkfv.feishu.cn/wiki/QuUuwRSSqidu01kxKwfcmdPLn3b", "属性信息表-非电动阀门-三工区")</f>
        <v>属性信息表-非电动阀门-三工区</v>
      </c>
      <c r="AC149"/>
      <c r="AD149"/>
      <c r="AE149"/>
      <c r="AF149"/>
      <c r="AG149"/>
      <c r="AH149"/>
      <c r="AI149"/>
    </row>
    <row r="150" ht="25.5" customHeight="1">
      <c r="A150"/>
      <c r="B150" t="inlineStr">
        <is>
          <t>通风空调工程</t>
        </is>
      </c>
      <c r="C150" t="inlineStr">
        <is>
          <t>空调水工程</t>
        </is>
      </c>
      <c r="D150" t="inlineStr">
        <is>
          <t>阀门</t>
        </is>
      </c>
      <c r="E150" t="inlineStr">
        <is>
          <t>031003001</t>
        </is>
      </c>
      <c r="F150" t="inlineStr">
        <is>
          <t>止回阀 DN80</t>
        </is>
      </c>
      <c r="G150"/>
      <c r="H150" t="inlineStr">
        <is>
          <t>个</t>
        </is>
      </c>
      <c r="I150" t="inlineStr">
        <is>
          <t>暖通空调系统</t>
        </is>
      </c>
      <c r="J150" t="inlineStr">
        <is>
          <t>暖通水系统</t>
        </is>
      </c>
      <c r="K150" t="inlineStr">
        <is>
          <t>热水供水系统</t>
        </is>
      </c>
      <c r="L150" t="inlineStr">
        <is>
          <t>03</t>
        </is>
      </c>
      <c r="M150" t="inlineStr">
        <is>
          <t>01</t>
        </is>
      </c>
      <c r="N150" t="inlineStr">
        <is>
          <t>01</t>
        </is>
      </c>
      <c r="O150" t="inlineStr">
        <is>
          <t>05</t>
        </is>
      </c>
      <c r="P150" t="inlineStr">
        <is>
          <t>管道附件</t>
        </is>
      </c>
      <c r="Q150" t="inlineStr">
        <is>
          <t>止回阀</t>
        </is>
      </c>
      <c r="R150" t="inlineStr">
        <is>
          <t>止回阀-DN80</t>
        </is>
      </c>
      <c r="S150" t="inlineStr">
        <is>
          <t>设备名称-公称直径</t>
        </is>
      </c>
      <c r="T150"/>
      <c r="U150" t="inlineStr">
        <is>
          <t>管道附件_止回阀_止回阀-DN80</t>
        </is>
      </c>
      <c r="V150" t="inlineStr">
        <is>
          <t>20231010更新：
1.命名增加了材质、承压、连接形式；
</t>
        </is>
      </c>
      <c r="W150"/>
      <c r="X150" t="inlineStr">
        <is>
          <t>空调水_管道附件</t>
        </is>
      </c>
      <c r="Y150"/>
      <c r="Z150"/>
      <c r="AA150"/>
      <c r="AB150" s="2" t="str">
        <f>=HYPERLINK("https://j6i2pabkfv.feishu.cn/wiki/QuUuwRSSqidu01kxKwfcmdPLn3b", "属性信息表-非电动阀门-三工区")</f>
        <v>属性信息表-非电动阀门-三工区</v>
      </c>
      <c r="AC150"/>
      <c r="AD150"/>
      <c r="AE150"/>
      <c r="AF150"/>
      <c r="AG150"/>
      <c r="AH150"/>
      <c r="AI150"/>
    </row>
    <row r="151" ht="25.5" customHeight="1">
      <c r="A151"/>
      <c r="B151" t="inlineStr">
        <is>
          <t>通风空调工程</t>
        </is>
      </c>
      <c r="C151" t="inlineStr">
        <is>
          <t>空调水工程</t>
        </is>
      </c>
      <c r="D151" t="inlineStr">
        <is>
          <t>阀门</t>
        </is>
      </c>
      <c r="E151" t="inlineStr">
        <is>
          <t>031003001</t>
        </is>
      </c>
      <c r="F151" t="inlineStr">
        <is>
          <t>自动排气阀 DN20</t>
        </is>
      </c>
      <c r="G151"/>
      <c r="H151" t="inlineStr">
        <is>
          <t>个</t>
        </is>
      </c>
      <c r="I151" t="inlineStr">
        <is>
          <t>暖通空调系统</t>
        </is>
      </c>
      <c r="J151" t="inlineStr">
        <is>
          <t>暖通水系统</t>
        </is>
      </c>
      <c r="K151" t="inlineStr">
        <is>
          <t>热水回水系统</t>
        </is>
      </c>
      <c r="L151" t="inlineStr">
        <is>
          <t>03</t>
        </is>
      </c>
      <c r="M151" t="inlineStr">
        <is>
          <t>01</t>
        </is>
      </c>
      <c r="N151" t="inlineStr">
        <is>
          <t>01</t>
        </is>
      </c>
      <c r="O151" t="inlineStr">
        <is>
          <t>06</t>
        </is>
      </c>
      <c r="P151" t="inlineStr">
        <is>
          <t>管道附件</t>
        </is>
      </c>
      <c r="Q151" t="inlineStr">
        <is>
          <t>自动排气阀</t>
        </is>
      </c>
      <c r="R151" t="inlineStr">
        <is>
          <t>自动排气阀-DN20</t>
        </is>
      </c>
      <c r="S151" t="inlineStr">
        <is>
          <t>设备名称-公称直径</t>
        </is>
      </c>
      <c r="T151"/>
      <c r="U151" t="inlineStr">
        <is>
          <t>管道附件_自动排气阀_自动排气阀-DN20</t>
        </is>
      </c>
      <c r="V151" t="inlineStr">
        <is>
          <t>20231010更新：
1.命名增加了材质、承压、连接形式；
2.合并了自动排气阀；</t>
        </is>
      </c>
      <c r="W151"/>
      <c r="X151" t="inlineStr">
        <is>
          <t>空调水_管道附件</t>
        </is>
      </c>
      <c r="Y151"/>
      <c r="Z151"/>
      <c r="AA151"/>
      <c r="AB151" s="2" t="str">
        <f>=HYPERLINK("https://j6i2pabkfv.feishu.cn/wiki/QuUuwRSSqidu01kxKwfcmdPLn3b", "属性信息表-非电动阀门-三工区")</f>
        <v>属性信息表-非电动阀门-三工区</v>
      </c>
      <c r="AC151"/>
      <c r="AD151"/>
      <c r="AE151"/>
      <c r="AF151"/>
      <c r="AG151"/>
      <c r="AH151"/>
      <c r="AI151"/>
    </row>
    <row r="152" ht="25.5" customHeight="1">
      <c r="A152"/>
      <c r="B152" t="inlineStr">
        <is>
          <t>通风空调工程</t>
        </is>
      </c>
      <c r="C152" t="inlineStr">
        <is>
          <t>空调水工程</t>
        </is>
      </c>
      <c r="D152" t="inlineStr">
        <is>
          <t>阀门</t>
        </is>
      </c>
      <c r="E152" t="inlineStr">
        <is>
          <t>031003003</t>
        </is>
      </c>
      <c r="F152" t="inlineStr">
        <is>
          <t>自力式压差旁通阀 DN150</t>
        </is>
      </c>
      <c r="G152"/>
      <c r="H152" t="inlineStr">
        <is>
          <t>个</t>
        </is>
      </c>
      <c r="I152" t="inlineStr">
        <is>
          <t>暖通空调系统</t>
        </is>
      </c>
      <c r="J152" t="inlineStr">
        <is>
          <t>暖通水系统</t>
        </is>
      </c>
      <c r="K152" t="inlineStr">
        <is>
          <t>冷水供水系统</t>
        </is>
      </c>
      <c r="L152" t="inlineStr">
        <is>
          <t>03</t>
        </is>
      </c>
      <c r="M152" t="inlineStr">
        <is>
          <t>01</t>
        </is>
      </c>
      <c r="N152" t="inlineStr">
        <is>
          <t>01</t>
        </is>
      </c>
      <c r="O152" t="inlineStr">
        <is>
          <t>03</t>
        </is>
      </c>
      <c r="P152" t="inlineStr">
        <is>
          <t>管道附件</t>
        </is>
      </c>
      <c r="Q152" t="inlineStr">
        <is>
          <t>自力式压差旁通阀</t>
        </is>
      </c>
      <c r="R152" t="inlineStr">
        <is>
          <t>自力式压差旁通阀-DN150</t>
        </is>
      </c>
      <c r="S152" t="inlineStr">
        <is>
          <t>设备名称-公称直径</t>
        </is>
      </c>
      <c r="T152"/>
      <c r="U152" t="inlineStr">
        <is>
          <t>管道附件_自力式压差旁通阀_自力式压差旁通阀-DN150</t>
        </is>
      </c>
      <c r="V152" t="inlineStr">
        <is>
          <t>20231010更新：
1.新增构件；</t>
        </is>
      </c>
      <c r="W152"/>
      <c r="X152" t="inlineStr">
        <is>
          <t>空调水_管道附件</t>
        </is>
      </c>
      <c r="Y152"/>
      <c r="Z152"/>
      <c r="AA152"/>
      <c r="AB152" s="2" t="str">
        <f>=HYPERLINK("https://j6i2pabkfv.feishu.cn/wiki/QuUuwRSSqidu01kxKwfcmdPLn3b", "属性信息表-非电动阀门-三工区")</f>
        <v>属性信息表-非电动阀门-三工区</v>
      </c>
      <c r="AC152"/>
      <c r="AD152"/>
      <c r="AE152"/>
      <c r="AF152"/>
      <c r="AG152"/>
      <c r="AH152"/>
      <c r="AI152"/>
    </row>
    <row r="153" ht="25.5" customHeight="1">
      <c r="A153"/>
      <c r="B153" t="inlineStr">
        <is>
          <t>通风空调工程</t>
        </is>
      </c>
      <c r="C153" t="inlineStr">
        <is>
          <t>空调水工程</t>
        </is>
      </c>
      <c r="D153" t="inlineStr">
        <is>
          <t>阀门</t>
        </is>
      </c>
      <c r="E153" t="inlineStr">
        <is>
          <t>05B667</t>
        </is>
      </c>
      <c r="F153" t="inlineStr">
        <is>
          <t>静态平衡阀 DN150</t>
        </is>
      </c>
      <c r="G153"/>
      <c r="H153" t="inlineStr">
        <is>
          <t>个</t>
        </is>
      </c>
      <c r="I153" t="inlineStr">
        <is>
          <t>暖通空调系统</t>
        </is>
      </c>
      <c r="J153" t="inlineStr">
        <is>
          <t>暖通水系统</t>
        </is>
      </c>
      <c r="K153" t="inlineStr">
        <is>
          <t>冷水供水系统</t>
        </is>
      </c>
      <c r="L153" t="inlineStr">
        <is>
          <t>03</t>
        </is>
      </c>
      <c r="M153" t="inlineStr">
        <is>
          <t>01</t>
        </is>
      </c>
      <c r="N153" t="inlineStr">
        <is>
          <t>01</t>
        </is>
      </c>
      <c r="O153" t="inlineStr">
        <is>
          <t>03</t>
        </is>
      </c>
      <c r="P153" t="inlineStr">
        <is>
          <t>管道附件</t>
        </is>
      </c>
      <c r="Q153" t="inlineStr">
        <is>
          <t>静态平衡阀</t>
        </is>
      </c>
      <c r="R153" t="inlineStr">
        <is>
          <t>静态平衡阀-DN150</t>
        </is>
      </c>
      <c r="S153" t="inlineStr">
        <is>
          <t>设备名称-公称直径</t>
        </is>
      </c>
      <c r="T153"/>
      <c r="U153" t="inlineStr">
        <is>
          <t>管道附件_静态平衡阀_静态平衡阀-DN150</t>
        </is>
      </c>
      <c r="V153" t="inlineStr">
        <is>
          <t>20231010更新：
1.命名增加了材质、承压、连接形式；
2.合并了静态平衡阀、流量平衡阀；</t>
        </is>
      </c>
      <c r="W153" t="inlineStr">
        <is>
          <t>流量平衡阀、自力式动态平衡压差调节阀</t>
        </is>
      </c>
      <c r="X153" t="inlineStr">
        <is>
          <t>空调水_管道附件</t>
        </is>
      </c>
      <c r="Y153"/>
      <c r="Z153"/>
      <c r="AA153"/>
      <c r="AB153" s="2" t="str">
        <f>=HYPERLINK("https://j6i2pabkfv.feishu.cn/wiki/QuUuwRSSqidu01kxKwfcmdPLn3b", "属性信息表-非电动阀门-三工区")</f>
        <v>属性信息表-非电动阀门-三工区</v>
      </c>
      <c r="AC153"/>
      <c r="AD153"/>
      <c r="AE153"/>
      <c r="AF153"/>
      <c r="AG153"/>
      <c r="AH153"/>
      <c r="AI153"/>
    </row>
    <row r="154" ht="25.5" customHeight="1">
      <c r="A154"/>
      <c r="B154" t="inlineStr">
        <is>
          <t>通风空调工程</t>
        </is>
      </c>
      <c r="C154" t="inlineStr">
        <is>
          <t>空调水工程</t>
        </is>
      </c>
      <c r="D154" t="inlineStr">
        <is>
          <t>阀门</t>
        </is>
      </c>
      <c r="E154" t="inlineStr">
        <is>
          <t>05B678</t>
        </is>
      </c>
      <c r="F154" t="inlineStr">
        <is>
          <t>自力式动态平衡压差调节阀 DN80</t>
        </is>
      </c>
      <c r="G154"/>
      <c r="H154" t="inlineStr">
        <is>
          <t>个</t>
        </is>
      </c>
      <c r="I154" t="inlineStr">
        <is>
          <t>暖通空调系统</t>
        </is>
      </c>
      <c r="J154" t="inlineStr">
        <is>
          <t>暖通水系统</t>
        </is>
      </c>
      <c r="K154" t="inlineStr">
        <is>
          <t>冷水回水系统</t>
        </is>
      </c>
      <c r="L154" t="inlineStr">
        <is>
          <t>03</t>
        </is>
      </c>
      <c r="M154" t="inlineStr">
        <is>
          <t>01</t>
        </is>
      </c>
      <c r="N154" t="inlineStr">
        <is>
          <t>01</t>
        </is>
      </c>
      <c r="O154" t="inlineStr">
        <is>
          <t>04</t>
        </is>
      </c>
      <c r="P154" t="inlineStr">
        <is>
          <t>管道附件</t>
        </is>
      </c>
      <c r="Q154" t="inlineStr">
        <is>
          <t>自力式动态平衡调节阀</t>
        </is>
      </c>
      <c r="R154" t="inlineStr">
        <is>
          <t>自力式动态平衡压差调节阀-DN80</t>
        </is>
      </c>
      <c r="S154" t="inlineStr">
        <is>
          <t>设备名称-公称直径</t>
        </is>
      </c>
      <c r="T154"/>
      <c r="U154" t="inlineStr">
        <is>
          <t>管道附件_自力式动态平衡调节阀_自力式动态平衡压差调节阀-DN80</t>
        </is>
      </c>
      <c r="V154" t="inlineStr">
        <is>
          <t>20231010更新：
1.命名增加了材质、承压、连接形式；
2.修改了族名称；
3.合并了自力式动态平衡压差调节阀；</t>
        </is>
      </c>
      <c r="W154" t="inlineStr">
        <is>
          <t>自力式动态平衡压差调节阀</t>
        </is>
      </c>
      <c r="X154" t="inlineStr">
        <is>
          <t>空调水_管道附件</t>
        </is>
      </c>
      <c r="Y154"/>
      <c r="Z154"/>
      <c r="AA154"/>
      <c r="AB154" s="2" t="str">
        <f>=HYPERLINK("https://j6i2pabkfv.feishu.cn/wiki/QuUuwRSSqidu01kxKwfcmdPLn3b", "属性信息表-非电动阀门-三工区")</f>
        <v>属性信息表-非电动阀门-三工区</v>
      </c>
      <c r="AC154"/>
      <c r="AD154"/>
      <c r="AE154"/>
      <c r="AF154"/>
      <c r="AG154"/>
      <c r="AH154"/>
      <c r="AI154"/>
    </row>
    <row r="155" ht="25.5" customHeight="1">
      <c r="A155"/>
      <c r="B155" t="inlineStr">
        <is>
          <t>通风空调工程</t>
        </is>
      </c>
      <c r="C155" t="inlineStr">
        <is>
          <t>空调水工程</t>
        </is>
      </c>
      <c r="D155" t="inlineStr">
        <is>
          <t>阀门</t>
        </is>
      </c>
      <c r="E155" t="inlineStr">
        <is>
          <t>031003003</t>
        </is>
      </c>
      <c r="F155" t="inlineStr">
        <is>
          <t>对夹式蝶阀  DN80</t>
        </is>
      </c>
      <c r="G155"/>
      <c r="H155" t="inlineStr">
        <is>
          <t>个</t>
        </is>
      </c>
      <c r="I155" t="inlineStr">
        <is>
          <t>暖通空调系统</t>
        </is>
      </c>
      <c r="J155" t="inlineStr">
        <is>
          <t>暖通水系统</t>
        </is>
      </c>
      <c r="K155" t="inlineStr">
        <is>
          <t>冷热水供水系统</t>
        </is>
      </c>
      <c r="L155" t="inlineStr">
        <is>
          <t>03</t>
        </is>
      </c>
      <c r="M155" t="inlineStr">
        <is>
          <t>01</t>
        </is>
      </c>
      <c r="N155" t="inlineStr">
        <is>
          <t>01</t>
        </is>
      </c>
      <c r="O155" t="inlineStr">
        <is>
          <t>01</t>
        </is>
      </c>
      <c r="P155" t="inlineStr">
        <is>
          <t>管道附件</t>
        </is>
      </c>
      <c r="Q155" t="inlineStr">
        <is>
          <t>对夹式蝶阀</t>
        </is>
      </c>
      <c r="R155" t="inlineStr">
        <is>
          <t>对夹式蝶阀-DN80</t>
        </is>
      </c>
      <c r="S155" t="inlineStr">
        <is>
          <t>设备名称-公称直径</t>
        </is>
      </c>
      <c r="T155"/>
      <c r="U155" t="inlineStr">
        <is>
          <t>管道附件_对夹式蝶阀_对夹式蝶阀-DN80</t>
        </is>
      </c>
      <c r="V155" t="inlineStr">
        <is>
          <t>20231010更新：
1.新增构件;</t>
        </is>
      </c>
      <c r="W155"/>
      <c r="X155" t="inlineStr">
        <is>
          <t>空调水_管道附件</t>
        </is>
      </c>
      <c r="Y155"/>
      <c r="Z155"/>
      <c r="AA155"/>
      <c r="AB155" s="2" t="str">
        <f>=HYPERLINK("https://j6i2pabkfv.feishu.cn/wiki/QuUuwRSSqidu01kxKwfcmdPLn3b", "属性信息表-非电动阀门-三工区")</f>
        <v>属性信息表-非电动阀门-三工区</v>
      </c>
      <c r="AC155"/>
      <c r="AD155"/>
      <c r="AE155"/>
      <c r="AF155"/>
      <c r="AG155"/>
      <c r="AH155"/>
      <c r="AI155"/>
    </row>
    <row r="156" ht="25.5" customHeight="1">
      <c r="A156"/>
      <c r="B156" t="inlineStr">
        <is>
          <t>通风空调工程</t>
        </is>
      </c>
      <c r="C156" t="inlineStr">
        <is>
          <t>空调水工程</t>
        </is>
      </c>
      <c r="D156" t="inlineStr">
        <is>
          <t>阀门</t>
        </is>
      </c>
      <c r="E156" t="inlineStr">
        <is>
          <t>031003003</t>
        </is>
      </c>
      <c r="F156" t="inlineStr">
        <is>
          <t>防结露蝶阀 DN80</t>
        </is>
      </c>
      <c r="G156"/>
      <c r="H156" t="inlineStr">
        <is>
          <t>个</t>
        </is>
      </c>
      <c r="I156" t="inlineStr">
        <is>
          <t>暖通空调系统</t>
        </is>
      </c>
      <c r="J156" t="inlineStr">
        <is>
          <t>暖通水系统</t>
        </is>
      </c>
      <c r="K156" t="inlineStr">
        <is>
          <t>冷热水供水系统</t>
        </is>
      </c>
      <c r="L156" t="inlineStr">
        <is>
          <t>03</t>
        </is>
      </c>
      <c r="M156" t="inlineStr">
        <is>
          <t>01</t>
        </is>
      </c>
      <c r="N156" t="inlineStr">
        <is>
          <t>01</t>
        </is>
      </c>
      <c r="O156" t="inlineStr">
        <is>
          <t>01</t>
        </is>
      </c>
      <c r="P156" t="inlineStr">
        <is>
          <t>管道附件</t>
        </is>
      </c>
      <c r="Q156" t="inlineStr">
        <is>
          <t>防结露型蝶阀</t>
        </is>
      </c>
      <c r="R156" t="inlineStr">
        <is>
          <t>防结露蝶阀-DN80</t>
        </is>
      </c>
      <c r="S156" t="inlineStr">
        <is>
          <t>设备名称-公称直径</t>
        </is>
      </c>
      <c r="T156"/>
      <c r="U156" t="inlineStr">
        <is>
          <t>管道附件_防结露型蝶阀_防结露蝶阀-DN80</t>
        </is>
      </c>
      <c r="V156" t="inlineStr">
        <is>
          <t>20231010更新：
1.新增构件;</t>
        </is>
      </c>
      <c r="W156"/>
      <c r="X156" t="inlineStr">
        <is>
          <t>空调水_管道附件</t>
        </is>
      </c>
      <c r="Y156"/>
      <c r="Z156"/>
      <c r="AA156"/>
      <c r="AB156" s="2" t="str">
        <f>=HYPERLINK("https://j6i2pabkfv.feishu.cn/wiki/QuUuwRSSqidu01kxKwfcmdPLn3b", "属性信息表-非电动阀门-三工区")</f>
        <v>属性信息表-非电动阀门-三工区</v>
      </c>
      <c r="AC156"/>
      <c r="AD156"/>
      <c r="AE156"/>
      <c r="AF156"/>
      <c r="AG156"/>
      <c r="AH156"/>
      <c r="AI156"/>
    </row>
    <row r="157" ht="25.5" customHeight="1">
      <c r="A157"/>
      <c r="B157" t="inlineStr">
        <is>
          <t>通风空调工程</t>
        </is>
      </c>
      <c r="C157" t="inlineStr">
        <is>
          <t>空调水工程</t>
        </is>
      </c>
      <c r="D157" t="inlineStr">
        <is>
          <t>阀门</t>
        </is>
      </c>
      <c r="E157" t="inlineStr">
        <is>
          <t>031003003</t>
        </is>
      </c>
      <c r="F157" t="inlineStr">
        <is>
          <t>自力式动态压差调节阀 DN150</t>
        </is>
      </c>
      <c r="G157"/>
      <c r="H157" t="inlineStr">
        <is>
          <t>个</t>
        </is>
      </c>
      <c r="I157" t="inlineStr">
        <is>
          <t>暖通空调系统</t>
        </is>
      </c>
      <c r="J157" t="inlineStr">
        <is>
          <t>暖通水系统</t>
        </is>
      </c>
      <c r="K157" t="inlineStr">
        <is>
          <t>冷热水供水系统</t>
        </is>
      </c>
      <c r="L157" t="inlineStr">
        <is>
          <t>03</t>
        </is>
      </c>
      <c r="M157" t="inlineStr">
        <is>
          <t>01</t>
        </is>
      </c>
      <c r="N157" t="inlineStr">
        <is>
          <t>01</t>
        </is>
      </c>
      <c r="O157" t="inlineStr">
        <is>
          <t>01</t>
        </is>
      </c>
      <c r="P157" t="inlineStr">
        <is>
          <t>管道附件</t>
        </is>
      </c>
      <c r="Q157" t="inlineStr">
        <is>
          <t>自力式动态压差调节阀</t>
        </is>
      </c>
      <c r="R157" t="inlineStr">
        <is>
          <t>自力式动态压差调节阀-DN150</t>
        </is>
      </c>
      <c r="S157" t="inlineStr">
        <is>
          <t>设备名称-直径（mm）</t>
        </is>
      </c>
      <c r="T157"/>
      <c r="U157" t="inlineStr">
        <is>
          <t>管道附件_自力式动态压差调节阀_自力式动态压差调节阀-DN150</t>
        </is>
      </c>
      <c r="V157" t="inlineStr">
        <is>
          <t>20240528更新：清单补全</t>
        </is>
      </c>
      <c r="W157"/>
      <c r="X157"/>
      <c r="Y157"/>
      <c r="Z157"/>
      <c r="AA157"/>
      <c r="AB157" s="2" t="str">
        <f>=HYPERLINK("https://j6i2pabkfv.feishu.cn/wiki/QuUuwRSSqidu01kxKwfcmdPLn3b", "属性信息表-非电动阀门-三工区")</f>
        <v>属性信息表-非电动阀门-三工区</v>
      </c>
      <c r="AC157"/>
      <c r="AD157"/>
      <c r="AE157"/>
      <c r="AF157"/>
      <c r="AG157"/>
      <c r="AH157"/>
      <c r="AI157"/>
    </row>
    <row r="158" ht="25.5" customHeight="1">
      <c r="A158"/>
      <c r="B158" t="inlineStr">
        <is>
          <t>通风空调工程</t>
        </is>
      </c>
      <c r="C158" t="inlineStr">
        <is>
          <t>空调水工程</t>
        </is>
      </c>
      <c r="D158" t="inlineStr">
        <is>
          <t>管道附件</t>
        </is>
      </c>
      <c r="E158" t="inlineStr">
        <is>
          <t>05B006</t>
        </is>
      </c>
      <c r="F158" t="inlineStr">
        <is>
          <t>倒流防止器 DN20</t>
        </is>
      </c>
      <c r="G158"/>
      <c r="H158" t="inlineStr">
        <is>
          <t>个</t>
        </is>
      </c>
      <c r="I158" t="inlineStr">
        <is>
          <t>暖通空调系统</t>
        </is>
      </c>
      <c r="J158" t="inlineStr">
        <is>
          <t>暖通水系统</t>
        </is>
      </c>
      <c r="K158" t="inlineStr">
        <is>
          <t>热水回水系统</t>
        </is>
      </c>
      <c r="L158" t="inlineStr">
        <is>
          <t>03</t>
        </is>
      </c>
      <c r="M158" t="inlineStr">
        <is>
          <t>01</t>
        </is>
      </c>
      <c r="N158" t="inlineStr">
        <is>
          <t>01</t>
        </is>
      </c>
      <c r="O158" t="inlineStr">
        <is>
          <t>06</t>
        </is>
      </c>
      <c r="P158" t="inlineStr">
        <is>
          <t>管道附件</t>
        </is>
      </c>
      <c r="Q158" t="inlineStr">
        <is>
          <t>倒流防止器</t>
        </is>
      </c>
      <c r="R158" t="inlineStr">
        <is>
          <t>倒流防止器-DN20</t>
        </is>
      </c>
      <c r="S158" t="inlineStr">
        <is>
          <t>设备名称-公称直径（mm）</t>
        </is>
      </c>
      <c r="T158"/>
      <c r="U158" t="inlineStr">
        <is>
          <t>管道附件_倒流防止器_倒流防止器-DN20</t>
        </is>
      </c>
      <c r="V158" t="inlineStr">
        <is>
          <t>20231010更新：
1.命名增加了材质、承压、连接形式；
</t>
        </is>
      </c>
      <c r="W158"/>
      <c r="X158" t="inlineStr">
        <is>
          <t>空调水_管道附件</t>
        </is>
      </c>
      <c r="Y158"/>
      <c r="Z158"/>
      <c r="AA158"/>
      <c r="AB158" s="2" t="str">
        <f>=HYPERLINK("https://j6i2pabkfv.feishu.cn/wiki/QuUuwRSSqidu01kxKwfcmdPLn3b", "属性信息表-非电动阀门-三工区")</f>
        <v>属性信息表-非电动阀门-三工区</v>
      </c>
      <c r="AC158"/>
      <c r="AD158"/>
      <c r="AE158"/>
      <c r="AF158"/>
      <c r="AG158"/>
      <c r="AH158"/>
      <c r="AI158"/>
    </row>
    <row r="159" ht="25.5" customHeight="1">
      <c r="A159"/>
      <c r="B159" t="inlineStr">
        <is>
          <t>通风空调工程</t>
        </is>
      </c>
      <c r="C159" t="inlineStr">
        <is>
          <t>空调水工程</t>
        </is>
      </c>
      <c r="D159" t="inlineStr">
        <is>
          <t>管道附件</t>
        </is>
      </c>
      <c r="E159" t="inlineStr">
        <is>
          <t>031003001</t>
        </is>
      </c>
      <c r="F159" t="inlineStr">
        <is>
          <t>Y型过滤器 DN32</t>
        </is>
      </c>
      <c r="G159"/>
      <c r="H159" t="inlineStr">
        <is>
          <t>个</t>
        </is>
      </c>
      <c r="I159" t="inlineStr">
        <is>
          <t>暖通空调系统</t>
        </is>
      </c>
      <c r="J159" t="inlineStr">
        <is>
          <t>暖通水系统</t>
        </is>
      </c>
      <c r="K159" t="inlineStr">
        <is>
          <t>冷水供水系统</t>
        </is>
      </c>
      <c r="L159" t="inlineStr">
        <is>
          <t>03</t>
        </is>
      </c>
      <c r="M159" t="inlineStr">
        <is>
          <t>01</t>
        </is>
      </c>
      <c r="N159" t="inlineStr">
        <is>
          <t>01</t>
        </is>
      </c>
      <c r="O159" t="inlineStr">
        <is>
          <t>03</t>
        </is>
      </c>
      <c r="P159" t="inlineStr">
        <is>
          <t>管道附件</t>
        </is>
      </c>
      <c r="Q159" t="inlineStr">
        <is>
          <t>Y型过滤器</t>
        </is>
      </c>
      <c r="R159" t="inlineStr">
        <is>
          <t>Y型过滤器-DN32</t>
        </is>
      </c>
      <c r="S159" t="inlineStr">
        <is>
          <t>设备名称-公称直径（mm）</t>
        </is>
      </c>
      <c r="T159"/>
      <c r="U159" t="inlineStr">
        <is>
          <t>管道附件_Y型过滤器_Y型过滤器-DN32</t>
        </is>
      </c>
      <c r="V159" t="inlineStr">
        <is>
          <t>20231010更新：
1.命名增加了材质、承压、连接形式；
2.合并了Y型过滤器；</t>
        </is>
      </c>
      <c r="W159"/>
      <c r="X159" t="inlineStr">
        <is>
          <t>空调水_管道附件</t>
        </is>
      </c>
      <c r="Y159"/>
      <c r="Z159"/>
      <c r="AA159"/>
      <c r="AB159" s="2" t="str">
        <f>=HYPERLINK("https://j6i2pabkfv.feishu.cn/wiki/QuUuwRSSqidu01kxKwfcmdPLn3b", "属性信息表-非电动阀门-三工区")</f>
        <v>属性信息表-非电动阀门-三工区</v>
      </c>
      <c r="AC159"/>
      <c r="AD159"/>
      <c r="AE159"/>
      <c r="AF159"/>
      <c r="AG159"/>
      <c r="AH159"/>
      <c r="AI159"/>
    </row>
    <row r="160" ht="25.5" customHeight="1">
      <c r="A160"/>
      <c r="B160" t="inlineStr">
        <is>
          <t>通风空调工程</t>
        </is>
      </c>
      <c r="C160" t="inlineStr">
        <is>
          <t>空调水工程</t>
        </is>
      </c>
      <c r="D160" t="inlineStr">
        <is>
          <t>管道附件</t>
        </is>
      </c>
      <c r="E160" t="inlineStr">
        <is>
          <t>031003001</t>
        </is>
      </c>
      <c r="F160" t="inlineStr">
        <is>
          <t>波纹补偿器 DN400</t>
        </is>
      </c>
      <c r="G160"/>
      <c r="H160" t="inlineStr">
        <is>
          <t>个</t>
        </is>
      </c>
      <c r="I160" t="inlineStr">
        <is>
          <t>暖通空调系统</t>
        </is>
      </c>
      <c r="J160" t="inlineStr">
        <is>
          <t>暖通水系统</t>
        </is>
      </c>
      <c r="K160" t="inlineStr">
        <is>
          <t>冷水回水系统</t>
        </is>
      </c>
      <c r="L160" t="inlineStr">
        <is>
          <t>03</t>
        </is>
      </c>
      <c r="M160" t="inlineStr">
        <is>
          <t>01</t>
        </is>
      </c>
      <c r="N160" t="inlineStr">
        <is>
          <t>01</t>
        </is>
      </c>
      <c r="O160" t="inlineStr">
        <is>
          <t>04</t>
        </is>
      </c>
      <c r="P160" t="inlineStr">
        <is>
          <t>管道附件</t>
        </is>
      </c>
      <c r="Q160" t="inlineStr">
        <is>
          <t>波纹补偿器</t>
        </is>
      </c>
      <c r="R160" t="inlineStr">
        <is>
          <t>波纹补偿器-DN400</t>
        </is>
      </c>
      <c r="S160" t="inlineStr">
        <is>
          <t>设备名称-公称直径（mm）</t>
        </is>
      </c>
      <c r="T160"/>
      <c r="U160" t="inlineStr">
        <is>
          <t>管道附件_波纹补偿器_波纹补偿器-DN400</t>
        </is>
      </c>
      <c r="V160" t="inlineStr">
        <is>
          <t>20231010更新：
1.新增构件；</t>
        </is>
      </c>
      <c r="W160"/>
      <c r="X160" t="inlineStr">
        <is>
          <t>空调水_管道附件</t>
        </is>
      </c>
      <c r="Y160"/>
      <c r="Z160"/>
      <c r="AA160"/>
      <c r="AB160" s="2" t="str">
        <f>=HYPERLINK("https://j6i2pabkfv.feishu.cn/wiki/QuUuwRSSqidu01kxKwfcmdPLn3b", "属性信息表-非电动阀门-三工区")</f>
        <v>属性信息表-非电动阀门-三工区</v>
      </c>
      <c r="AC160"/>
      <c r="AD160"/>
      <c r="AE160"/>
      <c r="AF160"/>
      <c r="AG160"/>
      <c r="AH160"/>
      <c r="AI160"/>
    </row>
    <row r="161" ht="25.5" customHeight="1">
      <c r="A161"/>
      <c r="B161" t="inlineStr">
        <is>
          <t>通风空调工程</t>
        </is>
      </c>
      <c r="C161" t="inlineStr">
        <is>
          <t>空调水工程</t>
        </is>
      </c>
      <c r="D161" t="inlineStr">
        <is>
          <t>阀门</t>
        </is>
      </c>
      <c r="E161" t="inlineStr">
        <is>
          <t>031003001</t>
        </is>
      </c>
      <c r="F161" t="inlineStr">
        <is>
          <t>高压微雾主路排水阀</t>
        </is>
      </c>
      <c r="G161"/>
      <c r="H161" t="inlineStr">
        <is>
          <t>个</t>
        </is>
      </c>
      <c r="I161" t="inlineStr">
        <is>
          <t>暖通空调系统</t>
        </is>
      </c>
      <c r="J161" t="inlineStr">
        <is>
          <t>暖通水系统</t>
        </is>
      </c>
      <c r="K161" t="inlineStr">
        <is>
          <t>高压微雾加湿系统</t>
        </is>
      </c>
      <c r="L161" t="inlineStr">
        <is>
          <t>03</t>
        </is>
      </c>
      <c r="M161" t="inlineStr">
        <is>
          <t>01</t>
        </is>
      </c>
      <c r="N161" t="inlineStr">
        <is>
          <t>01</t>
        </is>
      </c>
      <c r="O161" t="inlineStr">
        <is>
          <t>24</t>
        </is>
      </c>
      <c r="P161" t="inlineStr">
        <is>
          <t>管道附件</t>
        </is>
      </c>
      <c r="Q161" t="inlineStr">
        <is>
          <t>高压微雾主路排水阀</t>
        </is>
      </c>
      <c r="R161" t="inlineStr">
        <is>
          <t>高压微雾主路排水阀</t>
        </is>
      </c>
      <c r="S161" t="inlineStr">
        <is>
          <t>设备名称</t>
        </is>
      </c>
      <c r="T161"/>
      <c r="U161" t="inlineStr">
        <is>
          <t>管道附件_高压微雾主路排水阀_高压微雾主路排水阀</t>
        </is>
      </c>
      <c r="V161" t="inlineStr">
        <is>
          <t>20240528更新：清单补全</t>
        </is>
      </c>
      <c r="W161"/>
      <c r="X161"/>
      <c r="Y161"/>
      <c r="Z161"/>
      <c r="AA161"/>
      <c r="AB161" s="2" t="str">
        <f>=HYPERLINK("https://j6i2pabkfv.feishu.cn/wiki/QuUuwRSSqidu01kxKwfcmdPLn3b", "属性信息表-非电动阀门-三工区")</f>
        <v>属性信息表-非电动阀门-三工区</v>
      </c>
      <c r="AC161"/>
      <c r="AD161"/>
      <c r="AE161"/>
      <c r="AF161"/>
      <c r="AG161"/>
      <c r="AH161"/>
      <c r="AI161"/>
    </row>
    <row r="162" ht="25.5" customHeight="1">
      <c r="A162"/>
      <c r="B162" t="inlineStr">
        <is>
          <t>通风空调工程</t>
        </is>
      </c>
      <c r="C162" t="inlineStr">
        <is>
          <t>空调水工程</t>
        </is>
      </c>
      <c r="D162" t="inlineStr">
        <is>
          <t>阀门</t>
        </is>
      </c>
      <c r="E162" t="inlineStr">
        <is>
          <t>031003003</t>
        </is>
      </c>
      <c r="F162" t="inlineStr">
        <is>
          <t>旋塞式四通换向阀 DN200</t>
        </is>
      </c>
      <c r="G162"/>
      <c r="H162" t="inlineStr">
        <is>
          <t>个</t>
        </is>
      </c>
      <c r="I162" t="inlineStr">
        <is>
          <t>暖通空调系统</t>
        </is>
      </c>
      <c r="J162" t="inlineStr">
        <is>
          <t>暖通水系统</t>
        </is>
      </c>
      <c r="K162" t="inlineStr">
        <is>
          <t>冷水供水系统</t>
        </is>
      </c>
      <c r="L162" t="inlineStr">
        <is>
          <t>03</t>
        </is>
      </c>
      <c r="M162" t="inlineStr">
        <is>
          <t>01</t>
        </is>
      </c>
      <c r="N162" t="inlineStr">
        <is>
          <t>01</t>
        </is>
      </c>
      <c r="O162" t="inlineStr">
        <is>
          <t>03</t>
        </is>
      </c>
      <c r="P162" t="inlineStr">
        <is>
          <t>管道附件</t>
        </is>
      </c>
      <c r="Q162" t="inlineStr">
        <is>
          <t>旋塞式四通换向阀</t>
        </is>
      </c>
      <c r="R162" t="inlineStr">
        <is>
          <t>旋塞式四通换向阀 -DN200</t>
        </is>
      </c>
      <c r="S162" t="inlineStr">
        <is>
          <t>设备名称-公称直径</t>
        </is>
      </c>
      <c r="T162"/>
      <c r="U162" t="inlineStr">
        <is>
          <t>管道附件_旋塞式四通换向阀_旋塞式四通换向阀 -DN200</t>
        </is>
      </c>
      <c r="V162" t="inlineStr">
        <is>
          <t>20231010更新：
1.新增构件；</t>
        </is>
      </c>
      <c r="W162"/>
      <c r="X162" t="inlineStr">
        <is>
          <t>空调水_管道附件</t>
        </is>
      </c>
      <c r="Y162"/>
      <c r="Z162"/>
      <c r="AA162"/>
      <c r="AB162" s="2" t="str">
        <f>=HYPERLINK("https://j6i2pabkfv.feishu.cn/wiki/QuUuwRSSqidu01kxKwfcmdPLn3b", "属性信息表-非电动阀门-三工区")</f>
        <v>属性信息表-非电动阀门-三工区</v>
      </c>
      <c r="AC162"/>
      <c r="AD162"/>
      <c r="AE162"/>
      <c r="AF162"/>
      <c r="AG162"/>
      <c r="AH162"/>
      <c r="AI162"/>
    </row>
    <row r="163" ht="25.5" customHeight="1">
      <c r="A163"/>
      <c r="B163" t="inlineStr">
        <is>
          <t>通风空调工程</t>
        </is>
      </c>
      <c r="C163" t="inlineStr">
        <is>
          <t>通风、空调风及防排烟工程</t>
        </is>
      </c>
      <c r="D163" t="inlineStr">
        <is>
          <t>风阀</t>
        </is>
      </c>
      <c r="E163" t="inlineStr">
        <is>
          <t>030703001</t>
        </is>
      </c>
      <c r="F163" t="inlineStr">
        <is>
          <t>手动多叶调节阀  1600x500</t>
        </is>
      </c>
      <c r="G163"/>
      <c r="H163" t="inlineStr">
        <is>
          <t>个</t>
        </is>
      </c>
      <c r="I163" t="inlineStr">
        <is>
          <t>暖通空调系统</t>
        </is>
      </c>
      <c r="J163" t="inlineStr">
        <is>
          <t>风管附件</t>
        </is>
      </c>
      <c r="K163" t="inlineStr">
        <is>
          <t>风阀</t>
        </is>
      </c>
      <c r="L163" t="inlineStr">
        <is>
          <t>03</t>
        </is>
      </c>
      <c r="M163" t="inlineStr">
        <is>
          <t>01</t>
        </is>
      </c>
      <c r="N163" t="inlineStr">
        <is>
          <t>07</t>
        </is>
      </c>
      <c r="O163" t="inlineStr">
        <is>
          <t>01</t>
        </is>
      </c>
      <c r="P163" t="inlineStr">
        <is>
          <t>风管附件</t>
        </is>
      </c>
      <c r="Q163" t="inlineStr">
        <is>
          <t>手动多叶调节阀（矩形）</t>
        </is>
      </c>
      <c r="R163" t="inlineStr">
        <is>
          <t>手动多叶调节阀-1600x500</t>
        </is>
      </c>
      <c r="S163" t="inlineStr">
        <is>
          <t>设备名称-长（mm）x宽（mm）</t>
        </is>
      </c>
      <c r="T163"/>
      <c r="U163" t="inlineStr">
        <is>
          <t>风管附件_手动多叶调节阀（矩形）_手动多叶调节阀-1600x500</t>
        </is>
      </c>
      <c r="V163" t="inlineStr">
        <is>
          <t>20231010更新：
1.命名增加了材质；
2.修改了族名称；</t>
        </is>
      </c>
      <c r="W163"/>
      <c r="X163" t="inlineStr">
        <is>
          <t>空调风_风管附件</t>
        </is>
      </c>
      <c r="Y163"/>
      <c r="Z163"/>
      <c r="AA163"/>
      <c r="AB163" s="2" t="str">
        <f>=HYPERLINK("https://j6i2pabkfv.feishu.cn/wiki/E2TjwYzDZi5mfkkI7E4c3eXAnig", "属性信息表-非电动风阀-一工区")</f>
        <v>属性信息表-非电动风阀-一工区</v>
      </c>
      <c r="AC163"/>
      <c r="AD163"/>
      <c r="AE163"/>
      <c r="AF163"/>
      <c r="AG163"/>
      <c r="AH163"/>
      <c r="AI163"/>
    </row>
    <row r="164" ht="25.5" customHeight="1">
      <c r="A164"/>
      <c r="B164" t="inlineStr">
        <is>
          <t>通风空调工程</t>
        </is>
      </c>
      <c r="C164" t="inlineStr">
        <is>
          <t>通风、空调风及防排烟工程</t>
        </is>
      </c>
      <c r="D164" t="inlineStr">
        <is>
          <t>风阀</t>
        </is>
      </c>
      <c r="E164" t="inlineStr">
        <is>
          <t>030703001</t>
        </is>
      </c>
      <c r="F164" t="inlineStr">
        <is>
          <t xml:space="preserve">手动多叶调节阀 </t>
        </is>
      </c>
      <c r="G164"/>
      <c r="H164" t="inlineStr">
        <is>
          <t>个</t>
        </is>
      </c>
      <c r="I164" t="inlineStr">
        <is>
          <t>暖通空调系统</t>
        </is>
      </c>
      <c r="J164" t="inlineStr">
        <is>
          <t>风管附件</t>
        </is>
      </c>
      <c r="K164" t="inlineStr">
        <is>
          <t>风阀</t>
        </is>
      </c>
      <c r="L164" t="inlineStr">
        <is>
          <t>03</t>
        </is>
      </c>
      <c r="M164" t="inlineStr">
        <is>
          <t>01</t>
        </is>
      </c>
      <c r="N164" t="inlineStr">
        <is>
          <t>07</t>
        </is>
      </c>
      <c r="O164" t="inlineStr">
        <is>
          <t>01</t>
        </is>
      </c>
      <c r="P164" t="inlineStr">
        <is>
          <t>风管附件</t>
        </is>
      </c>
      <c r="Q164" t="inlineStr">
        <is>
          <t>手动多叶调节阀（圆形）</t>
        </is>
      </c>
      <c r="R164" t="inlineStr">
        <is>
          <t xml:space="preserve">手动多叶调节阀 </t>
        </is>
      </c>
      <c r="S164" t="inlineStr">
        <is>
          <t>设备名称</t>
        </is>
      </c>
      <c r="T164"/>
      <c r="U164" t="inlineStr">
        <is>
          <t xml:space="preserve">风管附件_手动多叶调节阀（圆形）_手动多叶调节阀 </t>
        </is>
      </c>
      <c r="V164" t="inlineStr">
        <is>
          <t>20231010更新：
1.新增构件</t>
        </is>
      </c>
      <c r="W164"/>
      <c r="X164" t="inlineStr">
        <is>
          <t>空调风_风管附件</t>
        </is>
      </c>
      <c r="Y164"/>
      <c r="Z164"/>
      <c r="AA164"/>
      <c r="AB164" s="2" t="str">
        <f>=HYPERLINK("https://j6i2pabkfv.feishu.cn/wiki/E2TjwYzDZi5mfkkI7E4c3eXAnig", "属性信息表-非电动风阀-一工区")</f>
        <v>属性信息表-非电动风阀-一工区</v>
      </c>
      <c r="AC164"/>
      <c r="AD164"/>
      <c r="AE164"/>
      <c r="AF164"/>
      <c r="AG164"/>
      <c r="AH164"/>
      <c r="AI164"/>
    </row>
    <row r="165" ht="25.5" customHeight="1">
      <c r="A165"/>
      <c r="B165" t="inlineStr">
        <is>
          <t>通风空调工程</t>
        </is>
      </c>
      <c r="C165" t="inlineStr">
        <is>
          <t>通风、空调风及防排烟工程</t>
        </is>
      </c>
      <c r="D165" t="inlineStr">
        <is>
          <t>风阀</t>
        </is>
      </c>
      <c r="E165" t="inlineStr">
        <is>
          <t>07B394</t>
        </is>
      </c>
      <c r="F165" t="inlineStr">
        <is>
          <t>电动多叶调节阀  800*400</t>
        </is>
      </c>
      <c r="G165"/>
      <c r="H165" t="inlineStr">
        <is>
          <t>个</t>
        </is>
      </c>
      <c r="I165" t="inlineStr">
        <is>
          <t>暖通空调系统</t>
        </is>
      </c>
      <c r="J165" t="inlineStr">
        <is>
          <t>风管附件</t>
        </is>
      </c>
      <c r="K165" t="inlineStr">
        <is>
          <t>风阀</t>
        </is>
      </c>
      <c r="L165" t="inlineStr">
        <is>
          <t>03</t>
        </is>
      </c>
      <c r="M165" t="inlineStr">
        <is>
          <t>01</t>
        </is>
      </c>
      <c r="N165" t="inlineStr">
        <is>
          <t>07</t>
        </is>
      </c>
      <c r="O165" t="inlineStr">
        <is>
          <t>01</t>
        </is>
      </c>
      <c r="P165" t="inlineStr">
        <is>
          <t>风管附件</t>
        </is>
      </c>
      <c r="Q165" t="inlineStr">
        <is>
          <t>电动多叶调节阀（矩形）</t>
        </is>
      </c>
      <c r="R165" t="inlineStr">
        <is>
          <t>电动多叶调节阀-800*400</t>
        </is>
      </c>
      <c r="S165" t="inlineStr">
        <is>
          <t>设备名称-长（mm）x宽（mm）</t>
        </is>
      </c>
      <c r="T165"/>
      <c r="U165" t="inlineStr">
        <is>
          <t>风管附件_电动多叶调节阀（矩形）_电动多叶调节阀-800*400</t>
        </is>
      </c>
      <c r="V165" t="inlineStr">
        <is>
          <t>20231010更新：
1.新增构件</t>
        </is>
      </c>
      <c r="W165"/>
      <c r="X165" t="inlineStr">
        <is>
          <t>空调风_风管附件</t>
        </is>
      </c>
      <c r="Y165"/>
      <c r="Z165"/>
      <c r="AA165"/>
      <c r="AB165" s="2" t="str">
        <f>=HYPERLINK("https://j6i2pabkfv.feishu.cn/wiki/E2TjwYzDZi5mfkkI7E4c3eXAnig", "属性信息表-非电动风阀-一工区")</f>
        <v>属性信息表-非电动风阀-一工区</v>
      </c>
      <c r="AC165"/>
      <c r="AD165"/>
      <c r="AE165"/>
      <c r="AF165"/>
      <c r="AG165"/>
      <c r="AH165"/>
      <c r="AI165"/>
    </row>
    <row r="166" ht="25.5" customHeight="1">
      <c r="A166"/>
      <c r="B166" t="inlineStr">
        <is>
          <t>通风空调工程</t>
        </is>
      </c>
      <c r="C166" t="inlineStr">
        <is>
          <t>通风、空调风及防排烟工程</t>
        </is>
      </c>
      <c r="D166" t="inlineStr">
        <is>
          <t>风阀</t>
        </is>
      </c>
      <c r="E166" t="inlineStr">
        <is>
          <t>07B554</t>
        </is>
      </c>
      <c r="F166" t="inlineStr">
        <is>
          <t>电动多叶调节阀</t>
        </is>
      </c>
      <c r="G166"/>
      <c r="H166" t="inlineStr">
        <is>
          <t>个</t>
        </is>
      </c>
      <c r="I166" t="inlineStr">
        <is>
          <t>暖通空调系统</t>
        </is>
      </c>
      <c r="J166" t="inlineStr">
        <is>
          <t>风管附件</t>
        </is>
      </c>
      <c r="K166" t="inlineStr">
        <is>
          <t>风阀</t>
        </is>
      </c>
      <c r="L166" t="inlineStr">
        <is>
          <t>03</t>
        </is>
      </c>
      <c r="M166" t="inlineStr">
        <is>
          <t>01</t>
        </is>
      </c>
      <c r="N166" t="inlineStr">
        <is>
          <t>07</t>
        </is>
      </c>
      <c r="O166" t="inlineStr">
        <is>
          <t>01</t>
        </is>
      </c>
      <c r="P166" t="inlineStr">
        <is>
          <t>风管附件</t>
        </is>
      </c>
      <c r="Q166" t="inlineStr">
        <is>
          <t>电动多叶调节阀（圆形）</t>
        </is>
      </c>
      <c r="R166" t="inlineStr">
        <is>
          <t>电动多叶调节阀</t>
        </is>
      </c>
      <c r="S166" t="inlineStr">
        <is>
          <t>设备名称</t>
        </is>
      </c>
      <c r="T166"/>
      <c r="U166" t="inlineStr">
        <is>
          <t>风管附件_电动多叶调节阀（圆形）_电动多叶调节阀</t>
        </is>
      </c>
      <c r="V166" t="inlineStr">
        <is>
          <t>20231010更新：
1.新增构件</t>
        </is>
      </c>
      <c r="W166"/>
      <c r="X166" t="inlineStr">
        <is>
          <t>空调风_风管附件</t>
        </is>
      </c>
      <c r="Y166"/>
      <c r="Z166"/>
      <c r="AA166"/>
      <c r="AB166" s="2" t="str">
        <f>=HYPERLINK("https://j6i2pabkfv.feishu.cn/wiki/E2TjwYzDZi5mfkkI7E4c3eXAnig", "属性信息表-非电动风阀-一工区")</f>
        <v>属性信息表-非电动风阀-一工区</v>
      </c>
      <c r="AC166"/>
      <c r="AD166"/>
      <c r="AE166"/>
      <c r="AF166"/>
      <c r="AG166"/>
      <c r="AH166"/>
      <c r="AI166"/>
    </row>
    <row r="167" ht="25.5" customHeight="1">
      <c r="A167"/>
      <c r="B167" t="inlineStr">
        <is>
          <t>通风空调工程</t>
        </is>
      </c>
      <c r="C167" t="inlineStr">
        <is>
          <t>通风、空调风及防排烟工程</t>
        </is>
      </c>
      <c r="D167" t="inlineStr">
        <is>
          <t>风阀</t>
        </is>
      </c>
      <c r="E167" t="inlineStr">
        <is>
          <t>030703001</t>
        </is>
      </c>
      <c r="F167" t="inlineStr">
        <is>
          <t>止回风阀 1300x500</t>
        </is>
      </c>
      <c r="G167"/>
      <c r="H167" t="inlineStr">
        <is>
          <t>个</t>
        </is>
      </c>
      <c r="I167" t="inlineStr">
        <is>
          <t>暖通空调系统</t>
        </is>
      </c>
      <c r="J167" t="inlineStr">
        <is>
          <t>风管附件</t>
        </is>
      </c>
      <c r="K167" t="inlineStr">
        <is>
          <t>风阀</t>
        </is>
      </c>
      <c r="L167" t="inlineStr">
        <is>
          <t>03</t>
        </is>
      </c>
      <c r="M167" t="inlineStr">
        <is>
          <t>01</t>
        </is>
      </c>
      <c r="N167" t="inlineStr">
        <is>
          <t>07</t>
        </is>
      </c>
      <c r="O167" t="inlineStr">
        <is>
          <t>01</t>
        </is>
      </c>
      <c r="P167" t="inlineStr">
        <is>
          <t>风管附件</t>
        </is>
      </c>
      <c r="Q167" t="inlineStr">
        <is>
          <t>止回风阀（矩形）</t>
        </is>
      </c>
      <c r="R167" t="inlineStr">
        <is>
          <t>止回风阀-1300x500</t>
        </is>
      </c>
      <c r="S167" t="inlineStr">
        <is>
          <t>设备名称-长（mm）x宽（mm）</t>
        </is>
      </c>
      <c r="T167"/>
      <c r="U167" t="inlineStr">
        <is>
          <t>风管附件_止回风阀（矩形）_止回风阀-1300x500</t>
        </is>
      </c>
      <c r="V167" t="inlineStr">
        <is>
          <t>20231010更新：
1.命名增加了材质；
2.修改了族名称；</t>
        </is>
      </c>
      <c r="W167"/>
      <c r="X167" t="inlineStr">
        <is>
          <t>空调风_风管附件</t>
        </is>
      </c>
      <c r="Y167"/>
      <c r="Z167"/>
      <c r="AA167"/>
      <c r="AB167" s="2" t="str">
        <f>=HYPERLINK("https://j6i2pabkfv.feishu.cn/wiki/E2TjwYzDZi5mfkkI7E4c3eXAnig", "属性信息表-非电动风阀-一工区")</f>
        <v>属性信息表-非电动风阀-一工区</v>
      </c>
      <c r="AC167"/>
      <c r="AD167"/>
      <c r="AE167"/>
      <c r="AF167"/>
      <c r="AG167"/>
      <c r="AH167"/>
      <c r="AI167"/>
    </row>
    <row r="168" ht="25.5" customHeight="1">
      <c r="A168"/>
      <c r="B168" t="inlineStr">
        <is>
          <t>通风空调工程</t>
        </is>
      </c>
      <c r="C168" t="inlineStr">
        <is>
          <t>通风、空调风及防排烟工程</t>
        </is>
      </c>
      <c r="D168" t="inlineStr">
        <is>
          <t>风阀</t>
        </is>
      </c>
      <c r="E168" t="inlineStr">
        <is>
          <t>030703001</t>
        </is>
      </c>
      <c r="F168" t="inlineStr">
        <is>
          <t>止回风阀</t>
        </is>
      </c>
      <c r="G168"/>
      <c r="H168" t="inlineStr">
        <is>
          <t>个</t>
        </is>
      </c>
      <c r="I168" t="inlineStr">
        <is>
          <t>暖通空调系统</t>
        </is>
      </c>
      <c r="J168" t="inlineStr">
        <is>
          <t>风管附件</t>
        </is>
      </c>
      <c r="K168" t="inlineStr">
        <is>
          <t>风阀</t>
        </is>
      </c>
      <c r="L168" t="inlineStr">
        <is>
          <t>03</t>
        </is>
      </c>
      <c r="M168" t="inlineStr">
        <is>
          <t>01</t>
        </is>
      </c>
      <c r="N168" t="inlineStr">
        <is>
          <t>07</t>
        </is>
      </c>
      <c r="O168" t="inlineStr">
        <is>
          <t>01</t>
        </is>
      </c>
      <c r="P168" t="inlineStr">
        <is>
          <t>风管附件</t>
        </is>
      </c>
      <c r="Q168" t="inlineStr">
        <is>
          <t>止回风阀（圆形）</t>
        </is>
      </c>
      <c r="R168" t="inlineStr">
        <is>
          <t>止回风阀</t>
        </is>
      </c>
      <c r="S168" t="inlineStr">
        <is>
          <t>设备名称</t>
        </is>
      </c>
      <c r="T168"/>
      <c r="U168" t="inlineStr">
        <is>
          <t>风管附件_止回风阀（圆形）_止回风阀</t>
        </is>
      </c>
      <c r="V168" t="inlineStr">
        <is>
          <t>20231010更新：
1.新增构件</t>
        </is>
      </c>
      <c r="W168"/>
      <c r="X168" t="inlineStr">
        <is>
          <t>空调风_风管附件</t>
        </is>
      </c>
      <c r="Y168"/>
      <c r="Z168"/>
      <c r="AA168"/>
      <c r="AB168" s="2" t="str">
        <f>=HYPERLINK("https://j6i2pabkfv.feishu.cn/wiki/E2TjwYzDZi5mfkkI7E4c3eXAnig", "属性信息表-非电动风阀-一工区")</f>
        <v>属性信息表-非电动风阀-一工区</v>
      </c>
      <c r="AC168"/>
      <c r="AD168"/>
      <c r="AE168"/>
      <c r="AF168"/>
      <c r="AG168"/>
      <c r="AH168"/>
      <c r="AI168"/>
    </row>
    <row r="169" ht="25.5" customHeight="1">
      <c r="A169"/>
      <c r="B169" t="inlineStr">
        <is>
          <t>通风空调工程</t>
        </is>
      </c>
      <c r="C169" t="inlineStr">
        <is>
          <t>通风、空调风及防排烟工程</t>
        </is>
      </c>
      <c r="D169" t="inlineStr">
        <is>
          <t>风阀</t>
        </is>
      </c>
      <c r="E169" t="inlineStr">
        <is>
          <t>030703023</t>
        </is>
      </c>
      <c r="F169" t="inlineStr">
        <is>
          <t>手动密闭风阀</t>
        </is>
      </c>
      <c r="G169"/>
      <c r="H169" t="inlineStr">
        <is>
          <t>个</t>
        </is>
      </c>
      <c r="I169" t="inlineStr">
        <is>
          <t>暖通空调系统</t>
        </is>
      </c>
      <c r="J169" t="inlineStr">
        <is>
          <t>风管附件</t>
        </is>
      </c>
      <c r="K169" t="inlineStr">
        <is>
          <t>风阀</t>
        </is>
      </c>
      <c r="L169" t="inlineStr">
        <is>
          <t>03</t>
        </is>
      </c>
      <c r="M169" t="inlineStr">
        <is>
          <t>01</t>
        </is>
      </c>
      <c r="N169" t="inlineStr">
        <is>
          <t>07</t>
        </is>
      </c>
      <c r="O169" t="inlineStr">
        <is>
          <t>01</t>
        </is>
      </c>
      <c r="P169" t="inlineStr">
        <is>
          <t>风管附件</t>
        </is>
      </c>
      <c r="Q169" t="inlineStr">
        <is>
          <t>手动密闭风阀（矩形）</t>
        </is>
      </c>
      <c r="R169" t="inlineStr">
        <is>
          <t>手动密闭风阀</t>
        </is>
      </c>
      <c r="S169" t="inlineStr">
        <is>
          <t>设备名称-长（mm）x宽（mm）</t>
        </is>
      </c>
      <c r="T169"/>
      <c r="U169" t="inlineStr">
        <is>
          <t>风管附件_手动密闭风阀（矩形）_手动密闭风阀</t>
        </is>
      </c>
      <c r="V169" t="inlineStr">
        <is>
          <t>20231010更新：
1.新增构件</t>
        </is>
      </c>
      <c r="W169"/>
      <c r="X169" t="inlineStr">
        <is>
          <t>空调风_风管附件</t>
        </is>
      </c>
      <c r="Y169"/>
      <c r="Z169"/>
      <c r="AA169"/>
      <c r="AB169" s="2" t="str">
        <f>=HYPERLINK("https://j6i2pabkfv.feishu.cn/wiki/E2TjwYzDZi5mfkkI7E4c3eXAnig", "属性信息表-非电动风阀-一工区")</f>
        <v>属性信息表-非电动风阀-一工区</v>
      </c>
      <c r="AC169"/>
      <c r="AD169"/>
      <c r="AE169"/>
      <c r="AF169"/>
      <c r="AG169"/>
      <c r="AH169"/>
      <c r="AI169"/>
    </row>
    <row r="170" ht="25.5" customHeight="1">
      <c r="A170"/>
      <c r="B170" t="inlineStr">
        <is>
          <t>通风空调工程</t>
        </is>
      </c>
      <c r="C170" t="inlineStr">
        <is>
          <t>通风、空调风及防排烟工程</t>
        </is>
      </c>
      <c r="D170" t="inlineStr">
        <is>
          <t>风阀</t>
        </is>
      </c>
      <c r="E170" t="inlineStr">
        <is>
          <t>030703023</t>
        </is>
      </c>
      <c r="F170" t="inlineStr">
        <is>
          <t>手动密闭风阀 SMF30型 DN300</t>
        </is>
      </c>
      <c r="G170"/>
      <c r="H170" t="inlineStr">
        <is>
          <t>个</t>
        </is>
      </c>
      <c r="I170" t="inlineStr">
        <is>
          <t>暖通空调系统</t>
        </is>
      </c>
      <c r="J170" t="inlineStr">
        <is>
          <t>风管附件</t>
        </is>
      </c>
      <c r="K170" t="inlineStr">
        <is>
          <t>风阀</t>
        </is>
      </c>
      <c r="L170" t="inlineStr">
        <is>
          <t>03</t>
        </is>
      </c>
      <c r="M170" t="inlineStr">
        <is>
          <t>01</t>
        </is>
      </c>
      <c r="N170" t="inlineStr">
        <is>
          <t>07</t>
        </is>
      </c>
      <c r="O170" t="inlineStr">
        <is>
          <t>01</t>
        </is>
      </c>
      <c r="P170" t="inlineStr">
        <is>
          <t>风管附件</t>
        </is>
      </c>
      <c r="Q170" t="inlineStr">
        <is>
          <t>手动密闭风阀（圆形）</t>
        </is>
      </c>
      <c r="R170" t="inlineStr">
        <is>
          <t>手动密闭风阀-SMF30型-DN300</t>
        </is>
      </c>
      <c r="S170" t="inlineStr">
        <is>
          <t>设备名称-型号-直径（mm）</t>
        </is>
      </c>
      <c r="T170"/>
      <c r="U170" t="inlineStr">
        <is>
          <t>风管附件_手动密闭风阀（圆形）_手动密闭风阀-SMF30型-DN300</t>
        </is>
      </c>
      <c r="V170" t="inlineStr">
        <is>
          <t>20231010更新：
1.新增构件</t>
        </is>
      </c>
      <c r="W170"/>
      <c r="X170" t="inlineStr">
        <is>
          <t>空调风_风管附件</t>
        </is>
      </c>
      <c r="Y170"/>
      <c r="Z170"/>
      <c r="AA170"/>
      <c r="AB170" s="2" t="str">
        <f>=HYPERLINK("https://j6i2pabkfv.feishu.cn/wiki/E2TjwYzDZi5mfkkI7E4c3eXAnig", "属性信息表-非电动风阀-一工区")</f>
        <v>属性信息表-非电动风阀-一工区</v>
      </c>
      <c r="AC170"/>
      <c r="AD170"/>
      <c r="AE170"/>
      <c r="AF170"/>
      <c r="AG170"/>
      <c r="AH170"/>
      <c r="AI170"/>
    </row>
    <row r="171" ht="25.5" customHeight="1">
      <c r="A171"/>
      <c r="B171" t="inlineStr">
        <is>
          <t>通风空调工程</t>
        </is>
      </c>
      <c r="C171" t="inlineStr">
        <is>
          <t>通风、空调风及防排烟工程</t>
        </is>
      </c>
      <c r="D171" t="inlineStr">
        <is>
          <t>风阀</t>
        </is>
      </c>
      <c r="E171" t="inlineStr">
        <is>
          <t>07B054</t>
        </is>
      </c>
      <c r="F171" t="inlineStr">
        <is>
          <t>蝶阀蝶阀 1000X400</t>
        </is>
      </c>
      <c r="G171"/>
      <c r="H171" t="inlineStr">
        <is>
          <t>个</t>
        </is>
      </c>
      <c r="I171" t="inlineStr">
        <is>
          <t>暖通空调系统</t>
        </is>
      </c>
      <c r="J171" t="inlineStr">
        <is>
          <t>风管附件</t>
        </is>
      </c>
      <c r="K171" t="inlineStr">
        <is>
          <t>风阀</t>
        </is>
      </c>
      <c r="L171" t="inlineStr">
        <is>
          <t>03</t>
        </is>
      </c>
      <c r="M171" t="inlineStr">
        <is>
          <t>01</t>
        </is>
      </c>
      <c r="N171" t="inlineStr">
        <is>
          <t>07</t>
        </is>
      </c>
      <c r="O171" t="inlineStr">
        <is>
          <t>01</t>
        </is>
      </c>
      <c r="P171" t="inlineStr">
        <is>
          <t>风管附件</t>
        </is>
      </c>
      <c r="Q171" t="inlineStr">
        <is>
          <t>蝶阀风阀（矩形）</t>
        </is>
      </c>
      <c r="R171" t="inlineStr">
        <is>
          <t>蝶阀-1000X400</t>
        </is>
      </c>
      <c r="S171" t="inlineStr">
        <is>
          <t>设备名称-长（mm）x宽（mm）</t>
        </is>
      </c>
      <c r="T171"/>
      <c r="U171" t="inlineStr">
        <is>
          <t>风管附件_蝶阀风阀（矩形）_蝶阀-1000X400</t>
        </is>
      </c>
      <c r="V171" t="inlineStr">
        <is>
          <t>20231010更新：
1.新增构件</t>
        </is>
      </c>
      <c r="W171"/>
      <c r="X171" t="inlineStr">
        <is>
          <t>空调风_风管附件</t>
        </is>
      </c>
      <c r="Y171"/>
      <c r="Z171"/>
      <c r="AA171"/>
      <c r="AB171" s="2" t="str">
        <f>=HYPERLINK("https://j6i2pabkfv.feishu.cn/wiki/E2TjwYzDZi5mfkkI7E4c3eXAnig", "属性信息表-非电动风阀-一工区")</f>
        <v>属性信息表-非电动风阀-一工区</v>
      </c>
      <c r="AC171"/>
      <c r="AD171"/>
      <c r="AE171"/>
      <c r="AF171"/>
      <c r="AG171"/>
      <c r="AH171"/>
      <c r="AI171"/>
    </row>
    <row r="172" ht="25.5" customHeight="1">
      <c r="A172"/>
      <c r="B172" t="inlineStr">
        <is>
          <t>通风空调工程</t>
        </is>
      </c>
      <c r="C172" t="inlineStr">
        <is>
          <t>通风、空调风及防排烟工程</t>
        </is>
      </c>
      <c r="D172" t="inlineStr">
        <is>
          <t>风阀</t>
        </is>
      </c>
      <c r="E172" t="inlineStr">
        <is>
          <t>031003003</t>
        </is>
      </c>
      <c r="F172" t="inlineStr">
        <is>
          <t>蝶阀DN150</t>
        </is>
      </c>
      <c r="G172"/>
      <c r="H172" t="inlineStr">
        <is>
          <t>个</t>
        </is>
      </c>
      <c r="I172" t="inlineStr">
        <is>
          <t>暖通空调系统</t>
        </is>
      </c>
      <c r="J172" t="inlineStr">
        <is>
          <t>风管附件</t>
        </is>
      </c>
      <c r="K172" t="inlineStr">
        <is>
          <t>风阀</t>
        </is>
      </c>
      <c r="L172" t="inlineStr">
        <is>
          <t>03</t>
        </is>
      </c>
      <c r="M172" t="inlineStr">
        <is>
          <t>01</t>
        </is>
      </c>
      <c r="N172" t="inlineStr">
        <is>
          <t>07</t>
        </is>
      </c>
      <c r="O172" t="inlineStr">
        <is>
          <t>01</t>
        </is>
      </c>
      <c r="P172" t="inlineStr">
        <is>
          <t>风管附件</t>
        </is>
      </c>
      <c r="Q172" t="inlineStr">
        <is>
          <t>蝶阀风阀（圆形）</t>
        </is>
      </c>
      <c r="R172" t="inlineStr">
        <is>
          <t>蝶阀-DN150</t>
        </is>
      </c>
      <c r="S172" t="inlineStr">
        <is>
          <t>设备名称-公称直径（mm）</t>
        </is>
      </c>
      <c r="T172"/>
      <c r="U172" t="inlineStr">
        <is>
          <t>风管附件_蝶阀风阀（圆形）_蝶阀-DN150</t>
        </is>
      </c>
      <c r="V172" t="inlineStr">
        <is>
          <t>20231010更新：
1.新增构件</t>
        </is>
      </c>
      <c r="W172"/>
      <c r="X172" t="inlineStr">
        <is>
          <t>空调风_风管附件</t>
        </is>
      </c>
      <c r="Y172"/>
      <c r="Z172" t="inlineStr">
        <is>
          <t>不同意</t>
        </is>
      </c>
      <c r="AA172"/>
      <c r="AB172" s="2" t="str">
        <f>=HYPERLINK("https://j6i2pabkfv.feishu.cn/wiki/E2TjwYzDZi5mfkkI7E4c3eXAnig", "属性信息表-非电动风阀-一工区")</f>
        <v>属性信息表-非电动风阀-一工区</v>
      </c>
      <c r="AC172"/>
      <c r="AD172"/>
      <c r="AE172"/>
      <c r="AF172"/>
      <c r="AG172"/>
      <c r="AH172"/>
      <c r="AI172"/>
    </row>
    <row r="173" ht="25.5" customHeight="1">
      <c r="A173"/>
      <c r="B173" t="inlineStr">
        <is>
          <t>通风空调工程</t>
        </is>
      </c>
      <c r="C173" t="inlineStr">
        <is>
          <t>通风、空调风及防排烟工程</t>
        </is>
      </c>
      <c r="D173" t="inlineStr">
        <is>
          <t>风阀</t>
        </is>
      </c>
      <c r="E173" t="inlineStr">
        <is>
          <t>08B104</t>
        </is>
      </c>
      <c r="F173" t="inlineStr">
        <is>
          <t>手动耐高温关断阀门  1250×500</t>
        </is>
      </c>
      <c r="G173"/>
      <c r="H173" t="inlineStr">
        <is>
          <t>个</t>
        </is>
      </c>
      <c r="I173" t="inlineStr">
        <is>
          <t>暖通空调系统</t>
        </is>
      </c>
      <c r="J173" t="inlineStr">
        <is>
          <t>风管附件</t>
        </is>
      </c>
      <c r="K173" t="inlineStr">
        <is>
          <t>风阀</t>
        </is>
      </c>
      <c r="L173" t="inlineStr">
        <is>
          <t>03</t>
        </is>
      </c>
      <c r="M173" t="inlineStr">
        <is>
          <t>01</t>
        </is>
      </c>
      <c r="N173" t="inlineStr">
        <is>
          <t>07</t>
        </is>
      </c>
      <c r="O173" t="inlineStr">
        <is>
          <t>01</t>
        </is>
      </c>
      <c r="P173" t="inlineStr">
        <is>
          <t>风管附件</t>
        </is>
      </c>
      <c r="Q173" t="inlineStr">
        <is>
          <t>手动耐高温关断风阀（矩形）</t>
        </is>
      </c>
      <c r="R173" t="inlineStr">
        <is>
          <t>手动耐高温关断阀门-1250×500</t>
        </is>
      </c>
      <c r="S173" t="inlineStr">
        <is>
          <t>设备名称-长（mm）x宽（mm）</t>
        </is>
      </c>
      <c r="T173"/>
      <c r="U173" t="inlineStr">
        <is>
          <t>风管附件_手动耐高温关断风阀（矩形）_手动耐高温关断阀门-1250×500</t>
        </is>
      </c>
      <c r="V173" t="inlineStr">
        <is>
          <t>20231010更新：
1.命名增加了材质；
2.修改了族名称；</t>
        </is>
      </c>
      <c r="W173"/>
      <c r="X173" t="inlineStr">
        <is>
          <t>空调风_风管附件</t>
        </is>
      </c>
      <c r="Y173"/>
      <c r="Z173"/>
      <c r="AA173"/>
      <c r="AB173" s="2" t="str">
        <f>=HYPERLINK("https://j6i2pabkfv.feishu.cn/wiki/E2TjwYzDZi5mfkkI7E4c3eXAnig", "属性信息表-非电动风阀-一工区")</f>
        <v>属性信息表-非电动风阀-一工区</v>
      </c>
      <c r="AC173"/>
      <c r="AD173"/>
      <c r="AE173"/>
      <c r="AF173"/>
      <c r="AG173"/>
      <c r="AH173"/>
      <c r="AI173"/>
    </row>
    <row r="174" ht="25.5" customHeight="1">
      <c r="A174"/>
      <c r="B174" t="inlineStr">
        <is>
          <t>通风空调工程</t>
        </is>
      </c>
      <c r="C174" t="inlineStr">
        <is>
          <t>通风、空调风及防排烟工程</t>
        </is>
      </c>
      <c r="D174" t="inlineStr">
        <is>
          <t>风阀</t>
        </is>
      </c>
      <c r="E174" t="inlineStr">
        <is>
          <t>08B104</t>
        </is>
      </c>
      <c r="F174" t="inlineStr">
        <is>
          <t>手动耐高温关断阀门  1250×500</t>
        </is>
      </c>
      <c r="G174"/>
      <c r="H174" t="inlineStr">
        <is>
          <t>个</t>
        </is>
      </c>
      <c r="I174" t="inlineStr">
        <is>
          <t>暖通空调系统</t>
        </is>
      </c>
      <c r="J174" t="inlineStr">
        <is>
          <t>风管附件</t>
        </is>
      </c>
      <c r="K174" t="inlineStr">
        <is>
          <t>风阀</t>
        </is>
      </c>
      <c r="L174" t="inlineStr">
        <is>
          <t>03</t>
        </is>
      </c>
      <c r="M174" t="inlineStr">
        <is>
          <t>01</t>
        </is>
      </c>
      <c r="N174" t="inlineStr">
        <is>
          <t>07</t>
        </is>
      </c>
      <c r="O174" t="inlineStr">
        <is>
          <t>01</t>
        </is>
      </c>
      <c r="P174" t="inlineStr">
        <is>
          <t>风管附件</t>
        </is>
      </c>
      <c r="Q174" t="inlineStr">
        <is>
          <t>手动耐高温关断风阀（圆形）</t>
        </is>
      </c>
      <c r="R174" t="inlineStr">
        <is>
          <t>手动耐高温关断阀门-1250×500</t>
        </is>
      </c>
      <c r="S174" t="inlineStr">
        <is>
          <t>设备名称-长（mm）x宽（mm）</t>
        </is>
      </c>
      <c r="T174"/>
      <c r="U174" t="inlineStr">
        <is>
          <t>风管附件_手动耐高温关断风阀（圆形）_手动耐高温关断阀门-1250×500</t>
        </is>
      </c>
      <c r="V174" t="inlineStr">
        <is>
          <t>20231010更新：
1.新增构件</t>
        </is>
      </c>
      <c r="W174"/>
      <c r="X174" t="inlineStr">
        <is>
          <t>空调风_风管附件</t>
        </is>
      </c>
      <c r="Y174"/>
      <c r="Z174"/>
      <c r="AA174"/>
      <c r="AB174" s="2" t="str">
        <f>=HYPERLINK("https://j6i2pabkfv.feishu.cn/wiki/E2TjwYzDZi5mfkkI7E4c3eXAnig", "属性信息表-非电动风阀-一工区")</f>
        <v>属性信息表-非电动风阀-一工区</v>
      </c>
      <c r="AC174"/>
      <c r="AD174"/>
      <c r="AE174"/>
      <c r="AF174"/>
      <c r="AG174"/>
      <c r="AH174"/>
      <c r="AI174"/>
    </row>
    <row r="175" ht="25.5" customHeight="1">
      <c r="A175"/>
      <c r="B175" t="inlineStr">
        <is>
          <t>通风空调工程</t>
        </is>
      </c>
      <c r="C175" t="inlineStr">
        <is>
          <t>通风、空调风及防排烟工程</t>
        </is>
      </c>
      <c r="D175" t="inlineStr">
        <is>
          <t>风阀</t>
        </is>
      </c>
      <c r="E175" t="inlineStr">
        <is>
          <t>030703024</t>
        </is>
      </c>
      <c r="F175" t="inlineStr">
        <is>
          <t>插板阀 DN500</t>
        </is>
      </c>
      <c r="G175"/>
      <c r="H175" t="inlineStr">
        <is>
          <t>个</t>
        </is>
      </c>
      <c r="I175" t="inlineStr">
        <is>
          <t>暖通空调系统</t>
        </is>
      </c>
      <c r="J175" t="inlineStr">
        <is>
          <t>风管附件</t>
        </is>
      </c>
      <c r="K175" t="inlineStr">
        <is>
          <t>风阀</t>
        </is>
      </c>
      <c r="L175" t="inlineStr">
        <is>
          <t>03</t>
        </is>
      </c>
      <c r="M175" t="inlineStr">
        <is>
          <t>01</t>
        </is>
      </c>
      <c r="N175" t="inlineStr">
        <is>
          <t>07</t>
        </is>
      </c>
      <c r="O175" t="inlineStr">
        <is>
          <t>01</t>
        </is>
      </c>
      <c r="P175" t="inlineStr">
        <is>
          <t>风管附件</t>
        </is>
      </c>
      <c r="Q175" t="inlineStr">
        <is>
          <t>插板阀风阀（圆形）</t>
        </is>
      </c>
      <c r="R175" t="inlineStr">
        <is>
          <t>插板阀-DN500</t>
        </is>
      </c>
      <c r="S175" t="inlineStr">
        <is>
          <t>设备名称-直径（mm）</t>
        </is>
      </c>
      <c r="T175"/>
      <c r="U175" t="inlineStr">
        <is>
          <t>风管附件_插板阀风阀（圆形）_插板阀-DN500</t>
        </is>
      </c>
      <c r="V175" t="inlineStr">
        <is>
          <t>20231010更新：
1.新增构件</t>
        </is>
      </c>
      <c r="W175"/>
      <c r="X175" t="inlineStr">
        <is>
          <t>空调风_风管附件</t>
        </is>
      </c>
      <c r="Y175"/>
      <c r="Z175"/>
      <c r="AA175"/>
      <c r="AB175" s="2" t="str">
        <f>=HYPERLINK("https://j6i2pabkfv.feishu.cn/wiki/E2TjwYzDZi5mfkkI7E4c3eXAnig", "属性信息表-非电动风阀-一工区")</f>
        <v>属性信息表-非电动风阀-一工区</v>
      </c>
      <c r="AC175"/>
      <c r="AD175"/>
      <c r="AE175"/>
      <c r="AF175"/>
      <c r="AG175"/>
      <c r="AH175"/>
      <c r="AI175"/>
    </row>
    <row r="176" ht="25.5" customHeight="1">
      <c r="A176"/>
      <c r="B176" t="inlineStr">
        <is>
          <t>通风空调工程</t>
        </is>
      </c>
      <c r="C176" t="inlineStr">
        <is>
          <t>通风、空调风及防排烟工程</t>
        </is>
      </c>
      <c r="D176" t="inlineStr">
        <is>
          <t>风阀</t>
        </is>
      </c>
      <c r="E176" t="inlineStr">
        <is>
          <t>030703024</t>
        </is>
      </c>
      <c r="F176" t="inlineStr">
        <is>
          <t>插板阀</t>
        </is>
      </c>
      <c r="G176"/>
      <c r="H176" t="inlineStr">
        <is>
          <t>个</t>
        </is>
      </c>
      <c r="I176" t="inlineStr">
        <is>
          <t>暖通空调系统</t>
        </is>
      </c>
      <c r="J176" t="inlineStr">
        <is>
          <t>风管附件</t>
        </is>
      </c>
      <c r="K176" t="inlineStr">
        <is>
          <t>风阀</t>
        </is>
      </c>
      <c r="L176" t="inlineStr">
        <is>
          <t>03</t>
        </is>
      </c>
      <c r="M176" t="inlineStr">
        <is>
          <t>01</t>
        </is>
      </c>
      <c r="N176" t="inlineStr">
        <is>
          <t>07</t>
        </is>
      </c>
      <c r="O176" t="inlineStr">
        <is>
          <t>01</t>
        </is>
      </c>
      <c r="P176" t="inlineStr">
        <is>
          <t>风管附件</t>
        </is>
      </c>
      <c r="Q176" t="inlineStr">
        <is>
          <t>插板阀风阀（矩形）</t>
        </is>
      </c>
      <c r="R176" t="inlineStr">
        <is>
          <t>插板阀</t>
        </is>
      </c>
      <c r="S176" t="inlineStr">
        <is>
          <t>设备名称</t>
        </is>
      </c>
      <c r="T176"/>
      <c r="U176" t="inlineStr">
        <is>
          <t>风管附件_插板阀风阀（矩形）_插板阀</t>
        </is>
      </c>
      <c r="V176" t="inlineStr">
        <is>
          <t>20231010更新：
1.新增构件</t>
        </is>
      </c>
      <c r="W176"/>
      <c r="X176" t="inlineStr">
        <is>
          <t>空调风_风管附件</t>
        </is>
      </c>
      <c r="Y176"/>
      <c r="Z176"/>
      <c r="AA176"/>
      <c r="AB176" s="2" t="str">
        <f>=HYPERLINK("https://j6i2pabkfv.feishu.cn/wiki/E2TjwYzDZi5mfkkI7E4c3eXAnig", "属性信息表-非电动风阀-一工区")</f>
        <v>属性信息表-非电动风阀-一工区</v>
      </c>
      <c r="AC176"/>
      <c r="AD176"/>
      <c r="AE176"/>
      <c r="AF176"/>
      <c r="AG176"/>
      <c r="AH176"/>
      <c r="AI176"/>
    </row>
    <row r="177" ht="25.5" customHeight="1">
      <c r="A177"/>
      <c r="B177" t="inlineStr">
        <is>
          <t>通风空调工程</t>
        </is>
      </c>
      <c r="C177" t="inlineStr">
        <is>
          <t>通风、空调风及防排烟工程</t>
        </is>
      </c>
      <c r="D177" t="inlineStr">
        <is>
          <t>风阀</t>
        </is>
      </c>
      <c r="E177" t="inlineStr">
        <is>
          <t>08B680</t>
        </is>
      </c>
      <c r="F177" t="inlineStr">
        <is>
          <t>定风量阀 630x400</t>
        </is>
      </c>
      <c r="G177"/>
      <c r="H177" t="inlineStr">
        <is>
          <t>个</t>
        </is>
      </c>
      <c r="I177" t="inlineStr">
        <is>
          <t>暖通空调系统</t>
        </is>
      </c>
      <c r="J177" t="inlineStr">
        <is>
          <t>风管附件</t>
        </is>
      </c>
      <c r="K177" t="inlineStr">
        <is>
          <t>风阀</t>
        </is>
      </c>
      <c r="L177" t="inlineStr">
        <is>
          <t>03</t>
        </is>
      </c>
      <c r="M177" t="inlineStr">
        <is>
          <t>01</t>
        </is>
      </c>
      <c r="N177" t="inlineStr">
        <is>
          <t>07</t>
        </is>
      </c>
      <c r="O177" t="inlineStr">
        <is>
          <t>01</t>
        </is>
      </c>
      <c r="P177" t="inlineStr">
        <is>
          <t>风管附件</t>
        </is>
      </c>
      <c r="Q177" t="inlineStr">
        <is>
          <t>定风量阀（矩形）</t>
        </is>
      </c>
      <c r="R177" t="inlineStr">
        <is>
          <t>定风量阀-630x400</t>
        </is>
      </c>
      <c r="S177" t="inlineStr">
        <is>
          <t>设备名称-长（mm）x宽（mm）</t>
        </is>
      </c>
      <c r="T177"/>
      <c r="U177" t="inlineStr">
        <is>
          <t>风管附件_定风量阀（矩形）_定风量阀-630x400</t>
        </is>
      </c>
      <c r="V177" t="inlineStr">
        <is>
          <t>20231010更新：
1.新增构件</t>
        </is>
      </c>
      <c r="W177"/>
      <c r="X177" t="inlineStr">
        <is>
          <t>空调风_风管附件</t>
        </is>
      </c>
      <c r="Y177"/>
      <c r="Z177" t="inlineStr">
        <is>
          <t>不同意</t>
        </is>
      </c>
      <c r="AA177"/>
      <c r="AB177" s="2" t="str">
        <f>=HYPERLINK("https://j6i2pabkfv.feishu.cn/wiki/E2TjwYzDZi5mfkkI7E4c3eXAnig", "属性信息表-非电动风阀-一工区")</f>
        <v>属性信息表-非电动风阀-一工区</v>
      </c>
      <c r="AC177"/>
      <c r="AD177"/>
      <c r="AE177"/>
      <c r="AF177"/>
      <c r="AG177"/>
      <c r="AH177"/>
      <c r="AI177"/>
    </row>
    <row r="178" ht="25.5" customHeight="1">
      <c r="A178"/>
      <c r="B178" t="inlineStr">
        <is>
          <t>通风空调工程</t>
        </is>
      </c>
      <c r="C178" t="inlineStr">
        <is>
          <t>通风、空调风及防排烟工程</t>
        </is>
      </c>
      <c r="D178" t="inlineStr">
        <is>
          <t>风阀</t>
        </is>
      </c>
      <c r="E178" t="inlineStr">
        <is>
          <t>030703001</t>
        </is>
      </c>
      <c r="F178" t="inlineStr">
        <is>
          <t>定风量阀</t>
        </is>
      </c>
      <c r="G178"/>
      <c r="H178" t="inlineStr">
        <is>
          <t>个</t>
        </is>
      </c>
      <c r="I178" t="inlineStr">
        <is>
          <t>暖通空调系统</t>
        </is>
      </c>
      <c r="J178" t="inlineStr">
        <is>
          <t>风管附件</t>
        </is>
      </c>
      <c r="K178" t="inlineStr">
        <is>
          <t>风阀</t>
        </is>
      </c>
      <c r="L178" t="inlineStr">
        <is>
          <t>03</t>
        </is>
      </c>
      <c r="M178" t="inlineStr">
        <is>
          <t>01</t>
        </is>
      </c>
      <c r="N178" t="inlineStr">
        <is>
          <t>07</t>
        </is>
      </c>
      <c r="O178" t="inlineStr">
        <is>
          <t>01</t>
        </is>
      </c>
      <c r="P178" t="inlineStr">
        <is>
          <t>风管附件</t>
        </is>
      </c>
      <c r="Q178" t="inlineStr">
        <is>
          <t>定风量阀（圆形）</t>
        </is>
      </c>
      <c r="R178" t="inlineStr">
        <is>
          <t>定风量阀</t>
        </is>
      </c>
      <c r="S178" t="inlineStr">
        <is>
          <t>设备名称</t>
        </is>
      </c>
      <c r="T178"/>
      <c r="U178" t="inlineStr">
        <is>
          <t>风管附件_定风量阀（圆形）_定风量阀</t>
        </is>
      </c>
      <c r="V178" t="inlineStr">
        <is>
          <t>20231010更新：
1.新增构件</t>
        </is>
      </c>
      <c r="W178"/>
      <c r="X178" t="inlineStr">
        <is>
          <t>空调风_风管附件</t>
        </is>
      </c>
      <c r="Y178"/>
      <c r="Z178"/>
      <c r="AA178"/>
      <c r="AB178" s="2" t="str">
        <f>=HYPERLINK("https://j6i2pabkfv.feishu.cn/wiki/E2TjwYzDZi5mfkkI7E4c3eXAnig", "属性信息表-非电动风阀-一工区")</f>
        <v>属性信息表-非电动风阀-一工区</v>
      </c>
      <c r="AC178"/>
      <c r="AD178"/>
      <c r="AE178"/>
      <c r="AF178"/>
      <c r="AG178"/>
      <c r="AH178"/>
      <c r="AI178"/>
    </row>
    <row r="179" ht="25.5" customHeight="1">
      <c r="A179"/>
      <c r="B179" t="inlineStr">
        <is>
          <t>通风空调工程</t>
        </is>
      </c>
      <c r="C179" t="inlineStr">
        <is>
          <t>通风、空调风及防排烟工程</t>
        </is>
      </c>
      <c r="D179" t="inlineStr">
        <is>
          <t>风阀</t>
        </is>
      </c>
      <c r="E179" t="inlineStr">
        <is>
          <t>030703023</t>
        </is>
      </c>
      <c r="F179" t="inlineStr">
        <is>
          <t>手电动双连杆密闭风阀</t>
        </is>
      </c>
      <c r="G179"/>
      <c r="H179" t="inlineStr">
        <is>
          <t>个</t>
        </is>
      </c>
      <c r="I179" t="inlineStr">
        <is>
          <t>暖通空调系统</t>
        </is>
      </c>
      <c r="J179" t="inlineStr">
        <is>
          <t>风管附件</t>
        </is>
      </c>
      <c r="K179" t="inlineStr">
        <is>
          <t>风阀</t>
        </is>
      </c>
      <c r="L179" t="inlineStr">
        <is>
          <t>03</t>
        </is>
      </c>
      <c r="M179" t="inlineStr">
        <is>
          <t>01</t>
        </is>
      </c>
      <c r="N179" t="inlineStr">
        <is>
          <t>07</t>
        </is>
      </c>
      <c r="O179" t="inlineStr">
        <is>
          <t>01</t>
        </is>
      </c>
      <c r="P179" t="inlineStr">
        <is>
          <t>风管附件</t>
        </is>
      </c>
      <c r="Q179" t="inlineStr">
        <is>
          <t>手电动双连杆密闭风阀 （矩形）</t>
        </is>
      </c>
      <c r="R179" t="inlineStr">
        <is>
          <t>送风系统-碳钢-320mmx500mm</t>
        </is>
      </c>
      <c r="S179" t="inlineStr">
        <is>
          <t>设备名称-长（mm）x宽（mm）</t>
        </is>
      </c>
      <c r="T179"/>
      <c r="U179" t="inlineStr">
        <is>
          <t>风管附件_手电动双连杆密闭风阀 （矩形）_送风系统-碳钢-320mmx500mm</t>
        </is>
      </c>
      <c r="V179" t="inlineStr">
        <is>
          <t>20231010更新：
1.新增构件</t>
        </is>
      </c>
      <c r="W179"/>
      <c r="X179" t="inlineStr">
        <is>
          <t>空调风_风管附件</t>
        </is>
      </c>
      <c r="Y179"/>
      <c r="Z179"/>
      <c r="AA179"/>
      <c r="AB179" s="2" t="str">
        <f>=HYPERLINK("https://j6i2pabkfv.feishu.cn/wiki/E2TjwYzDZi5mfkkI7E4c3eXAnig", "属性信息表-非电动风阀-一工区")</f>
        <v>属性信息表-非电动风阀-一工区</v>
      </c>
      <c r="AC179"/>
      <c r="AD179"/>
      <c r="AE179"/>
      <c r="AF179"/>
      <c r="AG179"/>
      <c r="AH179"/>
      <c r="AI179"/>
    </row>
    <row r="180" ht="25.5" customHeight="1">
      <c r="A180"/>
      <c r="B180" t="inlineStr">
        <is>
          <t>通风空调工程</t>
        </is>
      </c>
      <c r="C180" t="inlineStr">
        <is>
          <t>通风、空调风及防排烟工程</t>
        </is>
      </c>
      <c r="D180" t="inlineStr">
        <is>
          <t>风阀</t>
        </is>
      </c>
      <c r="E180" t="inlineStr">
        <is>
          <t>030703023</t>
        </is>
      </c>
      <c r="F180" t="inlineStr">
        <is>
          <t>手电动双连杆密闭风阀 DMF50型 DN500</t>
        </is>
      </c>
      <c r="G180"/>
      <c r="H180" t="inlineStr">
        <is>
          <t>个</t>
        </is>
      </c>
      <c r="I180" t="inlineStr">
        <is>
          <t>暖通空调系统</t>
        </is>
      </c>
      <c r="J180" t="inlineStr">
        <is>
          <t>风管附件</t>
        </is>
      </c>
      <c r="K180" t="inlineStr">
        <is>
          <t>风阀</t>
        </is>
      </c>
      <c r="L180" t="inlineStr">
        <is>
          <t>03</t>
        </is>
      </c>
      <c r="M180" t="inlineStr">
        <is>
          <t>01</t>
        </is>
      </c>
      <c r="N180" t="inlineStr">
        <is>
          <t>07</t>
        </is>
      </c>
      <c r="O180" t="inlineStr">
        <is>
          <t>01</t>
        </is>
      </c>
      <c r="P180" t="inlineStr">
        <is>
          <t>风管附件</t>
        </is>
      </c>
      <c r="Q180" t="inlineStr">
        <is>
          <t>手电动双连杆密闭风阀 （圆形）</t>
        </is>
      </c>
      <c r="R180" t="inlineStr">
        <is>
          <t>手电动双连杆密闭风阀-DMF50型-DN500</t>
        </is>
      </c>
      <c r="S180" t="inlineStr">
        <is>
          <t>设备名称-型号-直径（mm）</t>
        </is>
      </c>
      <c r="T180"/>
      <c r="U180" t="inlineStr">
        <is>
          <t>风管附件_手电动双连杆密闭风阀 （圆形）_手电动双连杆密闭风阀-DMF50型-DN500</t>
        </is>
      </c>
      <c r="V180" t="inlineStr">
        <is>
          <t>20231010更新：
1.新增构件</t>
        </is>
      </c>
      <c r="W180"/>
      <c r="X180" t="inlineStr">
        <is>
          <t>空调风_风管附件</t>
        </is>
      </c>
      <c r="Y180"/>
      <c r="Z180"/>
      <c r="AA180"/>
      <c r="AB180" s="2" t="str">
        <f>=HYPERLINK("https://j6i2pabkfv.feishu.cn/wiki/E2TjwYzDZi5mfkkI7E4c3eXAnig", "属性信息表-非电动风阀-一工区")</f>
        <v>属性信息表-非电动风阀-一工区</v>
      </c>
      <c r="AC180"/>
      <c r="AD180"/>
      <c r="AE180"/>
      <c r="AF180"/>
      <c r="AG180"/>
      <c r="AH180"/>
      <c r="AI180"/>
    </row>
    <row r="181" ht="25.5" customHeight="1">
      <c r="A181"/>
      <c r="B181" t="inlineStr">
        <is>
          <t>通风空调工程</t>
        </is>
      </c>
      <c r="C181" t="inlineStr">
        <is>
          <t>通风、空调风及防排烟工程</t>
        </is>
      </c>
      <c r="D181" t="inlineStr">
        <is>
          <t>风阀</t>
        </is>
      </c>
      <c r="E181" t="inlineStr">
        <is>
          <t>030703001</t>
        </is>
      </c>
      <c r="F181" t="inlineStr">
        <is>
          <t>手动风量调节阀 200x200</t>
        </is>
      </c>
      <c r="G181"/>
      <c r="H181" t="inlineStr">
        <is>
          <t>个</t>
        </is>
      </c>
      <c r="I181" t="inlineStr">
        <is>
          <t>暖通空调系统</t>
        </is>
      </c>
      <c r="J181" t="inlineStr">
        <is>
          <t>风管附件</t>
        </is>
      </c>
      <c r="K181" t="inlineStr">
        <is>
          <t>风阀</t>
        </is>
      </c>
      <c r="L181" t="inlineStr">
        <is>
          <t>03</t>
        </is>
      </c>
      <c r="M181" t="inlineStr">
        <is>
          <t>01</t>
        </is>
      </c>
      <c r="N181" t="inlineStr">
        <is>
          <t>07</t>
        </is>
      </c>
      <c r="O181" t="inlineStr">
        <is>
          <t>01</t>
        </is>
      </c>
      <c r="P181" t="inlineStr">
        <is>
          <t>风管附件</t>
        </is>
      </c>
      <c r="Q181" t="inlineStr">
        <is>
          <t>手动风量调节阀</t>
        </is>
      </c>
      <c r="R181" t="inlineStr">
        <is>
          <t>手动风量调节阀-200x200</t>
        </is>
      </c>
      <c r="S181" t="inlineStr">
        <is>
          <t>设备名称-长（mm）x宽（mm）</t>
        </is>
      </c>
      <c r="T181"/>
      <c r="U181" t="inlineStr">
        <is>
          <t>风管附件_手动风量调节阀_手动风量调节阀-200x200</t>
        </is>
      </c>
      <c r="V181" t="inlineStr">
        <is>
          <t>20240528更新：清单补全</t>
        </is>
      </c>
      <c r="W181"/>
      <c r="X181"/>
      <c r="Y181"/>
      <c r="Z181"/>
      <c r="AA181"/>
      <c r="AB181" s="2" t="str">
        <f>=HYPERLINK("https://j6i2pabkfv.feishu.cn/wiki/E2TjwYzDZi5mfkkI7E4c3eXAnig", "属性信息表-非电动风阀-一工区")</f>
        <v>属性信息表-非电动风阀-一工区</v>
      </c>
      <c r="AC181"/>
      <c r="AD181"/>
      <c r="AE181"/>
      <c r="AF181"/>
      <c r="AG181"/>
      <c r="AH181"/>
      <c r="AI181"/>
    </row>
    <row r="182" ht="25.5" customHeight="1">
      <c r="A182"/>
      <c r="B182" t="inlineStr">
        <is>
          <t>通风空调工程</t>
        </is>
      </c>
      <c r="C182" t="inlineStr">
        <is>
          <t>通风、空调风及防排烟工程</t>
        </is>
      </c>
      <c r="D182" t="inlineStr">
        <is>
          <t>风阀</t>
        </is>
      </c>
      <c r="E182" t="inlineStr">
        <is>
          <t>030703001</t>
        </is>
      </c>
      <c r="F182" t="inlineStr">
        <is>
          <t>风管止回阀 630x500</t>
        </is>
      </c>
      <c r="G182"/>
      <c r="H182" t="inlineStr">
        <is>
          <t>个</t>
        </is>
      </c>
      <c r="I182" t="inlineStr">
        <is>
          <t>暖通空调系统</t>
        </is>
      </c>
      <c r="J182" t="inlineStr">
        <is>
          <t>风管附件</t>
        </is>
      </c>
      <c r="K182" t="inlineStr">
        <is>
          <t>风阀</t>
        </is>
      </c>
      <c r="L182" t="inlineStr">
        <is>
          <t>03</t>
        </is>
      </c>
      <c r="M182" t="inlineStr">
        <is>
          <t>01</t>
        </is>
      </c>
      <c r="N182" t="inlineStr">
        <is>
          <t>07</t>
        </is>
      </c>
      <c r="O182" t="inlineStr">
        <is>
          <t>01</t>
        </is>
      </c>
      <c r="P182" t="inlineStr">
        <is>
          <t>风管附件</t>
        </is>
      </c>
      <c r="Q182" t="inlineStr">
        <is>
          <t>风管止回阀</t>
        </is>
      </c>
      <c r="R182" t="inlineStr">
        <is>
          <t>风管止回阀-630x500</t>
        </is>
      </c>
      <c r="S182" t="inlineStr">
        <is>
          <t>设备名称-长（mm）x宽（mm）</t>
        </is>
      </c>
      <c r="T182"/>
      <c r="U182" t="inlineStr">
        <is>
          <t>风管附件_风管止回阀_风管止回阀-630x500</t>
        </is>
      </c>
      <c r="V182" t="inlineStr">
        <is>
          <t>20240528更新：清单补全</t>
        </is>
      </c>
      <c r="W182"/>
      <c r="X182"/>
      <c r="Y182"/>
      <c r="Z182"/>
      <c r="AA182"/>
      <c r="AB182" s="2" t="str">
        <f>=HYPERLINK("https://j6i2pabkfv.feishu.cn/wiki/E2TjwYzDZi5mfkkI7E4c3eXAnig", "属性信息表-非电动风阀-一工区")</f>
        <v>属性信息表-非电动风阀-一工区</v>
      </c>
      <c r="AC182"/>
      <c r="AD182"/>
      <c r="AE182"/>
      <c r="AF182"/>
      <c r="AG182"/>
      <c r="AH182"/>
      <c r="AI182"/>
    </row>
    <row r="183" ht="25.5" customHeight="1">
      <c r="A183"/>
      <c r="B183" t="inlineStr">
        <is>
          <t>通风空调工程</t>
        </is>
      </c>
      <c r="C183" t="inlineStr">
        <is>
          <t>通风、空调风及防排烟工程</t>
        </is>
      </c>
      <c r="D183" t="inlineStr">
        <is>
          <t>风阀</t>
        </is>
      </c>
      <c r="E183" t="inlineStr">
        <is>
          <t>030703001</t>
        </is>
      </c>
      <c r="F183" t="inlineStr">
        <is>
          <t>风管逆止阀 630x400</t>
        </is>
      </c>
      <c r="G183"/>
      <c r="H183" t="inlineStr">
        <is>
          <t>台</t>
        </is>
      </c>
      <c r="I183" t="inlineStr">
        <is>
          <t>暖通空调系统</t>
        </is>
      </c>
      <c r="J183" t="inlineStr">
        <is>
          <t>风管附件</t>
        </is>
      </c>
      <c r="K183" t="inlineStr">
        <is>
          <t>风阀</t>
        </is>
      </c>
      <c r="L183" t="inlineStr">
        <is>
          <t>03</t>
        </is>
      </c>
      <c r="M183" t="inlineStr">
        <is>
          <t>01</t>
        </is>
      </c>
      <c r="N183" t="inlineStr">
        <is>
          <t>07</t>
        </is>
      </c>
      <c r="O183" t="inlineStr">
        <is>
          <t>01</t>
        </is>
      </c>
      <c r="P183" t="inlineStr">
        <is>
          <t>风管附件</t>
        </is>
      </c>
      <c r="Q183" t="inlineStr">
        <is>
          <t>风管逆止阀</t>
        </is>
      </c>
      <c r="R183" t="inlineStr">
        <is>
          <t>风管逆止阀-630x400</t>
        </is>
      </c>
      <c r="S183" t="inlineStr">
        <is>
          <t>设备名称-长（mm）x宽（mm）</t>
        </is>
      </c>
      <c r="T183"/>
      <c r="U183" t="inlineStr">
        <is>
          <t>风管附件_风管逆止阀_风管逆止阀-630x400</t>
        </is>
      </c>
      <c r="V183" t="inlineStr">
        <is>
          <t>20240528更新：清单补全</t>
        </is>
      </c>
      <c r="W183"/>
      <c r="X183"/>
      <c r="Y183"/>
      <c r="Z183"/>
      <c r="AA183"/>
      <c r="AB183" s="2" t="str">
        <f>=HYPERLINK("https://j6i2pabkfv.feishu.cn/wiki/E2TjwYzDZi5mfkkI7E4c3eXAnig", "属性信息表-非电动风阀-一工区")</f>
        <v>属性信息表-非电动风阀-一工区</v>
      </c>
      <c r="AC183"/>
      <c r="AD183"/>
      <c r="AE183"/>
      <c r="AF183"/>
      <c r="AG183"/>
      <c r="AH183"/>
      <c r="AI183"/>
    </row>
    <row r="184" ht="25.5" customHeight="1">
      <c r="A184"/>
      <c r="B184" t="inlineStr">
        <is>
          <t>通风空调工程</t>
        </is>
      </c>
      <c r="C184" t="inlineStr">
        <is>
          <t>通风、空调风及防排烟工程</t>
        </is>
      </c>
      <c r="D184" t="inlineStr">
        <is>
          <t>风阀</t>
        </is>
      </c>
      <c r="E184" t="inlineStr">
        <is>
          <t>08B301</t>
        </is>
      </c>
      <c r="F184" t="inlineStr">
        <is>
          <t>调节碟阀 200X120</t>
        </is>
      </c>
      <c r="G184"/>
      <c r="H184" t="inlineStr">
        <is>
          <t>个</t>
        </is>
      </c>
      <c r="I184" t="inlineStr">
        <is>
          <t>暖通空调系统</t>
        </is>
      </c>
      <c r="J184" t="inlineStr">
        <is>
          <t>风管附件</t>
        </is>
      </c>
      <c r="K184" t="inlineStr">
        <is>
          <t>风阀</t>
        </is>
      </c>
      <c r="L184" t="inlineStr">
        <is>
          <t>03</t>
        </is>
      </c>
      <c r="M184" t="inlineStr">
        <is>
          <t>01</t>
        </is>
      </c>
      <c r="N184" t="inlineStr">
        <is>
          <t>07</t>
        </is>
      </c>
      <c r="O184" t="inlineStr">
        <is>
          <t>01</t>
        </is>
      </c>
      <c r="P184" t="inlineStr">
        <is>
          <t>风管附件</t>
        </is>
      </c>
      <c r="Q184" t="inlineStr">
        <is>
          <t>调节碟阀</t>
        </is>
      </c>
      <c r="R184" t="inlineStr">
        <is>
          <t>调节碟阀-200X120</t>
        </is>
      </c>
      <c r="S184" t="inlineStr">
        <is>
          <t>设备名称-长（mm）x宽（mm）</t>
        </is>
      </c>
      <c r="T184"/>
      <c r="U184" t="inlineStr">
        <is>
          <t>风管附件_调节碟阀_调节碟阀-200X120</t>
        </is>
      </c>
      <c r="V184" t="inlineStr">
        <is>
          <t>20240528更新：清单补全</t>
        </is>
      </c>
      <c r="W184"/>
      <c r="X184"/>
      <c r="Y184"/>
      <c r="Z184"/>
      <c r="AA184"/>
      <c r="AB184" s="2" t="str">
        <f>=HYPERLINK("https://j6i2pabkfv.feishu.cn/wiki/E2TjwYzDZi5mfkkI7E4c3eXAnig", "属性信息表-非电动风阀-一工区")</f>
        <v>属性信息表-非电动风阀-一工区</v>
      </c>
      <c r="AC184"/>
      <c r="AD184"/>
      <c r="AE184"/>
      <c r="AF184"/>
      <c r="AG184"/>
      <c r="AH184"/>
      <c r="AI184"/>
    </row>
    <row r="185" ht="25.5" customHeight="1">
      <c r="A185"/>
      <c r="B185" t="inlineStr">
        <is>
          <t>通风空调工程</t>
        </is>
      </c>
      <c r="C185" t="inlineStr">
        <is>
          <t>通风、空调风及防排烟工程</t>
        </is>
      </c>
      <c r="D185" t="inlineStr">
        <is>
          <t>风口</t>
        </is>
      </c>
      <c r="E185" t="inlineStr">
        <is>
          <t>030703007</t>
        </is>
      </c>
      <c r="F185" t="inlineStr">
        <is>
          <t>细叶形斜出风散流器  300x300</t>
        </is>
      </c>
      <c r="G185"/>
      <c r="H185" t="inlineStr">
        <is>
          <t>个</t>
        </is>
      </c>
      <c r="I185" t="inlineStr">
        <is>
          <t>暖通空调系统</t>
        </is>
      </c>
      <c r="J185" t="inlineStr">
        <is>
          <t>风道末端</t>
        </is>
      </c>
      <c r="K185" t="inlineStr">
        <is>
          <t>风口</t>
        </is>
      </c>
      <c r="L185" t="inlineStr">
        <is>
          <t>03</t>
        </is>
      </c>
      <c r="M185" t="inlineStr">
        <is>
          <t>01</t>
        </is>
      </c>
      <c r="N185" t="inlineStr">
        <is>
          <t>06</t>
        </is>
      </c>
      <c r="O185" t="inlineStr">
        <is>
          <t>01</t>
        </is>
      </c>
      <c r="P185" t="inlineStr">
        <is>
          <t>风道末端</t>
        </is>
      </c>
      <c r="Q185" t="inlineStr">
        <is>
          <t>斜出风散流器(带温感自动调节)</t>
        </is>
      </c>
      <c r="R185" t="inlineStr">
        <is>
          <t>细叶形斜出风散流器-300x300</t>
        </is>
      </c>
      <c r="S185" t="inlineStr">
        <is>
          <t>设备名称-长（mm）x宽（mm）</t>
        </is>
      </c>
      <c r="T185"/>
      <c r="U185" t="inlineStr">
        <is>
          <t>风道末端_斜出风散流器(带温感自动调节)_细叶形斜出风散流器-300x300</t>
        </is>
      </c>
      <c r="V185" t="inlineStr">
        <is>
          <t>20231010更新：
1.新增构件</t>
        </is>
      </c>
      <c r="W185"/>
      <c r="X185" t="inlineStr">
        <is>
          <t>空调风_风道末端</t>
        </is>
      </c>
      <c r="Y185"/>
      <c r="Z185"/>
      <c r="AA185"/>
      <c r="AB185" s="2" t="str">
        <f>=HYPERLINK("https://j6i2pabkfv.feishu.cn/wiki/Mz79wzw5gi6rFpkwySPcyAOpnhe", "属性信息表-非加压风口-一工区")</f>
        <v>属性信息表-非加压风口-一工区</v>
      </c>
      <c r="AC185"/>
      <c r="AD185"/>
      <c r="AE185"/>
      <c r="AF185"/>
      <c r="AG185"/>
      <c r="AH185"/>
      <c r="AI185"/>
    </row>
    <row r="186" ht="25.5" customHeight="1">
      <c r="A186"/>
      <c r="B186" t="inlineStr">
        <is>
          <t>通风空调工程</t>
        </is>
      </c>
      <c r="C186" t="inlineStr">
        <is>
          <t>通风、空调风及防排烟工程</t>
        </is>
      </c>
      <c r="D186" t="inlineStr">
        <is>
          <t>风口</t>
        </is>
      </c>
      <c r="E186" t="inlineStr">
        <is>
          <t>030703007</t>
        </is>
      </c>
      <c r="F186" t="inlineStr">
        <is>
          <t>防雨百叶风口 1750×2200</t>
        </is>
      </c>
      <c r="G186"/>
      <c r="H186" t="inlineStr">
        <is>
          <t>个</t>
        </is>
      </c>
      <c r="I186" t="inlineStr">
        <is>
          <t>暖通空调系统</t>
        </is>
      </c>
      <c r="J186" t="inlineStr">
        <is>
          <t>风道末端</t>
        </is>
      </c>
      <c r="K186" t="inlineStr">
        <is>
          <t>风口</t>
        </is>
      </c>
      <c r="L186" t="inlineStr">
        <is>
          <t>03</t>
        </is>
      </c>
      <c r="M186" t="inlineStr">
        <is>
          <t>01</t>
        </is>
      </c>
      <c r="N186" t="inlineStr">
        <is>
          <t>06</t>
        </is>
      </c>
      <c r="O186" t="inlineStr">
        <is>
          <t>01</t>
        </is>
      </c>
      <c r="P186" t="inlineStr">
        <is>
          <t>风道末端</t>
        </is>
      </c>
      <c r="Q186" t="inlineStr">
        <is>
          <t>防雨百叶风口</t>
        </is>
      </c>
      <c r="R186" t="inlineStr">
        <is>
          <t>防雨百叶风口-1750×2200</t>
        </is>
      </c>
      <c r="S186" t="inlineStr">
        <is>
          <t>设备名称-长（mm）x宽（mm）</t>
        </is>
      </c>
      <c r="T186"/>
      <c r="U186" t="inlineStr">
        <is>
          <t>风道末端_防雨百叶风口_防雨百叶风口-1750×2200</t>
        </is>
      </c>
      <c r="V186" t="inlineStr">
        <is>
          <t>20231010更新：
1.命名增加了材质；</t>
        </is>
      </c>
      <c r="W186"/>
      <c r="X186" t="inlineStr">
        <is>
          <t>空调风_风道末端</t>
        </is>
      </c>
      <c r="Y186"/>
      <c r="Z186"/>
      <c r="AA186"/>
      <c r="AB186" s="2" t="str">
        <f>=HYPERLINK("https://j6i2pabkfv.feishu.cn/wiki/Mz79wzw5gi6rFpkwySPcyAOpnhe", "属性信息表-非加压风口-一工区")</f>
        <v>属性信息表-非加压风口-一工区</v>
      </c>
      <c r="AC186"/>
      <c r="AD186"/>
      <c r="AE186"/>
      <c r="AF186"/>
      <c r="AG186"/>
      <c r="AH186"/>
      <c r="AI186"/>
    </row>
    <row r="187" ht="25.5" customHeight="1">
      <c r="A187"/>
      <c r="B187" t="inlineStr">
        <is>
          <t>通风空调工程</t>
        </is>
      </c>
      <c r="C187" t="inlineStr">
        <is>
          <t>通风、空调风及防排烟工程</t>
        </is>
      </c>
      <c r="D187" t="inlineStr">
        <is>
          <t>风口</t>
        </is>
      </c>
      <c r="E187" t="inlineStr">
        <is>
          <t>030703007</t>
        </is>
      </c>
      <c r="F187" t="inlineStr">
        <is>
          <t>单层百叶风口 400x300</t>
        </is>
      </c>
      <c r="G187"/>
      <c r="H187" t="inlineStr">
        <is>
          <t>个</t>
        </is>
      </c>
      <c r="I187" t="inlineStr">
        <is>
          <t>暖通空调系统</t>
        </is>
      </c>
      <c r="J187" t="inlineStr">
        <is>
          <t>风道末端</t>
        </is>
      </c>
      <c r="K187" t="inlineStr">
        <is>
          <t>风口</t>
        </is>
      </c>
      <c r="L187" t="inlineStr">
        <is>
          <t>03</t>
        </is>
      </c>
      <c r="M187" t="inlineStr">
        <is>
          <t>01</t>
        </is>
      </c>
      <c r="N187" t="inlineStr">
        <is>
          <t>06</t>
        </is>
      </c>
      <c r="O187" t="inlineStr">
        <is>
          <t>01</t>
        </is>
      </c>
      <c r="P187" t="inlineStr">
        <is>
          <t>风道末端</t>
        </is>
      </c>
      <c r="Q187" t="inlineStr">
        <is>
          <t>单层百叶风口</t>
        </is>
      </c>
      <c r="R187" t="inlineStr">
        <is>
          <t>单层百叶风口-400x300</t>
        </is>
      </c>
      <c r="S187" t="inlineStr">
        <is>
          <t>设备名称-长（mm）x宽（mm）</t>
        </is>
      </c>
      <c r="T187"/>
      <c r="U187" t="inlineStr">
        <is>
          <t>风道末端_单层百叶风口_单层百叶风口-400x300</t>
        </is>
      </c>
      <c r="V187" t="inlineStr">
        <is>
          <t>20231010更新：
1.命名增加了材质；</t>
        </is>
      </c>
      <c r="W187"/>
      <c r="X187" t="inlineStr">
        <is>
          <t>空调风_风道末端</t>
        </is>
      </c>
      <c r="Y187"/>
      <c r="Z187"/>
      <c r="AA187"/>
      <c r="AB187" s="2" t="str">
        <f>=HYPERLINK("https://j6i2pabkfv.feishu.cn/wiki/Mz79wzw5gi6rFpkwySPcyAOpnhe", "属性信息表-非加压风口-一工区")</f>
        <v>属性信息表-非加压风口-一工区</v>
      </c>
      <c r="AC187"/>
      <c r="AD187"/>
      <c r="AE187"/>
      <c r="AF187"/>
      <c r="AG187"/>
      <c r="AH187"/>
      <c r="AI187"/>
    </row>
    <row r="188" ht="25.5" customHeight="1">
      <c r="A188"/>
      <c r="B188" t="inlineStr">
        <is>
          <t>通风空调工程</t>
        </is>
      </c>
      <c r="C188" t="inlineStr">
        <is>
          <t>通风、空调风及防排烟工程</t>
        </is>
      </c>
      <c r="D188" t="inlineStr">
        <is>
          <t>风口</t>
        </is>
      </c>
      <c r="E188" t="inlineStr">
        <is>
          <t>030703007</t>
        </is>
      </c>
      <c r="F188" t="inlineStr">
        <is>
          <t>双层百叶风口  300x200</t>
        </is>
      </c>
      <c r="G188"/>
      <c r="H188" t="inlineStr">
        <is>
          <t>个</t>
        </is>
      </c>
      <c r="I188" t="inlineStr">
        <is>
          <t>暖通空调系统</t>
        </is>
      </c>
      <c r="J188" t="inlineStr">
        <is>
          <t>风道末端</t>
        </is>
      </c>
      <c r="K188" t="inlineStr">
        <is>
          <t>风口</t>
        </is>
      </c>
      <c r="L188" t="inlineStr">
        <is>
          <t>03</t>
        </is>
      </c>
      <c r="M188" t="inlineStr">
        <is>
          <t>01</t>
        </is>
      </c>
      <c r="N188" t="inlineStr">
        <is>
          <t>06</t>
        </is>
      </c>
      <c r="O188" t="inlineStr">
        <is>
          <t>01</t>
        </is>
      </c>
      <c r="P188" t="inlineStr">
        <is>
          <t>风道末端</t>
        </is>
      </c>
      <c r="Q188" t="inlineStr">
        <is>
          <t>双层百叶风口</t>
        </is>
      </c>
      <c r="R188" t="inlineStr">
        <is>
          <t>双层百叶风口-300x200</t>
        </is>
      </c>
      <c r="S188" t="inlineStr">
        <is>
          <t>设备名称-长（mm）x宽（mm）</t>
        </is>
      </c>
      <c r="T188"/>
      <c r="U188" t="inlineStr">
        <is>
          <t>风道末端_双层百叶风口_双层百叶风口-300x200</t>
        </is>
      </c>
      <c r="V188" t="inlineStr">
        <is>
          <t>20231010更新：
1.命名增加了材质；</t>
        </is>
      </c>
      <c r="W188"/>
      <c r="X188" t="inlineStr">
        <is>
          <t>空调风_风道末端</t>
        </is>
      </c>
      <c r="Y188"/>
      <c r="Z188"/>
      <c r="AA188"/>
      <c r="AB188" s="2" t="str">
        <f>=HYPERLINK("https://j6i2pabkfv.feishu.cn/wiki/Mz79wzw5gi6rFpkwySPcyAOpnhe", "属性信息表-非加压风口-一工区")</f>
        <v>属性信息表-非加压风口-一工区</v>
      </c>
      <c r="AC188"/>
      <c r="AD188"/>
      <c r="AE188"/>
      <c r="AF188"/>
      <c r="AG188"/>
      <c r="AH188"/>
      <c r="AI188"/>
    </row>
    <row r="189" ht="25.5" customHeight="1">
      <c r="A189"/>
      <c r="B189" t="inlineStr">
        <is>
          <t>通风空调工程</t>
        </is>
      </c>
      <c r="C189" t="inlineStr">
        <is>
          <t>通风、空调风及防排烟工程</t>
        </is>
      </c>
      <c r="D189" t="inlineStr">
        <is>
          <t>风口</t>
        </is>
      </c>
      <c r="E189" t="inlineStr">
        <is>
          <t>030703007</t>
        </is>
      </c>
      <c r="F189" t="inlineStr">
        <is>
          <t>双层百叶风口  300x200</t>
        </is>
      </c>
      <c r="G189"/>
      <c r="H189" t="inlineStr">
        <is>
          <t>个</t>
        </is>
      </c>
      <c r="I189" t="inlineStr">
        <is>
          <t>暖通空调系统</t>
        </is>
      </c>
      <c r="J189" t="inlineStr">
        <is>
          <t>风道末端</t>
        </is>
      </c>
      <c r="K189" t="inlineStr">
        <is>
          <t>风口</t>
        </is>
      </c>
      <c r="L189" t="inlineStr">
        <is>
          <t>03</t>
        </is>
      </c>
      <c r="M189" t="inlineStr">
        <is>
          <t>01</t>
        </is>
      </c>
      <c r="N189" t="inlineStr">
        <is>
          <t>06</t>
        </is>
      </c>
      <c r="O189" t="inlineStr">
        <is>
          <t>01</t>
        </is>
      </c>
      <c r="P189" t="inlineStr">
        <is>
          <t>风道末端</t>
        </is>
      </c>
      <c r="Q189" t="inlineStr">
        <is>
          <t>双层百叶风口（带调节阀）</t>
        </is>
      </c>
      <c r="R189" t="inlineStr">
        <is>
          <t>双层百叶风口-300x200</t>
        </is>
      </c>
      <c r="S189" t="inlineStr">
        <is>
          <t>设备名称-长（mm）x宽（mm）</t>
        </is>
      </c>
      <c r="T189"/>
      <c r="U189" t="inlineStr">
        <is>
          <t>风道末端_双层百叶风口（带调节阀）_双层百叶风口-300x200</t>
        </is>
      </c>
      <c r="V189" t="inlineStr">
        <is>
          <t>20231010更新：
1.新增构件</t>
        </is>
      </c>
      <c r="W189"/>
      <c r="X189" t="inlineStr">
        <is>
          <t>空调风_风道末端</t>
        </is>
      </c>
      <c r="Y189"/>
      <c r="Z189"/>
      <c r="AA189"/>
      <c r="AB189" s="2" t="str">
        <f>=HYPERLINK("https://j6i2pabkfv.feishu.cn/wiki/Mz79wzw5gi6rFpkwySPcyAOpnhe", "属性信息表-非加压风口-一工区")</f>
        <v>属性信息表-非加压风口-一工区</v>
      </c>
      <c r="AC189"/>
      <c r="AD189"/>
      <c r="AE189"/>
      <c r="AF189"/>
      <c r="AG189"/>
      <c r="AH189"/>
      <c r="AI189"/>
    </row>
    <row r="190" ht="25.5" customHeight="1">
      <c r="A190"/>
      <c r="B190" t="inlineStr">
        <is>
          <t>通风空调工程</t>
        </is>
      </c>
      <c r="C190" t="inlineStr">
        <is>
          <t>通风、空调风及防排烟工程</t>
        </is>
      </c>
      <c r="D190" t="inlineStr">
        <is>
          <t>风口</t>
        </is>
      </c>
      <c r="E190" t="inlineStr">
        <is>
          <t>030703007</t>
        </is>
      </c>
      <c r="F190" t="inlineStr">
        <is>
          <t>方形散流器 240x240</t>
        </is>
      </c>
      <c r="G190"/>
      <c r="H190" t="inlineStr">
        <is>
          <t>个</t>
        </is>
      </c>
      <c r="I190" t="inlineStr">
        <is>
          <t>暖通空调系统</t>
        </is>
      </c>
      <c r="J190" t="inlineStr">
        <is>
          <t>风道末端</t>
        </is>
      </c>
      <c r="K190" t="inlineStr">
        <is>
          <t>风口</t>
        </is>
      </c>
      <c r="L190" t="inlineStr">
        <is>
          <t>03</t>
        </is>
      </c>
      <c r="M190" t="inlineStr">
        <is>
          <t>01</t>
        </is>
      </c>
      <c r="N190" t="inlineStr">
        <is>
          <t>06</t>
        </is>
      </c>
      <c r="O190" t="inlineStr">
        <is>
          <t>01</t>
        </is>
      </c>
      <c r="P190" t="inlineStr">
        <is>
          <t>风道末端</t>
        </is>
      </c>
      <c r="Q190" t="inlineStr">
        <is>
          <t>方形散流器风口</t>
        </is>
      </c>
      <c r="R190" t="inlineStr">
        <is>
          <t>方形散流器-240x240</t>
        </is>
      </c>
      <c r="S190" t="inlineStr">
        <is>
          <t>设备名称-长（mm）x宽（mm）</t>
        </is>
      </c>
      <c r="T190"/>
      <c r="U190" t="inlineStr">
        <is>
          <t>风道末端_方形散流器风口_方形散流器-240x240</t>
        </is>
      </c>
      <c r="V190" t="inlineStr">
        <is>
          <t>20231010更新：
1.命名增加了材质；
2.修改了族名称；</t>
        </is>
      </c>
      <c r="W190"/>
      <c r="X190" t="inlineStr">
        <is>
          <t>空调风_风道末端</t>
        </is>
      </c>
      <c r="Y190"/>
      <c r="Z190"/>
      <c r="AA190"/>
      <c r="AB190" s="2" t="str">
        <f>=HYPERLINK("https://j6i2pabkfv.feishu.cn/wiki/Mz79wzw5gi6rFpkwySPcyAOpnhe", "属性信息表-非加压风口-一工区")</f>
        <v>属性信息表-非加压风口-一工区</v>
      </c>
      <c r="AC190"/>
      <c r="AD190"/>
      <c r="AE190"/>
      <c r="AF190"/>
      <c r="AG190"/>
      <c r="AH190"/>
      <c r="AI190"/>
    </row>
    <row r="191" ht="25.5" customHeight="1">
      <c r="A191"/>
      <c r="B191" t="inlineStr">
        <is>
          <t>通风空调工程</t>
        </is>
      </c>
      <c r="C191" t="inlineStr">
        <is>
          <t>通风、空调风及防排烟工程</t>
        </is>
      </c>
      <c r="D191" t="inlineStr">
        <is>
          <t>风口</t>
        </is>
      </c>
      <c r="E191" t="inlineStr">
        <is>
          <t>030703007</t>
        </is>
      </c>
      <c r="F191" t="inlineStr">
        <is>
          <t>方形散流器 100x100</t>
        </is>
      </c>
      <c r="G191"/>
      <c r="H191" t="inlineStr">
        <is>
          <t>个</t>
        </is>
      </c>
      <c r="I191" t="inlineStr">
        <is>
          <t>暖通空调系统</t>
        </is>
      </c>
      <c r="J191" t="inlineStr">
        <is>
          <t>风道末端</t>
        </is>
      </c>
      <c r="K191" t="inlineStr">
        <is>
          <t>风口</t>
        </is>
      </c>
      <c r="L191" t="inlineStr">
        <is>
          <t>03</t>
        </is>
      </c>
      <c r="M191" t="inlineStr">
        <is>
          <t>01</t>
        </is>
      </c>
      <c r="N191" t="inlineStr">
        <is>
          <t>06</t>
        </is>
      </c>
      <c r="O191" t="inlineStr">
        <is>
          <t>01</t>
        </is>
      </c>
      <c r="P191" t="inlineStr">
        <is>
          <t>风道末端</t>
        </is>
      </c>
      <c r="Q191" t="inlineStr">
        <is>
          <t>圆形散流器风口</t>
        </is>
      </c>
      <c r="R191" t="inlineStr">
        <is>
          <t>方形散流器-100x100</t>
        </is>
      </c>
      <c r="S191" t="inlineStr">
        <is>
          <t>设备名称-长（mm）x宽（mm）</t>
        </is>
      </c>
      <c r="T191"/>
      <c r="U191" t="inlineStr">
        <is>
          <t>风道末端_圆形散流器风口_方形散流器-100x100</t>
        </is>
      </c>
      <c r="V191" t="inlineStr">
        <is>
          <t>20231010更新：
1.新增构件</t>
        </is>
      </c>
      <c r="W191"/>
      <c r="X191" t="inlineStr">
        <is>
          <t>空调风_风道末端</t>
        </is>
      </c>
      <c r="Y191"/>
      <c r="Z191"/>
      <c r="AA191"/>
      <c r="AB191" s="2" t="str">
        <f>=HYPERLINK("https://j6i2pabkfv.feishu.cn/wiki/Mz79wzw5gi6rFpkwySPcyAOpnhe", "属性信息表-非加压风口-一工区")</f>
        <v>属性信息表-非加压风口-一工区</v>
      </c>
      <c r="AC191"/>
      <c r="AD191"/>
      <c r="AE191"/>
      <c r="AF191"/>
      <c r="AG191"/>
      <c r="AH191"/>
      <c r="AI191"/>
    </row>
    <row r="192" ht="25.5" customHeight="1">
      <c r="A192"/>
      <c r="B192" t="inlineStr">
        <is>
          <t>通风空调工程</t>
        </is>
      </c>
      <c r="C192" t="inlineStr">
        <is>
          <t>通风、空调风及防排烟工程</t>
        </is>
      </c>
      <c r="D192" t="inlineStr">
        <is>
          <t>风口</t>
        </is>
      </c>
      <c r="E192" t="inlineStr">
        <is>
          <t>030703007</t>
        </is>
      </c>
      <c r="F192" t="inlineStr">
        <is>
          <t>带叶片调节的条缝形风口（3条缝）（带温感调节器）1000x200</t>
        </is>
      </c>
      <c r="G192"/>
      <c r="H192" t="inlineStr">
        <is>
          <t>个</t>
        </is>
      </c>
      <c r="I192" t="inlineStr">
        <is>
          <t>暖通空调系统</t>
        </is>
      </c>
      <c r="J192" t="inlineStr">
        <is>
          <t>风道末端</t>
        </is>
      </c>
      <c r="K192" t="inlineStr">
        <is>
          <t>风口</t>
        </is>
      </c>
      <c r="L192" t="inlineStr">
        <is>
          <t>03</t>
        </is>
      </c>
      <c r="M192" t="inlineStr">
        <is>
          <t>01</t>
        </is>
      </c>
      <c r="N192" t="inlineStr">
        <is>
          <t>06</t>
        </is>
      </c>
      <c r="O192" t="inlineStr">
        <is>
          <t>01</t>
        </is>
      </c>
      <c r="P192" t="inlineStr">
        <is>
          <t>风道末端</t>
        </is>
      </c>
      <c r="Q192" t="inlineStr">
        <is>
          <t>条缝型风口</t>
        </is>
      </c>
      <c r="R192" t="inlineStr">
        <is>
          <t>带叶片调节的条缝形风口（3条缝）（带温感调节器）-1000x200</t>
        </is>
      </c>
      <c r="S192" t="inlineStr">
        <is>
          <t>设备名称-长（mm）x宽（mm）</t>
        </is>
      </c>
      <c r="T192"/>
      <c r="U192" t="inlineStr">
        <is>
          <t>风道末端_条缝型风口_带叶片调节的条缝形风口（3条缝）（带温感调节器）-1000x200</t>
        </is>
      </c>
      <c r="V192" t="inlineStr">
        <is>
          <t>20231010更新：
1.新增构件</t>
        </is>
      </c>
      <c r="W192"/>
      <c r="X192" t="inlineStr">
        <is>
          <t>空调风_风道末端</t>
        </is>
      </c>
      <c r="Y192"/>
      <c r="Z192"/>
      <c r="AA192"/>
      <c r="AB192" s="2" t="str">
        <f>=HYPERLINK("https://j6i2pabkfv.feishu.cn/wiki/Mz79wzw5gi6rFpkwySPcyAOpnhe", "属性信息表-非加压风口-一工区")</f>
        <v>属性信息表-非加压风口-一工区</v>
      </c>
      <c r="AC192"/>
      <c r="AD192"/>
      <c r="AE192"/>
      <c r="AF192"/>
      <c r="AG192"/>
      <c r="AH192"/>
      <c r="AI192"/>
    </row>
    <row r="193" ht="25.5" customHeight="1">
      <c r="A193"/>
      <c r="B193" t="inlineStr">
        <is>
          <t>通风空调工程</t>
        </is>
      </c>
      <c r="C193" t="inlineStr">
        <is>
          <t>通风、空调风及防排烟工程</t>
        </is>
      </c>
      <c r="D193" t="inlineStr">
        <is>
          <t>风口</t>
        </is>
      </c>
      <c r="E193" t="inlineStr">
        <is>
          <t>030703007</t>
        </is>
      </c>
      <c r="F193" t="inlineStr">
        <is>
          <t>带叶片调节的条缝形风口（3条缝）（带温感调节器）1000x200</t>
        </is>
      </c>
      <c r="G193"/>
      <c r="H193" t="inlineStr">
        <is>
          <t>个</t>
        </is>
      </c>
      <c r="I193" t="inlineStr">
        <is>
          <t>暖通空调系统</t>
        </is>
      </c>
      <c r="J193" t="inlineStr">
        <is>
          <t>风道末端</t>
        </is>
      </c>
      <c r="K193" t="inlineStr">
        <is>
          <t>风口</t>
        </is>
      </c>
      <c r="L193" t="inlineStr">
        <is>
          <t>03</t>
        </is>
      </c>
      <c r="M193" t="inlineStr">
        <is>
          <t>01</t>
        </is>
      </c>
      <c r="N193" t="inlineStr">
        <is>
          <t>06</t>
        </is>
      </c>
      <c r="O193" t="inlineStr">
        <is>
          <t>01</t>
        </is>
      </c>
      <c r="P193" t="inlineStr">
        <is>
          <t>风道末端</t>
        </is>
      </c>
      <c r="Q193" t="inlineStr">
        <is>
          <t>条缝型风口（带温感调节器）</t>
        </is>
      </c>
      <c r="R193" t="inlineStr">
        <is>
          <t>带叶片调节的条缝形风口（3条缝）（带温感调节器）-1000x200</t>
        </is>
      </c>
      <c r="S193" t="inlineStr">
        <is>
          <t>设备名称-长（mm）x宽（mm）</t>
        </is>
      </c>
      <c r="T193"/>
      <c r="U193" t="inlineStr">
        <is>
          <t>风道末端_条缝型风口（带温感调节器）_带叶片调节的条缝形风口（3条缝）（带温感调节器）-1000x200</t>
        </is>
      </c>
      <c r="V193" t="inlineStr">
        <is>
          <t>20231010更新：
1.新增构件</t>
        </is>
      </c>
      <c r="W193"/>
      <c r="X193" t="inlineStr">
        <is>
          <t>空调风_风道末端</t>
        </is>
      </c>
      <c r="Y193"/>
      <c r="Z193"/>
      <c r="AA193"/>
      <c r="AB193" s="2" t="str">
        <f>=HYPERLINK("https://j6i2pabkfv.feishu.cn/wiki/Mz79wzw5gi6rFpkwySPcyAOpnhe", "属性信息表-非加压风口-一工区")</f>
        <v>属性信息表-非加压风口-一工区</v>
      </c>
      <c r="AC193"/>
      <c r="AD193"/>
      <c r="AE193"/>
      <c r="AF193"/>
      <c r="AG193"/>
      <c r="AH193"/>
      <c r="AI193"/>
    </row>
    <row r="194" ht="25.5" customHeight="1">
      <c r="A194"/>
      <c r="B194" t="inlineStr">
        <is>
          <t>通风空调工程</t>
        </is>
      </c>
      <c r="C194" t="inlineStr">
        <is>
          <t>通风、空调风及防排烟工程</t>
        </is>
      </c>
      <c r="D194" t="inlineStr">
        <is>
          <t>风口</t>
        </is>
      </c>
      <c r="E194" t="inlineStr">
        <is>
          <t>030703007</t>
        </is>
      </c>
      <c r="F194" t="inlineStr">
        <is>
          <t>条形风口  1000x150</t>
        </is>
      </c>
      <c r="G194"/>
      <c r="H194" t="inlineStr">
        <is>
          <t>个</t>
        </is>
      </c>
      <c r="I194" t="inlineStr">
        <is>
          <t>暖通空调系统</t>
        </is>
      </c>
      <c r="J194" t="inlineStr">
        <is>
          <t>风道末端</t>
        </is>
      </c>
      <c r="K194" t="inlineStr">
        <is>
          <t>风口</t>
        </is>
      </c>
      <c r="L194" t="inlineStr">
        <is>
          <t>03</t>
        </is>
      </c>
      <c r="M194" t="inlineStr">
        <is>
          <t>01</t>
        </is>
      </c>
      <c r="N194" t="inlineStr">
        <is>
          <t>06</t>
        </is>
      </c>
      <c r="O194" t="inlineStr">
        <is>
          <t>01</t>
        </is>
      </c>
      <c r="P194" t="inlineStr">
        <is>
          <t>风道末端</t>
        </is>
      </c>
      <c r="Q194" t="inlineStr">
        <is>
          <t>条形百叶风口</t>
        </is>
      </c>
      <c r="R194" t="inlineStr">
        <is>
          <t>条形风口-1000x150</t>
        </is>
      </c>
      <c r="S194" t="inlineStr">
        <is>
          <t>设备名称-长（mm）x宽（mm）</t>
        </is>
      </c>
      <c r="T194"/>
      <c r="U194" t="inlineStr">
        <is>
          <t>风道末端_条形百叶风口_条形风口-1000x150</t>
        </is>
      </c>
      <c r="V194" t="inlineStr">
        <is>
          <t>20231010更新：
1.命名增加了材质；
2.修改了族名称；</t>
        </is>
      </c>
      <c r="W194"/>
      <c r="X194" t="inlineStr">
        <is>
          <t>空调风_风道末端</t>
        </is>
      </c>
      <c r="Y194"/>
      <c r="Z194"/>
      <c r="AA194"/>
      <c r="AB194" s="2" t="str">
        <f>=HYPERLINK("https://j6i2pabkfv.feishu.cn/wiki/Mz79wzw5gi6rFpkwySPcyAOpnhe", "属性信息表-非加压风口-一工区")</f>
        <v>属性信息表-非加压风口-一工区</v>
      </c>
      <c r="AC194"/>
      <c r="AD194"/>
      <c r="AE194"/>
      <c r="AF194"/>
      <c r="AG194"/>
      <c r="AH194"/>
      <c r="AI194"/>
    </row>
    <row r="195" ht="25.5" customHeight="1">
      <c r="A195"/>
      <c r="B195" t="inlineStr">
        <is>
          <t>通风空调工程</t>
        </is>
      </c>
      <c r="C195" t="inlineStr">
        <is>
          <t>通风、空调风及防排烟工程</t>
        </is>
      </c>
      <c r="D195" t="inlineStr">
        <is>
          <t>风口</t>
        </is>
      </c>
      <c r="E195" t="inlineStr">
        <is>
          <t>030703007</t>
        </is>
      </c>
      <c r="F195" t="inlineStr">
        <is>
          <t>单层格栅风口  2000x2500</t>
        </is>
      </c>
      <c r="G195"/>
      <c r="H195" t="inlineStr">
        <is>
          <t>个</t>
        </is>
      </c>
      <c r="I195" t="inlineStr">
        <is>
          <t>暖通空调系统</t>
        </is>
      </c>
      <c r="J195" t="inlineStr">
        <is>
          <t>风道末端</t>
        </is>
      </c>
      <c r="K195" t="inlineStr">
        <is>
          <t>风口</t>
        </is>
      </c>
      <c r="L195" t="inlineStr">
        <is>
          <t>03</t>
        </is>
      </c>
      <c r="M195" t="inlineStr">
        <is>
          <t>01</t>
        </is>
      </c>
      <c r="N195" t="inlineStr">
        <is>
          <t>06</t>
        </is>
      </c>
      <c r="O195" t="inlineStr">
        <is>
          <t>01</t>
        </is>
      </c>
      <c r="P195" t="inlineStr">
        <is>
          <t>风道末端</t>
        </is>
      </c>
      <c r="Q195" t="inlineStr">
        <is>
          <t>条形格栅风口</t>
        </is>
      </c>
      <c r="R195" t="inlineStr">
        <is>
          <t>单层格栅风口-2000x2500</t>
        </is>
      </c>
      <c r="S195" t="inlineStr">
        <is>
          <t>设备名称-长（mm）x宽（mm）</t>
        </is>
      </c>
      <c r="T195"/>
      <c r="U195" t="inlineStr">
        <is>
          <t>风道末端_条形格栅风口_单层格栅风口-2000x2500</t>
        </is>
      </c>
      <c r="V195" t="inlineStr">
        <is>
          <t>20231010更新：
1.新增构件</t>
        </is>
      </c>
      <c r="W195"/>
      <c r="X195" t="inlineStr">
        <is>
          <t>空调风_风道末端</t>
        </is>
      </c>
      <c r="Y195"/>
      <c r="Z195"/>
      <c r="AA195"/>
      <c r="AB195" s="2" t="str">
        <f>=HYPERLINK("https://j6i2pabkfv.feishu.cn/wiki/Mz79wzw5gi6rFpkwySPcyAOpnhe", "属性信息表-非加压风口-一工区")</f>
        <v>属性信息表-非加压风口-一工区</v>
      </c>
      <c r="AC195"/>
      <c r="AD195"/>
      <c r="AE195"/>
      <c r="AF195"/>
      <c r="AG195"/>
      <c r="AH195"/>
      <c r="AI195"/>
    </row>
    <row r="196" ht="25.5" customHeight="1">
      <c r="A196"/>
      <c r="B196" t="inlineStr">
        <is>
          <t>通风空调工程</t>
        </is>
      </c>
      <c r="C196" t="inlineStr">
        <is>
          <t>通风、空调风及防排烟工程</t>
        </is>
      </c>
      <c r="D196" t="inlineStr">
        <is>
          <t>风口</t>
        </is>
      </c>
      <c r="E196"/>
      <c r="F196"/>
      <c r="G196"/>
      <c r="H196" t="inlineStr">
        <is>
          <t>个</t>
        </is>
      </c>
      <c r="I196" t="inlineStr">
        <is>
          <t>暖通空调系统</t>
        </is>
      </c>
      <c r="J196" t="inlineStr">
        <is>
          <t>风道末端</t>
        </is>
      </c>
      <c r="K196" t="inlineStr">
        <is>
          <t>风口</t>
        </is>
      </c>
      <c r="L196" t="inlineStr">
        <is>
          <t>03</t>
        </is>
      </c>
      <c r="M196" t="inlineStr">
        <is>
          <t>01</t>
        </is>
      </c>
      <c r="N196" t="inlineStr">
        <is>
          <t>06</t>
        </is>
      </c>
      <c r="O196" t="inlineStr">
        <is>
          <t>01</t>
        </is>
      </c>
      <c r="P196" t="inlineStr">
        <is>
          <t>风道末端</t>
        </is>
      </c>
      <c r="Q196" t="inlineStr">
        <is>
          <t>喷射风口</t>
        </is>
      </c>
      <c r="R196" t="inlineStr">
        <is>
          <t>送风系统-铝合金-φ200mm-球形</t>
        </is>
      </c>
      <c r="S196" t="inlineStr">
        <is>
          <t>系统-材质-直径（mm）</t>
        </is>
      </c>
      <c r="T196"/>
      <c r="U196" t="inlineStr">
        <is>
          <t>风道末端_喷射风口_送风系统-铝合金-φ200mm-球形</t>
        </is>
      </c>
      <c r="V196" t="inlineStr">
        <is>
          <t>20231010更新：
1.新增构件</t>
        </is>
      </c>
      <c r="W196"/>
      <c r="X196" t="inlineStr">
        <is>
          <t>空调风_风道末端</t>
        </is>
      </c>
      <c r="Y196"/>
      <c r="Z196"/>
      <c r="AA196"/>
      <c r="AB196" s="2" t="str">
        <f>=HYPERLINK("https://j6i2pabkfv.feishu.cn/wiki/Mz79wzw5gi6rFpkwySPcyAOpnhe", "属性信息表-非加压风口-一工区")</f>
        <v>属性信息表-非加压风口-一工区</v>
      </c>
      <c r="AC196"/>
      <c r="AD196"/>
      <c r="AE196"/>
      <c r="AF196" t="inlineStr">
        <is>
          <t>是</t>
        </is>
      </c>
      <c r="AG196" t="inlineStr">
        <is>
          <t>image.png</t>
        </is>
      </c>
      <c r="AH196"/>
      <c r="AI196"/>
    </row>
    <row r="197" ht="25.5" customHeight="1">
      <c r="A197"/>
      <c r="B197" t="inlineStr">
        <is>
          <t>通风空调工程</t>
        </is>
      </c>
      <c r="C197" t="inlineStr">
        <is>
          <t>通风、空调风及防排烟工程</t>
        </is>
      </c>
      <c r="D197" t="inlineStr">
        <is>
          <t>风口</t>
        </is>
      </c>
      <c r="E197" t="inlineStr">
        <is>
          <t>030703007</t>
        </is>
      </c>
      <c r="F197" t="inlineStr">
        <is>
          <t>旋流风口 Φ315</t>
        </is>
      </c>
      <c r="G197"/>
      <c r="H197" t="inlineStr">
        <is>
          <t>个</t>
        </is>
      </c>
      <c r="I197" t="inlineStr">
        <is>
          <t>暖通空调系统</t>
        </is>
      </c>
      <c r="J197" t="inlineStr">
        <is>
          <t>风道末端</t>
        </is>
      </c>
      <c r="K197" t="inlineStr">
        <is>
          <t>风口</t>
        </is>
      </c>
      <c r="L197" t="inlineStr">
        <is>
          <t>03</t>
        </is>
      </c>
      <c r="M197" t="inlineStr">
        <is>
          <t>01</t>
        </is>
      </c>
      <c r="N197" t="inlineStr">
        <is>
          <t>06</t>
        </is>
      </c>
      <c r="O197" t="inlineStr">
        <is>
          <t>01</t>
        </is>
      </c>
      <c r="P197" t="inlineStr">
        <is>
          <t>风道末端</t>
        </is>
      </c>
      <c r="Q197" t="inlineStr">
        <is>
          <t>旋流风口</t>
        </is>
      </c>
      <c r="R197" t="inlineStr">
        <is>
          <t>旋流风口-Φ315</t>
        </is>
      </c>
      <c r="S197" t="inlineStr">
        <is>
          <t>设备名称-直径（mm）</t>
        </is>
      </c>
      <c r="T197"/>
      <c r="U197" t="inlineStr">
        <is>
          <t>风道末端_旋流风口_旋流风口-Φ315</t>
        </is>
      </c>
      <c r="V197" t="inlineStr">
        <is>
          <t>20231010更新：
1.命名增加了材质；</t>
        </is>
      </c>
      <c r="W197"/>
      <c r="X197" t="inlineStr">
        <is>
          <t>空调风_风道末端</t>
        </is>
      </c>
      <c r="Y197"/>
      <c r="Z197"/>
      <c r="AA197"/>
      <c r="AB197" s="2" t="str">
        <f>=HYPERLINK("https://j6i2pabkfv.feishu.cn/wiki/Mz79wzw5gi6rFpkwySPcyAOpnhe", "属性信息表-非加压风口-一工区")</f>
        <v>属性信息表-非加压风口-一工区</v>
      </c>
      <c r="AC197"/>
      <c r="AD197"/>
      <c r="AE197"/>
      <c r="AF197"/>
      <c r="AG197"/>
      <c r="AH197"/>
      <c r="AI197"/>
    </row>
    <row r="198" ht="25.5" customHeight="1">
      <c r="A198"/>
      <c r="B198" t="inlineStr">
        <is>
          <t>通风空调工程</t>
        </is>
      </c>
      <c r="C198" t="inlineStr">
        <is>
          <t>通风、空调风及防排烟工程</t>
        </is>
      </c>
      <c r="D198" t="inlineStr">
        <is>
          <t>风口</t>
        </is>
      </c>
      <c r="E198" t="inlineStr">
        <is>
          <t>030703007</t>
        </is>
      </c>
      <c r="F198" t="inlineStr">
        <is>
          <t>单层百叶风口 300x150</t>
        </is>
      </c>
      <c r="G198"/>
      <c r="H198" t="inlineStr">
        <is>
          <t>个</t>
        </is>
      </c>
      <c r="I198" t="inlineStr">
        <is>
          <t>暖通空调系统</t>
        </is>
      </c>
      <c r="J198" t="inlineStr">
        <is>
          <t>风道末端</t>
        </is>
      </c>
      <c r="K198" t="inlineStr">
        <is>
          <t>风口</t>
        </is>
      </c>
      <c r="L198" t="inlineStr">
        <is>
          <t>03</t>
        </is>
      </c>
      <c r="M198" t="inlineStr">
        <is>
          <t>01</t>
        </is>
      </c>
      <c r="N198" t="inlineStr">
        <is>
          <t>06</t>
        </is>
      </c>
      <c r="O198" t="inlineStr">
        <is>
          <t>01</t>
        </is>
      </c>
      <c r="P198" t="inlineStr">
        <is>
          <t>风道末端</t>
        </is>
      </c>
      <c r="Q198" t="inlineStr">
        <is>
          <t>单层百叶风口（带滤网）</t>
        </is>
      </c>
      <c r="R198" t="inlineStr">
        <is>
          <t>单层百叶风口-300x150</t>
        </is>
      </c>
      <c r="S198" t="inlineStr">
        <is>
          <t>设备名称-长（mm）x宽（mm）</t>
        </is>
      </c>
      <c r="T198"/>
      <c r="U198" t="inlineStr">
        <is>
          <t>风道末端_单层百叶风口（带滤网）_单层百叶风口-300x150</t>
        </is>
      </c>
      <c r="V198" t="inlineStr">
        <is>
          <t>20231010更新：
1.新增构件</t>
        </is>
      </c>
      <c r="W198"/>
      <c r="X198" t="inlineStr">
        <is>
          <t>空调风_风道末端</t>
        </is>
      </c>
      <c r="Y198"/>
      <c r="Z198"/>
      <c r="AA198"/>
      <c r="AB198" s="2" t="str">
        <f>=HYPERLINK("https://j6i2pabkfv.feishu.cn/wiki/Mz79wzw5gi6rFpkwySPcyAOpnhe", "属性信息表-非加压风口-一工区")</f>
        <v>属性信息表-非加压风口-一工区</v>
      </c>
      <c r="AC198"/>
      <c r="AD198"/>
      <c r="AE198"/>
      <c r="AF198"/>
      <c r="AG198"/>
      <c r="AH198"/>
      <c r="AI198"/>
    </row>
    <row r="199" ht="25.5" customHeight="1">
      <c r="A199"/>
      <c r="B199" t="inlineStr">
        <is>
          <t>通风空调工程</t>
        </is>
      </c>
      <c r="C199" t="inlineStr">
        <is>
          <t>通风、空调风及防排烟工程</t>
        </is>
      </c>
      <c r="D199" t="inlineStr">
        <is>
          <t>风口</t>
        </is>
      </c>
      <c r="E199" t="inlineStr">
        <is>
          <t>030703007</t>
        </is>
      </c>
      <c r="F199" t="inlineStr">
        <is>
          <t>单层格栅风口  2000x2500</t>
        </is>
      </c>
      <c r="G199"/>
      <c r="H199" t="inlineStr">
        <is>
          <t>个</t>
        </is>
      </c>
      <c r="I199" t="inlineStr">
        <is>
          <t>暖通空调系统</t>
        </is>
      </c>
      <c r="J199" t="inlineStr">
        <is>
          <t>风道末端</t>
        </is>
      </c>
      <c r="K199" t="inlineStr">
        <is>
          <t>风口</t>
        </is>
      </c>
      <c r="L199" t="inlineStr">
        <is>
          <t>03</t>
        </is>
      </c>
      <c r="M199" t="inlineStr">
        <is>
          <t>01</t>
        </is>
      </c>
      <c r="N199" t="inlineStr">
        <is>
          <t>06</t>
        </is>
      </c>
      <c r="O199" t="inlineStr">
        <is>
          <t>01</t>
        </is>
      </c>
      <c r="P199" t="inlineStr">
        <is>
          <t>风道末端</t>
        </is>
      </c>
      <c r="Q199" t="inlineStr">
        <is>
          <t>单层格栅风口</t>
        </is>
      </c>
      <c r="R199" t="inlineStr">
        <is>
          <t>单层格栅风口-2000x2500</t>
        </is>
      </c>
      <c r="S199" t="inlineStr">
        <is>
          <t>设备名称-长（mm）x宽（mm）</t>
        </is>
      </c>
      <c r="T199"/>
      <c r="U199" t="inlineStr">
        <is>
          <t>风道末端_单层格栅风口_单层格栅风口-2000x2500</t>
        </is>
      </c>
      <c r="V199" t="inlineStr">
        <is>
          <t>20231010更新：
1.新增构件</t>
        </is>
      </c>
      <c r="W199"/>
      <c r="X199" t="inlineStr">
        <is>
          <t>空调风_风道末端</t>
        </is>
      </c>
      <c r="Y199"/>
      <c r="Z199"/>
      <c r="AA199"/>
      <c r="AB199" s="2" t="str">
        <f>=HYPERLINK("https://j6i2pabkfv.feishu.cn/wiki/Mz79wzw5gi6rFpkwySPcyAOpnhe", "属性信息表-非加压风口-一工区")</f>
        <v>属性信息表-非加压风口-一工区</v>
      </c>
      <c r="AC199"/>
      <c r="AD199"/>
      <c r="AE199"/>
      <c r="AF199"/>
      <c r="AG199"/>
      <c r="AH199"/>
      <c r="AI199"/>
    </row>
    <row r="200" ht="25.5" customHeight="1">
      <c r="A200"/>
      <c r="B200" t="inlineStr">
        <is>
          <t>通风空调工程</t>
        </is>
      </c>
      <c r="C200" t="inlineStr">
        <is>
          <t>通风、空调风及防排烟工程</t>
        </is>
      </c>
      <c r="D200" t="inlineStr">
        <is>
          <t>风口</t>
        </is>
      </c>
      <c r="E200" t="inlineStr">
        <is>
          <t>030703007</t>
        </is>
      </c>
      <c r="F200" t="inlineStr">
        <is>
          <t>单层格栅风口  2000x2500</t>
        </is>
      </c>
      <c r="G200"/>
      <c r="H200" t="inlineStr">
        <is>
          <t>个</t>
        </is>
      </c>
      <c r="I200" t="inlineStr">
        <is>
          <t>暖通空调系统</t>
        </is>
      </c>
      <c r="J200" t="inlineStr">
        <is>
          <t>风道末端</t>
        </is>
      </c>
      <c r="K200" t="inlineStr">
        <is>
          <t>风口</t>
        </is>
      </c>
      <c r="L200" t="inlineStr">
        <is>
          <t>03</t>
        </is>
      </c>
      <c r="M200" t="inlineStr">
        <is>
          <t>01</t>
        </is>
      </c>
      <c r="N200" t="inlineStr">
        <is>
          <t>06</t>
        </is>
      </c>
      <c r="O200" t="inlineStr">
        <is>
          <t>01</t>
        </is>
      </c>
      <c r="P200" t="inlineStr">
        <is>
          <t>风道末端</t>
        </is>
      </c>
      <c r="Q200" t="inlineStr">
        <is>
          <t>单层格栅风口（门铰式）</t>
        </is>
      </c>
      <c r="R200" t="inlineStr">
        <is>
          <t>单层格栅风口-2000x2500</t>
        </is>
      </c>
      <c r="S200" t="inlineStr">
        <is>
          <t>设备名称-长（mm）x宽（mm）</t>
        </is>
      </c>
      <c r="T200"/>
      <c r="U200" t="inlineStr">
        <is>
          <t>风道末端_单层格栅风口（门铰式）_单层格栅风口-2000x2500</t>
        </is>
      </c>
      <c r="V200" t="inlineStr">
        <is>
          <t>20231010更新：
1.新增构件</t>
        </is>
      </c>
      <c r="W200"/>
      <c r="X200" t="inlineStr">
        <is>
          <t>空调风_风道末端</t>
        </is>
      </c>
      <c r="Y200"/>
      <c r="Z200"/>
      <c r="AA200"/>
      <c r="AB200" s="2" t="str">
        <f>=HYPERLINK("https://j6i2pabkfv.feishu.cn/wiki/Mz79wzw5gi6rFpkwySPcyAOpnhe", "属性信息表-非加压风口-一工区")</f>
        <v>属性信息表-非加压风口-一工区</v>
      </c>
      <c r="AC200"/>
      <c r="AD200"/>
      <c r="AE200"/>
      <c r="AF200"/>
      <c r="AG200"/>
      <c r="AH200"/>
      <c r="AI200"/>
    </row>
    <row r="201" ht="25.5" customHeight="1">
      <c r="A201"/>
      <c r="B201" t="inlineStr">
        <is>
          <t>通风空调工程</t>
        </is>
      </c>
      <c r="C201" t="inlineStr">
        <is>
          <t>通风、空调风及防排烟工程</t>
        </is>
      </c>
      <c r="D201" t="inlineStr">
        <is>
          <t>风口</t>
        </is>
      </c>
      <c r="E201" t="inlineStr">
        <is>
          <t>030703007</t>
        </is>
      </c>
      <c r="F201" t="inlineStr">
        <is>
          <t>自垂百叶风口 500x600</t>
        </is>
      </c>
      <c r="G201"/>
      <c r="H201" t="inlineStr">
        <is>
          <t>个</t>
        </is>
      </c>
      <c r="I201" t="inlineStr">
        <is>
          <t>暖通空调系统</t>
        </is>
      </c>
      <c r="J201" t="inlineStr">
        <is>
          <t>风道末端</t>
        </is>
      </c>
      <c r="K201" t="inlineStr">
        <is>
          <t>风口</t>
        </is>
      </c>
      <c r="L201" t="inlineStr">
        <is>
          <t>03</t>
        </is>
      </c>
      <c r="M201" t="inlineStr">
        <is>
          <t>01</t>
        </is>
      </c>
      <c r="N201" t="inlineStr">
        <is>
          <t>06</t>
        </is>
      </c>
      <c r="O201" t="inlineStr">
        <is>
          <t>01</t>
        </is>
      </c>
      <c r="P201" t="inlineStr">
        <is>
          <t>风道末端</t>
        </is>
      </c>
      <c r="Q201" t="inlineStr">
        <is>
          <t>自垂式百叶风口</t>
        </is>
      </c>
      <c r="R201" t="inlineStr">
        <is>
          <t>自垂百叶风口-500x600</t>
        </is>
      </c>
      <c r="S201" t="inlineStr">
        <is>
          <t>设备名称-长（mm）x宽（mm）</t>
        </is>
      </c>
      <c r="T201"/>
      <c r="U201" t="inlineStr">
        <is>
          <t>风道末端_自垂式百叶风口_自垂百叶风口-500x600</t>
        </is>
      </c>
      <c r="V201" t="inlineStr">
        <is>
          <t>20231010更新：
1.新增构件</t>
        </is>
      </c>
      <c r="W201"/>
      <c r="X201" t="inlineStr">
        <is>
          <t>空调风_风道末端</t>
        </is>
      </c>
      <c r="Y201"/>
      <c r="Z201"/>
      <c r="AA201"/>
      <c r="AB201" s="2" t="str">
        <f>=HYPERLINK("https://j6i2pabkfv.feishu.cn/wiki/Mz79wzw5gi6rFpkwySPcyAOpnhe", "属性信息表-非加压风口-一工区")</f>
        <v>属性信息表-非加压风口-一工区</v>
      </c>
      <c r="AC201"/>
      <c r="AD201"/>
      <c r="AE201"/>
      <c r="AF201"/>
      <c r="AG201"/>
      <c r="AH201"/>
      <c r="AI201"/>
    </row>
    <row r="202" ht="25.5" customHeight="1">
      <c r="A202"/>
      <c r="B202" t="inlineStr">
        <is>
          <t>通风空调工程</t>
        </is>
      </c>
      <c r="C202" t="inlineStr">
        <is>
          <t>通风、空调风及防排烟工程</t>
        </is>
      </c>
      <c r="D202" t="inlineStr">
        <is>
          <t>风口</t>
        </is>
      </c>
      <c r="E202"/>
      <c r="F202"/>
      <c r="G202"/>
      <c r="H202" t="inlineStr">
        <is>
          <t>个</t>
        </is>
      </c>
      <c r="I202" t="inlineStr">
        <is>
          <t>暖通空调系统</t>
        </is>
      </c>
      <c r="J202" t="inlineStr">
        <is>
          <t>风道末端</t>
        </is>
      </c>
      <c r="K202" t="inlineStr">
        <is>
          <t>风口</t>
        </is>
      </c>
      <c r="L202" t="inlineStr">
        <is>
          <t>03</t>
        </is>
      </c>
      <c r="M202" t="inlineStr">
        <is>
          <t>01</t>
        </is>
      </c>
      <c r="N202" t="inlineStr">
        <is>
          <t>06</t>
        </is>
      </c>
      <c r="O202" t="inlineStr">
        <is>
          <t>01</t>
        </is>
      </c>
      <c r="P202" t="inlineStr">
        <is>
          <t>风道末端</t>
        </is>
      </c>
      <c r="Q202" t="inlineStr">
        <is>
          <t>条形百叶风口（带调节阀）</t>
        </is>
      </c>
      <c r="R202" t="inlineStr">
        <is>
          <t>送风系统-ABS-800mmx150mm</t>
        </is>
      </c>
      <c r="S202" t="inlineStr">
        <is>
          <t>设备名称-长（mm）x宽（mm）</t>
        </is>
      </c>
      <c r="T202"/>
      <c r="U202" t="inlineStr">
        <is>
          <t>风道末端_条形百叶风口（带调节阀）_送风系统-ABS-800mmx150mm</t>
        </is>
      </c>
      <c r="V202" t="inlineStr">
        <is>
          <t>20231010更新：
1.新增构件</t>
        </is>
      </c>
      <c r="W202"/>
      <c r="X202" t="inlineStr">
        <is>
          <t>空调风_风道末端</t>
        </is>
      </c>
      <c r="Y202"/>
      <c r="Z202"/>
      <c r="AA202"/>
      <c r="AB202" s="2" t="str">
        <f>=HYPERLINK("https://j6i2pabkfv.feishu.cn/wiki/Mz79wzw5gi6rFpkwySPcyAOpnhe", "属性信息表-非加压风口-一工区")</f>
        <v>属性信息表-非加压风口-一工区</v>
      </c>
      <c r="AC202"/>
      <c r="AD202"/>
      <c r="AE202"/>
      <c r="AF202" t="inlineStr">
        <is>
          <t>否</t>
        </is>
      </c>
      <c r="AG202" t="inlineStr">
        <is>
          <t>image.png</t>
        </is>
      </c>
      <c r="AH202"/>
      <c r="AI202"/>
    </row>
    <row r="203" ht="25.5" customHeight="1">
      <c r="A203"/>
      <c r="B203" t="inlineStr">
        <is>
          <t>通风空调工程</t>
        </is>
      </c>
      <c r="C203" t="inlineStr">
        <is>
          <t>通风、空调风及防排烟工程</t>
        </is>
      </c>
      <c r="D203" t="inlineStr">
        <is>
          <t>风口</t>
        </is>
      </c>
      <c r="E203" t="inlineStr">
        <is>
          <t>030703007</t>
        </is>
      </c>
      <c r="F203" t="inlineStr">
        <is>
          <t>多页送风口 400x1800</t>
        </is>
      </c>
      <c r="G203"/>
      <c r="H203" t="inlineStr">
        <is>
          <t>个</t>
        </is>
      </c>
      <c r="I203" t="inlineStr">
        <is>
          <t>暖通空调系统</t>
        </is>
      </c>
      <c r="J203" t="inlineStr">
        <is>
          <t>风道末端</t>
        </is>
      </c>
      <c r="K203" t="inlineStr">
        <is>
          <t>风口</t>
        </is>
      </c>
      <c r="L203" t="inlineStr">
        <is>
          <t>03</t>
        </is>
      </c>
      <c r="M203" t="inlineStr">
        <is>
          <t>01</t>
        </is>
      </c>
      <c r="N203" t="inlineStr">
        <is>
          <t>06</t>
        </is>
      </c>
      <c r="O203" t="inlineStr">
        <is>
          <t>01</t>
        </is>
      </c>
      <c r="P203" t="inlineStr">
        <is>
          <t>风道末端</t>
        </is>
      </c>
      <c r="Q203" t="inlineStr">
        <is>
          <t>多页送风口</t>
        </is>
      </c>
      <c r="R203" t="inlineStr">
        <is>
          <t>多页送风口-400x1800</t>
        </is>
      </c>
      <c r="S203" t="inlineStr">
        <is>
          <t>设备名称-长（mm）x宽（mm）</t>
        </is>
      </c>
      <c r="T203"/>
      <c r="U203" t="inlineStr">
        <is>
          <t>风道末端_多页送风口_多页送风口-400x1800</t>
        </is>
      </c>
      <c r="V203"/>
      <c r="W203"/>
      <c r="X203" t="inlineStr">
        <is>
          <t>空调风_风道末端</t>
        </is>
      </c>
      <c r="Y203"/>
      <c r="Z203"/>
      <c r="AA203"/>
      <c r="AB203" s="2" t="str">
        <f>=HYPERLINK("https://j6i2pabkfv.feishu.cn/wiki/Mz79wzw5gi6rFpkwySPcyAOpnhe", "属性信息表-非加压风口-一工区")</f>
        <v>属性信息表-非加压风口-一工区</v>
      </c>
      <c r="AC203"/>
      <c r="AD203"/>
      <c r="AE203"/>
      <c r="AF203"/>
      <c r="AG203"/>
      <c r="AH203"/>
      <c r="AI203"/>
    </row>
    <row r="204" ht="25.5" customHeight="1">
      <c r="A204"/>
      <c r="B204" t="inlineStr">
        <is>
          <t>通风空调工程</t>
        </is>
      </c>
      <c r="C204" t="inlineStr">
        <is>
          <t>通风、空调风及防排烟工程</t>
        </is>
      </c>
      <c r="D204" t="inlineStr">
        <is>
          <t>风口</t>
        </is>
      </c>
      <c r="E204" t="inlineStr">
        <is>
          <t>030703007</t>
        </is>
      </c>
      <c r="F204" t="inlineStr">
        <is>
          <t>回风口(带可拆卸过滤网) 300x300</t>
        </is>
      </c>
      <c r="G204"/>
      <c r="H204" t="inlineStr">
        <is>
          <t>个</t>
        </is>
      </c>
      <c r="I204" t="inlineStr">
        <is>
          <t>暖通空调系统</t>
        </is>
      </c>
      <c r="J204" t="inlineStr">
        <is>
          <t>风道末端</t>
        </is>
      </c>
      <c r="K204" t="inlineStr">
        <is>
          <t>风口</t>
        </is>
      </c>
      <c r="L204" t="inlineStr">
        <is>
          <t>03</t>
        </is>
      </c>
      <c r="M204" t="inlineStr">
        <is>
          <t>01</t>
        </is>
      </c>
      <c r="N204" t="inlineStr">
        <is>
          <t>06</t>
        </is>
      </c>
      <c r="O204" t="inlineStr">
        <is>
          <t>01</t>
        </is>
      </c>
      <c r="P204" t="inlineStr">
        <is>
          <t>风道末端</t>
        </is>
      </c>
      <c r="Q204" t="inlineStr">
        <is>
          <t>回风口</t>
        </is>
      </c>
      <c r="R204" t="inlineStr">
        <is>
          <t>回风口(带可拆卸过滤网)-300x300</t>
        </is>
      </c>
      <c r="S204" t="inlineStr">
        <is>
          <t>设备名称-长（mm）x宽（mm）</t>
        </is>
      </c>
      <c r="T204"/>
      <c r="U204" t="inlineStr">
        <is>
          <t>风道末端_回风口_回风口(带可拆卸过滤网)-300x300</t>
        </is>
      </c>
      <c r="V204"/>
      <c r="W204"/>
      <c r="X204" t="inlineStr">
        <is>
          <t>空调风_风道末端</t>
        </is>
      </c>
      <c r="Y204"/>
      <c r="Z204"/>
      <c r="AA204"/>
      <c r="AB204" s="2" t="str">
        <f>=HYPERLINK("https://j6i2pabkfv.feishu.cn/wiki/Mz79wzw5gi6rFpkwySPcyAOpnhe", "属性信息表-非加压风口-一工区")</f>
        <v>属性信息表-非加压风口-一工区</v>
      </c>
      <c r="AC204"/>
      <c r="AD204"/>
      <c r="AE204"/>
      <c r="AF204"/>
      <c r="AG204"/>
      <c r="AH204"/>
      <c r="AI204"/>
    </row>
    <row r="205" ht="25.5" customHeight="1">
      <c r="A205"/>
      <c r="B205" t="inlineStr">
        <is>
          <t>通风空调工程</t>
        </is>
      </c>
      <c r="C205" t="inlineStr">
        <is>
          <t>通风、空调风及防排烟工程</t>
        </is>
      </c>
      <c r="D205" t="inlineStr">
        <is>
          <t>风口</t>
        </is>
      </c>
      <c r="E205" t="inlineStr">
        <is>
          <t>030703007</t>
        </is>
      </c>
      <c r="F205" t="inlineStr">
        <is>
          <t>单层百叶回风口(带滤网+可拆卸) 300X300</t>
        </is>
      </c>
      <c r="G205"/>
      <c r="H205" t="inlineStr">
        <is>
          <t>个</t>
        </is>
      </c>
      <c r="I205" t="inlineStr">
        <is>
          <t>暖通空调系统</t>
        </is>
      </c>
      <c r="J205" t="inlineStr">
        <is>
          <t>风道末端</t>
        </is>
      </c>
      <c r="K205" t="inlineStr">
        <is>
          <t>风口</t>
        </is>
      </c>
      <c r="L205" t="inlineStr">
        <is>
          <t>03</t>
        </is>
      </c>
      <c r="M205" t="inlineStr">
        <is>
          <t>01</t>
        </is>
      </c>
      <c r="N205" t="inlineStr">
        <is>
          <t>06</t>
        </is>
      </c>
      <c r="O205" t="inlineStr">
        <is>
          <t>01</t>
        </is>
      </c>
      <c r="P205" t="inlineStr">
        <is>
          <t>风道末端</t>
        </is>
      </c>
      <c r="Q205" t="inlineStr">
        <is>
          <t>单层百叶回风口</t>
        </is>
      </c>
      <c r="R205" t="inlineStr">
        <is>
          <t>单层百叶回风口(带滤网+可拆卸)- 300X300</t>
        </is>
      </c>
      <c r="S205" t="inlineStr">
        <is>
          <t>设备名称-长（mm）x宽（mm）</t>
        </is>
      </c>
      <c r="T205"/>
      <c r="U205" t="inlineStr">
        <is>
          <t>风道末端_单层百叶回风口_单层百叶回风口(带滤网+可拆卸)- 300X300</t>
        </is>
      </c>
      <c r="V205"/>
      <c r="W205"/>
      <c r="X205" t="inlineStr">
        <is>
          <t>空调风_风道末端</t>
        </is>
      </c>
      <c r="Y205"/>
      <c r="Z205"/>
      <c r="AA205"/>
      <c r="AB205" s="2" t="str">
        <f>=HYPERLINK("https://j6i2pabkfv.feishu.cn/wiki/Mz79wzw5gi6rFpkwySPcyAOpnhe", "属性信息表-非加压风口-一工区")</f>
        <v>属性信息表-非加压风口-一工区</v>
      </c>
      <c r="AC205"/>
      <c r="AD205"/>
      <c r="AE205"/>
      <c r="AF205"/>
      <c r="AG205"/>
      <c r="AH205"/>
      <c r="AI205"/>
    </row>
    <row r="206" ht="25.5" customHeight="1">
      <c r="A206"/>
      <c r="B206" t="inlineStr">
        <is>
          <t>通风空调工程</t>
        </is>
      </c>
      <c r="C206" t="inlineStr">
        <is>
          <t>通风、空调风及防排烟工程</t>
        </is>
      </c>
      <c r="D206" t="inlineStr">
        <is>
          <t>风口</t>
        </is>
      </c>
      <c r="E206" t="inlineStr">
        <is>
          <t>030703007</t>
        </is>
      </c>
      <c r="F206" t="inlineStr">
        <is>
          <t>防结露风口  600x400</t>
        </is>
      </c>
      <c r="G206"/>
      <c r="H206" t="inlineStr">
        <is>
          <t>个</t>
        </is>
      </c>
      <c r="I206" t="inlineStr">
        <is>
          <t>暖通空调系统</t>
        </is>
      </c>
      <c r="J206" t="inlineStr">
        <is>
          <t>风道末端</t>
        </is>
      </c>
      <c r="K206" t="inlineStr">
        <is>
          <t>风口</t>
        </is>
      </c>
      <c r="L206" t="inlineStr">
        <is>
          <t>03</t>
        </is>
      </c>
      <c r="M206" t="inlineStr">
        <is>
          <t>01</t>
        </is>
      </c>
      <c r="N206" t="inlineStr">
        <is>
          <t>06</t>
        </is>
      </c>
      <c r="O206" t="inlineStr">
        <is>
          <t>01</t>
        </is>
      </c>
      <c r="P206" t="inlineStr">
        <is>
          <t>风道末端</t>
        </is>
      </c>
      <c r="Q206" t="inlineStr">
        <is>
          <t>防结露风口</t>
        </is>
      </c>
      <c r="R206" t="inlineStr">
        <is>
          <t>防结露风口-600x400</t>
        </is>
      </c>
      <c r="S206" t="inlineStr">
        <is>
          <t>设备名称-长（mm）x宽（mm）</t>
        </is>
      </c>
      <c r="T206"/>
      <c r="U206" t="inlineStr">
        <is>
          <t>风道末端_防结露风口_防结露风口-600x400</t>
        </is>
      </c>
      <c r="V206"/>
      <c r="W206"/>
      <c r="X206" t="inlineStr">
        <is>
          <t>空调风_风道末端</t>
        </is>
      </c>
      <c r="Y206"/>
      <c r="Z206"/>
      <c r="AA206"/>
      <c r="AB206" s="2" t="str">
        <f>=HYPERLINK("https://j6i2pabkfv.feishu.cn/wiki/Mz79wzw5gi6rFpkwySPcyAOpnhe", "属性信息表-非加压风口-一工区")</f>
        <v>属性信息表-非加压风口-一工区</v>
      </c>
      <c r="AC206"/>
      <c r="AD206"/>
      <c r="AE206"/>
      <c r="AF206"/>
      <c r="AG206"/>
      <c r="AH206"/>
      <c r="AI206"/>
    </row>
    <row r="207" ht="25.5" customHeight="1">
      <c r="A207"/>
      <c r="B207" t="inlineStr">
        <is>
          <t>通风空调工程</t>
        </is>
      </c>
      <c r="C207" t="inlineStr">
        <is>
          <t>通风、空调风及防排烟工程</t>
        </is>
      </c>
      <c r="D207" t="inlineStr">
        <is>
          <t>风口</t>
        </is>
      </c>
      <c r="E207" t="inlineStr">
        <is>
          <t>030701010</t>
        </is>
      </c>
      <c r="F207" t="inlineStr">
        <is>
          <t>初效过滤器</t>
        </is>
      </c>
      <c r="G207"/>
      <c r="H207" t="inlineStr">
        <is>
          <t>个</t>
        </is>
      </c>
      <c r="I207" t="inlineStr">
        <is>
          <t>暖通空调系统</t>
        </is>
      </c>
      <c r="J207" t="inlineStr">
        <is>
          <t>风道末端</t>
        </is>
      </c>
      <c r="K207" t="inlineStr">
        <is>
          <t>风口</t>
        </is>
      </c>
      <c r="L207" t="inlineStr">
        <is>
          <t>03</t>
        </is>
      </c>
      <c r="M207" t="inlineStr">
        <is>
          <t>01</t>
        </is>
      </c>
      <c r="N207" t="inlineStr">
        <is>
          <t>06</t>
        </is>
      </c>
      <c r="O207" t="inlineStr">
        <is>
          <t>01</t>
        </is>
      </c>
      <c r="P207" t="inlineStr">
        <is>
          <t>风道末端</t>
        </is>
      </c>
      <c r="Q207" t="inlineStr">
        <is>
          <t>初效过滤器</t>
        </is>
      </c>
      <c r="R207" t="inlineStr">
        <is>
          <t>初效过滤器</t>
        </is>
      </c>
      <c r="S207" t="inlineStr">
        <is>
          <t>设备名称</t>
        </is>
      </c>
      <c r="T207"/>
      <c r="U207" t="inlineStr">
        <is>
          <t>风道末端_初效过滤器_初效过滤器</t>
        </is>
      </c>
      <c r="V207"/>
      <c r="W207"/>
      <c r="X207" t="inlineStr">
        <is>
          <t>空调风_风道末端</t>
        </is>
      </c>
      <c r="Y207"/>
      <c r="Z207"/>
      <c r="AA207"/>
      <c r="AB207" s="2" t="str">
        <f>=HYPERLINK("https://j6i2pabkfv.feishu.cn/wiki/Mz79wzw5gi6rFpkwySPcyAOpnhe", "属性信息表-非加压风口-一工区")</f>
        <v>属性信息表-非加压风口-一工区</v>
      </c>
      <c r="AC207"/>
      <c r="AD207"/>
      <c r="AE207"/>
      <c r="AF207"/>
      <c r="AG207"/>
      <c r="AH207"/>
      <c r="AI207"/>
    </row>
    <row r="208" ht="25.5" customHeight="1">
      <c r="A208"/>
      <c r="B208" t="inlineStr">
        <is>
          <t>通风空调工程</t>
        </is>
      </c>
      <c r="C208" t="inlineStr">
        <is>
          <t>通风、空调风及防排烟工程</t>
        </is>
      </c>
      <c r="D208" t="inlineStr">
        <is>
          <t>风口</t>
        </is>
      </c>
      <c r="E208" t="inlineStr">
        <is>
          <t>030703007</t>
        </is>
      </c>
      <c r="F208" t="inlineStr">
        <is>
          <t>防雨百叶风口 500x500</t>
        </is>
      </c>
      <c r="G208"/>
      <c r="H208" t="inlineStr">
        <is>
          <t>个</t>
        </is>
      </c>
      <c r="I208" t="inlineStr">
        <is>
          <t>暖通空调系统</t>
        </is>
      </c>
      <c r="J208" t="inlineStr">
        <is>
          <t>风道末端</t>
        </is>
      </c>
      <c r="K208" t="inlineStr">
        <is>
          <t>风口</t>
        </is>
      </c>
      <c r="L208" t="inlineStr">
        <is>
          <t>03</t>
        </is>
      </c>
      <c r="M208" t="inlineStr">
        <is>
          <t>01</t>
        </is>
      </c>
      <c r="N208" t="inlineStr">
        <is>
          <t>06</t>
        </is>
      </c>
      <c r="O208" t="inlineStr">
        <is>
          <t>01</t>
        </is>
      </c>
      <c r="P208" t="inlineStr">
        <is>
          <t>风道末端</t>
        </is>
      </c>
      <c r="Q208" t="inlineStr">
        <is>
          <t>防雨百叶风口（带防虫网）</t>
        </is>
      </c>
      <c r="R208" t="inlineStr">
        <is>
          <t>送风系统-铝合金-400mmx400mm</t>
        </is>
      </c>
      <c r="S208" t="inlineStr">
        <is>
          <t>系统-材质-长（mm）x宽（mm）</t>
        </is>
      </c>
      <c r="T208" t="inlineStr">
        <is>
          <t>是</t>
        </is>
      </c>
      <c r="U208" t="inlineStr">
        <is>
          <t>风道末端_防雨百叶风口（带防虫网）_送风系统-铝合金-400mmx400mm</t>
        </is>
      </c>
      <c r="V208" t="inlineStr">
        <is>
          <t>20231010更新：
1.新增构件</t>
        </is>
      </c>
      <c r="W208"/>
      <c r="X208" t="inlineStr">
        <is>
          <t>空调风_风道末端</t>
        </is>
      </c>
      <c r="Y208" t="inlineStr">
        <is>
          <t>同意</t>
        </is>
      </c>
      <c r="Z208" t="inlineStr">
        <is>
          <t>同意</t>
        </is>
      </c>
      <c r="AA208"/>
      <c r="AB208" s="2" t="str">
        <f>=HYPERLINK("https://j6i2pabkfv.feishu.cn/wiki/Mz79wzw5gi6rFpkwySPcyAOpnhe", "属性信息表-非加压风口-一工区")</f>
        <v>属性信息表-非加压风口-一工区</v>
      </c>
      <c r="AC208"/>
      <c r="AD208"/>
      <c r="AE208"/>
      <c r="AF208"/>
      <c r="AG208"/>
      <c r="AH208"/>
      <c r="AI208"/>
    </row>
    <row r="209" ht="25.5" customHeight="1">
      <c r="A209"/>
      <c r="B209" t="inlineStr">
        <is>
          <t>通风空调工程</t>
        </is>
      </c>
      <c r="C209" t="inlineStr">
        <is>
          <t>通风、空调风及防排烟工程</t>
        </is>
      </c>
      <c r="D209" t="inlineStr">
        <is>
          <t>风口</t>
        </is>
      </c>
      <c r="E209" t="inlineStr">
        <is>
          <t>08B003</t>
        </is>
      </c>
      <c r="F209" t="inlineStr">
        <is>
          <t>单层百叶风口（带调节阀） 200x200</t>
        </is>
      </c>
      <c r="G209"/>
      <c r="H209" t="inlineStr">
        <is>
          <t>个</t>
        </is>
      </c>
      <c r="I209" t="inlineStr">
        <is>
          <t>暖通空调系统</t>
        </is>
      </c>
      <c r="J209" t="inlineStr">
        <is>
          <t>风道末端</t>
        </is>
      </c>
      <c r="K209" t="inlineStr">
        <is>
          <t>风口</t>
        </is>
      </c>
      <c r="L209" t="inlineStr">
        <is>
          <t>03</t>
        </is>
      </c>
      <c r="M209" t="inlineStr">
        <is>
          <t>01</t>
        </is>
      </c>
      <c r="N209" t="inlineStr">
        <is>
          <t>06</t>
        </is>
      </c>
      <c r="O209" t="inlineStr">
        <is>
          <t>01</t>
        </is>
      </c>
      <c r="P209" t="inlineStr">
        <is>
          <t>风道末端</t>
        </is>
      </c>
      <c r="Q209" t="inlineStr">
        <is>
          <t>单层百叶风口（带调节阀）</t>
        </is>
      </c>
      <c r="R209" t="inlineStr">
        <is>
          <t>送风系统-铝合金-200mmx200mm</t>
        </is>
      </c>
      <c r="S209" t="inlineStr">
        <is>
          <t>系统-材质-长（mm）x宽（mm）</t>
        </is>
      </c>
      <c r="T209" t="inlineStr">
        <is>
          <t>是</t>
        </is>
      </c>
      <c r="U209" t="inlineStr">
        <is>
          <t>风道末端_单层百叶风口（带调节阀）_送风系统-铝合金-200mmx200mm</t>
        </is>
      </c>
      <c r="V209" t="inlineStr">
        <is>
          <t>20231010更新：
1.新增构件</t>
        </is>
      </c>
      <c r="W209"/>
      <c r="X209" t="inlineStr">
        <is>
          <t>空调风_风道末端</t>
        </is>
      </c>
      <c r="Y209" t="inlineStr">
        <is>
          <t>同意</t>
        </is>
      </c>
      <c r="Z209" t="inlineStr">
        <is>
          <t>同意</t>
        </is>
      </c>
      <c r="AA209"/>
      <c r="AB209" s="2" t="str">
        <f>=HYPERLINK("https://j6i2pabkfv.feishu.cn/wiki/Mz79wzw5gi6rFpkwySPcyAOpnhe", "属性信息表-非加压风口-一工区")</f>
        <v>属性信息表-非加压风口-一工区</v>
      </c>
      <c r="AC209"/>
      <c r="AD209"/>
      <c r="AE209"/>
      <c r="AF209"/>
      <c r="AG209"/>
      <c r="AH209"/>
      <c r="AI209"/>
    </row>
    <row r="210" ht="25.5" customHeight="1">
      <c r="A210"/>
      <c r="B210" t="inlineStr">
        <is>
          <t>通风空调工程</t>
        </is>
      </c>
      <c r="C210" t="inlineStr">
        <is>
          <t>通风、空调风及防排烟工程</t>
        </is>
      </c>
      <c r="D210" t="inlineStr">
        <is>
          <t>风口</t>
        </is>
      </c>
      <c r="E210" t="inlineStr">
        <is>
          <t>030703007</t>
        </is>
      </c>
      <c r="F210" t="inlineStr">
        <is>
          <t>方形散流器(带调节阀)  300x300</t>
        </is>
      </c>
      <c r="G210"/>
      <c r="H210" t="inlineStr">
        <is>
          <t>个</t>
        </is>
      </c>
      <c r="I210" t="inlineStr">
        <is>
          <t>暖通空调系统</t>
        </is>
      </c>
      <c r="J210" t="inlineStr">
        <is>
          <t>风道末端</t>
        </is>
      </c>
      <c r="K210" t="inlineStr">
        <is>
          <t>风口</t>
        </is>
      </c>
      <c r="L210" t="inlineStr">
        <is>
          <t>03</t>
        </is>
      </c>
      <c r="M210" t="inlineStr">
        <is>
          <t>01</t>
        </is>
      </c>
      <c r="N210" t="inlineStr">
        <is>
          <t>06</t>
        </is>
      </c>
      <c r="O210" t="inlineStr">
        <is>
          <t>01</t>
        </is>
      </c>
      <c r="P210" t="inlineStr">
        <is>
          <t>风道末端</t>
        </is>
      </c>
      <c r="Q210" t="inlineStr">
        <is>
          <t>方形散流器风口（带调节阀）</t>
        </is>
      </c>
      <c r="R210" t="inlineStr">
        <is>
          <t>送风系统-铝合金-300mmx300mm</t>
        </is>
      </c>
      <c r="S210" t="inlineStr">
        <is>
          <t>系统-材质-长（mm）x宽（mm）</t>
        </is>
      </c>
      <c r="T210" t="inlineStr">
        <is>
          <t>是</t>
        </is>
      </c>
      <c r="U210" t="inlineStr">
        <is>
          <t>风道末端_方形散流器风口（带调节阀）_送风系统-铝合金-300mmx300mm</t>
        </is>
      </c>
      <c r="V210" t="inlineStr">
        <is>
          <t>20231010更新：
1.新增构件</t>
        </is>
      </c>
      <c r="W210"/>
      <c r="X210" t="inlineStr">
        <is>
          <t>空调风_风道末端</t>
        </is>
      </c>
      <c r="Y210" t="inlineStr">
        <is>
          <t>同意</t>
        </is>
      </c>
      <c r="Z210" t="inlineStr">
        <is>
          <t>同意</t>
        </is>
      </c>
      <c r="AA210"/>
      <c r="AB210" s="2" t="str">
        <f>=HYPERLINK("https://j6i2pabkfv.feishu.cn/wiki/Mz79wzw5gi6rFpkwySPcyAOpnhe", "属性信息表-非加压风口-一工区")</f>
        <v>属性信息表-非加压风口-一工区</v>
      </c>
      <c r="AC210"/>
      <c r="AD210"/>
      <c r="AE210"/>
      <c r="AF210"/>
      <c r="AG210"/>
      <c r="AH210"/>
      <c r="AI210"/>
    </row>
    <row r="211" ht="25.5" customHeight="1">
      <c r="A211"/>
      <c r="B211"/>
      <c r="C211"/>
      <c r="D211"/>
      <c r="E211"/>
      <c r="F211"/>
      <c r="G211"/>
      <c r="H211" t="inlineStr">
        <is>
          <t>个</t>
        </is>
      </c>
      <c r="I211" t="inlineStr">
        <is>
          <t>暖通空调系统</t>
        </is>
      </c>
      <c r="J211" t="inlineStr">
        <is>
          <t>风道末端</t>
        </is>
      </c>
      <c r="K211" t="inlineStr">
        <is>
          <t>风口</t>
        </is>
      </c>
      <c r="L211" t="inlineStr">
        <is>
          <t>03</t>
        </is>
      </c>
      <c r="M211" t="inlineStr">
        <is>
          <t>01</t>
        </is>
      </c>
      <c r="N211" t="inlineStr">
        <is>
          <t>06</t>
        </is>
      </c>
      <c r="O211" t="inlineStr">
        <is>
          <t>01</t>
        </is>
      </c>
      <c r="P211" t="inlineStr">
        <is>
          <t>风道末端</t>
        </is>
      </c>
      <c r="Q211" t="inlineStr">
        <is>
          <t>双层格栅风口</t>
        </is>
      </c>
      <c r="R211" t="inlineStr">
        <is>
          <t>送风系统-铝合金-800mmx400mm</t>
        </is>
      </c>
      <c r="S211" t="inlineStr">
        <is>
          <t>系统-材质-长（mm）x宽（mm）</t>
        </is>
      </c>
      <c r="T211"/>
      <c r="U211" t="inlineStr">
        <is>
          <t>风道末端_双层格栅风口_送风系统-铝合金-800mmx400mm</t>
        </is>
      </c>
      <c r="V211" t="inlineStr">
        <is>
          <t>20231010更新：
1.新增构件</t>
        </is>
      </c>
      <c r="W211"/>
      <c r="X211" t="inlineStr">
        <is>
          <t>空调风_风道末端</t>
        </is>
      </c>
      <c r="Y211" t="inlineStr">
        <is>
          <t>同意</t>
        </is>
      </c>
      <c r="Z211" t="inlineStr">
        <is>
          <t>同意</t>
        </is>
      </c>
      <c r="AA211"/>
      <c r="AB211" s="2" t="str">
        <f>=HYPERLINK("https://j6i2pabkfv.feishu.cn/wiki/Mz79wzw5gi6rFpkwySPcyAOpnhe", "属性信息表-非加压风口-一工区")</f>
        <v>属性信息表-非加压风口-一工区</v>
      </c>
      <c r="AC211"/>
      <c r="AD211"/>
      <c r="AE211"/>
      <c r="AF211" t="inlineStr">
        <is>
          <t>否</t>
        </is>
      </c>
      <c r="AG211" t="inlineStr">
        <is>
          <t>image.png</t>
        </is>
      </c>
      <c r="AH211"/>
      <c r="AI211"/>
    </row>
    <row r="212" ht="25.5" customHeight="1">
      <c r="A212"/>
      <c r="B212" t="inlineStr">
        <is>
          <t>通风空调工程</t>
        </is>
      </c>
      <c r="C212" t="inlineStr">
        <is>
          <t>通风、空调风及防排烟工程</t>
        </is>
      </c>
      <c r="D212" t="inlineStr">
        <is>
          <t>风口</t>
        </is>
      </c>
      <c r="E212" t="inlineStr">
        <is>
          <t>030703007</t>
        </is>
      </c>
      <c r="F212" t="inlineStr">
        <is>
          <t>条形回风口（带滤网+可拆卸）900x150</t>
        </is>
      </c>
      <c r="G212"/>
      <c r="H212" t="inlineStr">
        <is>
          <t>个</t>
        </is>
      </c>
      <c r="I212" t="inlineStr">
        <is>
          <t>暖通空调系统</t>
        </is>
      </c>
      <c r="J212" t="inlineStr">
        <is>
          <t>风道末端</t>
        </is>
      </c>
      <c r="K212" t="inlineStr">
        <is>
          <t>风口</t>
        </is>
      </c>
      <c r="L212" t="inlineStr">
        <is>
          <t>03</t>
        </is>
      </c>
      <c r="M212" t="inlineStr">
        <is>
          <t>01</t>
        </is>
      </c>
      <c r="N212" t="inlineStr">
        <is>
          <t>06</t>
        </is>
      </c>
      <c r="O212" t="inlineStr">
        <is>
          <t>01</t>
        </is>
      </c>
      <c r="P212" t="inlineStr">
        <is>
          <t>风道末端</t>
        </is>
      </c>
      <c r="Q212" t="inlineStr">
        <is>
          <t>条形百叶风口（带滤网）</t>
        </is>
      </c>
      <c r="R212" t="inlineStr">
        <is>
          <t>送风系统-ABS-800mmx150mm</t>
        </is>
      </c>
      <c r="S212" t="inlineStr">
        <is>
          <t>系统-材质-长（mm）x宽（mm）</t>
        </is>
      </c>
      <c r="T212" t="inlineStr">
        <is>
          <t>是</t>
        </is>
      </c>
      <c r="U212" t="inlineStr">
        <is>
          <t>风道末端_条形百叶风口（带滤网）_送风系统-ABS-800mmx150mm</t>
        </is>
      </c>
      <c r="V212" t="inlineStr">
        <is>
          <t>20231010更新：
1.新增构件</t>
        </is>
      </c>
      <c r="W212"/>
      <c r="X212" t="inlineStr">
        <is>
          <t>空调风_风道末端</t>
        </is>
      </c>
      <c r="Y212" t="inlineStr">
        <is>
          <t>同意</t>
        </is>
      </c>
      <c r="Z212" t="inlineStr">
        <is>
          <t>同意</t>
        </is>
      </c>
      <c r="AA212"/>
      <c r="AB212" s="2" t="str">
        <f>=HYPERLINK("https://j6i2pabkfv.feishu.cn/wiki/Mz79wzw5gi6rFpkwySPcyAOpnhe", "属性信息表-非加压风口-一工区")</f>
        <v>属性信息表-非加压风口-一工区</v>
      </c>
      <c r="AC212"/>
      <c r="AD212"/>
      <c r="AE212"/>
      <c r="AF212"/>
      <c r="AG212"/>
      <c r="AH212"/>
      <c r="AI212"/>
    </row>
    <row r="213" ht="25.5" customHeight="1">
      <c r="A213"/>
      <c r="B213" t="inlineStr">
        <is>
          <t>通风空调工程</t>
        </is>
      </c>
      <c r="C213" t="inlineStr">
        <is>
          <t>通风、空调风及防排烟工程</t>
        </is>
      </c>
      <c r="D213" t="inlineStr">
        <is>
          <t>设备</t>
        </is>
      </c>
      <c r="E213" t="inlineStr">
        <is>
          <t>030701003</t>
        </is>
      </c>
      <c r="F213" t="inlineStr">
        <is>
          <t>分体热管式热回收装置  6盘管 L1=28000m3/h  L2=41000m3/h</t>
        </is>
      </c>
      <c r="G213"/>
      <c r="H213" t="inlineStr">
        <is>
          <t>套</t>
        </is>
      </c>
      <c r="I213" t="inlineStr">
        <is>
          <t>暖通空调系统</t>
        </is>
      </c>
      <c r="J213" t="inlineStr">
        <is>
          <t>通风系统</t>
        </is>
      </c>
      <c r="K213" t="inlineStr">
        <is>
          <t>新风系统</t>
        </is>
      </c>
      <c r="L213" t="inlineStr">
        <is>
          <t>03</t>
        </is>
      </c>
      <c r="M213" t="inlineStr">
        <is>
          <t>01</t>
        </is>
      </c>
      <c r="N213" t="inlineStr">
        <is>
          <t>02</t>
        </is>
      </c>
      <c r="O213" t="inlineStr">
        <is>
          <t>03</t>
        </is>
      </c>
      <c r="P213" t="inlineStr">
        <is>
          <t>机械设备</t>
        </is>
      </c>
      <c r="Q213" t="inlineStr">
        <is>
          <t>分体热管式热回收装置（6盘管）</t>
        </is>
      </c>
      <c r="R213" t="inlineStr">
        <is>
          <t>分体热管式热回收装置-6盘管-L1=28000m3/h-L2=41000m3/h</t>
        </is>
      </c>
      <c r="S213" t="inlineStr">
        <is>
          <t>设备名称-规格-L1风量（m³/h）-L2风量（m³/h）</t>
        </is>
      </c>
      <c r="T213"/>
      <c r="U213" t="inlineStr">
        <is>
          <t>机械设备_分体热管式热回收装置（6盘管）_分体热管式热回收装置-6盘管-L1=28000m3/h-L2=41000m3/h</t>
        </is>
      </c>
      <c r="V213" t="inlineStr">
        <is>
          <t>20231010更新：
1.新增构件</t>
        </is>
      </c>
      <c r="W213"/>
      <c r="X213" t="inlineStr">
        <is>
          <t>空调风_机械设备</t>
        </is>
      </c>
      <c r="Y213"/>
      <c r="Z213"/>
      <c r="AA213"/>
      <c r="AB213" s="2" t="str">
        <f>=HYPERLINK("https://j6i2pabkfv.feishu.cn/wiki/JX0UwnwdKiA4Y7kcOqRcJSbunVh", "属性信息表-分体热管式热回收装置（6盘管）-一工区")</f>
        <v>属性信息表-分体热管式热回收装置（6盘管）-一工区</v>
      </c>
      <c r="AC213"/>
      <c r="AD213"/>
      <c r="AE213"/>
      <c r="AF213"/>
      <c r="AG213"/>
      <c r="AH213"/>
      <c r="AI213"/>
    </row>
    <row r="214" ht="25.5" customHeight="1">
      <c r="A214"/>
      <c r="B214" t="inlineStr">
        <is>
          <t>通风空调工程</t>
        </is>
      </c>
      <c r="C214" t="inlineStr">
        <is>
          <t>通风、空调风及防排烟工程</t>
        </is>
      </c>
      <c r="D214" t="inlineStr">
        <is>
          <t>设备</t>
        </is>
      </c>
      <c r="E214" t="inlineStr">
        <is>
          <t>030701003</t>
        </is>
      </c>
      <c r="F214" t="inlineStr">
        <is>
          <t>立式风机盘管 DFP-05 L=638m3/h;Q冷=2.38KW四管制</t>
        </is>
      </c>
      <c r="G214"/>
      <c r="H214" t="inlineStr">
        <is>
          <t>台</t>
        </is>
      </c>
      <c r="I214" t="inlineStr">
        <is>
          <t>暖通空调系统</t>
        </is>
      </c>
      <c r="J214" t="inlineStr">
        <is>
          <t>机械设备</t>
        </is>
      </c>
      <c r="K214" t="inlineStr">
        <is>
          <t>其它机械设备</t>
        </is>
      </c>
      <c r="L214" t="inlineStr">
        <is>
          <t>03</t>
        </is>
      </c>
      <c r="M214" t="inlineStr">
        <is>
          <t>01</t>
        </is>
      </c>
      <c r="N214" t="inlineStr">
        <is>
          <t>05</t>
        </is>
      </c>
      <c r="O214" t="inlineStr">
        <is>
          <t>01</t>
        </is>
      </c>
      <c r="P214" t="inlineStr">
        <is>
          <t>机械设备</t>
        </is>
      </c>
      <c r="Q214" t="inlineStr">
        <is>
          <t>风机盘管（立式-四管制）</t>
        </is>
      </c>
      <c r="R214" t="inlineStr">
        <is>
          <t>立式风机盘管 DFP-05-638m3/h-2.38KW</t>
        </is>
      </c>
      <c r="S214" t="inlineStr">
        <is>
          <t>设备名称-风量（m³/h）-制冷量（kw）</t>
        </is>
      </c>
      <c r="T214"/>
      <c r="U214" t="inlineStr">
        <is>
          <t>机械设备_风机盘管（立式-四管制）_立式风机盘管 DFP-05-638m3/h-2.38KW</t>
        </is>
      </c>
      <c r="V214" t="inlineStr">
        <is>
          <t>20231010更新：
1.新增构件</t>
        </is>
      </c>
      <c r="W214"/>
      <c r="X214" t="inlineStr">
        <is>
          <t>空调风_机械设备</t>
        </is>
      </c>
      <c r="Y214"/>
      <c r="Z214"/>
      <c r="AA214"/>
      <c r="AB214" s="2" t="str">
        <f>=HYPERLINK("https://j6i2pabkfv.feishu.cn/wiki/ZBciwufy2igrwckLVJ0c5zoJn6f", "属性信息表-风机盘管-一工区")</f>
        <v>属性信息表-风机盘管-一工区</v>
      </c>
      <c r="AC214"/>
      <c r="AD214"/>
      <c r="AE214"/>
      <c r="AF214"/>
      <c r="AG214"/>
      <c r="AH214"/>
      <c r="AI214"/>
    </row>
    <row r="215" ht="25.5" customHeight="1">
      <c r="A215"/>
      <c r="B215" t="inlineStr">
        <is>
          <t>通风空调工程</t>
        </is>
      </c>
      <c r="C215" t="inlineStr">
        <is>
          <t>通风、空调风及防排烟工程</t>
        </is>
      </c>
      <c r="D215" t="inlineStr">
        <is>
          <t>设备</t>
        </is>
      </c>
      <c r="E215" t="inlineStr">
        <is>
          <t>030701003</t>
        </is>
      </c>
      <c r="F215" t="inlineStr">
        <is>
          <t>风机盘管(卧式暗装四管制)  FP-05 风量Q=638m3/h, Q冷=2.38kW,Q热=2.16kW, N=25W</t>
        </is>
      </c>
      <c r="G215"/>
      <c r="H215" t="inlineStr">
        <is>
          <t>台</t>
        </is>
      </c>
      <c r="I215" t="inlineStr">
        <is>
          <t>暖通空调系统</t>
        </is>
      </c>
      <c r="J215" t="inlineStr">
        <is>
          <t>机械设备</t>
        </is>
      </c>
      <c r="K215" t="inlineStr">
        <is>
          <t>其它机械设备</t>
        </is>
      </c>
      <c r="L215" t="inlineStr">
        <is>
          <t>03</t>
        </is>
      </c>
      <c r="M215" t="inlineStr">
        <is>
          <t>01</t>
        </is>
      </c>
      <c r="N215" t="inlineStr">
        <is>
          <t>05</t>
        </is>
      </c>
      <c r="O215" t="inlineStr">
        <is>
          <t>01</t>
        </is>
      </c>
      <c r="P215" t="inlineStr">
        <is>
          <t>机械设备</t>
        </is>
      </c>
      <c r="Q215" t="inlineStr">
        <is>
          <t>风机盘管（卧式-四管制）</t>
        </is>
      </c>
      <c r="R215" t="inlineStr">
        <is>
          <t>风机盘管(卧式暗装四管制)  FP-05 -638m3/h-2.38kW-2.16kW-25W</t>
        </is>
      </c>
      <c r="S215" t="inlineStr">
        <is>
          <t>设备名称-风量（m³/h）-制冷量（kw）-制热量（kw）-功率（kw）</t>
        </is>
      </c>
      <c r="T215"/>
      <c r="U215" t="inlineStr">
        <is>
          <t>机械设备_风机盘管（卧式-四管制）_风机盘管(卧式暗装四管制)  FP-05 -638m3/h-2.38kW-2.16kW-25W</t>
        </is>
      </c>
      <c r="V215" t="inlineStr">
        <is>
          <t>20231010更新：
1.新增构件</t>
        </is>
      </c>
      <c r="W215"/>
      <c r="X215" t="inlineStr">
        <is>
          <t>空调风_机械设备</t>
        </is>
      </c>
      <c r="Y215"/>
      <c r="Z215"/>
      <c r="AA215"/>
      <c r="AB215" s="2" t="str">
        <f>=HYPERLINK("https://j6i2pabkfv.feishu.cn/wiki/ZBciwufy2igrwckLVJ0c5zoJn6f", "属性信息表-风机盘管-一工区")</f>
        <v>属性信息表-风机盘管-一工区</v>
      </c>
      <c r="AC215"/>
      <c r="AD215"/>
      <c r="AE215"/>
      <c r="AF215"/>
      <c r="AG215"/>
      <c r="AH215"/>
      <c r="AI215"/>
    </row>
    <row r="216" ht="25.5" customHeight="1">
      <c r="A216"/>
      <c r="B216" t="inlineStr">
        <is>
          <t>通风空调工程</t>
        </is>
      </c>
      <c r="C216" t="inlineStr">
        <is>
          <t>通风、空调风及防排烟工程</t>
        </is>
      </c>
      <c r="D216" t="inlineStr">
        <is>
          <t>设备</t>
        </is>
      </c>
      <c r="E216" t="inlineStr">
        <is>
          <t>030701003</t>
        </is>
      </c>
      <c r="F216" t="inlineStr">
        <is>
          <t>吊顶式风机盘管 FP-02 L=255m3/h;Q冷=1.2KW;Q热=1.01KW 四管制</t>
        </is>
      </c>
      <c r="G216"/>
      <c r="H216" t="inlineStr">
        <is>
          <t>台</t>
        </is>
      </c>
      <c r="I216" t="inlineStr">
        <is>
          <t>暖通空调系统</t>
        </is>
      </c>
      <c r="J216" t="inlineStr">
        <is>
          <t>机械设备</t>
        </is>
      </c>
      <c r="K216" t="inlineStr">
        <is>
          <t>其它机械设备</t>
        </is>
      </c>
      <c r="L216" t="inlineStr">
        <is>
          <t>03</t>
        </is>
      </c>
      <c r="M216" t="inlineStr">
        <is>
          <t>01</t>
        </is>
      </c>
      <c r="N216" t="inlineStr">
        <is>
          <t>05</t>
        </is>
      </c>
      <c r="O216" t="inlineStr">
        <is>
          <t>01</t>
        </is>
      </c>
      <c r="P216" t="inlineStr">
        <is>
          <t>机械设备</t>
        </is>
      </c>
      <c r="Q216" t="inlineStr">
        <is>
          <t>风机盘管（吊顶式-四管制）</t>
        </is>
      </c>
      <c r="R216" t="inlineStr">
        <is>
          <t>吊顶式风机盘管 FP-02 -255m3/h-1.2KW-1.01KW 四管制</t>
        </is>
      </c>
      <c r="S216" t="inlineStr">
        <is>
          <t>设备名称-风量（m³/h）-制冷量（kw）-制热量（kw）</t>
        </is>
      </c>
      <c r="T216"/>
      <c r="U216" t="inlineStr">
        <is>
          <t>机械设备_风机盘管（吊顶式-四管制）_吊顶式风机盘管 FP-02 -255m3/h-1.2KW-1.01KW 四管制</t>
        </is>
      </c>
      <c r="V216" t="inlineStr">
        <is>
          <t>20231010更新：
1.新增构件</t>
        </is>
      </c>
      <c r="W216"/>
      <c r="X216" t="inlineStr">
        <is>
          <t>空调风_机械设备</t>
        </is>
      </c>
      <c r="Y216"/>
      <c r="Z216"/>
      <c r="AA216"/>
      <c r="AB216" s="2" t="str">
        <f>=HYPERLINK("https://j6i2pabkfv.feishu.cn/wiki/ZBciwufy2igrwckLVJ0c5zoJn6f", "属性信息表-风机盘管-一工区")</f>
        <v>属性信息表-风机盘管-一工区</v>
      </c>
      <c r="AC216"/>
      <c r="AD216"/>
      <c r="AE216"/>
      <c r="AF216"/>
      <c r="AG216"/>
      <c r="AH216"/>
      <c r="AI216"/>
    </row>
    <row r="217" ht="25.5" customHeight="1">
      <c r="A217"/>
      <c r="B217" t="inlineStr">
        <is>
          <t>通风空调工程</t>
        </is>
      </c>
      <c r="C217" t="inlineStr">
        <is>
          <t>通风、空调风及防排烟工程</t>
        </is>
      </c>
      <c r="D217" t="inlineStr">
        <is>
          <t>设备</t>
        </is>
      </c>
      <c r="E217" t="inlineStr">
        <is>
          <t>030701003</t>
        </is>
      </c>
      <c r="F217" t="inlineStr">
        <is>
          <t>风机盘管(立式风盘) DFP-05 两管制 Q=638m3/h, Q冷=2.38kW,Q热=2.16kW</t>
        </is>
      </c>
      <c r="G217"/>
      <c r="H217" t="inlineStr">
        <is>
          <t>台</t>
        </is>
      </c>
      <c r="I217" t="inlineStr">
        <is>
          <t>暖通空调系统</t>
        </is>
      </c>
      <c r="J217" t="inlineStr">
        <is>
          <t>机械设备</t>
        </is>
      </c>
      <c r="K217" t="inlineStr">
        <is>
          <t>其它机械设备</t>
        </is>
      </c>
      <c r="L217" t="inlineStr">
        <is>
          <t>03</t>
        </is>
      </c>
      <c r="M217" t="inlineStr">
        <is>
          <t>01</t>
        </is>
      </c>
      <c r="N217" t="inlineStr">
        <is>
          <t>05</t>
        </is>
      </c>
      <c r="O217" t="inlineStr">
        <is>
          <t>01</t>
        </is>
      </c>
      <c r="P217" t="inlineStr">
        <is>
          <t>机械设备</t>
        </is>
      </c>
      <c r="Q217" t="inlineStr">
        <is>
          <t>风机盘管（立式-两管制）</t>
        </is>
      </c>
      <c r="R217" t="inlineStr">
        <is>
          <t>风机盘管(立式风盘) DFP-05 两管制-638m3/h-2.38kW-2.16kW</t>
        </is>
      </c>
      <c r="S217" t="inlineStr">
        <is>
          <t>设备名称-风量（m³/h）-制冷量（kw）-制热量（kw）</t>
        </is>
      </c>
      <c r="T217"/>
      <c r="U217" t="inlineStr">
        <is>
          <t>机械设备_风机盘管（立式-两管制）_风机盘管(立式风盘) DFP-05 两管制-638m3/h-2.38kW-2.16kW</t>
        </is>
      </c>
      <c r="V217" t="inlineStr">
        <is>
          <t>20231010更新:
1.命名去掉了简写字母Q Pa N和图纸编号；
2.命名增加了设备编号、制冷量、制热量；
3.修改了族名称；</t>
        </is>
      </c>
      <c r="W217"/>
      <c r="X217" t="inlineStr">
        <is>
          <t>空调风_机械设备</t>
        </is>
      </c>
      <c r="Y217"/>
      <c r="Z217"/>
      <c r="AA217"/>
      <c r="AB217" s="2" t="str">
        <f>=HYPERLINK("https://j6i2pabkfv.feishu.cn/wiki/ZBciwufy2igrwckLVJ0c5zoJn6f", "属性信息表-风机盘管-一工区")</f>
        <v>属性信息表-风机盘管-一工区</v>
      </c>
      <c r="AC217"/>
      <c r="AD217"/>
      <c r="AE217"/>
      <c r="AF217"/>
      <c r="AG217"/>
      <c r="AH217"/>
      <c r="AI217"/>
    </row>
    <row r="218" ht="25.5" customHeight="1">
      <c r="A218"/>
      <c r="B218" t="inlineStr">
        <is>
          <t>通风空调工程</t>
        </is>
      </c>
      <c r="C218" t="inlineStr">
        <is>
          <t>通风、空调风及防排烟工程</t>
        </is>
      </c>
      <c r="D218" t="inlineStr">
        <is>
          <t>设备</t>
        </is>
      </c>
      <c r="E218" t="inlineStr">
        <is>
          <t>030701003</t>
        </is>
      </c>
      <c r="F218" t="inlineStr">
        <is>
          <t>明装卧式风盘 FP-6（两管制） Q=765m3/h, Q冷=2.76kW,Q热=2.8kW, N=32W</t>
        </is>
      </c>
      <c r="G218"/>
      <c r="H218" t="inlineStr">
        <is>
          <t>台</t>
        </is>
      </c>
      <c r="I218" t="inlineStr">
        <is>
          <t>暖通空调系统</t>
        </is>
      </c>
      <c r="J218" t="inlineStr">
        <is>
          <t>机械设备</t>
        </is>
      </c>
      <c r="K218" t="inlineStr">
        <is>
          <t>其它机械设备</t>
        </is>
      </c>
      <c r="L218" t="inlineStr">
        <is>
          <t>03</t>
        </is>
      </c>
      <c r="M218" t="inlineStr">
        <is>
          <t>01</t>
        </is>
      </c>
      <c r="N218" t="inlineStr">
        <is>
          <t>05</t>
        </is>
      </c>
      <c r="O218" t="inlineStr">
        <is>
          <t>01</t>
        </is>
      </c>
      <c r="P218" t="inlineStr">
        <is>
          <t>机械设备</t>
        </is>
      </c>
      <c r="Q218" t="inlineStr">
        <is>
          <t>风机盘管（卧式-两管制）</t>
        </is>
      </c>
      <c r="R218" t="inlineStr">
        <is>
          <t>明装卧式风盘 FP-6（两管制）-765m3/h-2.76kW-2.8kW, -32W</t>
        </is>
      </c>
      <c r="S218" t="inlineStr">
        <is>
          <t>设备名称-风量（m³/h）-制冷量（kw）-制热量（kw）-功率（kw）</t>
        </is>
      </c>
      <c r="T218"/>
      <c r="U218" t="inlineStr">
        <is>
          <t>机械设备_风机盘管（卧式-两管制）_明装卧式风盘 FP-6（两管制）-765m3/h-2.76kW-2.8kW, -32W</t>
        </is>
      </c>
      <c r="V218" t="inlineStr">
        <is>
          <t>20231010更新：
1.命名去掉了简写字母Q和图纸编号；
2.命名增加了设备编号；
3.修改了族名称；
4.合并了风机盘管；</t>
        </is>
      </c>
      <c r="W218"/>
      <c r="X218" t="inlineStr">
        <is>
          <t>空调风_机械设备</t>
        </is>
      </c>
      <c r="Y218"/>
      <c r="Z218"/>
      <c r="AA218"/>
      <c r="AB218" s="2" t="str">
        <f>=HYPERLINK("https://j6i2pabkfv.feishu.cn/wiki/ZBciwufy2igrwckLVJ0c5zoJn6f", "属性信息表-风机盘管-一工区")</f>
        <v>属性信息表-风机盘管-一工区</v>
      </c>
      <c r="AC218"/>
      <c r="AD218"/>
      <c r="AE218"/>
      <c r="AF218"/>
      <c r="AG218"/>
      <c r="AH218"/>
      <c r="AI218"/>
    </row>
    <row r="219" ht="25.5" customHeight="1">
      <c r="A219"/>
      <c r="B219" t="inlineStr">
        <is>
          <t>通风空调工程</t>
        </is>
      </c>
      <c r="C219" t="inlineStr">
        <is>
          <t>通风、空调风及防排烟工程</t>
        </is>
      </c>
      <c r="D219" t="inlineStr">
        <is>
          <t>设备</t>
        </is>
      </c>
      <c r="E219" t="inlineStr">
        <is>
          <t>030701003</t>
        </is>
      </c>
      <c r="F219" t="inlineStr">
        <is>
          <t>地面对流器 四管制 MFP -01 L=504m3/h;Q冷=1.352KW;Q热=1.331KW</t>
        </is>
      </c>
      <c r="G219"/>
      <c r="H219" t="inlineStr">
        <is>
          <t>台</t>
        </is>
      </c>
      <c r="I219" t="inlineStr">
        <is>
          <t>暖通空调系统</t>
        </is>
      </c>
      <c r="J219" t="inlineStr">
        <is>
          <t>机械设备</t>
        </is>
      </c>
      <c r="K219" t="inlineStr">
        <is>
          <t>其它机械设备</t>
        </is>
      </c>
      <c r="L219" t="inlineStr">
        <is>
          <t>03</t>
        </is>
      </c>
      <c r="M219" t="inlineStr">
        <is>
          <t>01</t>
        </is>
      </c>
      <c r="N219" t="inlineStr">
        <is>
          <t>05</t>
        </is>
      </c>
      <c r="O219" t="inlineStr">
        <is>
          <t>01</t>
        </is>
      </c>
      <c r="P219" t="inlineStr">
        <is>
          <t>机械设备</t>
        </is>
      </c>
      <c r="Q219" t="inlineStr">
        <is>
          <t>地面对流器（四管制）</t>
        </is>
      </c>
      <c r="R219" t="inlineStr">
        <is>
          <t>地面对流器 四管制 MFP -01 -504m3/h-1.352KW-1.331KW</t>
        </is>
      </c>
      <c r="S219" t="inlineStr">
        <is>
          <t>设备名称-风量（m³/h）-制冷量（kw）-制热量（kw）</t>
        </is>
      </c>
      <c r="T219"/>
      <c r="U219" t="inlineStr">
        <is>
          <t>机械设备_地面对流器（四管制）_地面对流器 四管制 MFP -01 -504m3/h-1.352KW-1.331KW</t>
        </is>
      </c>
      <c r="V219" t="inlineStr">
        <is>
          <t>20231010更新：
1.新增构件</t>
        </is>
      </c>
      <c r="W219"/>
      <c r="X219" t="inlineStr">
        <is>
          <t>空调风_机械设备</t>
        </is>
      </c>
      <c r="Y219"/>
      <c r="Z219"/>
      <c r="AA219"/>
      <c r="AB219" s="2" t="str">
        <f>=HYPERLINK("https://j6i2pabkfv.feishu.cn/wiki/ZBciwufy2igrwckLVJ0c5zoJn6f", "属性信息表-风机盘管-一工区")</f>
        <v>属性信息表-风机盘管-一工区</v>
      </c>
      <c r="AC219"/>
      <c r="AD219"/>
      <c r="AE219"/>
      <c r="AF219"/>
      <c r="AG219"/>
      <c r="AH219"/>
      <c r="AI219"/>
    </row>
    <row r="220" ht="25.5" customHeight="1">
      <c r="A220"/>
      <c r="B220" t="inlineStr">
        <is>
          <t>通风空调工程</t>
        </is>
      </c>
      <c r="C220" t="inlineStr">
        <is>
          <t>空调水工程</t>
        </is>
      </c>
      <c r="D220" t="inlineStr">
        <is>
          <t>设备</t>
        </is>
      </c>
      <c r="E220" t="inlineStr">
        <is>
          <t>030701003</t>
        </is>
      </c>
      <c r="F220" t="inlineStr">
        <is>
          <t>涡旋式风冷热泵机组 制冷量：280kW 制热量；302 kW 功率：79.9KW</t>
        </is>
      </c>
      <c r="G220"/>
      <c r="H220" t="inlineStr">
        <is>
          <t>台</t>
        </is>
      </c>
      <c r="I220" t="inlineStr">
        <is>
          <t>暖通空调系统</t>
        </is>
      </c>
      <c r="J220" t="inlineStr">
        <is>
          <t>机械设备</t>
        </is>
      </c>
      <c r="K220" t="inlineStr">
        <is>
          <t>其他机械设备</t>
        </is>
      </c>
      <c r="L220" t="inlineStr">
        <is>
          <t>03</t>
        </is>
      </c>
      <c r="M220" t="inlineStr">
        <is>
          <t>01</t>
        </is>
      </c>
      <c r="N220" t="inlineStr">
        <is>
          <t>05</t>
        </is>
      </c>
      <c r="O220" t="inlineStr">
        <is>
          <t>01</t>
        </is>
      </c>
      <c r="P220" t="inlineStr">
        <is>
          <t>机械设备</t>
        </is>
      </c>
      <c r="Q220" t="inlineStr">
        <is>
          <t>涡旋式风冷热泵机组</t>
        </is>
      </c>
      <c r="R220" t="inlineStr">
        <is>
          <t>涡旋式风冷热泵机组 -280kW -302 kW -79.9KW</t>
        </is>
      </c>
      <c r="S220" t="inlineStr">
        <is>
          <t>设备名字-制冷量（kw）-制热量（kw）-功率（kw）</t>
        </is>
      </c>
      <c r="T220"/>
      <c r="U220" t="inlineStr">
        <is>
          <t>机械设备_涡旋式风冷热泵机组_涡旋式风冷热泵机组 -280kW -302 kW -79.9KW</t>
        </is>
      </c>
      <c r="V220" t="inlineStr">
        <is>
          <t>20231010更新：
1.新增构件</t>
        </is>
      </c>
      <c r="W220"/>
      <c r="X220" t="inlineStr">
        <is>
          <t>空调水_机械设备</t>
        </is>
      </c>
      <c r="Y220"/>
      <c r="Z220"/>
      <c r="AA220"/>
      <c r="AB220" s="2" t="str">
        <f>=HYPERLINK("https://j6i2pabkfv.feishu.cn/wiki/IF6Fw4LteiqWMYkl503cviqTn0g", "属性信息表-风冷/空气源热泵机组-一工区（热泵机组总合并表）")</f>
        <v>属性信息表-风冷/空气源热泵机组-一工区（热泵机组总合并表）</v>
      </c>
      <c r="AC220"/>
      <c r="AD220"/>
      <c r="AE220"/>
      <c r="AF220"/>
      <c r="AG220"/>
      <c r="AH220"/>
      <c r="AI220"/>
    </row>
    <row r="221" ht="25.5" customHeight="1">
      <c r="A221"/>
      <c r="B221" t="inlineStr">
        <is>
          <t>通风空调工程</t>
        </is>
      </c>
      <c r="C221" t="inlineStr">
        <is>
          <t>空调水工程</t>
        </is>
      </c>
      <c r="D221" t="inlineStr">
        <is>
          <t>设备</t>
        </is>
      </c>
      <c r="E221" t="inlineStr">
        <is>
          <t>030701003</t>
        </is>
      </c>
      <c r="F221" t="inlineStr">
        <is>
          <t>高效变频螺杆式风冷热泵机组 制冷量：604kW 制热量；344 kW 功率：194.4KW</t>
        </is>
      </c>
      <c r="G221"/>
      <c r="H221" t="inlineStr">
        <is>
          <t>台</t>
        </is>
      </c>
      <c r="I221" t="inlineStr">
        <is>
          <t>暖通空调系统</t>
        </is>
      </c>
      <c r="J221" t="inlineStr">
        <is>
          <t>机械设备</t>
        </is>
      </c>
      <c r="K221" t="inlineStr">
        <is>
          <t>其它机械设备</t>
        </is>
      </c>
      <c r="L221" t="inlineStr">
        <is>
          <t>03</t>
        </is>
      </c>
      <c r="M221" t="inlineStr">
        <is>
          <t>01</t>
        </is>
      </c>
      <c r="N221" t="inlineStr">
        <is>
          <t>05</t>
        </is>
      </c>
      <c r="O221" t="inlineStr">
        <is>
          <t>01</t>
        </is>
      </c>
      <c r="P221" t="inlineStr">
        <is>
          <t>机械设备</t>
        </is>
      </c>
      <c r="Q221" t="inlineStr">
        <is>
          <t>螺杆式风冷热泵机组</t>
        </is>
      </c>
      <c r="R221" t="inlineStr">
        <is>
          <t>高效变频螺杆式风冷热泵机组 -604kW -344 kW -194.4KW</t>
        </is>
      </c>
      <c r="S221" t="inlineStr">
        <is>
          <t>设备名字-制冷量（kw）-制热量（kw）-功率（kw）</t>
        </is>
      </c>
      <c r="T221"/>
      <c r="U221" t="inlineStr">
        <is>
          <t>机械设备_螺杆式风冷热泵机组_高效变频螺杆式风冷热泵机组 -604kW -344 kW -194.4KW</t>
        </is>
      </c>
      <c r="V221" t="inlineStr">
        <is>
          <t>20231010更新：
1.命名去掉了简写字母Q、类型；
2.命名增加了设备编号；
3.修改了族名称；</t>
        </is>
      </c>
      <c r="W221"/>
      <c r="X221" t="inlineStr">
        <is>
          <t>空调水_机械设备</t>
        </is>
      </c>
      <c r="Y221"/>
      <c r="Z221"/>
      <c r="AA221"/>
      <c r="AB221" s="2" t="str">
        <f>=HYPERLINK("https://j6i2pabkfv.feishu.cn/wiki/IF6Fw4LteiqWMYkl503cviqTn0g", "属性信息表-风冷/空气源热泵机组-一工区（热泵机组总合并表）")</f>
        <v>属性信息表-风冷/空气源热泵机组-一工区（热泵机组总合并表）</v>
      </c>
      <c r="AC221"/>
      <c r="AD221"/>
      <c r="AE221"/>
      <c r="AF221"/>
      <c r="AG221"/>
      <c r="AH221"/>
      <c r="AI221"/>
    </row>
    <row r="222" ht="25.5" customHeight="1">
      <c r="A222"/>
      <c r="B222" t="inlineStr">
        <is>
          <t>给排水工程</t>
        </is>
      </c>
      <c r="C222" t="inlineStr">
        <is>
          <t>热水系统</t>
        </is>
      </c>
      <c r="D222" t="inlineStr">
        <is>
          <t>设备</t>
        </is>
      </c>
      <c r="E222" t="inlineStr">
        <is>
          <t>030113002</t>
        </is>
      </c>
      <c r="F222" t="inlineStr">
        <is>
          <t>空气源热泵机组 制热量 93kW,COP 值不低于 3.60</t>
        </is>
      </c>
      <c r="G222"/>
      <c r="H222" t="inlineStr">
        <is>
          <t>台</t>
        </is>
      </c>
      <c r="I222" t="inlineStr">
        <is>
          <t>暖通空调系统</t>
        </is>
      </c>
      <c r="J222" t="inlineStr">
        <is>
          <t>机械设备</t>
        </is>
      </c>
      <c r="K222" t="inlineStr">
        <is>
          <t>其他机械设备</t>
        </is>
      </c>
      <c r="L222" t="inlineStr">
        <is>
          <t>03</t>
        </is>
      </c>
      <c r="M222" t="inlineStr">
        <is>
          <t>01</t>
        </is>
      </c>
      <c r="N222" t="inlineStr">
        <is>
          <t>05</t>
        </is>
      </c>
      <c r="O222" t="inlineStr">
        <is>
          <t>01</t>
        </is>
      </c>
      <c r="P222" t="inlineStr">
        <is>
          <t>机械设备</t>
        </is>
      </c>
      <c r="Q222" t="inlineStr">
        <is>
          <t>空气源热泵机组</t>
        </is>
      </c>
      <c r="R222" t="inlineStr">
        <is>
          <t>空气源热泵机组-93kW-COP 值不低于 3.60</t>
        </is>
      </c>
      <c r="S222" t="inlineStr">
        <is>
          <t>设备名字-制热量（kw）-COP值</t>
        </is>
      </c>
      <c r="T222"/>
      <c r="U222" t="inlineStr">
        <is>
          <t>机械设备_空气源热泵机组_空气源热泵机组-93kW-COP 值不低于 3.60</t>
        </is>
      </c>
      <c r="V222" t="inlineStr">
        <is>
          <t>20231010更新：
1.新增构件</t>
        </is>
      </c>
      <c r="W222"/>
      <c r="X222" t="inlineStr">
        <is>
          <t>空调水_机械设备</t>
        </is>
      </c>
      <c r="Y222"/>
      <c r="Z222"/>
      <c r="AA222"/>
      <c r="AB222" s="2" t="str">
        <f>=HYPERLINK("https://j6i2pabkfv.feishu.cn/wiki/IF6Fw4LteiqWMYkl503cviqTn0g", "属性信息表-风冷/空气源热泵机组-一工区（热泵机组总合并表）")</f>
        <v>属性信息表-风冷/空气源热泵机组-一工区（热泵机组总合并表）</v>
      </c>
      <c r="AC222"/>
      <c r="AD222"/>
      <c r="AE222"/>
      <c r="AF222"/>
      <c r="AG222"/>
      <c r="AH222"/>
      <c r="AI222"/>
    </row>
    <row r="223" ht="25.5" customHeight="1">
      <c r="A223"/>
      <c r="B223" t="inlineStr">
        <is>
          <t>通风空调工程</t>
        </is>
      </c>
      <c r="C223" t="inlineStr">
        <is>
          <t>通风、空调风及防排烟工程</t>
        </is>
      </c>
      <c r="D223" t="inlineStr">
        <is>
          <t>其他</t>
        </is>
      </c>
      <c r="E223" t="inlineStr">
        <is>
          <t>030703024</t>
        </is>
      </c>
      <c r="F223" t="inlineStr">
        <is>
          <t>风量测量装置 DN500</t>
        </is>
      </c>
      <c r="G223"/>
      <c r="H223" t="inlineStr">
        <is>
          <t>个</t>
        </is>
      </c>
      <c r="I223" t="inlineStr">
        <is>
          <t>暖通空调系统</t>
        </is>
      </c>
      <c r="J223" t="inlineStr">
        <is>
          <t>机械设备</t>
        </is>
      </c>
      <c r="K223" t="inlineStr">
        <is>
          <t>其他机械设备</t>
        </is>
      </c>
      <c r="L223" t="inlineStr">
        <is>
          <t>03</t>
        </is>
      </c>
      <c r="M223" t="inlineStr">
        <is>
          <t>01</t>
        </is>
      </c>
      <c r="N223" t="inlineStr">
        <is>
          <t>05</t>
        </is>
      </c>
      <c r="O223" t="inlineStr">
        <is>
          <t>01</t>
        </is>
      </c>
      <c r="P223" t="inlineStr">
        <is>
          <t>风管附件</t>
        </is>
      </c>
      <c r="Q223" t="inlineStr">
        <is>
          <t>风量测量装置</t>
        </is>
      </c>
      <c r="R223" t="inlineStr">
        <is>
          <t>风量测量装置-DN500</t>
        </is>
      </c>
      <c r="S223" t="inlineStr">
        <is>
          <t>设备名称-直径（mm）</t>
        </is>
      </c>
      <c r="T223"/>
      <c r="U223" t="inlineStr">
        <is>
          <t>风管附件_风量测量装置_风量测量装置-DN500</t>
        </is>
      </c>
      <c r="V223" t="inlineStr">
        <is>
          <t>20231010更新：
1.新增构件</t>
        </is>
      </c>
      <c r="W223"/>
      <c r="X223" t="inlineStr">
        <is>
          <t>空调风_风管附件</t>
        </is>
      </c>
      <c r="Y223"/>
      <c r="Z223"/>
      <c r="AA223"/>
      <c r="AB223" s="2" t="str">
        <f>=HYPERLINK("https://j6i2pabkfv.feishu.cn/wiki/F9fJwx7y7imnqCkzBGXczM8Mned", "属性信息表-风量测量装置-一工区")</f>
        <v>属性信息表-风量测量装置-一工区</v>
      </c>
      <c r="AC223"/>
      <c r="AD223"/>
      <c r="AE223"/>
      <c r="AF223"/>
      <c r="AG223"/>
      <c r="AH223"/>
      <c r="AI223"/>
    </row>
    <row r="224" ht="25.5" customHeight="1">
      <c r="A224"/>
      <c r="B224" t="inlineStr">
        <is>
          <t>通风空调工程</t>
        </is>
      </c>
      <c r="C224" t="inlineStr">
        <is>
          <t>通风、空调风及防排烟工程</t>
        </is>
      </c>
      <c r="D224" t="inlineStr">
        <is>
          <t>设备</t>
        </is>
      </c>
      <c r="E224" t="inlineStr">
        <is>
          <t>030108006</t>
        </is>
      </c>
      <c r="F224" t="inlineStr">
        <is>
          <t>风幕FM-01 L=1500mm，Q=2000m3/h</t>
        </is>
      </c>
      <c r="G224"/>
      <c r="H224" t="inlineStr">
        <is>
          <t>台</t>
        </is>
      </c>
      <c r="I224" t="inlineStr">
        <is>
          <t>暖通空调系统</t>
        </is>
      </c>
      <c r="J224" t="inlineStr">
        <is>
          <t>通风系统</t>
        </is>
      </c>
      <c r="K224" t="inlineStr">
        <is>
          <t>进风系统</t>
        </is>
      </c>
      <c r="L224" t="inlineStr">
        <is>
          <t>03</t>
        </is>
      </c>
      <c r="M224" t="inlineStr">
        <is>
          <t>01</t>
        </is>
      </c>
      <c r="N224" t="inlineStr">
        <is>
          <t>02</t>
        </is>
      </c>
      <c r="O224" t="inlineStr">
        <is>
          <t>02</t>
        </is>
      </c>
      <c r="P224" t="inlineStr">
        <is>
          <t>机械设备</t>
        </is>
      </c>
      <c r="Q224" t="inlineStr">
        <is>
          <t>风幕机</t>
        </is>
      </c>
      <c r="R224" t="inlineStr">
        <is>
          <t>风幕FM-01-1500mm-2000m3/h</t>
        </is>
      </c>
      <c r="S224" t="inlineStr">
        <is>
          <t>设备名称-长度（mm）-风量（m³/h）</t>
        </is>
      </c>
      <c r="T224"/>
      <c r="U224" t="inlineStr">
        <is>
          <t>机械设备_风幕机_风幕FM-01-1500mm-2000m3/h</t>
        </is>
      </c>
      <c r="V224" t="inlineStr">
        <is>
          <t>20231010更新：
1.命名去掉了简写字母L Q；
2.命名增加了设备编号；
3.修改了族名称，调整了命名规则内容的排列顺序；</t>
        </is>
      </c>
      <c r="W224"/>
      <c r="X224" t="inlineStr">
        <is>
          <t>空调风_机械设备</t>
        </is>
      </c>
      <c r="Y224"/>
      <c r="Z224"/>
      <c r="AA224"/>
      <c r="AB224" s="2" t="str">
        <f>=HYPERLINK("https://j6i2pabkfv.feishu.cn/wiki/CFtFw7BediI7FKklw8Pc0sGMn8c", "属性信息表-风幕机-一工区")</f>
        <v>属性信息表-风幕机-一工区</v>
      </c>
      <c r="AC224"/>
      <c r="AD224"/>
      <c r="AE224"/>
      <c r="AF224"/>
      <c r="AG224"/>
      <c r="AH224"/>
      <c r="AI224"/>
    </row>
    <row r="225" ht="25.5" customHeight="1">
      <c r="A225"/>
      <c r="B225" t="inlineStr">
        <is>
          <t>通风空调工程</t>
        </is>
      </c>
      <c r="C225" t="inlineStr">
        <is>
          <t>通风、空调风及防排烟工程</t>
        </is>
      </c>
      <c r="D225" t="inlineStr">
        <is>
          <t>设备</t>
        </is>
      </c>
      <c r="E225" t="inlineStr">
        <is>
          <t>030108006</t>
        </is>
      </c>
      <c r="F225" t="inlineStr">
        <is>
          <t xml:space="preserve">贯流风幕  长度：1500mm，风量：2000m3/h </t>
        </is>
      </c>
      <c r="G225"/>
      <c r="H225" t="inlineStr">
        <is>
          <t>台</t>
        </is>
      </c>
      <c r="I225" t="inlineStr">
        <is>
          <t>暖通空调系统</t>
        </is>
      </c>
      <c r="J225" t="inlineStr">
        <is>
          <t>机械设备</t>
        </is>
      </c>
      <c r="K225" t="inlineStr">
        <is>
          <t>其它机械设备</t>
        </is>
      </c>
      <c r="L225" t="inlineStr">
        <is>
          <t>03</t>
        </is>
      </c>
      <c r="M225" t="inlineStr">
        <is>
          <t>01</t>
        </is>
      </c>
      <c r="N225" t="inlineStr">
        <is>
          <t>05</t>
        </is>
      </c>
      <c r="O225" t="inlineStr">
        <is>
          <t>01</t>
        </is>
      </c>
      <c r="P225" t="inlineStr">
        <is>
          <t>机械设备</t>
        </is>
      </c>
      <c r="Q225" t="inlineStr">
        <is>
          <t>贯流风幕</t>
        </is>
      </c>
      <c r="R225" t="inlineStr">
        <is>
          <t xml:space="preserve">贯流风幕-1500mm-2000m3/h </t>
        </is>
      </c>
      <c r="S225" t="inlineStr">
        <is>
          <t>设备名称-长度（mm）-风量（m3/h）</t>
        </is>
      </c>
      <c r="T225"/>
      <c r="U225" t="inlineStr">
        <is>
          <t xml:space="preserve">机械设备_贯流风幕_贯流风幕-1500mm-2000m3/h </t>
        </is>
      </c>
      <c r="V225" t="inlineStr">
        <is>
          <t>20240528更新：清单补全</t>
        </is>
      </c>
      <c r="W225"/>
      <c r="X225"/>
      <c r="Y225"/>
      <c r="Z225"/>
      <c r="AA225"/>
      <c r="AB225" s="2" t="str">
        <f>=HYPERLINK("https://j6i2pabkfv.feishu.cn/wiki/CFtFw7BediI7FKklw8Pc0sGMn8c", "属性信息表-风幕机-一工区")</f>
        <v>属性信息表-风幕机-一工区</v>
      </c>
      <c r="AC225"/>
      <c r="AD225"/>
      <c r="AE225"/>
      <c r="AF225"/>
      <c r="AG225"/>
      <c r="AH225"/>
      <c r="AI225"/>
    </row>
    <row r="226" ht="25.5" customHeight="1">
      <c r="A226"/>
      <c r="B226" t="inlineStr">
        <is>
          <t>通风空调工程</t>
        </is>
      </c>
      <c r="C226" t="inlineStr">
        <is>
          <t>通风、空调风及防排烟工程</t>
        </is>
      </c>
      <c r="D226" t="inlineStr">
        <is>
          <t>设备</t>
        </is>
      </c>
      <c r="E226" t="inlineStr">
        <is>
          <t>030108006</t>
        </is>
      </c>
      <c r="F226" t="inlineStr">
        <is>
          <t>电热空气幕 L=1200mm N=220W(220V)+8k W(380V)</t>
        </is>
      </c>
      <c r="G226"/>
      <c r="H226" t="inlineStr">
        <is>
          <t>台</t>
        </is>
      </c>
      <c r="I226" t="inlineStr">
        <is>
          <t>暖通空调系统</t>
        </is>
      </c>
      <c r="J226" t="inlineStr">
        <is>
          <t>机械设备</t>
        </is>
      </c>
      <c r="K226" t="inlineStr">
        <is>
          <t>其它机械设备</t>
        </is>
      </c>
      <c r="L226" t="inlineStr">
        <is>
          <t>03</t>
        </is>
      </c>
      <c r="M226" t="inlineStr">
        <is>
          <t>01</t>
        </is>
      </c>
      <c r="N226" t="inlineStr">
        <is>
          <t>05</t>
        </is>
      </c>
      <c r="O226" t="inlineStr">
        <is>
          <t>01</t>
        </is>
      </c>
      <c r="P226" t="inlineStr">
        <is>
          <t>机械设备</t>
        </is>
      </c>
      <c r="Q226" t="inlineStr">
        <is>
          <t>电热空气幕</t>
        </is>
      </c>
      <c r="R226" t="inlineStr">
        <is>
          <t>电热空气幕-1200mm-220W(220V)+8k W(380V)</t>
        </is>
      </c>
      <c r="S226" t="inlineStr">
        <is>
          <t>设备名称-长度（mm）-功率（kw）</t>
        </is>
      </c>
      <c r="T226"/>
      <c r="U226" t="inlineStr">
        <is>
          <t>机械设备_电热空气幕_电热空气幕-1200mm-220W(220V)+8k W(380V)</t>
        </is>
      </c>
      <c r="V226" t="inlineStr">
        <is>
          <t>20240528更新：清单补全</t>
        </is>
      </c>
      <c r="W226"/>
      <c r="X226"/>
      <c r="Y226"/>
      <c r="Z226"/>
      <c r="AA226"/>
      <c r="AB226" s="2" t="str">
        <f>=HYPERLINK("https://j6i2pabkfv.feishu.cn/wiki/CFtFw7BediI7FKklw8Pc0sGMn8c", "属性信息表-风幕机-一工区")</f>
        <v>属性信息表-风幕机-一工区</v>
      </c>
      <c r="AC226"/>
      <c r="AD226"/>
      <c r="AE226"/>
      <c r="AF226"/>
      <c r="AG226"/>
      <c r="AH226"/>
      <c r="AI226"/>
    </row>
    <row r="227" ht="25.5" customHeight="1">
      <c r="A227"/>
      <c r="B227" t="inlineStr">
        <is>
          <t>通风空调工程</t>
        </is>
      </c>
      <c r="C227" t="inlineStr">
        <is>
          <t>通风、空调风及防排烟工程</t>
        </is>
      </c>
      <c r="D227" t="inlineStr">
        <is>
          <t>设备</t>
        </is>
      </c>
      <c r="E227" t="inlineStr">
        <is>
          <t>030412002</t>
        </is>
      </c>
      <c r="F227" t="inlineStr">
        <is>
          <t>高效除味灯 L=12800m3/h H≤50Pa N=300w</t>
        </is>
      </c>
      <c r="G227"/>
      <c r="H227" t="inlineStr">
        <is>
          <t>套</t>
        </is>
      </c>
      <c r="I227" t="inlineStr">
        <is>
          <t>暖通空调系统</t>
        </is>
      </c>
      <c r="J227" t="inlineStr">
        <is>
          <t>机械设备</t>
        </is>
      </c>
      <c r="K227" t="inlineStr">
        <is>
          <t>其他机械设备</t>
        </is>
      </c>
      <c r="L227" t="inlineStr">
        <is>
          <t>03</t>
        </is>
      </c>
      <c r="M227" t="inlineStr">
        <is>
          <t>01</t>
        </is>
      </c>
      <c r="N227" t="inlineStr">
        <is>
          <t>05</t>
        </is>
      </c>
      <c r="O227" t="inlineStr">
        <is>
          <t>01</t>
        </is>
      </c>
      <c r="P227" t="inlineStr">
        <is>
          <t>机械设备</t>
        </is>
      </c>
      <c r="Q227" t="inlineStr">
        <is>
          <t>高效除味灯装置</t>
        </is>
      </c>
      <c r="R227" t="inlineStr">
        <is>
          <t>高效除味灯-12800m3/h-50Pa-300w</t>
        </is>
      </c>
      <c r="S227" t="inlineStr">
        <is>
          <t>设备名称-处理风量（m³/h）-h（Pa）-功率（kw）</t>
        </is>
      </c>
      <c r="T227"/>
      <c r="U227" t="inlineStr">
        <is>
          <t>机械设备_高效除味灯装置_高效除味灯-12800m3/h-50Pa-300w</t>
        </is>
      </c>
      <c r="V227" t="inlineStr">
        <is>
          <t>20231010更新：
1.新增构件</t>
        </is>
      </c>
      <c r="W227"/>
      <c r="X227" t="inlineStr">
        <is>
          <t>机械设备安装工程_机械设备</t>
        </is>
      </c>
      <c r="Y227"/>
      <c r="Z227"/>
      <c r="AA227"/>
      <c r="AB227" s="2" t="str">
        <f>=HYPERLINK("https://j6i2pabkfv.feishu.cn/wiki/KHVlwsIvki0lv4kWPYncd5nYnsd", "属性信息表-高效除味灯装置-一工区")</f>
        <v>属性信息表-高效除味灯装置-一工区</v>
      </c>
      <c r="AC227"/>
      <c r="AD227"/>
      <c r="AE227"/>
      <c r="AF227"/>
      <c r="AG227"/>
      <c r="AH227"/>
      <c r="AI227"/>
    </row>
    <row r="228" ht="25.5" customHeight="1">
      <c r="A228"/>
      <c r="B228" t="inlineStr">
        <is>
          <t>通风空调工程</t>
        </is>
      </c>
      <c r="C228" t="inlineStr">
        <is>
          <t>通风、空调风及防排烟工程</t>
        </is>
      </c>
      <c r="D228" t="inlineStr">
        <is>
          <t>设备</t>
        </is>
      </c>
      <c r="E228" t="inlineStr">
        <is>
          <t>030701003</t>
        </is>
      </c>
      <c r="F228" t="inlineStr">
        <is>
          <t>高压微雾加湿机组 加湿量200kg/h  功率2kW</t>
        </is>
      </c>
      <c r="G228"/>
      <c r="H228" t="inlineStr">
        <is>
          <t>台</t>
        </is>
      </c>
      <c r="I228" t="inlineStr">
        <is>
          <t>暖通空调系统</t>
        </is>
      </c>
      <c r="J228" t="inlineStr">
        <is>
          <t>机械设备</t>
        </is>
      </c>
      <c r="K228" t="inlineStr">
        <is>
          <t>其他机械设备</t>
        </is>
      </c>
      <c r="L228" t="inlineStr">
        <is>
          <t>03</t>
        </is>
      </c>
      <c r="M228" t="inlineStr">
        <is>
          <t>01</t>
        </is>
      </c>
      <c r="N228" t="inlineStr">
        <is>
          <t>05</t>
        </is>
      </c>
      <c r="O228" t="inlineStr">
        <is>
          <t>01</t>
        </is>
      </c>
      <c r="P228" t="inlineStr">
        <is>
          <t>机械设备</t>
        </is>
      </c>
      <c r="Q228" t="inlineStr">
        <is>
          <t>高压微雾加湿机组</t>
        </is>
      </c>
      <c r="R228" t="inlineStr">
        <is>
          <t>高压微雾加湿机组-200kg/h -2kW</t>
        </is>
      </c>
      <c r="S228" t="inlineStr">
        <is>
          <t>设备名称-加湿量（kg/h）-功率（kw）</t>
        </is>
      </c>
      <c r="T228"/>
      <c r="U228" t="inlineStr">
        <is>
          <t>机械设备_高压微雾加湿机组_高压微雾加湿机组-200kg/h -2kW</t>
        </is>
      </c>
      <c r="V228" t="inlineStr">
        <is>
          <t>20231010更新：
1.命名去掉了简写字母N；
2.命名增加了设备编号；</t>
        </is>
      </c>
      <c r="W228"/>
      <c r="X228" t="inlineStr">
        <is>
          <t>空调风_机械设备</t>
        </is>
      </c>
      <c r="Y228"/>
      <c r="Z228"/>
      <c r="AA228"/>
      <c r="AB228" s="2" t="str">
        <f>=HYPERLINK("https://j6i2pabkfv.feishu.cn/wiki/Xh7TwKdvFimVQukW8uZcopzen2d", "属性信息表-高压微雾加湿机组-一工区")</f>
        <v>属性信息表-高压微雾加湿机组-一工区</v>
      </c>
      <c r="AC228"/>
      <c r="AD228"/>
      <c r="AE228"/>
      <c r="AF228"/>
      <c r="AG228"/>
      <c r="AH228"/>
      <c r="AI228"/>
    </row>
    <row r="229" ht="25.5" customHeight="1">
      <c r="A229"/>
      <c r="B229" t="inlineStr">
        <is>
          <t>通风空调工程</t>
        </is>
      </c>
      <c r="C229" t="inlineStr">
        <is>
          <t>通风、空调风及防排烟工程</t>
        </is>
      </c>
      <c r="D229" t="inlineStr">
        <is>
          <t>其他</t>
        </is>
      </c>
      <c r="E229" t="inlineStr">
        <is>
          <t>030701010</t>
        </is>
      </c>
      <c r="F229" t="inlineStr">
        <is>
          <t>过滤吸收器</t>
        </is>
      </c>
      <c r="G229"/>
      <c r="H229" t="inlineStr">
        <is>
          <t>个</t>
        </is>
      </c>
      <c r="I229" t="inlineStr">
        <is>
          <t>暖通空调系统</t>
        </is>
      </c>
      <c r="J229" t="inlineStr">
        <is>
          <t>管道净化装置</t>
        </is>
      </c>
      <c r="K229" t="inlineStr">
        <is>
          <t>/</t>
        </is>
      </c>
      <c r="L229" t="inlineStr">
        <is>
          <t>03</t>
        </is>
      </c>
      <c r="M229" t="inlineStr">
        <is>
          <t>01</t>
        </is>
      </c>
      <c r="N229" t="inlineStr">
        <is>
          <t>08</t>
        </is>
      </c>
      <c r="O229" t="inlineStr">
        <is>
          <t>00</t>
        </is>
      </c>
      <c r="P229" t="inlineStr">
        <is>
          <t>机械设备</t>
        </is>
      </c>
      <c r="Q229" t="inlineStr">
        <is>
          <t>过滤吸收器</t>
        </is>
      </c>
      <c r="R229" t="inlineStr">
        <is>
          <t>过滤吸收器</t>
        </is>
      </c>
      <c r="S229" t="inlineStr">
        <is>
          <t>设备名称</t>
        </is>
      </c>
      <c r="T229"/>
      <c r="U229" t="inlineStr">
        <is>
          <t>机械设备_过滤吸收器_过滤吸收器</t>
        </is>
      </c>
      <c r="V229" t="inlineStr">
        <is>
          <t>20231010更新：
1.新增构件</t>
        </is>
      </c>
      <c r="W229"/>
      <c r="X229" t="inlineStr">
        <is>
          <t>空调风_风管附件</t>
        </is>
      </c>
      <c r="Y229"/>
      <c r="Z229"/>
      <c r="AA229"/>
      <c r="AB229" s="2" t="str">
        <f>=HYPERLINK("https://j6i2pabkfv.feishu.cn/wiki/IrACwBolWiB2SPkiRJAc6Jn0nMd", "属性信息表-过滤吸收器-一工区")</f>
        <v>属性信息表-过滤吸收器-一工区</v>
      </c>
      <c r="AC229"/>
      <c r="AD229"/>
      <c r="AE229"/>
      <c r="AF229"/>
      <c r="AG229"/>
      <c r="AH229"/>
      <c r="AI229"/>
    </row>
    <row r="230" ht="25.5" customHeight="1">
      <c r="A230"/>
      <c r="B230" t="inlineStr">
        <is>
          <t>通风空调工程</t>
        </is>
      </c>
      <c r="C230" t="inlineStr">
        <is>
          <t>通风、空调风及防排烟工程</t>
        </is>
      </c>
      <c r="D230" t="inlineStr">
        <is>
          <t>风口</t>
        </is>
      </c>
      <c r="E230" t="inlineStr">
        <is>
          <t>07B808</t>
        </is>
      </c>
      <c r="F230" t="inlineStr">
        <is>
          <t>70℃防火风口 200x200</t>
        </is>
      </c>
      <c r="G230"/>
      <c r="H230" t="inlineStr">
        <is>
          <t>个</t>
        </is>
      </c>
      <c r="I230" t="inlineStr">
        <is>
          <t>暖通空调系统</t>
        </is>
      </c>
      <c r="J230" t="inlineStr">
        <is>
          <t>风道末端</t>
        </is>
      </c>
      <c r="K230" t="inlineStr">
        <is>
          <t>风口</t>
        </is>
      </c>
      <c r="L230" t="inlineStr">
        <is>
          <t>03</t>
        </is>
      </c>
      <c r="M230" t="inlineStr">
        <is>
          <t>01</t>
        </is>
      </c>
      <c r="N230" t="inlineStr">
        <is>
          <t>06</t>
        </is>
      </c>
      <c r="O230" t="inlineStr">
        <is>
          <t>01</t>
        </is>
      </c>
      <c r="P230" t="inlineStr">
        <is>
          <t>风道末端</t>
        </is>
      </c>
      <c r="Q230" t="inlineStr">
        <is>
          <t>70℃防火风口</t>
        </is>
      </c>
      <c r="R230" t="inlineStr">
        <is>
          <t>70℃防火风口-200x200</t>
        </is>
      </c>
      <c r="S230" t="inlineStr">
        <is>
          <t>设备名称-长（mm）x宽（mm）</t>
        </is>
      </c>
      <c r="T230"/>
      <c r="U230" t="inlineStr">
        <is>
          <t>风道末端_70℃防火风口_70℃防火风口-200x200</t>
        </is>
      </c>
      <c r="V230" t="inlineStr">
        <is>
          <t>20231010更新：
1.新增构件</t>
        </is>
      </c>
      <c r="W230"/>
      <c r="X230" t="inlineStr">
        <is>
          <t>空调风_风道末端</t>
        </is>
      </c>
      <c r="Y230"/>
      <c r="Z230"/>
      <c r="AA230"/>
      <c r="AB230" s="2" t="str">
        <f>=HYPERLINK("https://j6i2pabkfv.feishu.cn/wiki/TrJUwlw6siJ9FzkwBogcjuYgnQd", "属性信息表-加压风口-一工区")</f>
        <v>属性信息表-加压风口-一工区</v>
      </c>
      <c r="AC230"/>
      <c r="AD230"/>
      <c r="AE230"/>
      <c r="AF230"/>
      <c r="AG230"/>
      <c r="AH230"/>
      <c r="AI230"/>
    </row>
    <row r="231" ht="25.5" customHeight="1">
      <c r="A231"/>
      <c r="B231" t="inlineStr">
        <is>
          <t>通风空调工程</t>
        </is>
      </c>
      <c r="C231" t="inlineStr">
        <is>
          <t>通风、空调风及防排烟工程</t>
        </is>
      </c>
      <c r="D231" t="inlineStr">
        <is>
          <t>风口</t>
        </is>
      </c>
      <c r="E231" t="inlineStr">
        <is>
          <t>07B813</t>
        </is>
      </c>
      <c r="F231" t="inlineStr">
        <is>
          <t>双层百叶加压送风口 800×500</t>
        </is>
      </c>
      <c r="G231"/>
      <c r="H231" t="inlineStr">
        <is>
          <t>个</t>
        </is>
      </c>
      <c r="I231" t="inlineStr">
        <is>
          <t>暖通空调系统</t>
        </is>
      </c>
      <c r="J231" t="inlineStr">
        <is>
          <t>风道末端</t>
        </is>
      </c>
      <c r="K231" t="inlineStr">
        <is>
          <t>风口</t>
        </is>
      </c>
      <c r="L231" t="inlineStr">
        <is>
          <t>03</t>
        </is>
      </c>
      <c r="M231" t="inlineStr">
        <is>
          <t>01</t>
        </is>
      </c>
      <c r="N231" t="inlineStr">
        <is>
          <t>06</t>
        </is>
      </c>
      <c r="O231" t="inlineStr">
        <is>
          <t>01</t>
        </is>
      </c>
      <c r="P231" t="inlineStr">
        <is>
          <t>风道末端</t>
        </is>
      </c>
      <c r="Q231" t="inlineStr">
        <is>
          <t>双层百叶加压送风口</t>
        </is>
      </c>
      <c r="R231" t="inlineStr">
        <is>
          <t>双层百叶加压送风口-800×500</t>
        </is>
      </c>
      <c r="S231" t="inlineStr">
        <is>
          <t>设备名称-长（mm）x宽（mm）</t>
        </is>
      </c>
      <c r="T231"/>
      <c r="U231" t="inlineStr">
        <is>
          <t>风道末端_双层百叶加压送风口_双层百叶加压送风口-800×500</t>
        </is>
      </c>
      <c r="V231" t="inlineStr">
        <is>
          <t>20231010更新：
1.新增构件</t>
        </is>
      </c>
      <c r="W231"/>
      <c r="X231" t="inlineStr">
        <is>
          <t>空调风_风道末端</t>
        </is>
      </c>
      <c r="Y231"/>
      <c r="Z231"/>
      <c r="AA231"/>
      <c r="AB231" s="2" t="str">
        <f>=HYPERLINK("https://j6i2pabkfv.feishu.cn/wiki/TrJUwlw6siJ9FzkwBogcjuYgnQd", "属性信息表-加压风口-一工区")</f>
        <v>属性信息表-加压风口-一工区</v>
      </c>
      <c r="AC231"/>
      <c r="AD231"/>
      <c r="AE231"/>
      <c r="AF231"/>
      <c r="AG231"/>
      <c r="AH231"/>
      <c r="AI231"/>
    </row>
    <row r="232" ht="25.5" customHeight="1">
      <c r="A232"/>
      <c r="B232" t="inlineStr">
        <is>
          <t>通风空调工程</t>
        </is>
      </c>
      <c r="C232" t="inlineStr">
        <is>
          <t>通风、空调风及防排烟工程</t>
        </is>
      </c>
      <c r="D232" t="inlineStr">
        <is>
          <t>风口</t>
        </is>
      </c>
      <c r="E232" t="inlineStr">
        <is>
          <t>030703007</t>
        </is>
      </c>
      <c r="F232" t="inlineStr">
        <is>
          <t>电动加压送风口 400x(1500+250）</t>
        </is>
      </c>
      <c r="G232"/>
      <c r="H232" t="inlineStr">
        <is>
          <t>个</t>
        </is>
      </c>
      <c r="I232" t="inlineStr">
        <is>
          <t>暖通空调系统</t>
        </is>
      </c>
      <c r="J232" t="inlineStr">
        <is>
          <t>风道末端</t>
        </is>
      </c>
      <c r="K232" t="inlineStr">
        <is>
          <t>风口</t>
        </is>
      </c>
      <c r="L232" t="inlineStr">
        <is>
          <t>03</t>
        </is>
      </c>
      <c r="M232" t="inlineStr">
        <is>
          <t>01</t>
        </is>
      </c>
      <c r="N232" t="inlineStr">
        <is>
          <t>06</t>
        </is>
      </c>
      <c r="O232" t="inlineStr">
        <is>
          <t>01</t>
        </is>
      </c>
      <c r="P232" t="inlineStr">
        <is>
          <t>风道末端</t>
        </is>
      </c>
      <c r="Q232" t="inlineStr">
        <is>
          <t>电动加压送风口</t>
        </is>
      </c>
      <c r="R232" t="inlineStr">
        <is>
          <t>电动加压送风口-400x(1500+250）</t>
        </is>
      </c>
      <c r="S232" t="inlineStr">
        <is>
          <t>设备名称-长（mm）x宽（mm）</t>
        </is>
      </c>
      <c r="T232"/>
      <c r="U232" t="inlineStr">
        <is>
          <t>风道末端_电动加压送风口_电动加压送风口-400x(1500+250）</t>
        </is>
      </c>
      <c r="V232" t="inlineStr">
        <is>
          <t>20231010更新：
1.命名增加了材质；</t>
        </is>
      </c>
      <c r="W232"/>
      <c r="X232" t="inlineStr">
        <is>
          <t>空调风_风道末端</t>
        </is>
      </c>
      <c r="Y232"/>
      <c r="Z232"/>
      <c r="AA232"/>
      <c r="AB232" s="2" t="str">
        <f>=HYPERLINK("https://j6i2pabkfv.feishu.cn/wiki/TrJUwlw6siJ9FzkwBogcjuYgnQd", "属性信息表-加压风口-一工区")</f>
        <v>属性信息表-加压风口-一工区</v>
      </c>
      <c r="AC232"/>
      <c r="AD232"/>
      <c r="AE232"/>
      <c r="AF232"/>
      <c r="AG232"/>
      <c r="AH232"/>
      <c r="AI232"/>
    </row>
    <row r="233" ht="25.5" customHeight="1">
      <c r="A233"/>
      <c r="B233" t="inlineStr">
        <is>
          <t>通风空调工程</t>
        </is>
      </c>
      <c r="C233" t="inlineStr">
        <is>
          <t>通风、空调风及防排烟工程</t>
        </is>
      </c>
      <c r="D233" t="inlineStr">
        <is>
          <t>风口</t>
        </is>
      </c>
      <c r="E233" t="inlineStr">
        <is>
          <t>030703007</t>
        </is>
      </c>
      <c r="F233" t="inlineStr">
        <is>
          <t>远控多叶加压送风口（1200+250）x800</t>
        </is>
      </c>
      <c r="G233"/>
      <c r="H233" t="inlineStr">
        <is>
          <t>个</t>
        </is>
      </c>
      <c r="I233" t="inlineStr">
        <is>
          <t>暖通空调系统</t>
        </is>
      </c>
      <c r="J233" t="inlineStr">
        <is>
          <t>风道末端</t>
        </is>
      </c>
      <c r="K233" t="inlineStr">
        <is>
          <t>风口</t>
        </is>
      </c>
      <c r="L233" t="inlineStr">
        <is>
          <t>03</t>
        </is>
      </c>
      <c r="M233" t="inlineStr">
        <is>
          <t>01</t>
        </is>
      </c>
      <c r="N233" t="inlineStr">
        <is>
          <t>06</t>
        </is>
      </c>
      <c r="O233" t="inlineStr">
        <is>
          <t>01</t>
        </is>
      </c>
      <c r="P233" t="inlineStr">
        <is>
          <t>风道末端</t>
        </is>
      </c>
      <c r="Q233" t="inlineStr">
        <is>
          <t>远程多叶加压送风口</t>
        </is>
      </c>
      <c r="R233" t="inlineStr">
        <is>
          <t>远控多叶加压送风口-（1200+250）x800</t>
        </is>
      </c>
      <c r="S233" t="inlineStr">
        <is>
          <t>设备名称-长（mm）x宽（mm）</t>
        </is>
      </c>
      <c r="T233"/>
      <c r="U233" t="inlineStr">
        <is>
          <t>风道末端_远程多叶加压送风口_远控多叶加压送风口-（1200+250）x800</t>
        </is>
      </c>
      <c r="V233" t="inlineStr">
        <is>
          <t>20231010更新：
1.新增构件</t>
        </is>
      </c>
      <c r="W233"/>
      <c r="X233" t="inlineStr">
        <is>
          <t>空调风_风道末端</t>
        </is>
      </c>
      <c r="Y233"/>
      <c r="Z233"/>
      <c r="AA233"/>
      <c r="AB233" s="2" t="str">
        <f>=HYPERLINK("https://j6i2pabkfv.feishu.cn/wiki/TrJUwlw6siJ9FzkwBogcjuYgnQd", "属性信息表-加压风口-一工区")</f>
        <v>属性信息表-加压风口-一工区</v>
      </c>
      <c r="AC233"/>
      <c r="AD233"/>
      <c r="AE233"/>
      <c r="AF233"/>
      <c r="AG233"/>
      <c r="AH233"/>
      <c r="AI233"/>
    </row>
    <row r="234" ht="25.5" customHeight="1">
      <c r="A234"/>
      <c r="B234" t="inlineStr">
        <is>
          <t>通风空调工程</t>
        </is>
      </c>
      <c r="C234" t="inlineStr">
        <is>
          <t>通风、空调风及防排烟工程</t>
        </is>
      </c>
      <c r="D234" t="inlineStr">
        <is>
          <t>风口</t>
        </is>
      </c>
      <c r="E234" t="inlineStr">
        <is>
          <t>030703007</t>
        </is>
      </c>
      <c r="F234" t="inlineStr">
        <is>
          <t>远控多叶排烟口 1800×(500+250)</t>
        </is>
      </c>
      <c r="G234"/>
      <c r="H234" t="inlineStr">
        <is>
          <t>个</t>
        </is>
      </c>
      <c r="I234" t="inlineStr">
        <is>
          <t>暖通空调系统</t>
        </is>
      </c>
      <c r="J234" t="inlineStr">
        <is>
          <t>风道末端</t>
        </is>
      </c>
      <c r="K234" t="inlineStr">
        <is>
          <t>风口</t>
        </is>
      </c>
      <c r="L234" t="inlineStr">
        <is>
          <t>03</t>
        </is>
      </c>
      <c r="M234" t="inlineStr">
        <is>
          <t>01</t>
        </is>
      </c>
      <c r="N234" t="inlineStr">
        <is>
          <t>06</t>
        </is>
      </c>
      <c r="O234" t="inlineStr">
        <is>
          <t>01</t>
        </is>
      </c>
      <c r="P234" t="inlineStr">
        <is>
          <t>风道末端</t>
        </is>
      </c>
      <c r="Q234" t="inlineStr">
        <is>
          <t>远控多叶排烟口（常闭型）</t>
        </is>
      </c>
      <c r="R234" t="inlineStr">
        <is>
          <t>远控多叶排烟口-1800×(500+250)</t>
        </is>
      </c>
      <c r="S234" t="inlineStr">
        <is>
          <t>设备名称-长（mm）x宽（mm）</t>
        </is>
      </c>
      <c r="T234"/>
      <c r="U234" t="inlineStr">
        <is>
          <t>风道末端_远控多叶排烟口（常闭型）_远控多叶排烟口-1800×(500+250)</t>
        </is>
      </c>
      <c r="V234" t="inlineStr">
        <is>
          <t>20231010更新：
1.新增构件</t>
        </is>
      </c>
      <c r="W234"/>
      <c r="X234" t="inlineStr">
        <is>
          <t>空调风_风道末端</t>
        </is>
      </c>
      <c r="Y234"/>
      <c r="Z234"/>
      <c r="AA234"/>
      <c r="AB234" s="2" t="str">
        <f>=HYPERLINK("https://j6i2pabkfv.feishu.cn/wiki/TrJUwlw6siJ9FzkwBogcjuYgnQd", "属性信息表-加压风口-一工区")</f>
        <v>属性信息表-加压风口-一工区</v>
      </c>
      <c r="AC234"/>
      <c r="AD234"/>
      <c r="AE234"/>
      <c r="AF234"/>
      <c r="AG234"/>
      <c r="AH234"/>
      <c r="AI234"/>
    </row>
    <row r="235" ht="25.5" customHeight="1">
      <c r="A235"/>
      <c r="B235" t="inlineStr">
        <is>
          <t>通风空调工程</t>
        </is>
      </c>
      <c r="C235" t="inlineStr">
        <is>
          <t>通风、空调风及防排烟工程</t>
        </is>
      </c>
      <c r="D235" t="inlineStr">
        <is>
          <t>风口</t>
        </is>
      </c>
      <c r="E235" t="inlineStr">
        <is>
          <t>07B809</t>
        </is>
      </c>
      <c r="F235" t="inlineStr">
        <is>
          <t>防火补风口 400x400</t>
        </is>
      </c>
      <c r="G235"/>
      <c r="H235" t="inlineStr">
        <is>
          <t>个</t>
        </is>
      </c>
      <c r="I235" t="inlineStr">
        <is>
          <t>暖通空调系统</t>
        </is>
      </c>
      <c r="J235" t="inlineStr">
        <is>
          <t>风道末端</t>
        </is>
      </c>
      <c r="K235" t="inlineStr">
        <is>
          <t>风口</t>
        </is>
      </c>
      <c r="L235" t="inlineStr">
        <is>
          <t>03</t>
        </is>
      </c>
      <c r="M235" t="inlineStr">
        <is>
          <t>01</t>
        </is>
      </c>
      <c r="N235" t="inlineStr">
        <is>
          <t>06</t>
        </is>
      </c>
      <c r="O235" t="inlineStr">
        <is>
          <t>01</t>
        </is>
      </c>
      <c r="P235" t="inlineStr">
        <is>
          <t>风道末端</t>
        </is>
      </c>
      <c r="Q235" t="inlineStr">
        <is>
          <t>防火补风口</t>
        </is>
      </c>
      <c r="R235" t="inlineStr">
        <is>
          <t>防火补风口-400x400</t>
        </is>
      </c>
      <c r="S235" t="inlineStr">
        <is>
          <t>设备名称-长（mm）x宽（mm）</t>
        </is>
      </c>
      <c r="T235"/>
      <c r="U235" t="inlineStr">
        <is>
          <t>风道末端_防火补风口_防火补风口-400x400</t>
        </is>
      </c>
      <c r="V235"/>
      <c r="W235"/>
      <c r="X235" t="inlineStr">
        <is>
          <t>空调风_风道末端</t>
        </is>
      </c>
      <c r="Y235"/>
      <c r="Z235"/>
      <c r="AA235"/>
      <c r="AB235" s="2" t="str">
        <f>=HYPERLINK("https://j6i2pabkfv.feishu.cn/wiki/TrJUwlw6siJ9FzkwBogcjuYgnQd", "属性信息表-加压风口-一工区")</f>
        <v>属性信息表-加压风口-一工区</v>
      </c>
      <c r="AC235"/>
      <c r="AD235"/>
      <c r="AE235"/>
      <c r="AF235"/>
      <c r="AG235"/>
      <c r="AH235"/>
      <c r="AI235"/>
    </row>
    <row r="236" ht="25.5" customHeight="1">
      <c r="A236"/>
      <c r="B236" t="inlineStr">
        <is>
          <t>通风空调工程</t>
        </is>
      </c>
      <c r="C236" t="inlineStr">
        <is>
          <t>通风、空调风及防排烟工程</t>
        </is>
      </c>
      <c r="D236" t="inlineStr">
        <is>
          <t>风口</t>
        </is>
      </c>
      <c r="E236" t="inlineStr">
        <is>
          <t>030703007</t>
        </is>
      </c>
      <c r="F236" t="inlineStr">
        <is>
          <t>电动防火补风口 1000X500</t>
        </is>
      </c>
      <c r="G236"/>
      <c r="H236" t="inlineStr">
        <is>
          <t>个</t>
        </is>
      </c>
      <c r="I236" t="inlineStr">
        <is>
          <t>暖通空调系统</t>
        </is>
      </c>
      <c r="J236" t="inlineStr">
        <is>
          <t>风道末端</t>
        </is>
      </c>
      <c r="K236" t="inlineStr">
        <is>
          <t>风口</t>
        </is>
      </c>
      <c r="L236" t="inlineStr">
        <is>
          <t>03</t>
        </is>
      </c>
      <c r="M236" t="inlineStr">
        <is>
          <t>01</t>
        </is>
      </c>
      <c r="N236" t="inlineStr">
        <is>
          <t>06</t>
        </is>
      </c>
      <c r="O236" t="inlineStr">
        <is>
          <t>01</t>
        </is>
      </c>
      <c r="P236" t="inlineStr">
        <is>
          <t>风道末端</t>
        </is>
      </c>
      <c r="Q236" t="inlineStr">
        <is>
          <t>电动防火补风口</t>
        </is>
      </c>
      <c r="R236" t="inlineStr">
        <is>
          <t>电动防火补风口-1000X500</t>
        </is>
      </c>
      <c r="S236" t="inlineStr">
        <is>
          <t>设备名称-长（mm）x宽（mm）</t>
        </is>
      </c>
      <c r="T236"/>
      <c r="U236" t="inlineStr">
        <is>
          <t>风道末端_电动防火补风口_电动防火补风口-1000X500</t>
        </is>
      </c>
      <c r="V236"/>
      <c r="W236"/>
      <c r="X236" t="inlineStr">
        <is>
          <t>空调风_风道末端</t>
        </is>
      </c>
      <c r="Y236"/>
      <c r="Z236"/>
      <c r="AA236"/>
      <c r="AB236" s="2" t="str">
        <f>=HYPERLINK("https://j6i2pabkfv.feishu.cn/wiki/TrJUwlw6siJ9FzkwBogcjuYgnQd", "属性信息表-加压风口-一工区")</f>
        <v>属性信息表-加压风口-一工区</v>
      </c>
      <c r="AC236"/>
      <c r="AD236"/>
      <c r="AE236"/>
      <c r="AF236"/>
      <c r="AG236"/>
      <c r="AH236"/>
      <c r="AI236"/>
    </row>
    <row r="237" ht="25.5" customHeight="1">
      <c r="A237"/>
      <c r="B237" t="inlineStr">
        <is>
          <t>通风空调工程</t>
        </is>
      </c>
      <c r="C237" t="inlineStr">
        <is>
          <t>通风、空调风及防排烟工程</t>
        </is>
      </c>
      <c r="D237" t="inlineStr">
        <is>
          <t>风口</t>
        </is>
      </c>
      <c r="E237" t="inlineStr">
        <is>
          <t>030703007</t>
        </is>
      </c>
      <c r="F237" t="inlineStr">
        <is>
          <t>排烟口  1000x1000</t>
        </is>
      </c>
      <c r="G237"/>
      <c r="H237" t="inlineStr">
        <is>
          <t>个</t>
        </is>
      </c>
      <c r="I237" t="inlineStr">
        <is>
          <t>暖通空调系统</t>
        </is>
      </c>
      <c r="J237" t="inlineStr">
        <is>
          <t>风道末端</t>
        </is>
      </c>
      <c r="K237" t="inlineStr">
        <is>
          <t>风口</t>
        </is>
      </c>
      <c r="L237" t="inlineStr">
        <is>
          <t>03</t>
        </is>
      </c>
      <c r="M237" t="inlineStr">
        <is>
          <t>01</t>
        </is>
      </c>
      <c r="N237" t="inlineStr">
        <is>
          <t>06</t>
        </is>
      </c>
      <c r="O237" t="inlineStr">
        <is>
          <t>01</t>
        </is>
      </c>
      <c r="P237" t="inlineStr">
        <is>
          <t>风道末端</t>
        </is>
      </c>
      <c r="Q237" t="inlineStr">
        <is>
          <t>排烟口</t>
        </is>
      </c>
      <c r="R237" t="inlineStr">
        <is>
          <t>排烟口-1000x1000</t>
        </is>
      </c>
      <c r="S237" t="inlineStr">
        <is>
          <t>设备名称-长（mm）x宽（mm）</t>
        </is>
      </c>
      <c r="T237"/>
      <c r="U237" t="inlineStr">
        <is>
          <t>风道末端_排烟口_排烟口-1000x1000</t>
        </is>
      </c>
      <c r="V237"/>
      <c r="W237"/>
      <c r="X237" t="inlineStr">
        <is>
          <t>空调风_风道末端</t>
        </is>
      </c>
      <c r="Y237"/>
      <c r="Z237"/>
      <c r="AA237"/>
      <c r="AB237" s="2" t="str">
        <f>=HYPERLINK("https://j6i2pabkfv.feishu.cn/wiki/TrJUwlw6siJ9FzkwBogcjuYgnQd", "属性信息表-加压风口-一工区")</f>
        <v>属性信息表-加压风口-一工区</v>
      </c>
      <c r="AC237"/>
      <c r="AD237"/>
      <c r="AE237"/>
      <c r="AF237"/>
      <c r="AG237"/>
      <c r="AH237"/>
      <c r="AI237"/>
    </row>
    <row r="238" ht="25.5" customHeight="1">
      <c r="A238"/>
      <c r="B238" t="inlineStr">
        <is>
          <t>通风空调工程</t>
        </is>
      </c>
      <c r="C238" t="inlineStr">
        <is>
          <t>通风、空调风及防排烟工程</t>
        </is>
      </c>
      <c r="D238" t="inlineStr">
        <is>
          <t>风口</t>
        </is>
      </c>
      <c r="E238" t="inlineStr">
        <is>
          <t>030703007</t>
        </is>
      </c>
      <c r="F238" t="inlineStr">
        <is>
          <t>常闭电动加压送风口 （带防火阀）1000×500</t>
        </is>
      </c>
      <c r="G238"/>
      <c r="H238" t="inlineStr">
        <is>
          <t>个</t>
        </is>
      </c>
      <c r="I238" t="inlineStr">
        <is>
          <t>暖通空调系统</t>
        </is>
      </c>
      <c r="J238" t="inlineStr">
        <is>
          <t>风道末端</t>
        </is>
      </c>
      <c r="K238" t="inlineStr">
        <is>
          <t>风口</t>
        </is>
      </c>
      <c r="L238" t="inlineStr">
        <is>
          <t>03</t>
        </is>
      </c>
      <c r="M238" t="inlineStr">
        <is>
          <t>01</t>
        </is>
      </c>
      <c r="N238" t="inlineStr">
        <is>
          <t>06</t>
        </is>
      </c>
      <c r="O238" t="inlineStr">
        <is>
          <t>01</t>
        </is>
      </c>
      <c r="P238" t="inlineStr">
        <is>
          <t>风道末端</t>
        </is>
      </c>
      <c r="Q238" t="inlineStr">
        <is>
          <t>电动加压送风口（带防火阀）</t>
        </is>
      </c>
      <c r="R238" t="inlineStr">
        <is>
          <t>送风系统-碳钢-(1200+250)mmx900mm</t>
        </is>
      </c>
      <c r="S238" t="inlineStr">
        <is>
          <t>系统-材质-（风口宽度+加压控制器宽度）（mm）x高度（mm）</t>
        </is>
      </c>
      <c r="T238" t="inlineStr">
        <is>
          <t>是</t>
        </is>
      </c>
      <c r="U238" t="inlineStr">
        <is>
          <t>风道末端_电动加压送风口（带防火阀）_送风系统-碳钢-(1200+250)mmx900mm</t>
        </is>
      </c>
      <c r="V238" t="inlineStr">
        <is>
          <t>20231010更新：
1.新增构件</t>
        </is>
      </c>
      <c r="W238"/>
      <c r="X238" t="inlineStr">
        <is>
          <t>空调风_风道末端</t>
        </is>
      </c>
      <c r="Y238" t="inlineStr">
        <is>
          <t>同意</t>
        </is>
      </c>
      <c r="Z238" t="inlineStr">
        <is>
          <t>同意</t>
        </is>
      </c>
      <c r="AA238"/>
      <c r="AB238" s="2" t="str">
        <f>=HYPERLINK("https://j6i2pabkfv.feishu.cn/wiki/TrJUwlw6siJ9FzkwBogcjuYgnQd", "属性信息表-加压风口-一工区")</f>
        <v>属性信息表-加压风口-一工区</v>
      </c>
      <c r="AC238"/>
      <c r="AD238"/>
      <c r="AE238"/>
      <c r="AF238"/>
      <c r="AG238"/>
      <c r="AH238"/>
      <c r="AI238"/>
    </row>
    <row r="239" ht="25.5" customHeight="1">
      <c r="A239"/>
      <c r="B239" t="inlineStr">
        <is>
          <t>通风空调工程</t>
        </is>
      </c>
      <c r="C239" t="inlineStr">
        <is>
          <t>空调水工程</t>
        </is>
      </c>
      <c r="D239" t="inlineStr">
        <is>
          <t>设备</t>
        </is>
      </c>
      <c r="E239" t="inlineStr">
        <is>
          <t>031006010</t>
        </is>
      </c>
      <c r="F239" t="inlineStr">
        <is>
          <t>智能加药装置 流量：80T/h 功率0.28kw</t>
        </is>
      </c>
      <c r="G239"/>
      <c r="H239" t="inlineStr">
        <is>
          <t>台</t>
        </is>
      </c>
      <c r="I239" t="inlineStr">
        <is>
          <t>暖通空调系统</t>
        </is>
      </c>
      <c r="J239" t="inlineStr">
        <is>
          <t>机械设备</t>
        </is>
      </c>
      <c r="K239" t="inlineStr">
        <is>
          <t>其他机械设备</t>
        </is>
      </c>
      <c r="L239" t="inlineStr">
        <is>
          <t>03</t>
        </is>
      </c>
      <c r="M239" t="inlineStr">
        <is>
          <t>01</t>
        </is>
      </c>
      <c r="N239" t="inlineStr">
        <is>
          <t>05</t>
        </is>
      </c>
      <c r="O239" t="inlineStr">
        <is>
          <t>01</t>
        </is>
      </c>
      <c r="P239" t="inlineStr">
        <is>
          <t>机械设备</t>
        </is>
      </c>
      <c r="Q239" t="inlineStr">
        <is>
          <t>加药装置（带药剂浓度监控）</t>
        </is>
      </c>
      <c r="R239" t="inlineStr">
        <is>
          <t>智能加药装置-80T/h -0.28kw</t>
        </is>
      </c>
      <c r="S239" t="inlineStr">
        <is>
          <t>设备名称-流量（m³/h）-功率（kw）</t>
        </is>
      </c>
      <c r="T239"/>
      <c r="U239" t="inlineStr">
        <is>
          <t>机械设备_加药装置（带药剂浓度监控）_智能加药装置-80T/h -0.28kw</t>
        </is>
      </c>
      <c r="V239" t="inlineStr">
        <is>
          <t>20231010更新：
1.新增构件</t>
        </is>
      </c>
      <c r="W239" t="inlineStr">
        <is>
          <t>（成套单元）</t>
        </is>
      </c>
      <c r="X239" t="inlineStr">
        <is>
          <t>机械设备安装工程_机械设备</t>
        </is>
      </c>
      <c r="Y239"/>
      <c r="Z239"/>
      <c r="AA239"/>
      <c r="AB239" s="2" t="str">
        <f>=HYPERLINK("https://j6i2pabkfv.feishu.cn/wiki/MpzVwYgZAi4t2Jk9XcucDMR7ngc", "属性信息表-加药装置（带药剂浓度监控）-一工区")</f>
        <v>属性信息表-加药装置（带药剂浓度监控）-一工区</v>
      </c>
      <c r="AC239"/>
      <c r="AD239"/>
      <c r="AE239"/>
      <c r="AF239"/>
      <c r="AG239"/>
      <c r="AH239"/>
      <c r="AI239"/>
    </row>
    <row r="240" ht="25.5" customHeight="1">
      <c r="A240"/>
      <c r="B240" t="inlineStr">
        <is>
          <t>通风空调工程</t>
        </is>
      </c>
      <c r="C240" t="inlineStr">
        <is>
          <t>通风、空调风及防排烟工程</t>
        </is>
      </c>
      <c r="D240" t="inlineStr">
        <is>
          <t>设备</t>
        </is>
      </c>
      <c r="E240" t="inlineStr">
        <is>
          <t>030701003</t>
        </is>
      </c>
      <c r="F240" t="inlineStr">
        <is>
          <t>补风机组 L=25000m3/h  Q冷=60kW Q热=130kW</t>
        </is>
      </c>
      <c r="G240"/>
      <c r="H240" t="inlineStr">
        <is>
          <t>台</t>
        </is>
      </c>
      <c r="I240" t="inlineStr">
        <is>
          <t>暖通空调系统</t>
        </is>
      </c>
      <c r="J240" t="inlineStr">
        <is>
          <t>通风系统</t>
        </is>
      </c>
      <c r="K240" t="inlineStr">
        <is>
          <t>补风系统</t>
        </is>
      </c>
      <c r="L240" t="inlineStr">
        <is>
          <t>03</t>
        </is>
      </c>
      <c r="M240" t="inlineStr">
        <is>
          <t>01</t>
        </is>
      </c>
      <c r="N240" t="inlineStr">
        <is>
          <t>02</t>
        </is>
      </c>
      <c r="O240" t="inlineStr">
        <is>
          <t>04</t>
        </is>
      </c>
      <c r="P240" t="inlineStr">
        <is>
          <t>机械设备</t>
        </is>
      </c>
      <c r="Q240" t="inlineStr">
        <is>
          <t>补风机组</t>
        </is>
      </c>
      <c r="R240" t="inlineStr">
        <is>
          <t>补风机组-25000m3/h-60kW-130kW</t>
        </is>
      </c>
      <c r="S240" t="inlineStr">
        <is>
          <t>设备名字-风量（m³/h）-制冷量（kw）-制热量（kw）</t>
        </is>
      </c>
      <c r="T240"/>
      <c r="U240" t="inlineStr">
        <is>
          <t>机械设备_补风机组_补风机组-25000m3/h-60kW-130kW</t>
        </is>
      </c>
      <c r="V240" t="inlineStr">
        <is>
          <t>20231010更新：
1.新增构件</t>
        </is>
      </c>
      <c r="W240"/>
      <c r="X240" t="inlineStr">
        <is>
          <t>空调风_机械设备</t>
        </is>
      </c>
      <c r="Y240"/>
      <c r="Z240"/>
      <c r="AA240"/>
      <c r="AB240" s="2" t="str">
        <f>=HYPERLINK("https://j6i2pabkfv.feishu.cn/wiki/C9cFw0ftWizRNVk8XqRct3pDneh", "属性信息表-空气处理+补风-一工区")</f>
        <v>属性信息表-空气处理+补风-一工区</v>
      </c>
      <c r="AC240"/>
      <c r="AD240"/>
      <c r="AE240"/>
      <c r="AF240"/>
      <c r="AG240"/>
      <c r="AH240"/>
      <c r="AI240"/>
    </row>
    <row r="241" ht="25.5" customHeight="1">
      <c r="A241"/>
      <c r="B241" t="inlineStr">
        <is>
          <t>通风空调工程</t>
        </is>
      </c>
      <c r="C241" t="inlineStr">
        <is>
          <t>通风、空调风及防排烟工程</t>
        </is>
      </c>
      <c r="D241" t="inlineStr">
        <is>
          <t>设备</t>
        </is>
      </c>
      <c r="E241" t="inlineStr">
        <is>
          <t>030701003</t>
        </is>
      </c>
      <c r="F241" t="inlineStr">
        <is>
          <t>卧式空气处理机 L=3000m3/h H=220Pa N=0.75kW Q 冷 =17kW Q 热 =28kW</t>
        </is>
      </c>
      <c r="G241"/>
      <c r="H241" t="inlineStr">
        <is>
          <t>台</t>
        </is>
      </c>
      <c r="I241" t="inlineStr">
        <is>
          <t>暖通空调系统</t>
        </is>
      </c>
      <c r="J241" t="inlineStr">
        <is>
          <t>机械设备</t>
        </is>
      </c>
      <c r="K241" t="inlineStr">
        <is>
          <t>其它机械设备</t>
        </is>
      </c>
      <c r="L241" t="inlineStr">
        <is>
          <t>03</t>
        </is>
      </c>
      <c r="M241" t="inlineStr">
        <is>
          <t>01</t>
        </is>
      </c>
      <c r="N241" t="inlineStr">
        <is>
          <t>05</t>
        </is>
      </c>
      <c r="O241" t="inlineStr">
        <is>
          <t>01</t>
        </is>
      </c>
      <c r="P241" t="inlineStr">
        <is>
          <t>机械设备</t>
        </is>
      </c>
      <c r="Q241" t="inlineStr">
        <is>
          <t>卧式空气处理机</t>
        </is>
      </c>
      <c r="R241" t="inlineStr">
        <is>
          <t>卧式空气处理机-3000m3/h -220Pa -0.75kW -17kW-=28kW</t>
        </is>
      </c>
      <c r="S241" t="inlineStr">
        <is>
          <t>设备名字-风量（m³/h）-全风压（Pa）-功率（Kw）-制冷量（kw）-制热量（kw）</t>
        </is>
      </c>
      <c r="T241"/>
      <c r="U241" t="inlineStr">
        <is>
          <t>机械设备_卧式空气处理机_卧式空气处理机-3000m3/h -220Pa -0.75kW -17kW-=28kW</t>
        </is>
      </c>
      <c r="V241" t="inlineStr">
        <is>
          <t>20240528更新：清单补全</t>
        </is>
      </c>
      <c r="W241"/>
      <c r="X241"/>
      <c r="Y241"/>
      <c r="Z241"/>
      <c r="AA241"/>
      <c r="AB241" s="2" t="str">
        <f>=HYPERLINK("https://j6i2pabkfv.feishu.cn/wiki/C9cFw0ftWizRNVk8XqRct3pDneh", "属性信息表-空气处理+补风-一工区")</f>
        <v>属性信息表-空气处理+补风-一工区</v>
      </c>
      <c r="AC241"/>
      <c r="AD241"/>
      <c r="AE241"/>
      <c r="AF241"/>
      <c r="AG241"/>
      <c r="AH241"/>
      <c r="AI241"/>
    </row>
    <row r="242" ht="25.5" customHeight="1">
      <c r="A242"/>
      <c r="B242" t="inlineStr">
        <is>
          <t>通风空调工程</t>
        </is>
      </c>
      <c r="C242" t="inlineStr">
        <is>
          <t>通风、空调风及防排烟工程</t>
        </is>
      </c>
      <c r="D242" t="inlineStr">
        <is>
          <t>设备</t>
        </is>
      </c>
      <c r="E242" t="inlineStr">
        <is>
          <t>030701003</t>
        </is>
      </c>
      <c r="F242" t="inlineStr">
        <is>
          <t>全空气机组 L=52300m3/h Q 冷=333kw Q 热=357kw H=550Pa N=45.0kw</t>
        </is>
      </c>
      <c r="G242"/>
      <c r="H242" t="inlineStr">
        <is>
          <t>台</t>
        </is>
      </c>
      <c r="I242" t="inlineStr">
        <is>
          <t>暖通空调系统</t>
        </is>
      </c>
      <c r="J242" t="inlineStr">
        <is>
          <t>机械设备</t>
        </is>
      </c>
      <c r="K242" t="inlineStr">
        <is>
          <t>其它机械设备</t>
        </is>
      </c>
      <c r="L242" t="inlineStr">
        <is>
          <t>03</t>
        </is>
      </c>
      <c r="M242" t="inlineStr">
        <is>
          <t>01</t>
        </is>
      </c>
      <c r="N242" t="inlineStr">
        <is>
          <t>05</t>
        </is>
      </c>
      <c r="O242" t="inlineStr">
        <is>
          <t>01</t>
        </is>
      </c>
      <c r="P242" t="inlineStr">
        <is>
          <t>机械设备</t>
        </is>
      </c>
      <c r="Q242" t="inlineStr">
        <is>
          <t>全空气机组</t>
        </is>
      </c>
      <c r="R242" t="inlineStr">
        <is>
          <t>全空气机组 -52300m3/h -333kw -357kw -550Pa -45.0kw</t>
        </is>
      </c>
      <c r="S242" t="inlineStr">
        <is>
          <t>设备名字-风量（m³/h）-全风压（Pa）-功率（Kw）-制冷量（kw）-制热量（kw）</t>
        </is>
      </c>
      <c r="T242"/>
      <c r="U242" t="inlineStr">
        <is>
          <t>机械设备_全空气机组_全空气机组 -52300m3/h -333kw -357kw -550Pa -45.0kw</t>
        </is>
      </c>
      <c r="V242" t="inlineStr">
        <is>
          <t>20240528更新：清单补全</t>
        </is>
      </c>
      <c r="W242"/>
      <c r="X242"/>
      <c r="Y242"/>
      <c r="Z242"/>
      <c r="AA242"/>
      <c r="AB242" s="2" t="str">
        <f>=HYPERLINK("https://j6i2pabkfv.feishu.cn/wiki/C9cFw0ftWizRNVk8XqRct3pDneh", "属性信息表-空气处理+补风-一工区")</f>
        <v>属性信息表-空气处理+补风-一工区</v>
      </c>
      <c r="AC242"/>
      <c r="AD242"/>
      <c r="AE242"/>
      <c r="AF242"/>
      <c r="AG242"/>
      <c r="AH242"/>
      <c r="AI242"/>
    </row>
    <row r="243" ht="25.5" customHeight="1">
      <c r="A243"/>
      <c r="B243" t="inlineStr">
        <is>
          <t>通风空调工程</t>
        </is>
      </c>
      <c r="C243" t="inlineStr">
        <is>
          <t>通风、空调风及防排烟工程</t>
        </is>
      </c>
      <c r="D243" t="inlineStr">
        <is>
          <t>仪表</t>
        </is>
      </c>
      <c r="E243" t="inlineStr">
        <is>
          <t>031003001</t>
        </is>
      </c>
      <c r="F243" t="inlineStr">
        <is>
          <t>空气放射性监测仪</t>
        </is>
      </c>
      <c r="G243"/>
      <c r="H243" t="inlineStr">
        <is>
          <t>个</t>
        </is>
      </c>
      <c r="I243" t="inlineStr">
        <is>
          <t>暖通空调系统</t>
        </is>
      </c>
      <c r="J243" t="inlineStr">
        <is>
          <t>管道净化装置</t>
        </is>
      </c>
      <c r="K243" t="inlineStr">
        <is>
          <t>/</t>
        </is>
      </c>
      <c r="L243" t="inlineStr">
        <is>
          <t>03</t>
        </is>
      </c>
      <c r="M243" t="inlineStr">
        <is>
          <t>01</t>
        </is>
      </c>
      <c r="N243" t="inlineStr">
        <is>
          <t>08</t>
        </is>
      </c>
      <c r="O243" t="inlineStr">
        <is>
          <t>00</t>
        </is>
      </c>
      <c r="P243" t="inlineStr">
        <is>
          <t>专用设备</t>
        </is>
      </c>
      <c r="Q243" t="inlineStr">
        <is>
          <t>空气放射性监测仪（人防）</t>
        </is>
      </c>
      <c r="R243" t="inlineStr">
        <is>
          <t>空气放射性监测仪</t>
        </is>
      </c>
      <c r="S243" t="inlineStr">
        <is>
          <t>设备名称</t>
        </is>
      </c>
      <c r="T243"/>
      <c r="U243" t="inlineStr">
        <is>
          <t>专用设备_空气放射性监测仪（人防）_空气放射性监测仪</t>
        </is>
      </c>
      <c r="V243" t="inlineStr">
        <is>
          <t>20231010更新：
1.新增构件</t>
        </is>
      </c>
      <c r="W243"/>
      <c r="X243" t="inlineStr">
        <is>
          <t>空调风_风管附件</t>
        </is>
      </c>
      <c r="Y243"/>
      <c r="Z243"/>
      <c r="AA243"/>
      <c r="AB243" s="2" t="str">
        <f>=HYPERLINK("https://j6i2pabkfv.feishu.cn/wiki/LCMCwjO8LikZEIkfMd2c02VMnSe", "属性信息表-空气放射性监测仪（人防）-一工区")</f>
        <v>属性信息表-空气放射性监测仪（人防）-一工区</v>
      </c>
      <c r="AC243"/>
      <c r="AD243"/>
      <c r="AE243"/>
      <c r="AF243"/>
      <c r="AG243"/>
      <c r="AH243"/>
      <c r="AI243"/>
    </row>
    <row r="244" ht="25.5" customHeight="1">
      <c r="A244"/>
      <c r="B244" t="inlineStr">
        <is>
          <t>通风空调工程</t>
        </is>
      </c>
      <c r="C244" t="inlineStr">
        <is>
          <t>通风、空调风及防排烟工程</t>
        </is>
      </c>
      <c r="D244" t="inlineStr">
        <is>
          <t>设备</t>
        </is>
      </c>
      <c r="E244" t="inlineStr">
        <is>
          <t>030108003</t>
        </is>
      </c>
      <c r="F244" t="inlineStr">
        <is>
          <t>管道式亚高效空气过滤器  L=400m3/h</t>
        </is>
      </c>
      <c r="G244"/>
      <c r="H244" t="inlineStr">
        <is>
          <t>台</t>
        </is>
      </c>
      <c r="I244" t="inlineStr">
        <is>
          <t>暖通空调系统</t>
        </is>
      </c>
      <c r="J244" t="inlineStr">
        <is>
          <t>机械设备</t>
        </is>
      </c>
      <c r="K244" t="inlineStr">
        <is>
          <t>其他机械设备</t>
        </is>
      </c>
      <c r="L244" t="inlineStr">
        <is>
          <t>03</t>
        </is>
      </c>
      <c r="M244" t="inlineStr">
        <is>
          <t>01</t>
        </is>
      </c>
      <c r="N244" t="inlineStr">
        <is>
          <t>05</t>
        </is>
      </c>
      <c r="O244" t="inlineStr">
        <is>
          <t>01</t>
        </is>
      </c>
      <c r="P244" t="inlineStr">
        <is>
          <t>机械设备</t>
        </is>
      </c>
      <c r="Q244" t="inlineStr">
        <is>
          <t>空气过滤器</t>
        </is>
      </c>
      <c r="R244" t="inlineStr">
        <is>
          <t>管道式亚高效空气过滤器-400m3/h</t>
        </is>
      </c>
      <c r="S244" t="inlineStr">
        <is>
          <t>设备名称-处理风量（m³/h）</t>
        </is>
      </c>
      <c r="T244"/>
      <c r="U244" t="inlineStr">
        <is>
          <t>机械设备_空气过滤器_管道式亚高效空气过滤器-400m3/h</t>
        </is>
      </c>
      <c r="V244" t="inlineStr">
        <is>
          <t>20231010新增</t>
        </is>
      </c>
      <c r="W244"/>
      <c r="X244" t="inlineStr">
        <is>
          <t>机械设备安装工程_机械设备</t>
        </is>
      </c>
      <c r="Y244"/>
      <c r="Z244"/>
      <c r="AA244"/>
      <c r="AB244" s="2" t="str">
        <f>=HYPERLINK("https://j6i2pabkfv.feishu.cn/wiki/Axe1wdHR1ir1DCkoHS5ckpmVnFb", "属性信息表-空气过滤器-一工区")</f>
        <v>属性信息表-空气过滤器-一工区</v>
      </c>
      <c r="AC244"/>
      <c r="AD244"/>
      <c r="AE244"/>
      <c r="AF244"/>
      <c r="AG244"/>
      <c r="AH244"/>
      <c r="AI244"/>
    </row>
    <row r="245" ht="25.5" customHeight="1">
      <c r="A245"/>
      <c r="B245" t="inlineStr">
        <is>
          <t>通风空调工程</t>
        </is>
      </c>
      <c r="C245" t="inlineStr">
        <is>
          <t>通风、空调风及防排烟工程</t>
        </is>
      </c>
      <c r="D245" t="inlineStr">
        <is>
          <t>其他</t>
        </is>
      </c>
      <c r="E245" t="inlineStr">
        <is>
          <t>031003001</t>
        </is>
      </c>
      <c r="F245" t="inlineStr">
        <is>
          <t>空气质量监测仪</t>
        </is>
      </c>
      <c r="G245"/>
      <c r="H245" t="inlineStr">
        <is>
          <t>个</t>
        </is>
      </c>
      <c r="I245" t="inlineStr">
        <is>
          <t>暖通空调系统</t>
        </is>
      </c>
      <c r="J245" t="inlineStr">
        <is>
          <t>管道净化装置</t>
        </is>
      </c>
      <c r="K245" t="inlineStr">
        <is>
          <t>/</t>
        </is>
      </c>
      <c r="L245" t="inlineStr">
        <is>
          <t>03</t>
        </is>
      </c>
      <c r="M245" t="inlineStr">
        <is>
          <t>01</t>
        </is>
      </c>
      <c r="N245" t="inlineStr">
        <is>
          <t>08</t>
        </is>
      </c>
      <c r="O245" t="inlineStr">
        <is>
          <t>00</t>
        </is>
      </c>
      <c r="P245" t="inlineStr">
        <is>
          <t>专用设备</t>
        </is>
      </c>
      <c r="Q245" t="inlineStr">
        <is>
          <t>空气质量监测仪（人防）</t>
        </is>
      </c>
      <c r="R245" t="inlineStr">
        <is>
          <t>空气质量监测仪</t>
        </is>
      </c>
      <c r="S245" t="inlineStr">
        <is>
          <t>设备名称</t>
        </is>
      </c>
      <c r="T245"/>
      <c r="U245" t="inlineStr">
        <is>
          <t>专用设备_空气质量监测仪（人防）_空气质量监测仪</t>
        </is>
      </c>
      <c r="V245" t="inlineStr">
        <is>
          <t>20231010更新：
1.新增构件</t>
        </is>
      </c>
      <c r="W245"/>
      <c r="X245" t="inlineStr">
        <is>
          <t>空调风_风管附件</t>
        </is>
      </c>
      <c r="Y245"/>
      <c r="Z245"/>
      <c r="AA245"/>
      <c r="AB245" s="2" t="str">
        <f>=HYPERLINK("https://j6i2pabkfv.feishu.cn/wiki/Y8OMwbRDNioBkakePIPcQyMZnLf", "属性信息表-空气质量监测仪（人防）-一工区")</f>
        <v>属性信息表-空气质量监测仪（人防）-一工区</v>
      </c>
      <c r="AC245"/>
      <c r="AD245"/>
      <c r="AE245"/>
      <c r="AF245"/>
      <c r="AG245"/>
      <c r="AH245"/>
      <c r="AI245"/>
    </row>
    <row r="246" ht="25.5" customHeight="1">
      <c r="A246"/>
      <c r="B246" t="inlineStr">
        <is>
          <t>通风空调工程</t>
        </is>
      </c>
      <c r="C246" t="inlineStr">
        <is>
          <t>通风、空调风及防排烟工程</t>
        </is>
      </c>
      <c r="D246" t="inlineStr">
        <is>
          <t>设备</t>
        </is>
      </c>
      <c r="E246" t="inlineStr">
        <is>
          <t>030701003</t>
        </is>
      </c>
      <c r="F246" t="inlineStr">
        <is>
          <t>空调岛 L=20000m3/h;Q 冷 =53kW;N=7.5kW</t>
        </is>
      </c>
      <c r="G246"/>
      <c r="H246" t="inlineStr">
        <is>
          <t>台</t>
        </is>
      </c>
      <c r="I246" t="inlineStr">
        <is>
          <t>暖通空调系统</t>
        </is>
      </c>
      <c r="J246" t="inlineStr">
        <is>
          <t>机械设备</t>
        </is>
      </c>
      <c r="K246" t="inlineStr">
        <is>
          <t>其他机械设备</t>
        </is>
      </c>
      <c r="L246" t="inlineStr">
        <is>
          <t>03</t>
        </is>
      </c>
      <c r="M246" t="inlineStr">
        <is>
          <t>01</t>
        </is>
      </c>
      <c r="N246" t="inlineStr">
        <is>
          <t>05</t>
        </is>
      </c>
      <c r="O246" t="inlineStr">
        <is>
          <t>01</t>
        </is>
      </c>
      <c r="P246" t="inlineStr">
        <is>
          <t>机械设备</t>
        </is>
      </c>
      <c r="Q246" t="inlineStr">
        <is>
          <t>空调岛</t>
        </is>
      </c>
      <c r="R246" t="inlineStr">
        <is>
          <t>空调岛 -20000m3/h-53kW-7.5kW</t>
        </is>
      </c>
      <c r="S246" t="inlineStr">
        <is>
          <t>设备名字-风量（m³/h）-制冷量（kw）-功率（kw）</t>
        </is>
      </c>
      <c r="T246"/>
      <c r="U246" t="inlineStr">
        <is>
          <t>机械设备_空调岛_空调岛 -20000m3/h-53kW-7.5kW</t>
        </is>
      </c>
      <c r="V246" t="inlineStr">
        <is>
          <t>20231010更新：
1.新增构件</t>
        </is>
      </c>
      <c r="W246"/>
      <c r="X246" t="inlineStr">
        <is>
          <t>空调风_机械设备</t>
        </is>
      </c>
      <c r="Y246"/>
      <c r="Z246"/>
      <c r="AA246"/>
      <c r="AB246" s="2" t="str">
        <f>=HYPERLINK("https://j6i2pabkfv.feishu.cn/wiki/YUydwqX94iZlYLkM6AYcgeC2nvc", "属性信息表-空调岛-一工区")</f>
        <v>属性信息表-空调岛-一工区</v>
      </c>
      <c r="AC246"/>
      <c r="AD246"/>
      <c r="AE246"/>
      <c r="AF246"/>
      <c r="AG246"/>
      <c r="AH246"/>
      <c r="AI246"/>
    </row>
    <row r="247" ht="25.5" customHeight="1">
      <c r="A247"/>
      <c r="B247" t="inlineStr">
        <is>
          <t>通风空调工程</t>
        </is>
      </c>
      <c r="C247" t="inlineStr">
        <is>
          <t>通风、空调风及防排烟工程</t>
        </is>
      </c>
      <c r="D247" t="inlineStr">
        <is>
          <t>设备</t>
        </is>
      </c>
      <c r="E247" t="inlineStr">
        <is>
          <t>030701003</t>
        </is>
      </c>
      <c r="F247" t="inlineStr">
        <is>
          <t>空调机组 L=22000m3/h H=530Pa  N=18.5KW</t>
        </is>
      </c>
      <c r="G247"/>
      <c r="H247" t="inlineStr">
        <is>
          <t>台</t>
        </is>
      </c>
      <c r="I247" t="inlineStr">
        <is>
          <t>暖通空调系统</t>
        </is>
      </c>
      <c r="J247" t="inlineStr">
        <is>
          <t>机械设备</t>
        </is>
      </c>
      <c r="K247" t="inlineStr">
        <is>
          <t>其他机械设备</t>
        </is>
      </c>
      <c r="L247" t="inlineStr">
        <is>
          <t>03</t>
        </is>
      </c>
      <c r="M247" t="inlineStr">
        <is>
          <t>01</t>
        </is>
      </c>
      <c r="N247" t="inlineStr">
        <is>
          <t>05</t>
        </is>
      </c>
      <c r="O247" t="inlineStr">
        <is>
          <t>01</t>
        </is>
      </c>
      <c r="P247" t="inlineStr">
        <is>
          <t>机械设备</t>
        </is>
      </c>
      <c r="Q247" t="inlineStr">
        <is>
          <t>空调机组</t>
        </is>
      </c>
      <c r="R247" t="inlineStr">
        <is>
          <t>空调机组 -22000m3/h -530Pa-18.5KW</t>
        </is>
      </c>
      <c r="S247" t="inlineStr">
        <is>
          <t>设备名称-风量（m³/h）-制冷量（kw）-制热量（kw）</t>
        </is>
      </c>
      <c r="T247"/>
      <c r="U247" t="inlineStr">
        <is>
          <t>机械设备_空调机组_空调机组 -22000m3/h -530Pa-18.5KW</t>
        </is>
      </c>
      <c r="V247" t="inlineStr">
        <is>
          <t>20231010更新：
1.新增构件</t>
        </is>
      </c>
      <c r="W247"/>
      <c r="X247" t="inlineStr">
        <is>
          <t>空调风_机械设备</t>
        </is>
      </c>
      <c r="Y247"/>
      <c r="Z247"/>
      <c r="AA247"/>
      <c r="AB247" s="2" t="str">
        <f>=HYPERLINK("https://j6i2pabkfv.feishu.cn/wiki/QnF9wZYnViBDeNkdisGcaS6onaf", "属性信息表-空调机组-一工区")</f>
        <v>属性信息表-空调机组-一工区</v>
      </c>
      <c r="AC247"/>
      <c r="AD247"/>
      <c r="AE247"/>
      <c r="AF247"/>
      <c r="AG247"/>
      <c r="AH247"/>
      <c r="AI247"/>
    </row>
    <row r="248" ht="25.5" customHeight="1">
      <c r="A248"/>
      <c r="B248" t="inlineStr">
        <is>
          <t>通风空调工程</t>
        </is>
      </c>
      <c r="C248" t="inlineStr">
        <is>
          <t>通风、空调风及防排烟工程</t>
        </is>
      </c>
      <c r="D248" t="inlineStr">
        <is>
          <t>设备</t>
        </is>
      </c>
      <c r="E248" t="inlineStr">
        <is>
          <t>030701003</t>
        </is>
      </c>
      <c r="F248" t="inlineStr">
        <is>
          <t>组合式空调机组 L=15000/h;H=400Pa;Q冷=120kW;Q热=156kW;N=11kW</t>
        </is>
      </c>
      <c r="G248"/>
      <c r="H248" t="inlineStr">
        <is>
          <t>台</t>
        </is>
      </c>
      <c r="I248" t="inlineStr">
        <is>
          <t>暖通空调系统</t>
        </is>
      </c>
      <c r="J248" t="inlineStr">
        <is>
          <t>机械设备</t>
        </is>
      </c>
      <c r="K248" t="inlineStr">
        <is>
          <t>其他机械设备</t>
        </is>
      </c>
      <c r="L248" t="inlineStr">
        <is>
          <t>03</t>
        </is>
      </c>
      <c r="M248" t="inlineStr">
        <is>
          <t>01</t>
        </is>
      </c>
      <c r="N248" t="inlineStr">
        <is>
          <t>05</t>
        </is>
      </c>
      <c r="O248" t="inlineStr">
        <is>
          <t>01</t>
        </is>
      </c>
      <c r="P248" t="inlineStr">
        <is>
          <t>机械设备</t>
        </is>
      </c>
      <c r="Q248" t="inlineStr">
        <is>
          <t>组合式空调机组</t>
        </is>
      </c>
      <c r="R248" t="inlineStr">
        <is>
          <t>组合式空调机组 -15000/h-400Pa-120kW-156kW-11kW</t>
        </is>
      </c>
      <c r="S248" t="inlineStr">
        <is>
          <t>设备名字-风量（m³/h）-风压（Pa）-功率（kw）-制冷量（kw）-制热量（kw）</t>
        </is>
      </c>
      <c r="T248"/>
      <c r="U248" t="inlineStr">
        <is>
          <t>机械设备_组合式空调机组_组合式空调机组 -15000/h-400Pa-120kW-156kW-11kW</t>
        </is>
      </c>
      <c r="V248" t="inlineStr">
        <is>
          <t>20231010更新：
1.命名去掉了简写字母Q N；
2.命名增加了设备编号、风压、制冷量、制热量；
3.修改了族名称；</t>
        </is>
      </c>
      <c r="W248"/>
      <c r="X248" t="inlineStr">
        <is>
          <t>空调风_机械设备</t>
        </is>
      </c>
      <c r="Y248"/>
      <c r="Z248"/>
      <c r="AA248"/>
      <c r="AB248" s="2" t="str">
        <f>=HYPERLINK("https://j6i2pabkfv.feishu.cn/wiki/QnF9wZYnViBDeNkdisGcaS6onaf", "属性信息表-空调机组-一工区")</f>
        <v>属性信息表-空调机组-一工区</v>
      </c>
      <c r="AC248"/>
      <c r="AD248"/>
      <c r="AE248"/>
      <c r="AF248"/>
      <c r="AG248"/>
      <c r="AH248"/>
      <c r="AI248"/>
    </row>
    <row r="249" ht="25.5" customHeight="1">
      <c r="A249"/>
      <c r="B249" t="inlineStr">
        <is>
          <t>通风空调工程</t>
        </is>
      </c>
      <c r="C249" t="inlineStr">
        <is>
          <t>空调水工程</t>
        </is>
      </c>
      <c r="D249" t="inlineStr">
        <is>
          <t>设备</t>
        </is>
      </c>
      <c r="E249" t="inlineStr">
        <is>
          <t>030701003</t>
        </is>
      </c>
      <c r="F249" t="inlineStr">
        <is>
          <t>变频空调机组 L=30000m3/h Q冷=250KW Q热=300KW</t>
        </is>
      </c>
      <c r="G249"/>
      <c r="H249" t="inlineStr">
        <is>
          <t>台</t>
        </is>
      </c>
      <c r="I249" t="inlineStr">
        <is>
          <t>暖通空调系统</t>
        </is>
      </c>
      <c r="J249" t="inlineStr">
        <is>
          <t>机械设备</t>
        </is>
      </c>
      <c r="K249" t="inlineStr">
        <is>
          <t>其它机械设备</t>
        </is>
      </c>
      <c r="L249" t="inlineStr">
        <is>
          <t>03</t>
        </is>
      </c>
      <c r="M249" t="inlineStr">
        <is>
          <t>01</t>
        </is>
      </c>
      <c r="N249" t="inlineStr">
        <is>
          <t>05</t>
        </is>
      </c>
      <c r="O249" t="inlineStr">
        <is>
          <t>01</t>
        </is>
      </c>
      <c r="P249" t="inlineStr">
        <is>
          <t>机械设备</t>
        </is>
      </c>
      <c r="Q249" t="inlineStr">
        <is>
          <t>变频空调机组</t>
        </is>
      </c>
      <c r="R249" t="inlineStr">
        <is>
          <t>变频空调机组-30000m3/h-250KW-300KW</t>
        </is>
      </c>
      <c r="S249" t="inlineStr">
        <is>
          <t>设备名字-风量（m3/h）-制冷量（KW）-制热量（KW）</t>
        </is>
      </c>
      <c r="T249"/>
      <c r="U249" t="inlineStr">
        <is>
          <t>机械设备_变频空调机组_变频空调机组-30000m3/h-250KW-300KW</t>
        </is>
      </c>
      <c r="V249" t="inlineStr">
        <is>
          <t>20240528更新：清单补全</t>
        </is>
      </c>
      <c r="W249"/>
      <c r="X249"/>
      <c r="Y249"/>
      <c r="Z249"/>
      <c r="AA249"/>
      <c r="AB249" s="2" t="str">
        <f>=HYPERLINK("https://j6i2pabkfv.feishu.cn/wiki/QnF9wZYnViBDeNkdisGcaS6onaf", "属性信息表-空调机组-一工区")</f>
        <v>属性信息表-空调机组-一工区</v>
      </c>
      <c r="AC249"/>
      <c r="AD249"/>
      <c r="AE249"/>
      <c r="AF249"/>
      <c r="AG249"/>
      <c r="AH249"/>
      <c r="AI249"/>
    </row>
    <row r="250" ht="25.5" customHeight="1">
      <c r="A250"/>
      <c r="B250" t="inlineStr">
        <is>
          <t>通风空调工程</t>
        </is>
      </c>
      <c r="C250" t="inlineStr">
        <is>
          <t>通风、空调风及防排烟工程</t>
        </is>
      </c>
      <c r="D250" t="inlineStr">
        <is>
          <t>设备</t>
        </is>
      </c>
      <c r="E250" t="inlineStr">
        <is>
          <t>030701003</t>
        </is>
      </c>
      <c r="F250" t="inlineStr">
        <is>
          <t>吊装式空调箱 AHU-4000 L=4000m3/h，Q 冷=22.5kW，Q 热=37.4kW</t>
        </is>
      </c>
      <c r="G250"/>
      <c r="H250" t="inlineStr">
        <is>
          <t>台</t>
        </is>
      </c>
      <c r="I250" t="inlineStr">
        <is>
          <t>暖通空调系统</t>
        </is>
      </c>
      <c r="J250" t="inlineStr">
        <is>
          <t>机械设备</t>
        </is>
      </c>
      <c r="K250" t="inlineStr">
        <is>
          <t>其它机械设备</t>
        </is>
      </c>
      <c r="L250" t="inlineStr">
        <is>
          <t>03</t>
        </is>
      </c>
      <c r="M250" t="inlineStr">
        <is>
          <t>01</t>
        </is>
      </c>
      <c r="N250" t="inlineStr">
        <is>
          <t>05</t>
        </is>
      </c>
      <c r="O250" t="inlineStr">
        <is>
          <t>01</t>
        </is>
      </c>
      <c r="P250" t="inlineStr">
        <is>
          <t>机械设备</t>
        </is>
      </c>
      <c r="Q250" t="inlineStr">
        <is>
          <t>吊装式空调箱</t>
        </is>
      </c>
      <c r="R250" t="inlineStr">
        <is>
          <t>吊装式空调箱 AHU-4000 -4000m3/h-22.5kW-37.4kW</t>
        </is>
      </c>
      <c r="S250" t="inlineStr">
        <is>
          <t>设备名字-风量（m³/h）-制冷量（kw）-制热量（kw）</t>
        </is>
      </c>
      <c r="T250"/>
      <c r="U250" t="inlineStr">
        <is>
          <t>机械设备_吊装式空调箱_吊装式空调箱 AHU-4000 -4000m3/h-22.5kW-37.4kW</t>
        </is>
      </c>
      <c r="V250" t="inlineStr">
        <is>
          <t>20240528更新：清单补全</t>
        </is>
      </c>
      <c r="W250"/>
      <c r="X250"/>
      <c r="Y250"/>
      <c r="Z250"/>
      <c r="AA250"/>
      <c r="AB250" s="2" t="str">
        <f>=HYPERLINK("https://j6i2pabkfv.feishu.cn/wiki/QnF9wZYnViBDeNkdisGcaS6onaf", "属性信息表-空调机组-一工区")</f>
        <v>属性信息表-空调机组-一工区</v>
      </c>
      <c r="AC250"/>
      <c r="AD250"/>
      <c r="AE250"/>
      <c r="AF250"/>
      <c r="AG250"/>
      <c r="AH250"/>
      <c r="AI250"/>
    </row>
    <row r="251" ht="25.5" customHeight="1">
      <c r="A251"/>
      <c r="B251" t="inlineStr">
        <is>
          <t>通风空调工程</t>
        </is>
      </c>
      <c r="C251" t="inlineStr">
        <is>
          <t>通风、空调风及防排烟工程</t>
        </is>
      </c>
      <c r="D251" t="inlineStr">
        <is>
          <t>设备</t>
        </is>
      </c>
      <c r="E251" t="inlineStr">
        <is>
          <t>030701003</t>
        </is>
      </c>
      <c r="F251" t="inlineStr">
        <is>
          <t>恒温恒湿机房精密空调 Q冷=71.5kw N=43.0kw L=18000 m3/h H=200Pa</t>
        </is>
      </c>
      <c r="G251"/>
      <c r="H251" t="inlineStr">
        <is>
          <t>台</t>
        </is>
      </c>
      <c r="I251" t="inlineStr">
        <is>
          <t>暖通空调系统</t>
        </is>
      </c>
      <c r="J251" t="inlineStr">
        <is>
          <t>机械设备</t>
        </is>
      </c>
      <c r="K251" t="inlineStr">
        <is>
          <t>其它机械设备</t>
        </is>
      </c>
      <c r="L251" t="inlineStr">
        <is>
          <t>03</t>
        </is>
      </c>
      <c r="M251" t="inlineStr">
        <is>
          <t>01</t>
        </is>
      </c>
      <c r="N251" t="inlineStr">
        <is>
          <t>05</t>
        </is>
      </c>
      <c r="O251" t="inlineStr">
        <is>
          <t>01</t>
        </is>
      </c>
      <c r="P251" t="inlineStr">
        <is>
          <t>机械设备</t>
        </is>
      </c>
      <c r="Q251" t="inlineStr">
        <is>
          <t>恒温恒湿精密空调</t>
        </is>
      </c>
      <c r="R251" t="inlineStr">
        <is>
          <t>恒温恒湿机房精密空调-71.5kw-43.0kw-18000 m3/h -200Pa</t>
        </is>
      </c>
      <c r="S251" t="inlineStr">
        <is>
          <t>设备名称-风量（m³/h）-风压（Pa）-制冷量（kw）-功率（kw）</t>
        </is>
      </c>
      <c r="T251"/>
      <c r="U251" t="inlineStr">
        <is>
          <t>机械设备_恒温恒湿精密空调_恒温恒湿机房精密空调-71.5kw-43.0kw-18000 m3/h -200Pa</t>
        </is>
      </c>
      <c r="V251" t="inlineStr">
        <is>
          <t>20231010更新：
1.新增构件</t>
        </is>
      </c>
      <c r="W251"/>
      <c r="X251" t="inlineStr">
        <is>
          <t>空调风_机械设备</t>
        </is>
      </c>
      <c r="Y251"/>
      <c r="Z251"/>
      <c r="AA251"/>
      <c r="AB251" s="2" t="str">
        <f>=HYPERLINK("https://j6i2pabkfv.feishu.cn/wiki/QnF9wZYnViBDeNkdisGcaS6onaf", "属性信息表-空调机组-一工区")</f>
        <v>属性信息表-空调机组-一工区</v>
      </c>
      <c r="AC251"/>
      <c r="AD251"/>
      <c r="AE251"/>
      <c r="AF251"/>
      <c r="AG251"/>
      <c r="AH251"/>
      <c r="AI251"/>
    </row>
    <row r="252" ht="25.5" customHeight="1">
      <c r="A252"/>
      <c r="B252" t="inlineStr">
        <is>
          <t>通风空调工程</t>
        </is>
      </c>
      <c r="C252" t="inlineStr">
        <is>
          <t>通风、空调风及防排烟工程</t>
        </is>
      </c>
      <c r="D252" t="inlineStr">
        <is>
          <t>设备</t>
        </is>
      </c>
      <c r="E252" t="inlineStr">
        <is>
          <t>030701003</t>
        </is>
      </c>
      <c r="F252" t="inlineStr">
        <is>
          <t>精密空调(风冷) L=3230m3/h Q 冷 =11.1kW N=10.5kW</t>
        </is>
      </c>
      <c r="G252"/>
      <c r="H252" t="inlineStr">
        <is>
          <t>台</t>
        </is>
      </c>
      <c r="I252" t="inlineStr">
        <is>
          <t>暖通空调系统</t>
        </is>
      </c>
      <c r="J252" t="inlineStr">
        <is>
          <t>机械设备</t>
        </is>
      </c>
      <c r="K252" t="inlineStr">
        <is>
          <t>其他机械设备</t>
        </is>
      </c>
      <c r="L252" t="inlineStr">
        <is>
          <t>03</t>
        </is>
      </c>
      <c r="M252" t="inlineStr">
        <is>
          <t>01</t>
        </is>
      </c>
      <c r="N252" t="inlineStr">
        <is>
          <t>05</t>
        </is>
      </c>
      <c r="O252" t="inlineStr">
        <is>
          <t>01</t>
        </is>
      </c>
      <c r="P252" t="inlineStr">
        <is>
          <t>机械设备</t>
        </is>
      </c>
      <c r="Q252" t="inlineStr">
        <is>
          <t>风冷式精密空调</t>
        </is>
      </c>
      <c r="R252" t="inlineStr">
        <is>
          <t>精密空调(风冷) -3230m3/h -11.1kW -10.5kW</t>
        </is>
      </c>
      <c r="S252" t="inlineStr">
        <is>
          <t>设备名称-风量（m³/h）-风压（Pa）-制冷量（kw）-功率（kw）</t>
        </is>
      </c>
      <c r="T252"/>
      <c r="U252" t="inlineStr">
        <is>
          <t>机械设备_风冷式精密空调_精密空调(风冷) -3230m3/h -11.1kW -10.5kW</t>
        </is>
      </c>
      <c r="V252" t="inlineStr">
        <is>
          <t>20231010更新：
1.新增构件</t>
        </is>
      </c>
      <c r="W252"/>
      <c r="X252" t="inlineStr">
        <is>
          <t>空调风_机械设备</t>
        </is>
      </c>
      <c r="Y252"/>
      <c r="Z252"/>
      <c r="AA252"/>
      <c r="AB252" s="2" t="str">
        <f>=HYPERLINK("https://j6i2pabkfv.feishu.cn/wiki/QnF9wZYnViBDeNkdisGcaS6onaf", "属性信息表-空调机组-一工区")</f>
        <v>属性信息表-空调机组-一工区</v>
      </c>
      <c r="AC252"/>
      <c r="AD252"/>
      <c r="AE252"/>
      <c r="AF252"/>
      <c r="AG252"/>
      <c r="AH252"/>
      <c r="AI252"/>
    </row>
    <row r="253" ht="25.5" customHeight="1">
      <c r="A253"/>
      <c r="B253" t="inlineStr">
        <is>
          <t>通风空调工程</t>
        </is>
      </c>
      <c r="C253" t="inlineStr">
        <is>
          <t>通风、空调风及防排烟工程</t>
        </is>
      </c>
      <c r="D253" t="inlineStr">
        <is>
          <t>设备</t>
        </is>
      </c>
      <c r="E253" t="inlineStr">
        <is>
          <t>030701003</t>
        </is>
      </c>
      <c r="F253" t="inlineStr">
        <is>
          <t>水冷式精密空调室内机 L=16000m3/h Q 冷 =61KW</t>
        </is>
      </c>
      <c r="G253"/>
      <c r="H253" t="inlineStr">
        <is>
          <t>台</t>
        </is>
      </c>
      <c r="I253" t="inlineStr">
        <is>
          <t>暖通空调系统</t>
        </is>
      </c>
      <c r="J253" t="inlineStr">
        <is>
          <t>机械设备</t>
        </is>
      </c>
      <c r="K253" t="inlineStr">
        <is>
          <t>其他机械设备</t>
        </is>
      </c>
      <c r="L253" t="inlineStr">
        <is>
          <t>03</t>
        </is>
      </c>
      <c r="M253" t="inlineStr">
        <is>
          <t>01</t>
        </is>
      </c>
      <c r="N253" t="inlineStr">
        <is>
          <t>05</t>
        </is>
      </c>
      <c r="O253" t="inlineStr">
        <is>
          <t>01</t>
        </is>
      </c>
      <c r="P253" t="inlineStr">
        <is>
          <t>机械设备</t>
        </is>
      </c>
      <c r="Q253" t="inlineStr">
        <is>
          <t>水冷式精密空调</t>
        </is>
      </c>
      <c r="R253" t="inlineStr">
        <is>
          <t>水冷式精密空调室内机-16000m3/h -61KW</t>
        </is>
      </c>
      <c r="S253" t="inlineStr">
        <is>
          <t>设备名称-风量（m³/h）-风压（Pa）-功率（kw）-制冷量（kw）</t>
        </is>
      </c>
      <c r="T253"/>
      <c r="U253" t="inlineStr">
        <is>
          <t>机械设备_水冷式精密空调_水冷式精密空调室内机-16000m3/h -61KW</t>
        </is>
      </c>
      <c r="V253" t="inlineStr">
        <is>
          <t>20231010更新：
1.新增构件</t>
        </is>
      </c>
      <c r="W253"/>
      <c r="X253" t="inlineStr">
        <is>
          <t>空调风_机械设备</t>
        </is>
      </c>
      <c r="Y253"/>
      <c r="Z253"/>
      <c r="AA253"/>
      <c r="AB253" s="2" t="str">
        <f>=HYPERLINK("https://j6i2pabkfv.feishu.cn/wiki/QnF9wZYnViBDeNkdisGcaS6onaf", "属性信息表-空调机组-一工区")</f>
        <v>属性信息表-空调机组-一工区</v>
      </c>
      <c r="AC253"/>
      <c r="AD253"/>
      <c r="AE253"/>
      <c r="AF253"/>
      <c r="AG253"/>
      <c r="AH253"/>
      <c r="AI253"/>
    </row>
    <row r="254" ht="25.5" customHeight="1">
      <c r="A254"/>
      <c r="B254" t="inlineStr">
        <is>
          <t>通风空调工程</t>
        </is>
      </c>
      <c r="C254" t="inlineStr">
        <is>
          <t>空调水工程</t>
        </is>
      </c>
      <c r="D254" t="inlineStr">
        <is>
          <t>设备</t>
        </is>
      </c>
      <c r="E254" t="inlineStr">
        <is>
          <t>030701003</t>
        </is>
      </c>
      <c r="F254" t="inlineStr">
        <is>
          <t>高效水冷螺杆式冷水机组 冷冻水量245m³/h 冷却水量307m³/h</t>
        </is>
      </c>
      <c r="G254"/>
      <c r="H254" t="inlineStr">
        <is>
          <t>台</t>
        </is>
      </c>
      <c r="I254" t="inlineStr">
        <is>
          <t>暖通空调系统</t>
        </is>
      </c>
      <c r="J254" t="inlineStr">
        <is>
          <t>机械设备</t>
        </is>
      </c>
      <c r="K254" t="inlineStr">
        <is>
          <t>其它机械设备</t>
        </is>
      </c>
      <c r="L254" t="inlineStr">
        <is>
          <t>03</t>
        </is>
      </c>
      <c r="M254" t="inlineStr">
        <is>
          <t>01</t>
        </is>
      </c>
      <c r="N254" t="inlineStr">
        <is>
          <t>05</t>
        </is>
      </c>
      <c r="O254" t="inlineStr">
        <is>
          <t>01</t>
        </is>
      </c>
      <c r="P254" t="inlineStr">
        <is>
          <t>机械设备</t>
        </is>
      </c>
      <c r="Q254" t="inlineStr">
        <is>
          <t>水冷螺杆式冷水机组</t>
        </is>
      </c>
      <c r="R254" t="inlineStr">
        <is>
          <t>高效水冷螺杆式冷水机组 -245m³/h -307m³/h</t>
        </is>
      </c>
      <c r="S254" t="inlineStr">
        <is>
          <t>设备名称- 冷冻水量（m³/h ）-冷却水量（m³/h）</t>
        </is>
      </c>
      <c r="T254"/>
      <c r="U254" t="inlineStr">
        <is>
          <t>机械设备_水冷螺杆式冷水机组_高效水冷螺杆式冷水机组 -245m³/h -307m³/h</t>
        </is>
      </c>
      <c r="V254" t="inlineStr">
        <is>
          <t>20231010更新：
1.命名增加了设备编号、制冷量、冷冻水供回水温度、冷却水供回水温度；
3.修改了族名称；</t>
        </is>
      </c>
      <c r="W254"/>
      <c r="X254" t="inlineStr">
        <is>
          <t>空调水_机械设备</t>
        </is>
      </c>
      <c r="Y254"/>
      <c r="Z254"/>
      <c r="AA254"/>
      <c r="AB254" s="2" t="str">
        <f>=HYPERLINK("https://j6i2pabkfv.feishu.cn/wiki/QnF9wZYnViBDeNkdisGcaS6onaf", "属性信息表-空调机组-一工区")</f>
        <v>属性信息表-空调机组-一工区</v>
      </c>
      <c r="AC254"/>
      <c r="AD254"/>
      <c r="AE254"/>
      <c r="AF254"/>
      <c r="AG254"/>
      <c r="AH254"/>
      <c r="AI254"/>
    </row>
    <row r="255" ht="25.5" customHeight="1">
      <c r="A255"/>
      <c r="B255" t="inlineStr">
        <is>
          <t>通风空调工程</t>
        </is>
      </c>
      <c r="C255" t="inlineStr">
        <is>
          <t>空调水工程</t>
        </is>
      </c>
      <c r="D255" t="inlineStr">
        <is>
          <t>设备</t>
        </is>
      </c>
      <c r="E255" t="inlineStr">
        <is>
          <t>030701003</t>
        </is>
      </c>
      <c r="F255" t="inlineStr">
        <is>
          <t>水冷变频离心式冷水机组 冷冻水量650m³/h 冷却水量832m³/h</t>
        </is>
      </c>
      <c r="G255"/>
      <c r="H255" t="inlineStr">
        <is>
          <t>台</t>
        </is>
      </c>
      <c r="I255" t="inlineStr">
        <is>
          <t>暖通空调系统</t>
        </is>
      </c>
      <c r="J255" t="inlineStr">
        <is>
          <t>机械设备</t>
        </is>
      </c>
      <c r="K255" t="inlineStr">
        <is>
          <t>其它机械设备</t>
        </is>
      </c>
      <c r="L255" t="inlineStr">
        <is>
          <t>03</t>
        </is>
      </c>
      <c r="M255" t="inlineStr">
        <is>
          <t>01</t>
        </is>
      </c>
      <c r="N255" t="inlineStr">
        <is>
          <t>05</t>
        </is>
      </c>
      <c r="O255" t="inlineStr">
        <is>
          <t>01</t>
        </is>
      </c>
      <c r="P255" t="inlineStr">
        <is>
          <t>机械设备</t>
        </is>
      </c>
      <c r="Q255" t="inlineStr">
        <is>
          <t>水冷离心式冷水机组</t>
        </is>
      </c>
      <c r="R255" t="inlineStr">
        <is>
          <t>水冷变频离心式冷水机组 -650m³/h -832m³/h</t>
        </is>
      </c>
      <c r="S255" t="inlineStr">
        <is>
          <t>设备名称- 冷冻水量（m³/h ）-冷却水量（m³/h）</t>
        </is>
      </c>
      <c r="T255"/>
      <c r="U255" t="inlineStr">
        <is>
          <t>机械设备_水冷离心式冷水机组_水冷变频离心式冷水机组 -650m³/h -832m³/h</t>
        </is>
      </c>
      <c r="V255" t="inlineStr">
        <is>
          <t>20231010更新：
1.新增构件</t>
        </is>
      </c>
      <c r="W255"/>
      <c r="X255" t="inlineStr">
        <is>
          <t>空调水_机械设备</t>
        </is>
      </c>
      <c r="Y255"/>
      <c r="Z255"/>
      <c r="AA255"/>
      <c r="AB255" s="2" t="str">
        <f>=HYPERLINK("https://j6i2pabkfv.feishu.cn/wiki/QnF9wZYnViBDeNkdisGcaS6onaf", "属性信息表-空调机组-一工区")</f>
        <v>属性信息表-空调机组-一工区</v>
      </c>
      <c r="AC255"/>
      <c r="AD255"/>
      <c r="AE255"/>
      <c r="AF255"/>
      <c r="AG255"/>
      <c r="AH255"/>
      <c r="AI255"/>
    </row>
    <row r="256" ht="25.5" customHeight="1">
      <c r="A256"/>
      <c r="B256" t="inlineStr">
        <is>
          <t>通风空调工程</t>
        </is>
      </c>
      <c r="C256" t="inlineStr">
        <is>
          <t>空调水工程</t>
        </is>
      </c>
      <c r="D256" t="inlineStr">
        <is>
          <t>设备</t>
        </is>
      </c>
      <c r="E256" t="inlineStr">
        <is>
          <t>030109011</t>
        </is>
      </c>
      <c r="F256" t="inlineStr">
        <is>
          <t>卧式端吸泵 流量:245m3/h;扬程:35m</t>
        </is>
      </c>
      <c r="G256"/>
      <c r="H256" t="inlineStr">
        <is>
          <t>台</t>
        </is>
      </c>
      <c r="I256" t="inlineStr">
        <is>
          <t>暖通空调系统</t>
        </is>
      </c>
      <c r="J256" t="inlineStr">
        <is>
          <t>机械设备</t>
        </is>
      </c>
      <c r="K256" t="inlineStr">
        <is>
          <t>其它机械设备</t>
        </is>
      </c>
      <c r="L256" t="inlineStr">
        <is>
          <t>03</t>
        </is>
      </c>
      <c r="M256" t="inlineStr">
        <is>
          <t>01</t>
        </is>
      </c>
      <c r="N256" t="inlineStr">
        <is>
          <t>05</t>
        </is>
      </c>
      <c r="O256" t="inlineStr">
        <is>
          <t>01</t>
        </is>
      </c>
      <c r="P256" t="inlineStr">
        <is>
          <t>机械设备</t>
        </is>
      </c>
      <c r="Q256" t="inlineStr">
        <is>
          <t>卧式端吸泵</t>
        </is>
      </c>
      <c r="R256" t="inlineStr">
        <is>
          <t>卧式端吸泵-245m3/h-35m</t>
        </is>
      </c>
      <c r="S256" t="inlineStr">
        <is>
          <t>设备名字-流量（m3/h）-扬程（m）</t>
        </is>
      </c>
      <c r="T256"/>
      <c r="U256" t="inlineStr">
        <is>
          <t>机械设备_卧式端吸泵_卧式端吸泵-245m3/h-35m</t>
        </is>
      </c>
      <c r="V256" t="inlineStr">
        <is>
          <t>20240528更新：清单补全</t>
        </is>
      </c>
      <c r="W256"/>
      <c r="X256"/>
      <c r="Y256"/>
      <c r="Z256"/>
      <c r="AA256"/>
      <c r="AB256" s="2" t="str">
        <f>=HYPERLINK("https://j6i2pabkfv.feishu.cn/wiki/I6JMwNFajiCHxTkZs5ecf91DnRd", "属性信息表-空调水泵-三工区")</f>
        <v>属性信息表-空调水泵-三工区</v>
      </c>
      <c r="AC256"/>
      <c r="AD256"/>
      <c r="AE256"/>
      <c r="AF256"/>
      <c r="AG256"/>
      <c r="AH256"/>
      <c r="AI256"/>
    </row>
    <row r="257" ht="25.5" customHeight="1">
      <c r="A257"/>
      <c r="B257" t="inlineStr">
        <is>
          <t>通风空调工程</t>
        </is>
      </c>
      <c r="C257" t="inlineStr">
        <is>
          <t>空调水工程</t>
        </is>
      </c>
      <c r="D257" t="inlineStr">
        <is>
          <t>设备</t>
        </is>
      </c>
      <c r="E257" t="inlineStr">
        <is>
          <t>030109001</t>
        </is>
      </c>
      <c r="F257" t="inlineStr">
        <is>
          <t>闭式定压补水装置 L=4m3/h , N=1.1kW*2 380V</t>
        </is>
      </c>
      <c r="G257"/>
      <c r="H257" t="inlineStr">
        <is>
          <t>台</t>
        </is>
      </c>
      <c r="I257" t="inlineStr">
        <is>
          <t>暖通空调系统</t>
        </is>
      </c>
      <c r="J257" t="inlineStr">
        <is>
          <t>机械设备</t>
        </is>
      </c>
      <c r="K257" t="inlineStr">
        <is>
          <t>其它机械设备</t>
        </is>
      </c>
      <c r="L257" t="inlineStr">
        <is>
          <t>03</t>
        </is>
      </c>
      <c r="M257" t="inlineStr">
        <is>
          <t>01</t>
        </is>
      </c>
      <c r="N257" t="inlineStr">
        <is>
          <t>05</t>
        </is>
      </c>
      <c r="O257" t="inlineStr">
        <is>
          <t>01</t>
        </is>
      </c>
      <c r="P257" t="inlineStr">
        <is>
          <t>机械设备</t>
        </is>
      </c>
      <c r="Q257" t="inlineStr">
        <is>
          <t>闭式定压补水装置</t>
        </is>
      </c>
      <c r="R257" t="inlineStr">
        <is>
          <t>闭式定压补水装置 -4m3/h -N=1.1kW*2-380V</t>
        </is>
      </c>
      <c r="S257" t="inlineStr">
        <is>
          <t>设备名字-流量（m3/h）-功率（kw）-额定电压（V）</t>
        </is>
      </c>
      <c r="T257"/>
      <c r="U257" t="inlineStr">
        <is>
          <t>机械设备_闭式定压补水装置_闭式定压补水装置 -4m3/h -N=1.1kW*2-380V</t>
        </is>
      </c>
      <c r="V257" t="inlineStr">
        <is>
          <t>20240528更新：清单补全</t>
        </is>
      </c>
      <c r="W257"/>
      <c r="X257"/>
      <c r="Y257"/>
      <c r="Z257"/>
      <c r="AA257"/>
      <c r="AB257" s="2" t="str">
        <f>=HYPERLINK("https://j6i2pabkfv.feishu.cn/wiki/I6JMwNFajiCHxTkZs5ecf91DnRd", "属性信息表-空调水泵-三工区")</f>
        <v>属性信息表-空调水泵-三工区</v>
      </c>
      <c r="AC257"/>
      <c r="AD257"/>
      <c r="AE257"/>
      <c r="AF257"/>
      <c r="AG257"/>
      <c r="AH257"/>
      <c r="AI257"/>
    </row>
    <row r="258" ht="25.5" customHeight="1">
      <c r="A258"/>
      <c r="B258" t="inlineStr">
        <is>
          <t>通风空调工程</t>
        </is>
      </c>
      <c r="C258" t="inlineStr">
        <is>
          <t>空调水工程</t>
        </is>
      </c>
      <c r="D258" t="inlineStr">
        <is>
          <t>设备</t>
        </is>
      </c>
      <c r="E258" t="inlineStr">
        <is>
          <t>030109001</t>
        </is>
      </c>
      <c r="F258" t="inlineStr">
        <is>
          <t>冷却塔定压补水装置 L=2m3/h , N=0.5kW*2 380V</t>
        </is>
      </c>
      <c r="G258"/>
      <c r="H258" t="inlineStr">
        <is>
          <t>台</t>
        </is>
      </c>
      <c r="I258" t="inlineStr">
        <is>
          <t>暖通空调系统</t>
        </is>
      </c>
      <c r="J258" t="inlineStr">
        <is>
          <t>机械设备</t>
        </is>
      </c>
      <c r="K258" t="inlineStr">
        <is>
          <t>其它机械设备</t>
        </is>
      </c>
      <c r="L258" t="inlineStr">
        <is>
          <t>03</t>
        </is>
      </c>
      <c r="M258" t="inlineStr">
        <is>
          <t>01</t>
        </is>
      </c>
      <c r="N258" t="inlineStr">
        <is>
          <t>05</t>
        </is>
      </c>
      <c r="O258" t="inlineStr">
        <is>
          <t>01</t>
        </is>
      </c>
      <c r="P258" t="inlineStr">
        <is>
          <t>机械设备</t>
        </is>
      </c>
      <c r="Q258" t="inlineStr">
        <is>
          <t>冷却塔定压补水装置</t>
        </is>
      </c>
      <c r="R258" t="inlineStr">
        <is>
          <t>冷却塔定压补水装置-2m3/h -0.5kW*2-380V</t>
        </is>
      </c>
      <c r="S258" t="inlineStr">
        <is>
          <t>设备名字-流量（m3/h）-功率（kw）-额定电压（V）</t>
        </is>
      </c>
      <c r="T258"/>
      <c r="U258" t="inlineStr">
        <is>
          <t>机械设备_冷却塔定压补水装置_冷却塔定压补水装置-2m3/h -0.5kW*2-380V</t>
        </is>
      </c>
      <c r="V258" t="inlineStr">
        <is>
          <t>20240528更新：清单补全</t>
        </is>
      </c>
      <c r="W258"/>
      <c r="X258"/>
      <c r="Y258"/>
      <c r="Z258"/>
      <c r="AA258"/>
      <c r="AB258" s="2" t="str">
        <f>=HYPERLINK("https://j6i2pabkfv.feishu.cn/wiki/I6JMwNFajiCHxTkZs5ecf91DnRd", "属性信息表-空调水泵-三工区")</f>
        <v>属性信息表-空调水泵-三工区</v>
      </c>
      <c r="AC258"/>
      <c r="AD258"/>
      <c r="AE258"/>
      <c r="AF258"/>
      <c r="AG258"/>
      <c r="AH258"/>
      <c r="AI258"/>
    </row>
    <row r="259" ht="25.5" customHeight="1">
      <c r="A259"/>
      <c r="B259" t="inlineStr">
        <is>
          <t>通风空调工程</t>
        </is>
      </c>
      <c r="C259" t="inlineStr">
        <is>
          <t>空调水工程</t>
        </is>
      </c>
      <c r="D259" t="inlineStr">
        <is>
          <t>设备</t>
        </is>
      </c>
      <c r="E259" t="inlineStr">
        <is>
          <t>030109011</t>
        </is>
      </c>
      <c r="F259" t="inlineStr">
        <is>
          <t>成套冷却水泵 L=220m3/h H=38m N=37kW</t>
        </is>
      </c>
      <c r="G259"/>
      <c r="H259" t="inlineStr">
        <is>
          <t>台</t>
        </is>
      </c>
      <c r="I259" t="inlineStr">
        <is>
          <t>暖通空调系统</t>
        </is>
      </c>
      <c r="J259" t="inlineStr">
        <is>
          <t>机械设备</t>
        </is>
      </c>
      <c r="K259" t="inlineStr">
        <is>
          <t>其它机械设备</t>
        </is>
      </c>
      <c r="L259" t="inlineStr">
        <is>
          <t>03</t>
        </is>
      </c>
      <c r="M259" t="inlineStr">
        <is>
          <t>01</t>
        </is>
      </c>
      <c r="N259" t="inlineStr">
        <is>
          <t>05</t>
        </is>
      </c>
      <c r="O259" t="inlineStr">
        <is>
          <t>01</t>
        </is>
      </c>
      <c r="P259" t="inlineStr">
        <is>
          <t>机械设备</t>
        </is>
      </c>
      <c r="Q259" t="inlineStr">
        <is>
          <t>成套冷却水泵</t>
        </is>
      </c>
      <c r="R259" t="inlineStr">
        <is>
          <t>成套冷却水泵 -220m3/h -38m-37kW</t>
        </is>
      </c>
      <c r="S259" t="inlineStr">
        <is>
          <t>设备名称-流量（m3/h）-扬程（m）-功率（kw）</t>
        </is>
      </c>
      <c r="T259"/>
      <c r="U259" t="inlineStr">
        <is>
          <t>机械设备_成套冷却水泵_成套冷却水泵 -220m3/h -38m-37kW</t>
        </is>
      </c>
      <c r="V259" t="inlineStr">
        <is>
          <t>20240528更新：清单补全</t>
        </is>
      </c>
      <c r="W259"/>
      <c r="X259"/>
      <c r="Y259"/>
      <c r="Z259"/>
      <c r="AA259"/>
      <c r="AB259" s="2" t="str">
        <f>=HYPERLINK("https://j6i2pabkfv.feishu.cn/wiki/I6JMwNFajiCHxTkZs5ecf91DnRd", "属性信息表-空调水泵-三工区")</f>
        <v>属性信息表-空调水泵-三工区</v>
      </c>
      <c r="AC259"/>
      <c r="AD259"/>
      <c r="AE259"/>
      <c r="AF259"/>
      <c r="AG259"/>
      <c r="AH259"/>
      <c r="AI259"/>
    </row>
    <row r="260" ht="25.5" customHeight="1">
      <c r="A260"/>
      <c r="B260" t="inlineStr">
        <is>
          <t>通风空调工程</t>
        </is>
      </c>
      <c r="C260" t="inlineStr">
        <is>
          <t>空调水工程</t>
        </is>
      </c>
      <c r="D260" t="inlineStr">
        <is>
          <t>设备</t>
        </is>
      </c>
      <c r="E260" t="inlineStr">
        <is>
          <t>030211003</t>
        </is>
      </c>
      <c r="F260" t="inlineStr">
        <is>
          <t>高区空调循环泵 流量240.5m3/h-扬程24.1m-功率22kw</t>
        </is>
      </c>
      <c r="G260"/>
      <c r="H260" t="inlineStr">
        <is>
          <t>台</t>
        </is>
      </c>
      <c r="I260" t="inlineStr">
        <is>
          <t>暖通空调系统</t>
        </is>
      </c>
      <c r="J260" t="inlineStr">
        <is>
          <t>机械设备</t>
        </is>
      </c>
      <c r="K260" t="inlineStr">
        <is>
          <t>其它机械设备</t>
        </is>
      </c>
      <c r="L260" t="inlineStr">
        <is>
          <t>03</t>
        </is>
      </c>
      <c r="M260" t="inlineStr">
        <is>
          <t>01</t>
        </is>
      </c>
      <c r="N260" t="inlineStr">
        <is>
          <t>05</t>
        </is>
      </c>
      <c r="O260" t="inlineStr">
        <is>
          <t>01</t>
        </is>
      </c>
      <c r="P260" t="inlineStr">
        <is>
          <t>机械设备</t>
        </is>
      </c>
      <c r="Q260" t="inlineStr">
        <is>
          <t>高区空调循环泵</t>
        </is>
      </c>
      <c r="R260" t="inlineStr">
        <is>
          <t>高区空调循环泵 流量240.5m3/h-扬程24.1m-功率22kw</t>
        </is>
      </c>
      <c r="S260" t="inlineStr">
        <is>
          <t>设备名称-流量（m3/h）-扬程（m）-功率（kw）</t>
        </is>
      </c>
      <c r="T260"/>
      <c r="U260" t="inlineStr">
        <is>
          <t>机械设备_高区空调循环泵_高区空调循环泵 流量240.5m3/h-扬程24.1m-功率22kw</t>
        </is>
      </c>
      <c r="V260" t="inlineStr">
        <is>
          <t>20240528更新：清单补全</t>
        </is>
      </c>
      <c r="W260"/>
      <c r="X260"/>
      <c r="Y260"/>
      <c r="Z260"/>
      <c r="AA260"/>
      <c r="AB260" s="2" t="str">
        <f>=HYPERLINK("https://j6i2pabkfv.feishu.cn/wiki/I6JMwNFajiCHxTkZs5ecf91DnRd", "属性信息表-空调水泵-三工区")</f>
        <v>属性信息表-空调水泵-三工区</v>
      </c>
      <c r="AC260"/>
      <c r="AD260"/>
      <c r="AE260"/>
      <c r="AF260"/>
      <c r="AG260"/>
      <c r="AH260"/>
      <c r="AI260"/>
    </row>
    <row r="261" ht="25.5" customHeight="1">
      <c r="A261"/>
      <c r="B261" t="inlineStr">
        <is>
          <t>通风空调工程</t>
        </is>
      </c>
      <c r="C261" t="inlineStr">
        <is>
          <t>通风、空调风及防排烟工程</t>
        </is>
      </c>
      <c r="D261" t="inlineStr">
        <is>
          <t>设备</t>
        </is>
      </c>
      <c r="E261" t="inlineStr">
        <is>
          <t>030404034</t>
        </is>
      </c>
      <c r="F261" t="inlineStr">
        <is>
          <t>电动加压送风口手动控制装置</t>
        </is>
      </c>
      <c r="G261"/>
      <c r="H261" t="inlineStr">
        <is>
          <t>个</t>
        </is>
      </c>
      <c r="I261" t="inlineStr">
        <is>
          <t>暖通空调系统</t>
        </is>
      </c>
      <c r="J261" t="inlineStr">
        <is>
          <t>机械设备</t>
        </is>
      </c>
      <c r="K261" t="inlineStr">
        <is>
          <t>其他机械设备</t>
        </is>
      </c>
      <c r="L261" t="inlineStr">
        <is>
          <t>03</t>
        </is>
      </c>
      <c r="M261" t="inlineStr">
        <is>
          <t>01</t>
        </is>
      </c>
      <c r="N261" t="inlineStr">
        <is>
          <t>05</t>
        </is>
      </c>
      <c r="O261" t="inlineStr">
        <is>
          <t>01</t>
        </is>
      </c>
      <c r="P261" t="inlineStr">
        <is>
          <t>专用设备</t>
        </is>
      </c>
      <c r="Q261" t="inlineStr">
        <is>
          <t>电动加压送风口手动控制装置</t>
        </is>
      </c>
      <c r="R261" t="inlineStr">
        <is>
          <t>电动加压送风口手动控制装置</t>
        </is>
      </c>
      <c r="S261" t="inlineStr">
        <is>
          <t>设备名称</t>
        </is>
      </c>
      <c r="T261" t="inlineStr">
        <is>
          <t>是</t>
        </is>
      </c>
      <c r="U261" t="inlineStr">
        <is>
          <t>专用设备_电动加压送风口手动控制装置_电动加压送风口手动控制装置</t>
        </is>
      </c>
      <c r="V261" t="inlineStr">
        <is>
          <t>20231010更新：
1.新增构件</t>
        </is>
      </c>
      <c r="W261"/>
      <c r="X261" t="inlineStr">
        <is>
          <t>机械设备安装工程_机械设备</t>
        </is>
      </c>
      <c r="Y261"/>
      <c r="Z261"/>
      <c r="AA261" t="inlineStr">
        <is>
          <t>否</t>
        </is>
      </c>
      <c r="AB261" s="2" t="str">
        <f>=HYPERLINK("https://j6i2pabkfv.feishu.cn/wiki/VvGNwgm9DiAjpakeF9TcFIe6nrc", "属性信息表-控制器-二工区")</f>
        <v>属性信息表-控制器-二工区</v>
      </c>
      <c r="AC261"/>
      <c r="AD261"/>
      <c r="AE261"/>
      <c r="AF261"/>
      <c r="AG261"/>
      <c r="AH261" t="inlineStr">
        <is>
          <t>建模，图纸中此阀与风口分开</t>
        </is>
      </c>
      <c r="AI261"/>
    </row>
    <row r="262" ht="25.5" customHeight="1">
      <c r="A262"/>
      <c r="B262" t="inlineStr">
        <is>
          <t>通风空调工程</t>
        </is>
      </c>
      <c r="C262" t="inlineStr">
        <is>
          <t>空调水工程</t>
        </is>
      </c>
      <c r="D262" t="inlineStr">
        <is>
          <t>阀门</t>
        </is>
      </c>
      <c r="E262" t="inlineStr">
        <is>
          <t>030601001</t>
        </is>
      </c>
      <c r="F262" t="inlineStr">
        <is>
          <t>热计量装置 DN250</t>
        </is>
      </c>
      <c r="G262"/>
      <c r="H262" t="inlineStr">
        <is>
          <t>个</t>
        </is>
      </c>
      <c r="I262" t="inlineStr">
        <is>
          <t>暖通空调系统</t>
        </is>
      </c>
      <c r="J262" t="inlineStr">
        <is>
          <t>暖通水系统</t>
        </is>
      </c>
      <c r="K262" t="inlineStr">
        <is>
          <t>热水供水系统</t>
        </is>
      </c>
      <c r="L262" t="inlineStr">
        <is>
          <t>03</t>
        </is>
      </c>
      <c r="M262" t="inlineStr">
        <is>
          <t>01</t>
        </is>
      </c>
      <c r="N262" t="inlineStr">
        <is>
          <t>01</t>
        </is>
      </c>
      <c r="O262" t="inlineStr">
        <is>
          <t>05</t>
        </is>
      </c>
      <c r="P262" t="inlineStr">
        <is>
          <t>管道附件</t>
        </is>
      </c>
      <c r="Q262" t="inlineStr">
        <is>
          <t>热计量装置</t>
        </is>
      </c>
      <c r="R262" t="inlineStr">
        <is>
          <t>热计量装置-DN250</t>
        </is>
      </c>
      <c r="S262" t="inlineStr">
        <is>
          <t>设备名称-公称直径</t>
        </is>
      </c>
      <c r="T262"/>
      <c r="U262" t="inlineStr">
        <is>
          <t>管道附件_热计量装置_热计量装置-DN250</t>
        </is>
      </c>
      <c r="V262" t="inlineStr">
        <is>
          <t>20240528更新：清单补全</t>
        </is>
      </c>
      <c r="W262"/>
      <c r="X262"/>
      <c r="Y262"/>
      <c r="Z262"/>
      <c r="AA262"/>
      <c r="AB262" s="2" t="str">
        <f>=HYPERLINK("https://j6i2pabkfv.feishu.cn/wiki/AqnEwzJdIiGFU3k4yppcOiYbnug", "属性信息表-冷热计量表-一工区")</f>
        <v>属性信息表-冷热计量表-一工区</v>
      </c>
      <c r="AC262"/>
      <c r="AD262"/>
      <c r="AE262"/>
      <c r="AF262"/>
      <c r="AG262"/>
      <c r="AH262"/>
      <c r="AI262"/>
    </row>
    <row r="263" ht="25.5" customHeight="1">
      <c r="A263"/>
      <c r="B263" t="inlineStr">
        <is>
          <t>通风空调工程</t>
        </is>
      </c>
      <c r="C263" t="inlineStr">
        <is>
          <t>空调水工程</t>
        </is>
      </c>
      <c r="D263" t="inlineStr">
        <is>
          <t>仪表</t>
        </is>
      </c>
      <c r="E263" t="inlineStr">
        <is>
          <t>031003014</t>
        </is>
      </c>
      <c r="F263" t="inlineStr">
        <is>
          <t>超声波冷热计量表</t>
        </is>
      </c>
      <c r="G263"/>
      <c r="H263" t="inlineStr">
        <is>
          <t>个</t>
        </is>
      </c>
      <c r="I263" t="inlineStr">
        <is>
          <t>暖通空调系统</t>
        </is>
      </c>
      <c r="J263" t="inlineStr">
        <is>
          <t>暖通水系统</t>
        </is>
      </c>
      <c r="K263" t="inlineStr">
        <is>
          <t>热水回水系统</t>
        </is>
      </c>
      <c r="L263" t="inlineStr">
        <is>
          <t>03</t>
        </is>
      </c>
      <c r="M263" t="inlineStr">
        <is>
          <t>01</t>
        </is>
      </c>
      <c r="N263" t="inlineStr">
        <is>
          <t>01</t>
        </is>
      </c>
      <c r="O263" t="inlineStr">
        <is>
          <t>06</t>
        </is>
      </c>
      <c r="P263" t="inlineStr">
        <is>
          <t>管道附件</t>
        </is>
      </c>
      <c r="Q263" t="inlineStr">
        <is>
          <t>超声波式冷热计量表</t>
        </is>
      </c>
      <c r="R263" t="inlineStr">
        <is>
          <t>超声波冷热计量表</t>
        </is>
      </c>
      <c r="S263" t="inlineStr">
        <is>
          <t>设备名称</t>
        </is>
      </c>
      <c r="T263"/>
      <c r="U263" t="inlineStr">
        <is>
          <t>管道附件_超声波式冷热计量表_超声波冷热计量表</t>
        </is>
      </c>
      <c r="V263" t="inlineStr">
        <is>
          <t>20231010更新：
1.命名增加了材质、承压、连接形式；
2.合并了冷热计量表、智能超声波流量计（热量表）、超声波冷热计量表 ；</t>
        </is>
      </c>
      <c r="W263" t="inlineStr">
        <is>
          <t>智能超声波流量计</t>
        </is>
      </c>
      <c r="X263" t="inlineStr">
        <is>
          <t>空调水_管道附件</t>
        </is>
      </c>
      <c r="Y263"/>
      <c r="Z263"/>
      <c r="AA263"/>
      <c r="AB263" s="2" t="str">
        <f>=HYPERLINK("https://j6i2pabkfv.feishu.cn/wiki/AqnEwzJdIiGFU3k4yppcOiYbnug", "属性信息表-冷热计量表-一工区")</f>
        <v>属性信息表-冷热计量表-一工区</v>
      </c>
      <c r="AC263"/>
      <c r="AD263"/>
      <c r="AE263"/>
      <c r="AF263"/>
      <c r="AG263"/>
      <c r="AH263"/>
      <c r="AI263"/>
    </row>
    <row r="264" ht="25.5" customHeight="1">
      <c r="A264"/>
      <c r="B264" t="inlineStr">
        <is>
          <t>通风空调工程</t>
        </is>
      </c>
      <c r="C264" t="inlineStr">
        <is>
          <t>空调水工程</t>
        </is>
      </c>
      <c r="D264" t="inlineStr">
        <is>
          <t>阀门</t>
        </is>
      </c>
      <c r="E264" t="inlineStr">
        <is>
          <t>030503006</t>
        </is>
      </c>
      <c r="F264" t="inlineStr">
        <is>
          <t>流量传感器</t>
        </is>
      </c>
      <c r="G264"/>
      <c r="H264" t="inlineStr">
        <is>
          <t>个</t>
        </is>
      </c>
      <c r="I264" t="inlineStr">
        <is>
          <t>暖通空调系统</t>
        </is>
      </c>
      <c r="J264" t="inlineStr">
        <is>
          <t>暖通水系统</t>
        </is>
      </c>
      <c r="K264" t="inlineStr">
        <is>
          <t>热水供水系统</t>
        </is>
      </c>
      <c r="L264" t="inlineStr">
        <is>
          <t>03</t>
        </is>
      </c>
      <c r="M264" t="inlineStr">
        <is>
          <t>01</t>
        </is>
      </c>
      <c r="N264" t="inlineStr">
        <is>
          <t>01</t>
        </is>
      </c>
      <c r="O264" t="inlineStr">
        <is>
          <t>05</t>
        </is>
      </c>
      <c r="P264" t="inlineStr">
        <is>
          <t>管道附件</t>
        </is>
      </c>
      <c r="Q264" t="inlineStr">
        <is>
          <t>电磁式流量传感器</t>
        </is>
      </c>
      <c r="R264" t="inlineStr">
        <is>
          <t>流量传感器</t>
        </is>
      </c>
      <c r="S264" t="inlineStr">
        <is>
          <t>设备名称</t>
        </is>
      </c>
      <c r="T264"/>
      <c r="U264" t="inlineStr">
        <is>
          <t>管道附件_电磁式流量传感器_流量传感器</t>
        </is>
      </c>
      <c r="V264" t="inlineStr">
        <is>
          <t>20231010更新：
1.新增构件；</t>
        </is>
      </c>
      <c r="W264"/>
      <c r="X264" t="inlineStr">
        <is>
          <t>空调水_管道附件</t>
        </is>
      </c>
      <c r="Y264"/>
      <c r="Z264"/>
      <c r="AA264"/>
      <c r="AB264" s="2" t="str">
        <f>=HYPERLINK("https://j6i2pabkfv.feishu.cn/wiki/ZtRUwaFzMi8o8Ikqkovc9zx2n5e", "属性信息表-流量传感器-一工区")</f>
        <v>属性信息表-流量传感器-一工区</v>
      </c>
      <c r="AC264"/>
      <c r="AD264"/>
      <c r="AE264"/>
      <c r="AF264"/>
      <c r="AG264"/>
      <c r="AH264"/>
      <c r="AI264"/>
    </row>
    <row r="265" ht="25.5" customHeight="1">
      <c r="A265"/>
      <c r="B265" t="inlineStr">
        <is>
          <t>通风空调工程</t>
        </is>
      </c>
      <c r="C265" t="inlineStr">
        <is>
          <t>空调水工程</t>
        </is>
      </c>
      <c r="D265" t="inlineStr">
        <is>
          <t>阀门</t>
        </is>
      </c>
      <c r="E265" t="inlineStr">
        <is>
          <t>030503006</t>
        </is>
      </c>
      <c r="F265" t="inlineStr">
        <is>
          <t>流量传感器</t>
        </is>
      </c>
      <c r="G265"/>
      <c r="H265" t="inlineStr">
        <is>
          <t>个</t>
        </is>
      </c>
      <c r="I265" t="inlineStr">
        <is>
          <t>暖通空调系统</t>
        </is>
      </c>
      <c r="J265" t="inlineStr">
        <is>
          <t>暖通水系统</t>
        </is>
      </c>
      <c r="K265" t="inlineStr">
        <is>
          <t>热水回水系统</t>
        </is>
      </c>
      <c r="L265" t="inlineStr">
        <is>
          <t>03</t>
        </is>
      </c>
      <c r="M265" t="inlineStr">
        <is>
          <t>01</t>
        </is>
      </c>
      <c r="N265" t="inlineStr">
        <is>
          <t>01</t>
        </is>
      </c>
      <c r="O265" t="inlineStr">
        <is>
          <t>06</t>
        </is>
      </c>
      <c r="P265" t="inlineStr">
        <is>
          <t>管道附件</t>
        </is>
      </c>
      <c r="Q265" t="inlineStr">
        <is>
          <t>转子式流量传感器</t>
        </is>
      </c>
      <c r="R265" t="inlineStr">
        <is>
          <t>流量传感器</t>
        </is>
      </c>
      <c r="S265" t="inlineStr">
        <is>
          <t>设备名称</t>
        </is>
      </c>
      <c r="T265"/>
      <c r="U265" t="inlineStr">
        <is>
          <t>管道附件_转子式流量传感器_流量传感器</t>
        </is>
      </c>
      <c r="V265" t="inlineStr">
        <is>
          <t>20231010更新：
1.新增构件；</t>
        </is>
      </c>
      <c r="W265"/>
      <c r="X265" t="inlineStr">
        <is>
          <t>空调水_管道附件</t>
        </is>
      </c>
      <c r="Y265"/>
      <c r="Z265"/>
      <c r="AA265"/>
      <c r="AB265" s="2" t="str">
        <f>=HYPERLINK("https://j6i2pabkfv.feishu.cn/wiki/ZtRUwaFzMi8o8Ikqkovc9zx2n5e", "属性信息表-流量传感器-一工区")</f>
        <v>属性信息表-流量传感器-一工区</v>
      </c>
      <c r="AC265"/>
      <c r="AD265"/>
      <c r="AE265"/>
      <c r="AF265"/>
      <c r="AG265"/>
      <c r="AH265"/>
      <c r="AI265"/>
    </row>
    <row r="266" ht="25.5" customHeight="1">
      <c r="A266"/>
      <c r="B266" t="inlineStr">
        <is>
          <t>通风空调工程</t>
        </is>
      </c>
      <c r="C266" t="inlineStr">
        <is>
          <t>空调水工程</t>
        </is>
      </c>
      <c r="D266" t="inlineStr">
        <is>
          <t>仪表</t>
        </is>
      </c>
      <c r="E266" t="inlineStr">
        <is>
          <t>030601002</t>
        </is>
      </c>
      <c r="F266" t="inlineStr">
        <is>
          <t>流量开关</t>
        </is>
      </c>
      <c r="G266"/>
      <c r="H266" t="inlineStr">
        <is>
          <t>个</t>
        </is>
      </c>
      <c r="I266" t="inlineStr">
        <is>
          <t>暖通空调系统</t>
        </is>
      </c>
      <c r="J266" t="inlineStr">
        <is>
          <t>暖通水系统</t>
        </is>
      </c>
      <c r="K266" t="inlineStr">
        <is>
          <t>热水供水系统</t>
        </is>
      </c>
      <c r="L266" t="inlineStr">
        <is>
          <t>03</t>
        </is>
      </c>
      <c r="M266" t="inlineStr">
        <is>
          <t>01</t>
        </is>
      </c>
      <c r="N266" t="inlineStr">
        <is>
          <t>01</t>
        </is>
      </c>
      <c r="O266" t="inlineStr">
        <is>
          <t>05</t>
        </is>
      </c>
      <c r="P266" t="inlineStr">
        <is>
          <t>管道附件</t>
        </is>
      </c>
      <c r="Q266" t="inlineStr">
        <is>
          <t>流量开关</t>
        </is>
      </c>
      <c r="R266" t="inlineStr">
        <is>
          <t>流量开关</t>
        </is>
      </c>
      <c r="S266" t="inlineStr">
        <is>
          <t>设备名称</t>
        </is>
      </c>
      <c r="T266"/>
      <c r="U266" t="inlineStr">
        <is>
          <t>管道附件_流量开关_流量开关</t>
        </is>
      </c>
      <c r="V266" t="inlineStr">
        <is>
          <t>20231010更新：
1.命名增加了材质、测量精度、电源型式；</t>
        </is>
      </c>
      <c r="W266"/>
      <c r="X266" t="inlineStr">
        <is>
          <t>空调水_管道附件</t>
        </is>
      </c>
      <c r="Y266"/>
      <c r="Z266"/>
      <c r="AA266"/>
      <c r="AB266" s="2" t="str">
        <f>=HYPERLINK("https://j6i2pabkfv.feishu.cn/wiki/Xk6iwDvuUiq8cZkDg7ScGKV5nRe", "属性信息表-流量计-三工区")</f>
        <v>属性信息表-流量计-三工区</v>
      </c>
      <c r="AC266"/>
      <c r="AD266"/>
      <c r="AE266"/>
      <c r="AF266"/>
      <c r="AG266"/>
      <c r="AH266"/>
      <c r="AI266"/>
    </row>
    <row r="267" ht="25.5" customHeight="1">
      <c r="A267"/>
      <c r="B267" t="inlineStr">
        <is>
          <t>通风空调工程</t>
        </is>
      </c>
      <c r="C267" t="inlineStr">
        <is>
          <t>空调水工程</t>
        </is>
      </c>
      <c r="D267" t="inlineStr">
        <is>
          <t>仪表</t>
        </is>
      </c>
      <c r="E267" t="inlineStr">
        <is>
          <t>030601004</t>
        </is>
      </c>
      <c r="F267" t="inlineStr">
        <is>
          <t>电磁流量计</t>
        </is>
      </c>
      <c r="G267"/>
      <c r="H267" t="inlineStr">
        <is>
          <t>个</t>
        </is>
      </c>
      <c r="I267" t="inlineStr">
        <is>
          <t>暖通空调系统</t>
        </is>
      </c>
      <c r="J267" t="inlineStr">
        <is>
          <t>暖通水系统</t>
        </is>
      </c>
      <c r="K267" t="inlineStr">
        <is>
          <t>冷水回水系统</t>
        </is>
      </c>
      <c r="L267" t="inlineStr">
        <is>
          <t>03</t>
        </is>
      </c>
      <c r="M267" t="inlineStr">
        <is>
          <t>01</t>
        </is>
      </c>
      <c r="N267" t="inlineStr">
        <is>
          <t>01</t>
        </is>
      </c>
      <c r="O267" t="inlineStr">
        <is>
          <t>04</t>
        </is>
      </c>
      <c r="P267" t="inlineStr">
        <is>
          <t>管道附件</t>
        </is>
      </c>
      <c r="Q267" t="inlineStr">
        <is>
          <t>电磁式流量计</t>
        </is>
      </c>
      <c r="R267" t="inlineStr">
        <is>
          <t>电磁流量计</t>
        </is>
      </c>
      <c r="S267" t="inlineStr">
        <is>
          <t>设备名称</t>
        </is>
      </c>
      <c r="T267"/>
      <c r="U267" t="inlineStr">
        <is>
          <t>管道附件_电磁式流量计_电磁流量计</t>
        </is>
      </c>
      <c r="V267" t="inlineStr">
        <is>
          <t>20231010更新：
1.命名增加了材质、承压、连接形式、公称直径；
2.修改了族名称；
3.合并了电磁流量计；</t>
        </is>
      </c>
      <c r="W267"/>
      <c r="X267" t="inlineStr">
        <is>
          <t>空调水_管道附件</t>
        </is>
      </c>
      <c r="Y267"/>
      <c r="Z267"/>
      <c r="AA267"/>
      <c r="AB267" s="2" t="str">
        <f>=HYPERLINK("https://j6i2pabkfv.feishu.cn/wiki/Xk6iwDvuUiq8cZkDg7ScGKV5nRe", "属性信息表-流量计-三工区")</f>
        <v>属性信息表-流量计-三工区</v>
      </c>
      <c r="AC267"/>
      <c r="AD267"/>
      <c r="AE267"/>
      <c r="AF267"/>
      <c r="AG267"/>
      <c r="AH267"/>
      <c r="AI267"/>
    </row>
    <row r="268" ht="25.5" customHeight="1">
      <c r="A268"/>
      <c r="B268" t="inlineStr">
        <is>
          <t>通风空调工程</t>
        </is>
      </c>
      <c r="C268" t="inlineStr">
        <is>
          <t>通风、空调风及防排烟工程</t>
        </is>
      </c>
      <c r="D268" t="inlineStr">
        <is>
          <t>设备</t>
        </is>
      </c>
      <c r="E268" t="inlineStr">
        <is>
          <t>030108003</t>
        </is>
      </c>
      <c r="F268" t="inlineStr">
        <is>
          <t>排风兼排烟风机（双速风机）L=41400/27400m3/h H=750/330Pa、N=15/4.5 KW</t>
        </is>
      </c>
      <c r="G268"/>
      <c r="H268" t="inlineStr">
        <is>
          <t>台</t>
        </is>
      </c>
      <c r="I268" t="inlineStr">
        <is>
          <t>暖通空调系统</t>
        </is>
      </c>
      <c r="J268" t="inlineStr">
        <is>
          <t>机械设备</t>
        </is>
      </c>
      <c r="K268" t="inlineStr">
        <is>
          <t>其他机械设备</t>
        </is>
      </c>
      <c r="L268" t="inlineStr">
        <is>
          <t>03</t>
        </is>
      </c>
      <c r="M268" t="inlineStr">
        <is>
          <t>01</t>
        </is>
      </c>
      <c r="N268" t="inlineStr">
        <is>
          <t>05</t>
        </is>
      </c>
      <c r="O268" t="inlineStr">
        <is>
          <t>01</t>
        </is>
      </c>
      <c r="P268" t="inlineStr">
        <is>
          <t>机械设备</t>
        </is>
      </c>
      <c r="Q268" t="inlineStr">
        <is>
          <t>双速风机</t>
        </is>
      </c>
      <c r="R268" t="inlineStr">
        <is>
          <t>排风兼排烟风机（双速风机）-41400/27400m3/h -750/330Pa-15/4.5 KW</t>
        </is>
      </c>
      <c r="S268" t="inlineStr">
        <is>
          <t>设备名称-风量（m³/h）-风压（Pa）-功率（kw）</t>
        </is>
      </c>
      <c r="T268"/>
      <c r="U268" t="inlineStr">
        <is>
          <t>机械设备_双速风机_排风兼排烟风机（双速风机）-41400/27400m3/h -750/330Pa-15/4.5 KW</t>
        </is>
      </c>
      <c r="V268" t="inlineStr">
        <is>
          <t>20231123更新：1.新增构件</t>
        </is>
      </c>
      <c r="W268"/>
      <c r="X268" t="inlineStr">
        <is>
          <t>空调风_机械设备</t>
        </is>
      </c>
      <c r="Y268"/>
      <c r="Z268"/>
      <c r="AA268"/>
      <c r="AB268" s="2" t="str">
        <f>=HYPERLINK("https://j6i2pabkfv.feishu.cn/wiki/NteKwTZZUig7BfkilNAct6ERnvs", "属性信息表-排风+排烟风机-一工区")</f>
        <v>属性信息表-排风+排烟风机-一工区</v>
      </c>
      <c r="AC268"/>
      <c r="AD268"/>
      <c r="AE268"/>
      <c r="AF268"/>
      <c r="AG268"/>
      <c r="AH268"/>
      <c r="AI268"/>
    </row>
    <row r="269" ht="25.5" customHeight="1">
      <c r="A269"/>
      <c r="B269" t="inlineStr">
        <is>
          <t>通风空调工程</t>
        </is>
      </c>
      <c r="C269" t="inlineStr">
        <is>
          <t>通风、空调风及防排烟工程</t>
        </is>
      </c>
      <c r="D269" t="inlineStr">
        <is>
          <t>设备</t>
        </is>
      </c>
      <c r="E269" t="inlineStr">
        <is>
          <t>030108003</t>
        </is>
      </c>
      <c r="F269" t="inlineStr">
        <is>
          <t>排烟风机（高温型）L=95520m3/h，H=1000Pa，N=35kW</t>
        </is>
      </c>
      <c r="G269"/>
      <c r="H269" t="inlineStr">
        <is>
          <t>台</t>
        </is>
      </c>
      <c r="I269" t="inlineStr">
        <is>
          <t>暖通空调系统</t>
        </is>
      </c>
      <c r="J269" t="inlineStr">
        <is>
          <t>机械设备</t>
        </is>
      </c>
      <c r="K269" t="inlineStr">
        <is>
          <t>其他机械设备</t>
        </is>
      </c>
      <c r="L269" t="inlineStr">
        <is>
          <t>03</t>
        </is>
      </c>
      <c r="M269" t="inlineStr">
        <is>
          <t>01</t>
        </is>
      </c>
      <c r="N269" t="inlineStr">
        <is>
          <t>05</t>
        </is>
      </c>
      <c r="O269" t="inlineStr">
        <is>
          <t>01</t>
        </is>
      </c>
      <c r="P269" t="inlineStr">
        <is>
          <t>机械设备</t>
        </is>
      </c>
      <c r="Q269" t="inlineStr">
        <is>
          <t>高温型排烟风机</t>
        </is>
      </c>
      <c r="R269" t="inlineStr">
        <is>
          <t>排烟风机（高温型）-95520m3/h-1000Pa-35kW</t>
        </is>
      </c>
      <c r="S269" t="inlineStr">
        <is>
          <t>设备名称-风量（m³/h）-风压（Pa）-功率（kw）</t>
        </is>
      </c>
      <c r="T269"/>
      <c r="U269" t="inlineStr">
        <is>
          <t>机械设备_高温型排烟风机_排烟风机（高温型）-95520m3/h-1000Pa-35kW</t>
        </is>
      </c>
      <c r="V269" t="inlineStr">
        <is>
          <t>20231123更新：1.新增构件</t>
        </is>
      </c>
      <c r="W269"/>
      <c r="X269" t="inlineStr">
        <is>
          <t>空调风_机械设备</t>
        </is>
      </c>
      <c r="Y269"/>
      <c r="Z269"/>
      <c r="AA269"/>
      <c r="AB269" s="2" t="str">
        <f>=HYPERLINK("https://j6i2pabkfv.feishu.cn/wiki/NteKwTZZUig7BfkilNAct6ERnvs", "属性信息表-排风+排烟风机-一工区")</f>
        <v>属性信息表-排风+排烟风机-一工区</v>
      </c>
      <c r="AC269"/>
      <c r="AD269"/>
      <c r="AE269"/>
      <c r="AF269"/>
      <c r="AG269"/>
      <c r="AH269"/>
      <c r="AI269"/>
    </row>
    <row r="270" ht="25.5" customHeight="1">
      <c r="A270"/>
      <c r="B270" t="inlineStr">
        <is>
          <t>通风空调工程</t>
        </is>
      </c>
      <c r="C270" t="inlineStr">
        <is>
          <t>通风、空调风及防排烟工程</t>
        </is>
      </c>
      <c r="D270" t="inlineStr">
        <is>
          <t>设备</t>
        </is>
      </c>
      <c r="E270" t="inlineStr">
        <is>
          <t>030108003</t>
        </is>
      </c>
      <c r="F270" t="inlineStr">
        <is>
          <t>排风机L=3000m3/h H=220Pa N=0.37kW G=75kg</t>
        </is>
      </c>
      <c r="G270"/>
      <c r="H270" t="inlineStr">
        <is>
          <t>台</t>
        </is>
      </c>
      <c r="I270" t="inlineStr">
        <is>
          <t>暖通空调系统</t>
        </is>
      </c>
      <c r="J270" t="inlineStr">
        <is>
          <t>机械设备</t>
        </is>
      </c>
      <c r="K270" t="inlineStr">
        <is>
          <t>其它机械设备</t>
        </is>
      </c>
      <c r="L270" t="inlineStr">
        <is>
          <t>03</t>
        </is>
      </c>
      <c r="M270" t="inlineStr">
        <is>
          <t>01</t>
        </is>
      </c>
      <c r="N270" t="inlineStr">
        <is>
          <t>05</t>
        </is>
      </c>
      <c r="O270" t="inlineStr">
        <is>
          <t>01</t>
        </is>
      </c>
      <c r="P270" t="inlineStr">
        <is>
          <t>机械设备</t>
        </is>
      </c>
      <c r="Q270" t="inlineStr">
        <is>
          <t>排风机</t>
        </is>
      </c>
      <c r="R270" t="inlineStr">
        <is>
          <t>排风机-3000m3/h-220Pa-0.37kW-75kg</t>
        </is>
      </c>
      <c r="S270" t="inlineStr">
        <is>
          <t>设备名称-风量（m³/h）-风压（Pa）-功率（kw）-重量（kg）</t>
        </is>
      </c>
      <c r="T270"/>
      <c r="U270" t="inlineStr">
        <is>
          <t>机械设备_排风机_排风机-3000m3/h-220Pa-0.37kW-75kg</t>
        </is>
      </c>
      <c r="V270" t="inlineStr">
        <is>
          <t>20240528更新：清单补全</t>
        </is>
      </c>
      <c r="W270"/>
      <c r="X270"/>
      <c r="Y270"/>
      <c r="Z270"/>
      <c r="AA270"/>
      <c r="AB270" s="2" t="str">
        <f>=HYPERLINK("https://j6i2pabkfv.feishu.cn/wiki/NteKwTZZUig7BfkilNAct6ERnvs", "属性信息表-排风+排烟风机-一工区")</f>
        <v>属性信息表-排风+排烟风机-一工区</v>
      </c>
      <c r="AC270"/>
      <c r="AD270"/>
      <c r="AE270"/>
      <c r="AF270"/>
      <c r="AG270"/>
      <c r="AH270"/>
      <c r="AI270"/>
    </row>
    <row r="271" ht="25.5" customHeight="1">
      <c r="A271"/>
      <c r="B271" t="inlineStr">
        <is>
          <t>通风空调工程</t>
        </is>
      </c>
      <c r="C271" t="inlineStr">
        <is>
          <t>通风、空调风及防排烟工程</t>
        </is>
      </c>
      <c r="D271" t="inlineStr">
        <is>
          <t>设备</t>
        </is>
      </c>
      <c r="E271" t="inlineStr">
        <is>
          <t>030108003</t>
        </is>
      </c>
      <c r="F271" t="inlineStr">
        <is>
          <t>能源中心排风机 L=84200m3/h H=400Pa N=30KW</t>
        </is>
      </c>
      <c r="G271"/>
      <c r="H271" t="inlineStr">
        <is>
          <t>台</t>
        </is>
      </c>
      <c r="I271" t="inlineStr">
        <is>
          <t>暖通空调系统</t>
        </is>
      </c>
      <c r="J271" t="inlineStr">
        <is>
          <t>机械设备</t>
        </is>
      </c>
      <c r="K271" t="inlineStr">
        <is>
          <t>其它机械设备</t>
        </is>
      </c>
      <c r="L271" t="inlineStr">
        <is>
          <t>03</t>
        </is>
      </c>
      <c r="M271" t="inlineStr">
        <is>
          <t>01</t>
        </is>
      </c>
      <c r="N271" t="inlineStr">
        <is>
          <t>05</t>
        </is>
      </c>
      <c r="O271" t="inlineStr">
        <is>
          <t>01</t>
        </is>
      </c>
      <c r="P271" t="inlineStr">
        <is>
          <t>机械设备</t>
        </is>
      </c>
      <c r="Q271" t="inlineStr">
        <is>
          <t>能源中心排风机</t>
        </is>
      </c>
      <c r="R271" t="inlineStr">
        <is>
          <t>能源中心排风机-84200m3/h -400Pa-30KW</t>
        </is>
      </c>
      <c r="S271" t="inlineStr">
        <is>
          <t>设备名称-风量（m³/h）-风压（Pa）-功率（kw）</t>
        </is>
      </c>
      <c r="T271"/>
      <c r="U271" t="inlineStr">
        <is>
          <t>机械设备_能源中心排风机_能源中心排风机-84200m3/h -400Pa-30KW</t>
        </is>
      </c>
      <c r="V271" t="inlineStr">
        <is>
          <t>20240528更新：清单补全</t>
        </is>
      </c>
      <c r="W271"/>
      <c r="X271"/>
      <c r="Y271"/>
      <c r="Z271"/>
      <c r="AA271"/>
      <c r="AB271" s="2" t="str">
        <f>=HYPERLINK("https://j6i2pabkfv.feishu.cn/wiki/NteKwTZZUig7BfkilNAct6ERnvs", "属性信息表-排风+排烟风机-一工区")</f>
        <v>属性信息表-排风+排烟风机-一工区</v>
      </c>
      <c r="AC271"/>
      <c r="AD271"/>
      <c r="AE271"/>
      <c r="AF271"/>
      <c r="AG271"/>
      <c r="AH271"/>
      <c r="AI271"/>
    </row>
    <row r="272" ht="25.5" customHeight="1">
      <c r="A272"/>
      <c r="B272" t="inlineStr">
        <is>
          <t>通风空调工程</t>
        </is>
      </c>
      <c r="C272" t="inlineStr">
        <is>
          <t>通风、空调风及防排烟工程</t>
        </is>
      </c>
      <c r="D272" t="inlineStr">
        <is>
          <t>设备</t>
        </is>
      </c>
      <c r="E272" t="inlineStr">
        <is>
          <t>030108003</t>
        </is>
      </c>
      <c r="F272" t="inlineStr">
        <is>
          <t>防爆排风机   L=14000m3/h，H=350Pa，N=3KW</t>
        </is>
      </c>
      <c r="G272"/>
      <c r="H272" t="inlineStr">
        <is>
          <t>台</t>
        </is>
      </c>
      <c r="I272" t="inlineStr">
        <is>
          <t>暖通空调系统</t>
        </is>
      </c>
      <c r="J272" t="inlineStr">
        <is>
          <t>机械设备</t>
        </is>
      </c>
      <c r="K272" t="inlineStr">
        <is>
          <t>其它机械设备</t>
        </is>
      </c>
      <c r="L272" t="inlineStr">
        <is>
          <t>03</t>
        </is>
      </c>
      <c r="M272" t="inlineStr">
        <is>
          <t>01</t>
        </is>
      </c>
      <c r="N272" t="inlineStr">
        <is>
          <t>05</t>
        </is>
      </c>
      <c r="O272" t="inlineStr">
        <is>
          <t>01</t>
        </is>
      </c>
      <c r="P272" t="inlineStr">
        <is>
          <t>机械设备</t>
        </is>
      </c>
      <c r="Q272" t="inlineStr">
        <is>
          <t>防爆排风机</t>
        </is>
      </c>
      <c r="R272" t="inlineStr">
        <is>
          <t>防爆排风机-14000m3/h-350Pa-3KW</t>
        </is>
      </c>
      <c r="S272" t="inlineStr">
        <is>
          <t>设备名称-风量（m³/h）-风压（Pa）-功率（kw）</t>
        </is>
      </c>
      <c r="T272"/>
      <c r="U272" t="inlineStr">
        <is>
          <t>机械设备_防爆排风机_防爆排风机-14000m3/h-350Pa-3KW</t>
        </is>
      </c>
      <c r="V272" t="inlineStr">
        <is>
          <t>20240528更新：清单补全</t>
        </is>
      </c>
      <c r="W272"/>
      <c r="X272"/>
      <c r="Y272"/>
      <c r="Z272"/>
      <c r="AA272"/>
      <c r="AB272" s="2" t="str">
        <f>=HYPERLINK("https://j6i2pabkfv.feishu.cn/wiki/NteKwTZZUig7BfkilNAct6ERnvs", "属性信息表-排风+排烟风机-一工区")</f>
        <v>属性信息表-排风+排烟风机-一工区</v>
      </c>
      <c r="AC272"/>
      <c r="AD272"/>
      <c r="AE272"/>
      <c r="AF272"/>
      <c r="AG272"/>
      <c r="AH272"/>
      <c r="AI272"/>
    </row>
    <row r="273" ht="25.5" customHeight="1">
      <c r="A273"/>
      <c r="B273" t="inlineStr">
        <is>
          <t>通风空调工程</t>
        </is>
      </c>
      <c r="C273" t="inlineStr">
        <is>
          <t>通风、空调风及防排烟工程</t>
        </is>
      </c>
      <c r="D273" t="inlineStr">
        <is>
          <t>设备</t>
        </is>
      </c>
      <c r="E273" t="inlineStr">
        <is>
          <t>030108003</t>
        </is>
      </c>
      <c r="F273" t="inlineStr">
        <is>
          <t>离心排风机  L=80300m3/h P=2530Pa N=90kW(380V) S=1070r/min</t>
        </is>
      </c>
      <c r="G273"/>
      <c r="H273" t="inlineStr">
        <is>
          <t>台</t>
        </is>
      </c>
      <c r="I273" t="inlineStr">
        <is>
          <t>暖通空调系统</t>
        </is>
      </c>
      <c r="J273" t="inlineStr">
        <is>
          <t>机械设备</t>
        </is>
      </c>
      <c r="K273" t="inlineStr">
        <is>
          <t>其它机械设备</t>
        </is>
      </c>
      <c r="L273" t="inlineStr">
        <is>
          <t>03</t>
        </is>
      </c>
      <c r="M273" t="inlineStr">
        <is>
          <t>01</t>
        </is>
      </c>
      <c r="N273" t="inlineStr">
        <is>
          <t>05</t>
        </is>
      </c>
      <c r="O273" t="inlineStr">
        <is>
          <t>01</t>
        </is>
      </c>
      <c r="P273" t="inlineStr">
        <is>
          <t>机械设备</t>
        </is>
      </c>
      <c r="Q273" t="inlineStr">
        <is>
          <t>离心排风机</t>
        </is>
      </c>
      <c r="R273" t="inlineStr">
        <is>
          <t>离心排风机-80300m3/h-2530Pa-90kW(380V)-1070r/min</t>
        </is>
      </c>
      <c r="S273" t="inlineStr">
        <is>
          <t>设备名称-风量（m³/h）-风压（Pa）-功率（kw）-转速（r/min）</t>
        </is>
      </c>
      <c r="T273"/>
      <c r="U273" t="inlineStr">
        <is>
          <t>机械设备_离心排风机_离心排风机-80300m3/h-2530Pa-90kW(380V)-1070r/min</t>
        </is>
      </c>
      <c r="V273" t="inlineStr">
        <is>
          <t>20240528更新：清单补全</t>
        </is>
      </c>
      <c r="W273"/>
      <c r="X273"/>
      <c r="Y273"/>
      <c r="Z273"/>
      <c r="AA273"/>
      <c r="AB273" s="2" t="str">
        <f>=HYPERLINK("https://j6i2pabkfv.feishu.cn/wiki/NteKwTZZUig7BfkilNAct6ERnvs", "属性信息表-排风+排烟风机-一工区")</f>
        <v>属性信息表-排风+排烟风机-一工区</v>
      </c>
      <c r="AC273"/>
      <c r="AD273"/>
      <c r="AE273"/>
      <c r="AF273"/>
      <c r="AG273"/>
      <c r="AH273"/>
      <c r="AI273"/>
    </row>
    <row r="274" ht="25.5" customHeight="1">
      <c r="A274"/>
      <c r="B274" t="inlineStr">
        <is>
          <t>通风空调工程</t>
        </is>
      </c>
      <c r="C274" t="inlineStr">
        <is>
          <t>通风、空调风及防排烟工程</t>
        </is>
      </c>
      <c r="D274" t="inlineStr">
        <is>
          <t>设备</t>
        </is>
      </c>
      <c r="E274" t="inlineStr">
        <is>
          <t>030108003</t>
        </is>
      </c>
      <c r="F274" t="inlineStr">
        <is>
          <t>混流式消防排烟风机 风量43300m3/h，全压855Pa 电机功率15kW</t>
        </is>
      </c>
      <c r="G274"/>
      <c r="H274" t="inlineStr">
        <is>
          <t>台</t>
        </is>
      </c>
      <c r="I274" t="inlineStr">
        <is>
          <t>暖通空调系统</t>
        </is>
      </c>
      <c r="J274" t="inlineStr">
        <is>
          <t>机械设备</t>
        </is>
      </c>
      <c r="K274" t="inlineStr">
        <is>
          <t>其它机械设备</t>
        </is>
      </c>
      <c r="L274" t="inlineStr">
        <is>
          <t>03</t>
        </is>
      </c>
      <c r="M274" t="inlineStr">
        <is>
          <t>01</t>
        </is>
      </c>
      <c r="N274" t="inlineStr">
        <is>
          <t>05</t>
        </is>
      </c>
      <c r="O274" t="inlineStr">
        <is>
          <t>01</t>
        </is>
      </c>
      <c r="P274" t="inlineStr">
        <is>
          <t>机械设备</t>
        </is>
      </c>
      <c r="Q274" t="inlineStr">
        <is>
          <t>混流式消防排烟风机</t>
        </is>
      </c>
      <c r="R274" t="inlineStr">
        <is>
          <t>混流式消防排烟风机-43300m3/h-855Pa-15kW</t>
        </is>
      </c>
      <c r="S274" t="inlineStr">
        <is>
          <t>设备名称-风量（m3/h）-全压（Pa）-功率（kw）</t>
        </is>
      </c>
      <c r="T274"/>
      <c r="U274" t="inlineStr">
        <is>
          <t>机械设备_混流式消防排烟风机_混流式消防排烟风机-43300m3/h-855Pa-15kW</t>
        </is>
      </c>
      <c r="V274" t="inlineStr">
        <is>
          <t>20240528更新：清单补全</t>
        </is>
      </c>
      <c r="W274"/>
      <c r="X274"/>
      <c r="Y274"/>
      <c r="Z274"/>
      <c r="AA274"/>
      <c r="AB274" s="2" t="str">
        <f>=HYPERLINK("https://j6i2pabkfv.feishu.cn/wiki/NteKwTZZUig7BfkilNAct6ERnvs", "属性信息表-排风+排烟风机-一工区")</f>
        <v>属性信息表-排风+排烟风机-一工区</v>
      </c>
      <c r="AC274"/>
      <c r="AD274"/>
      <c r="AE274"/>
      <c r="AF274"/>
      <c r="AG274"/>
      <c r="AH274"/>
      <c r="AI274"/>
    </row>
    <row r="275" ht="25.5" customHeight="1">
      <c r="A275"/>
      <c r="B275" t="inlineStr">
        <is>
          <t>通风空调工程</t>
        </is>
      </c>
      <c r="C275" t="inlineStr">
        <is>
          <t>通风、空调风及防排烟工程</t>
        </is>
      </c>
      <c r="D275" t="inlineStr">
        <is>
          <t>设备</t>
        </is>
      </c>
      <c r="E275" t="inlineStr">
        <is>
          <t>030108003</t>
        </is>
      </c>
      <c r="F275" t="inlineStr">
        <is>
          <t>排烟补风机 L=18000m3/h H=250Pa N=3KW</t>
        </is>
      </c>
      <c r="G275"/>
      <c r="H275" t="inlineStr">
        <is>
          <t>台</t>
        </is>
      </c>
      <c r="I275" t="inlineStr">
        <is>
          <t>暖通空调系统</t>
        </is>
      </c>
      <c r="J275" t="inlineStr">
        <is>
          <t>机械设备</t>
        </is>
      </c>
      <c r="K275" t="inlineStr">
        <is>
          <t>其它机械设备</t>
        </is>
      </c>
      <c r="L275" t="inlineStr">
        <is>
          <t>03</t>
        </is>
      </c>
      <c r="M275" t="inlineStr">
        <is>
          <t>01</t>
        </is>
      </c>
      <c r="N275" t="inlineStr">
        <is>
          <t>05</t>
        </is>
      </c>
      <c r="O275" t="inlineStr">
        <is>
          <t>01</t>
        </is>
      </c>
      <c r="P275" t="inlineStr">
        <is>
          <t>机械设备</t>
        </is>
      </c>
      <c r="Q275" t="inlineStr">
        <is>
          <t>排烟补风机</t>
        </is>
      </c>
      <c r="R275" t="inlineStr">
        <is>
          <t>排烟补风机-18000m3/h-250Pa-3KW</t>
        </is>
      </c>
      <c r="S275" t="inlineStr">
        <is>
          <t>设备名称-风量（m³/h）-风压（Pa）-功率（kw）</t>
        </is>
      </c>
      <c r="T275"/>
      <c r="U275" t="inlineStr">
        <is>
          <t>机械设备_排烟补风机_排烟补风机-18000m3/h-250Pa-3KW</t>
        </is>
      </c>
      <c r="V275" t="inlineStr">
        <is>
          <t>20240528更新：清单补全</t>
        </is>
      </c>
      <c r="W275"/>
      <c r="X275"/>
      <c r="Y275"/>
      <c r="Z275"/>
      <c r="AA275"/>
      <c r="AB275" s="2" t="str">
        <f>=HYPERLINK("https://j6i2pabkfv.feishu.cn/wiki/NteKwTZZUig7BfkilNAct6ERnvs", "属性信息表-排风+排烟风机-一工区")</f>
        <v>属性信息表-排风+排烟风机-一工区</v>
      </c>
      <c r="AC275"/>
      <c r="AD275"/>
      <c r="AE275"/>
      <c r="AF275"/>
      <c r="AG275"/>
      <c r="AH275"/>
      <c r="AI275"/>
    </row>
    <row r="276" ht="25.5" customHeight="1">
      <c r="A276"/>
      <c r="B276" t="inlineStr">
        <is>
          <t>通风空调工程</t>
        </is>
      </c>
      <c r="C276" t="inlineStr">
        <is>
          <t>通风、空调风及防排烟工程</t>
        </is>
      </c>
      <c r="D276" t="inlineStr">
        <is>
          <t>设备</t>
        </is>
      </c>
      <c r="E276" t="inlineStr">
        <is>
          <t>030108003</t>
        </is>
      </c>
      <c r="F276" t="inlineStr">
        <is>
          <t>厨房排油烟风机  L=13150m3/h N=7.5kW  P=700Pa</t>
        </is>
      </c>
      <c r="G276"/>
      <c r="H276" t="inlineStr">
        <is>
          <t>台</t>
        </is>
      </c>
      <c r="I276" t="inlineStr">
        <is>
          <t>暖通空调系统</t>
        </is>
      </c>
      <c r="J276" t="inlineStr">
        <is>
          <t>机械设备</t>
        </is>
      </c>
      <c r="K276" t="inlineStr">
        <is>
          <t>其它机械设备</t>
        </is>
      </c>
      <c r="L276" t="inlineStr">
        <is>
          <t>03</t>
        </is>
      </c>
      <c r="M276" t="inlineStr">
        <is>
          <t>01</t>
        </is>
      </c>
      <c r="N276" t="inlineStr">
        <is>
          <t>05</t>
        </is>
      </c>
      <c r="O276" t="inlineStr">
        <is>
          <t>01</t>
        </is>
      </c>
      <c r="P276" t="inlineStr">
        <is>
          <t>机械设备</t>
        </is>
      </c>
      <c r="Q276" t="inlineStr">
        <is>
          <t>厨房排油烟风机</t>
        </is>
      </c>
      <c r="R276" t="inlineStr">
        <is>
          <t>厨房排油烟风机-13150m3/h-7.5kW-700Pa</t>
        </is>
      </c>
      <c r="S276" t="inlineStr">
        <is>
          <t>设备名称-风量（m³/h）-风压（Pa）-功率（kw）</t>
        </is>
      </c>
      <c r="T276"/>
      <c r="U276" t="inlineStr">
        <is>
          <t>机械设备_厨房排油烟风机_厨房排油烟风机-13150m3/h-7.5kW-700Pa</t>
        </is>
      </c>
      <c r="V276" t="inlineStr">
        <is>
          <t>20240528更新：清单补全</t>
        </is>
      </c>
      <c r="W276"/>
      <c r="X276"/>
      <c r="Y276"/>
      <c r="Z276"/>
      <c r="AA276"/>
      <c r="AB276" s="2" t="str">
        <f>=HYPERLINK("https://j6i2pabkfv.feishu.cn/wiki/NteKwTZZUig7BfkilNAct6ERnvs", "属性信息表-排风+排烟风机-一工区")</f>
        <v>属性信息表-排风+排烟风机-一工区</v>
      </c>
      <c r="AC276"/>
      <c r="AD276"/>
      <c r="AE276"/>
      <c r="AF276"/>
      <c r="AG276"/>
      <c r="AH276"/>
      <c r="AI276"/>
    </row>
    <row r="277" ht="25.5" customHeight="1">
      <c r="A277"/>
      <c r="B277" t="inlineStr">
        <is>
          <t>通风空调工程</t>
        </is>
      </c>
      <c r="C277" t="inlineStr">
        <is>
          <t>通风、空调风及防排烟工程</t>
        </is>
      </c>
      <c r="D277" t="inlineStr">
        <is>
          <t>设备</t>
        </is>
      </c>
      <c r="E277" t="inlineStr">
        <is>
          <t>030404031</t>
        </is>
      </c>
      <c r="F277" t="inlineStr">
        <is>
          <t>防逆流排气扇100m3/h</t>
        </is>
      </c>
      <c r="G277"/>
      <c r="H277" t="inlineStr">
        <is>
          <t>台</t>
        </is>
      </c>
      <c r="I277" t="inlineStr">
        <is>
          <t>暖通空调系统</t>
        </is>
      </c>
      <c r="J277" t="inlineStr">
        <is>
          <t>通风系统</t>
        </is>
      </c>
      <c r="K277" t="inlineStr">
        <is>
          <t>机械排风系统</t>
        </is>
      </c>
      <c r="L277" t="inlineStr">
        <is>
          <t>03</t>
        </is>
      </c>
      <c r="M277" t="inlineStr">
        <is>
          <t>01</t>
        </is>
      </c>
      <c r="N277" t="inlineStr">
        <is>
          <t>02</t>
        </is>
      </c>
      <c r="O277" t="inlineStr">
        <is>
          <t>01</t>
        </is>
      </c>
      <c r="P277" t="inlineStr">
        <is>
          <t>机械设备</t>
        </is>
      </c>
      <c r="Q277" t="inlineStr">
        <is>
          <t>防逆流排气（风）扇</t>
        </is>
      </c>
      <c r="R277" t="inlineStr">
        <is>
          <t>防逆流排气扇-100m3/h</t>
        </is>
      </c>
      <c r="S277" t="inlineStr">
        <is>
          <t>设备名称-风量（m³/h）</t>
        </is>
      </c>
      <c r="T277"/>
      <c r="U277" t="inlineStr">
        <is>
          <t>机械设备_防逆流排气（风）扇_防逆流排气扇-100m3/h</t>
        </is>
      </c>
      <c r="V277" t="inlineStr">
        <is>
          <t>20231010更新：
1.新增构件</t>
        </is>
      </c>
      <c r="W277"/>
      <c r="X277" t="inlineStr">
        <is>
          <t>空调风_机械设备</t>
        </is>
      </c>
      <c r="Y277"/>
      <c r="Z277"/>
      <c r="AA277"/>
      <c r="AB277" s="2" t="str">
        <f>=HYPERLINK("https://j6i2pabkfv.feishu.cn/wiki/A5uGwLFQiiYEEFkqeNqc35o0nqe", "属性信息表-排风扇-一工区")</f>
        <v>属性信息表-排风扇-一工区</v>
      </c>
      <c r="AC277"/>
      <c r="AD277"/>
      <c r="AE277"/>
      <c r="AF277"/>
      <c r="AG277"/>
      <c r="AH277"/>
      <c r="AI277"/>
    </row>
    <row r="278" ht="25.5" customHeight="1">
      <c r="A278"/>
      <c r="B278" t="inlineStr">
        <is>
          <t>通风空调工程</t>
        </is>
      </c>
      <c r="C278" t="inlineStr">
        <is>
          <t>通风、空调风及防排烟工程</t>
        </is>
      </c>
      <c r="D278" t="inlineStr">
        <is>
          <t>设备</t>
        </is>
      </c>
      <c r="E278" t="inlineStr">
        <is>
          <t>030701003</t>
        </is>
      </c>
      <c r="F278" t="inlineStr">
        <is>
          <t>吊顶式排气扇L=800m3/h H=50Pa N=0.12kW</t>
        </is>
      </c>
      <c r="G278"/>
      <c r="H278" t="inlineStr">
        <is>
          <t>台</t>
        </is>
      </c>
      <c r="I278" t="inlineStr">
        <is>
          <t>暖通空调系统</t>
        </is>
      </c>
      <c r="J278" t="inlineStr">
        <is>
          <t>通风系统</t>
        </is>
      </c>
      <c r="K278" t="inlineStr">
        <is>
          <t>机械排风系统</t>
        </is>
      </c>
      <c r="L278" t="inlineStr">
        <is>
          <t>03</t>
        </is>
      </c>
      <c r="M278" t="inlineStr">
        <is>
          <t>01</t>
        </is>
      </c>
      <c r="N278" t="inlineStr">
        <is>
          <t>02</t>
        </is>
      </c>
      <c r="O278" t="inlineStr">
        <is>
          <t>01</t>
        </is>
      </c>
      <c r="P278" t="inlineStr">
        <is>
          <t>机械设备</t>
        </is>
      </c>
      <c r="Q278" t="inlineStr">
        <is>
          <t>吊顶式排气（风）扇</t>
        </is>
      </c>
      <c r="R278" t="inlineStr">
        <is>
          <t>吊顶式排气扇-800m3/h-50Pa-0.12kW</t>
        </is>
      </c>
      <c r="S278" t="inlineStr">
        <is>
          <t>设备名称-风量（m³/h）-风压（Pa）-功率（kw）</t>
        </is>
      </c>
      <c r="T278"/>
      <c r="U278" t="inlineStr">
        <is>
          <t>机械设备_吊顶式排气（风）扇_吊顶式排气扇-800m3/h-50Pa-0.12kW</t>
        </is>
      </c>
      <c r="V278" t="inlineStr">
        <is>
          <t>20231010更新：
1.新增构件</t>
        </is>
      </c>
      <c r="W278"/>
      <c r="X278" t="inlineStr">
        <is>
          <t>空调风_机械设备</t>
        </is>
      </c>
      <c r="Y278"/>
      <c r="Z278"/>
      <c r="AA278"/>
      <c r="AB278" s="2" t="str">
        <f>=HYPERLINK("https://j6i2pabkfv.feishu.cn/wiki/A5uGwLFQiiYEEFkqeNqc35o0nqe", "属性信息表-排风扇-一工区")</f>
        <v>属性信息表-排风扇-一工区</v>
      </c>
      <c r="AC278"/>
      <c r="AD278"/>
      <c r="AE278"/>
      <c r="AF278"/>
      <c r="AG278"/>
      <c r="AH278"/>
      <c r="AI278"/>
    </row>
    <row r="279" ht="25.5" customHeight="1">
      <c r="A279"/>
      <c r="B279" t="inlineStr">
        <is>
          <t>通风空调工程</t>
        </is>
      </c>
      <c r="C279" t="inlineStr">
        <is>
          <t>通风、空调风及防排烟工程</t>
        </is>
      </c>
      <c r="D279" t="inlineStr">
        <is>
          <t>设备</t>
        </is>
      </c>
      <c r="E279" t="inlineStr">
        <is>
          <t>030108003</t>
        </is>
      </c>
      <c r="F279" t="inlineStr">
        <is>
          <t>壁式排气扇 L=500m3/h,H=50Pa,N=0.04kW</t>
        </is>
      </c>
      <c r="G279"/>
      <c r="H279" t="inlineStr">
        <is>
          <t>台</t>
        </is>
      </c>
      <c r="I279" t="inlineStr">
        <is>
          <t>暖通空调系统</t>
        </is>
      </c>
      <c r="J279" t="inlineStr">
        <is>
          <t>通风系统</t>
        </is>
      </c>
      <c r="K279" t="inlineStr">
        <is>
          <t>机械排风系统</t>
        </is>
      </c>
      <c r="L279" t="inlineStr">
        <is>
          <t>03</t>
        </is>
      </c>
      <c r="M279" t="inlineStr">
        <is>
          <t>01</t>
        </is>
      </c>
      <c r="N279" t="inlineStr">
        <is>
          <t>02</t>
        </is>
      </c>
      <c r="O279" t="inlineStr">
        <is>
          <t>01</t>
        </is>
      </c>
      <c r="P279" t="inlineStr">
        <is>
          <t>机械设备</t>
        </is>
      </c>
      <c r="Q279" t="inlineStr">
        <is>
          <t>壁式排气（风）扇</t>
        </is>
      </c>
      <c r="R279" t="inlineStr">
        <is>
          <t>壁式排气扇-500m3/h-50Pa-0.04kW</t>
        </is>
      </c>
      <c r="S279" t="inlineStr">
        <is>
          <t>设备名称-风量（m³/h）-风压（Pa）-功率（kw）</t>
        </is>
      </c>
      <c r="T279"/>
      <c r="U279" t="inlineStr">
        <is>
          <t>机械设备_壁式排气（风）扇_壁式排气扇-500m3/h-50Pa-0.04kW</t>
        </is>
      </c>
      <c r="V279" t="inlineStr">
        <is>
          <t>20231010更新：
1.命名去掉了简写字母Q；
2.命名增加了设备编号、风压、功率；
3.修改了族名称；</t>
        </is>
      </c>
      <c r="W279"/>
      <c r="X279" t="inlineStr">
        <is>
          <t>空调风_机械设备</t>
        </is>
      </c>
      <c r="Y279"/>
      <c r="Z279"/>
      <c r="AA279"/>
      <c r="AB279" s="2" t="str">
        <f>=HYPERLINK("https://j6i2pabkfv.feishu.cn/wiki/A5uGwLFQiiYEEFkqeNqc35o0nqe", "属性信息表-排风扇-一工区")</f>
        <v>属性信息表-排风扇-一工区</v>
      </c>
      <c r="AC279"/>
      <c r="AD279"/>
      <c r="AE279"/>
      <c r="AF279"/>
      <c r="AG279"/>
      <c r="AH279"/>
      <c r="AI279"/>
    </row>
    <row r="280" ht="25.5" customHeight="1">
      <c r="A280"/>
      <c r="B280" t="inlineStr">
        <is>
          <t>通风空调工程</t>
        </is>
      </c>
      <c r="C280" t="inlineStr">
        <is>
          <t>通风、空调风及防排烟工程</t>
        </is>
      </c>
      <c r="D280" t="inlineStr">
        <is>
          <t>设备</t>
        </is>
      </c>
      <c r="E280" t="inlineStr">
        <is>
          <t>030108001</t>
        </is>
      </c>
      <c r="F280" t="inlineStr">
        <is>
          <t>BPT12-14A管道式排气扇L=150m3/h H=91Pa N=0.019 KW 噪声≤48dB(A)</t>
        </is>
      </c>
      <c r="G280"/>
      <c r="H280" t="inlineStr">
        <is>
          <t>台</t>
        </is>
      </c>
      <c r="I280" t="inlineStr">
        <is>
          <t>暖通空调系统</t>
        </is>
      </c>
      <c r="J280" t="inlineStr">
        <is>
          <t>机械设备</t>
        </is>
      </c>
      <c r="K280" t="inlineStr">
        <is>
          <t>其它机械设备</t>
        </is>
      </c>
      <c r="L280" t="inlineStr">
        <is>
          <t>03</t>
        </is>
      </c>
      <c r="M280" t="inlineStr">
        <is>
          <t>01</t>
        </is>
      </c>
      <c r="N280" t="inlineStr">
        <is>
          <t>05</t>
        </is>
      </c>
      <c r="O280" t="inlineStr">
        <is>
          <t>01</t>
        </is>
      </c>
      <c r="P280" t="inlineStr">
        <is>
          <t>机械设备</t>
        </is>
      </c>
      <c r="Q280" t="inlineStr">
        <is>
          <t>管道式排气扇</t>
        </is>
      </c>
      <c r="R280" t="inlineStr">
        <is>
          <t>BPT12-14A管道式排气扇-150m3/h -91Pa-0.019 KW-48dB</t>
        </is>
      </c>
      <c r="S280" t="inlineStr">
        <is>
          <t>设备名称-风量（m³/h）-风压（Pa）-功率（kw）-噪声（dB）</t>
        </is>
      </c>
      <c r="T280"/>
      <c r="U280" t="inlineStr">
        <is>
          <t>机械设备_管道式排气扇_BPT12-14A管道式排气扇-150m3/h -91Pa-0.019 KW-48dB</t>
        </is>
      </c>
      <c r="V280" t="inlineStr">
        <is>
          <t>20240528更新：清单补全</t>
        </is>
      </c>
      <c r="W280"/>
      <c r="X280"/>
      <c r="Y280"/>
      <c r="Z280"/>
      <c r="AA280"/>
      <c r="AB280" s="2" t="str">
        <f>=HYPERLINK("https://j6i2pabkfv.feishu.cn/wiki/A5uGwLFQiiYEEFkqeNqc35o0nqe", "属性信息表-排风扇-一工区")</f>
        <v>属性信息表-排风扇-一工区</v>
      </c>
      <c r="AC280"/>
      <c r="AD280"/>
      <c r="AE280"/>
      <c r="AF280"/>
      <c r="AG280"/>
      <c r="AH280"/>
      <c r="AI280"/>
    </row>
    <row r="281" ht="25.5" customHeight="1">
      <c r="A281"/>
      <c r="B281" t="inlineStr">
        <is>
          <t>通风空调工程</t>
        </is>
      </c>
      <c r="C281" t="inlineStr">
        <is>
          <t>通风、空调风及防排烟工程</t>
        </is>
      </c>
      <c r="D281" t="inlineStr">
        <is>
          <t>设备</t>
        </is>
      </c>
      <c r="E281" t="inlineStr">
        <is>
          <t>030703007</t>
        </is>
      </c>
      <c r="F281" t="inlineStr">
        <is>
          <t>排风扇 PV-400 风量400m3/h 风压50Pa  功率45W</t>
        </is>
      </c>
      <c r="G281"/>
      <c r="H281" t="inlineStr">
        <is>
          <t>台</t>
        </is>
      </c>
      <c r="I281" t="inlineStr">
        <is>
          <t>暖通空调系统</t>
        </is>
      </c>
      <c r="J281" t="inlineStr">
        <is>
          <t>机械设备</t>
        </is>
      </c>
      <c r="K281" t="inlineStr">
        <is>
          <t>其它机械设备</t>
        </is>
      </c>
      <c r="L281" t="inlineStr">
        <is>
          <t>03</t>
        </is>
      </c>
      <c r="M281" t="inlineStr">
        <is>
          <t>01</t>
        </is>
      </c>
      <c r="N281" t="inlineStr">
        <is>
          <t>05</t>
        </is>
      </c>
      <c r="O281" t="inlineStr">
        <is>
          <t>01</t>
        </is>
      </c>
      <c r="P281" t="inlineStr">
        <is>
          <t>机械设备</t>
        </is>
      </c>
      <c r="Q281" t="inlineStr">
        <is>
          <t>排风扇</t>
        </is>
      </c>
      <c r="R281" t="inlineStr">
        <is>
          <t>排风扇 PV-400 -400m3/h -50Pa-45W</t>
        </is>
      </c>
      <c r="S281" t="inlineStr">
        <is>
          <t>设备名称-风量（m³/h）-风压（Pa）-功率（kw）</t>
        </is>
      </c>
      <c r="T281"/>
      <c r="U281" t="inlineStr">
        <is>
          <t>机械设备_排风扇_排风扇 PV-400 -400m3/h -50Pa-45W</t>
        </is>
      </c>
      <c r="V281" t="inlineStr">
        <is>
          <t>20240528更新：清单补全</t>
        </is>
      </c>
      <c r="W281"/>
      <c r="X281"/>
      <c r="Y281"/>
      <c r="Z281"/>
      <c r="AA281"/>
      <c r="AB281" s="2" t="str">
        <f>=HYPERLINK("https://j6i2pabkfv.feishu.cn/wiki/A5uGwLFQiiYEEFkqeNqc35o0nqe", "属性信息表-排风扇-一工区")</f>
        <v>属性信息表-排风扇-一工区</v>
      </c>
      <c r="AC281"/>
      <c r="AD281"/>
      <c r="AE281"/>
      <c r="AF281"/>
      <c r="AG281"/>
      <c r="AH281"/>
      <c r="AI281"/>
    </row>
    <row r="282" ht="25.5" customHeight="1">
      <c r="A282"/>
      <c r="B282" t="inlineStr">
        <is>
          <t>通风空调工程</t>
        </is>
      </c>
      <c r="C282" t="inlineStr">
        <is>
          <t>通风、空调风及防排烟工程</t>
        </is>
      </c>
      <c r="D282" t="inlineStr">
        <is>
          <t>设备</t>
        </is>
      </c>
      <c r="E282" t="inlineStr">
        <is>
          <t>030701003</t>
        </is>
      </c>
      <c r="F282" t="inlineStr">
        <is>
          <t>吊顶式排气扇L=800m3/h H=50Pa N=0.12kW</t>
        </is>
      </c>
      <c r="G282"/>
      <c r="H282" t="inlineStr">
        <is>
          <t>台</t>
        </is>
      </c>
      <c r="I282" t="inlineStr">
        <is>
          <t>暖通空调系统</t>
        </is>
      </c>
      <c r="J282" t="inlineStr">
        <is>
          <t>机械设备</t>
        </is>
      </c>
      <c r="K282" t="inlineStr">
        <is>
          <t>其它机械设备</t>
        </is>
      </c>
      <c r="L282" t="inlineStr">
        <is>
          <t>03</t>
        </is>
      </c>
      <c r="M282" t="inlineStr">
        <is>
          <t>01</t>
        </is>
      </c>
      <c r="N282" t="inlineStr">
        <is>
          <t>05</t>
        </is>
      </c>
      <c r="O282" t="inlineStr">
        <is>
          <t>01</t>
        </is>
      </c>
      <c r="P282" t="inlineStr">
        <is>
          <t>机械设备</t>
        </is>
      </c>
      <c r="Q282" t="inlineStr">
        <is>
          <t>吊顶式排气扇</t>
        </is>
      </c>
      <c r="R282" t="inlineStr">
        <is>
          <t>吊顶式排气扇-800m3/h-50Pa-0.12kW</t>
        </is>
      </c>
      <c r="S282" t="inlineStr">
        <is>
          <t>设备名称-风量（m³/h）-风压（Pa）-功率（kw）</t>
        </is>
      </c>
      <c r="T282"/>
      <c r="U282" t="inlineStr">
        <is>
          <t>机械设备_吊顶式排气扇_吊顶式排气扇-800m3/h-50Pa-0.12kW</t>
        </is>
      </c>
      <c r="V282" t="inlineStr">
        <is>
          <t>20240528更新：清单补全</t>
        </is>
      </c>
      <c r="W282"/>
      <c r="X282"/>
      <c r="Y282"/>
      <c r="Z282"/>
      <c r="AA282"/>
      <c r="AB282" s="2" t="str">
        <f>=HYPERLINK("https://j6i2pabkfv.feishu.cn/wiki/A5uGwLFQiiYEEFkqeNqc35o0nqe", "属性信息表-排风扇-一工区")</f>
        <v>属性信息表-排风扇-一工区</v>
      </c>
      <c r="AC282"/>
      <c r="AD282"/>
      <c r="AE282"/>
      <c r="AF282"/>
      <c r="AG282"/>
      <c r="AH282"/>
      <c r="AI282"/>
    </row>
    <row r="283" ht="25.5" customHeight="1">
      <c r="A283"/>
      <c r="B283" t="inlineStr">
        <is>
          <t>通风空调工程</t>
        </is>
      </c>
      <c r="C283" t="inlineStr">
        <is>
          <t>通风、空调风及防排烟工程</t>
        </is>
      </c>
      <c r="D283" t="inlineStr">
        <is>
          <t>风管附件</t>
        </is>
      </c>
      <c r="E283" t="inlineStr">
        <is>
          <t>030703020</t>
        </is>
      </c>
      <c r="F283" t="inlineStr">
        <is>
          <t>阻抗复合式消声器 630x320 L=1000mm</t>
        </is>
      </c>
      <c r="G283"/>
      <c r="H283" t="inlineStr">
        <is>
          <t>个</t>
        </is>
      </c>
      <c r="I283" t="inlineStr">
        <is>
          <t>暖通空调系统</t>
        </is>
      </c>
      <c r="J283" t="inlineStr">
        <is>
          <t>风管附件</t>
        </is>
      </c>
      <c r="K283" t="inlineStr">
        <is>
          <t>消声器</t>
        </is>
      </c>
      <c r="L283" t="inlineStr">
        <is>
          <t>03</t>
        </is>
      </c>
      <c r="M283" t="inlineStr">
        <is>
          <t>01</t>
        </is>
      </c>
      <c r="N283" t="inlineStr">
        <is>
          <t>07</t>
        </is>
      </c>
      <c r="O283" t="inlineStr">
        <is>
          <t>02</t>
        </is>
      </c>
      <c r="P283" t="inlineStr">
        <is>
          <t>风管附件</t>
        </is>
      </c>
      <c r="Q283" t="inlineStr">
        <is>
          <t>阻抗复合式消声器（L=1000mm）</t>
        </is>
      </c>
      <c r="R283" t="inlineStr">
        <is>
          <t>阻抗复合式消声器-630x320-1000mm</t>
        </is>
      </c>
      <c r="S283" t="inlineStr">
        <is>
          <t>设备名称-长（mm）x宽（mm）-长度（mm）</t>
        </is>
      </c>
      <c r="T283"/>
      <c r="U283" t="inlineStr">
        <is>
          <t>风管附件_阻抗复合式消声器（L=1000mm）_阻抗复合式消声器-630x320-1000mm</t>
        </is>
      </c>
      <c r="V283" t="inlineStr">
        <is>
          <t>20231010更新：
1.命名去掉了长度（mm）;
2.命名增加了材质；
3.修改了族名称；</t>
        </is>
      </c>
      <c r="W283"/>
      <c r="X283" t="inlineStr">
        <is>
          <t>空调风_风管附件</t>
        </is>
      </c>
      <c r="Y283"/>
      <c r="Z283"/>
      <c r="AA283"/>
      <c r="AB283" s="2" t="str">
        <f>=HYPERLINK("https://j6i2pabkfv.feishu.cn/wiki/OreawgPZIiduYVkibOecqnnEnGh", "属性信息表-其余风阀附件-一工区")</f>
        <v>属性信息表-其余风阀附件-一工区</v>
      </c>
      <c r="AC283"/>
      <c r="AD283"/>
      <c r="AE283"/>
      <c r="AF283"/>
      <c r="AG283"/>
      <c r="AH283"/>
      <c r="AI283"/>
    </row>
    <row r="284" ht="25.5" customHeight="1">
      <c r="A284"/>
      <c r="B284" t="inlineStr">
        <is>
          <t>通风空调工程</t>
        </is>
      </c>
      <c r="C284" t="inlineStr">
        <is>
          <t>通风、空调风及防排烟工程</t>
        </is>
      </c>
      <c r="D284" t="inlineStr">
        <is>
          <t>风管附件</t>
        </is>
      </c>
      <c r="E284" t="inlineStr">
        <is>
          <t>030703020</t>
        </is>
      </c>
      <c r="F284" t="inlineStr">
        <is>
          <t>微穿孔板型消声器 400x250 L=1000mm</t>
        </is>
      </c>
      <c r="G284"/>
      <c r="H284" t="inlineStr">
        <is>
          <t>个</t>
        </is>
      </c>
      <c r="I284" t="inlineStr">
        <is>
          <t>暖通空调系统</t>
        </is>
      </c>
      <c r="J284" t="inlineStr">
        <is>
          <t>风管附件</t>
        </is>
      </c>
      <c r="K284" t="inlineStr">
        <is>
          <t>消声器</t>
        </is>
      </c>
      <c r="L284" t="inlineStr">
        <is>
          <t>03</t>
        </is>
      </c>
      <c r="M284" t="inlineStr">
        <is>
          <t>01</t>
        </is>
      </c>
      <c r="N284" t="inlineStr">
        <is>
          <t>07</t>
        </is>
      </c>
      <c r="O284" t="inlineStr">
        <is>
          <t>02</t>
        </is>
      </c>
      <c r="P284" t="inlineStr">
        <is>
          <t>风管附件</t>
        </is>
      </c>
      <c r="Q284" t="inlineStr">
        <is>
          <t>微穿孔板型消声器L=1000mm</t>
        </is>
      </c>
      <c r="R284" t="inlineStr">
        <is>
          <t>微穿孔板型消声器-400x250-1000mm</t>
        </is>
      </c>
      <c r="S284" t="inlineStr">
        <is>
          <t>设备名称-长（mm）x宽（mm）-长度（mm）</t>
        </is>
      </c>
      <c r="T284"/>
      <c r="U284" t="inlineStr">
        <is>
          <t>风管附件_微穿孔板型消声器L=1000mm_微穿孔板型消声器-400x250-1000mm</t>
        </is>
      </c>
      <c r="V284" t="inlineStr">
        <is>
          <t>20231010更新：
1.新增构件</t>
        </is>
      </c>
      <c r="W284"/>
      <c r="X284" t="inlineStr">
        <is>
          <t>空调风_风管附件</t>
        </is>
      </c>
      <c r="Y284"/>
      <c r="Z284"/>
      <c r="AA284"/>
      <c r="AB284" s="2" t="str">
        <f>=HYPERLINK("https://j6i2pabkfv.feishu.cn/wiki/OreawgPZIiduYVkibOecqnnEnGh", "属性信息表-其余风阀附件-一工区")</f>
        <v>属性信息表-其余风阀附件-一工区</v>
      </c>
      <c r="AC284"/>
      <c r="AD284"/>
      <c r="AE284"/>
      <c r="AF284"/>
      <c r="AG284"/>
      <c r="AH284"/>
      <c r="AI284"/>
    </row>
    <row r="285" ht="25.5" customHeight="1">
      <c r="A285"/>
      <c r="B285" t="inlineStr">
        <is>
          <t>通风空调工程</t>
        </is>
      </c>
      <c r="C285" t="inlineStr">
        <is>
          <t>通风、空调风及防排烟工程</t>
        </is>
      </c>
      <c r="D285" t="inlineStr">
        <is>
          <t>风管附件</t>
        </is>
      </c>
      <c r="E285" t="inlineStr">
        <is>
          <t>030703020</t>
        </is>
      </c>
      <c r="F285" t="inlineStr">
        <is>
          <t>消声弯头</t>
        </is>
      </c>
      <c r="G285"/>
      <c r="H285" t="inlineStr">
        <is>
          <t>个</t>
        </is>
      </c>
      <c r="I285" t="inlineStr">
        <is>
          <t>暖通空调系统</t>
        </is>
      </c>
      <c r="J285" t="inlineStr">
        <is>
          <t>风管附件</t>
        </is>
      </c>
      <c r="K285" t="inlineStr">
        <is>
          <t>消声器</t>
        </is>
      </c>
      <c r="L285" t="inlineStr">
        <is>
          <t>03</t>
        </is>
      </c>
      <c r="M285" t="inlineStr">
        <is>
          <t>01</t>
        </is>
      </c>
      <c r="N285" t="inlineStr">
        <is>
          <t>07</t>
        </is>
      </c>
      <c r="O285" t="inlineStr">
        <is>
          <t>02</t>
        </is>
      </c>
      <c r="P285" t="inlineStr">
        <is>
          <t>风管附件</t>
        </is>
      </c>
      <c r="Q285" t="inlineStr">
        <is>
          <t>微穿孔板型90°消声弯头</t>
        </is>
      </c>
      <c r="R285" t="inlineStr">
        <is>
          <t>消声弯头</t>
        </is>
      </c>
      <c r="S285" t="inlineStr">
        <is>
          <t>设备名称</t>
        </is>
      </c>
      <c r="T285"/>
      <c r="U285" t="inlineStr">
        <is>
          <t>风管附件_微穿孔板型90°消声弯头_消声弯头</t>
        </is>
      </c>
      <c r="V285" t="inlineStr">
        <is>
          <t>20231010更新：
1.新增构件</t>
        </is>
      </c>
      <c r="W285" t="inlineStr">
        <is>
          <t>不是普通的弯头，应该单独建模</t>
        </is>
      </c>
      <c r="X285" t="inlineStr">
        <is>
          <t>空调风_风管附件</t>
        </is>
      </c>
      <c r="Y285"/>
      <c r="Z285"/>
      <c r="AA285"/>
      <c r="AB285" s="2" t="str">
        <f>=HYPERLINK("https://j6i2pabkfv.feishu.cn/wiki/OreawgPZIiduYVkibOecqnnEnGh", "属性信息表-其余风阀附件-一工区")</f>
        <v>属性信息表-其余风阀附件-一工区</v>
      </c>
      <c r="AC285"/>
      <c r="AD285"/>
      <c r="AE285"/>
      <c r="AF285"/>
      <c r="AG285"/>
      <c r="AH285"/>
      <c r="AI285"/>
    </row>
    <row r="286" ht="25.5" customHeight="1">
      <c r="A286"/>
      <c r="B286" t="inlineStr">
        <is>
          <t>通风空调工程</t>
        </is>
      </c>
      <c r="C286" t="inlineStr">
        <is>
          <t>通风、空调风及防排烟工程</t>
        </is>
      </c>
      <c r="D286" t="inlineStr">
        <is>
          <t>风管附件</t>
        </is>
      </c>
      <c r="E286" t="inlineStr">
        <is>
          <t>030703021</t>
        </is>
      </c>
      <c r="F286" t="inlineStr">
        <is>
          <t>消声静压箱</t>
        </is>
      </c>
      <c r="G286"/>
      <c r="H286" t="inlineStr">
        <is>
          <t>个</t>
        </is>
      </c>
      <c r="I286" t="inlineStr">
        <is>
          <t>暖通空调系统</t>
        </is>
      </c>
      <c r="J286" t="inlineStr">
        <is>
          <t>风管附件</t>
        </is>
      </c>
      <c r="K286" t="inlineStr">
        <is>
          <t>消声器</t>
        </is>
      </c>
      <c r="L286" t="inlineStr">
        <is>
          <t>03</t>
        </is>
      </c>
      <c r="M286" t="inlineStr">
        <is>
          <t>01</t>
        </is>
      </c>
      <c r="N286" t="inlineStr">
        <is>
          <t>07</t>
        </is>
      </c>
      <c r="O286" t="inlineStr">
        <is>
          <t>02</t>
        </is>
      </c>
      <c r="P286" t="inlineStr">
        <is>
          <t>风管附件</t>
        </is>
      </c>
      <c r="Q286" t="inlineStr">
        <is>
          <t>消声静压箱</t>
        </is>
      </c>
      <c r="R286" t="inlineStr">
        <is>
          <t>消声静压箱</t>
        </is>
      </c>
      <c r="S286" t="inlineStr">
        <is>
          <t>设备名称</t>
        </is>
      </c>
      <c r="T286"/>
      <c r="U286" t="inlineStr">
        <is>
          <t>风管附件_消声静压箱_消声静压箱</t>
        </is>
      </c>
      <c r="V286" t="inlineStr">
        <is>
          <t>20231010更新:
1.命名增加了材质；
2.修改了组类别；</t>
        </is>
      </c>
      <c r="W286"/>
      <c r="X286" t="inlineStr">
        <is>
          <t>空调风_风管附件</t>
        </is>
      </c>
      <c r="Y286"/>
      <c r="Z286"/>
      <c r="AA286"/>
      <c r="AB286" s="2" t="str">
        <f>=HYPERLINK("https://j6i2pabkfv.feishu.cn/wiki/OreawgPZIiduYVkibOecqnnEnGh", "属性信息表-其余风阀附件-一工区")</f>
        <v>属性信息表-其余风阀附件-一工区</v>
      </c>
      <c r="AC286"/>
      <c r="AD286"/>
      <c r="AE286"/>
      <c r="AF286"/>
      <c r="AG286"/>
      <c r="AH286"/>
      <c r="AI286"/>
    </row>
    <row r="287" ht="25.5" customHeight="1">
      <c r="A287"/>
      <c r="B287" t="inlineStr">
        <is>
          <t>通风空调工程</t>
        </is>
      </c>
      <c r="C287" t="inlineStr">
        <is>
          <t>通风、空调风及防排烟工程</t>
        </is>
      </c>
      <c r="D287" t="inlineStr">
        <is>
          <t>其他</t>
        </is>
      </c>
      <c r="E287" t="inlineStr">
        <is>
          <t>030703024</t>
        </is>
      </c>
      <c r="F287" t="inlineStr">
        <is>
          <t>换气堵头 DN400</t>
        </is>
      </c>
      <c r="G287"/>
      <c r="H287" t="inlineStr">
        <is>
          <t>个</t>
        </is>
      </c>
      <c r="I287" t="inlineStr">
        <is>
          <t>暖通空调系统</t>
        </is>
      </c>
      <c r="J287" t="inlineStr">
        <is>
          <t>机械设备</t>
        </is>
      </c>
      <c r="K287" t="inlineStr">
        <is>
          <t>其他机械设备</t>
        </is>
      </c>
      <c r="L287" t="inlineStr">
        <is>
          <t>03</t>
        </is>
      </c>
      <c r="M287" t="inlineStr">
        <is>
          <t>01</t>
        </is>
      </c>
      <c r="N287" t="inlineStr">
        <is>
          <t>05</t>
        </is>
      </c>
      <c r="O287" t="inlineStr">
        <is>
          <t>01</t>
        </is>
      </c>
      <c r="P287" t="inlineStr">
        <is>
          <t>风管附件</t>
        </is>
      </c>
      <c r="Q287" t="inlineStr">
        <is>
          <t>换气堵头</t>
        </is>
      </c>
      <c r="R287" t="inlineStr">
        <is>
          <t>换气堵头-DN400</t>
        </is>
      </c>
      <c r="S287" t="inlineStr">
        <is>
          <t>设备名称-直径（mm）</t>
        </is>
      </c>
      <c r="T287"/>
      <c r="U287" t="inlineStr">
        <is>
          <t>风管附件_换气堵头_换气堵头-DN400</t>
        </is>
      </c>
      <c r="V287" t="inlineStr">
        <is>
          <t>20231010更新：
1.新增构件</t>
        </is>
      </c>
      <c r="W287"/>
      <c r="X287" t="inlineStr">
        <is>
          <t>空调风_风管附件</t>
        </is>
      </c>
      <c r="Y287"/>
      <c r="Z287"/>
      <c r="AA287"/>
      <c r="AB287" s="2" t="str">
        <f>=HYPERLINK("https://j6i2pabkfv.feishu.cn/wiki/OreawgPZIiduYVkibOecqnnEnGh", "属性信息表-其余风阀附件-一工区")</f>
        <v>属性信息表-其余风阀附件-一工区</v>
      </c>
      <c r="AC287"/>
      <c r="AD287"/>
      <c r="AE287"/>
      <c r="AF287"/>
      <c r="AG287"/>
      <c r="AH287"/>
      <c r="AI287"/>
    </row>
    <row r="288" ht="25.5" customHeight="1">
      <c r="A288"/>
      <c r="B288" t="inlineStr">
        <is>
          <t>通风空调工程</t>
        </is>
      </c>
      <c r="C288" t="inlineStr">
        <is>
          <t>空调水工程</t>
        </is>
      </c>
      <c r="D288" t="inlineStr">
        <is>
          <t>管道附件</t>
        </is>
      </c>
      <c r="E288" t="inlineStr">
        <is>
          <t>030807003</t>
        </is>
      </c>
      <c r="F288" t="inlineStr">
        <is>
          <t>橡胶软接头 DN200</t>
        </is>
      </c>
      <c r="G288"/>
      <c r="H288" t="inlineStr">
        <is>
          <t>个</t>
        </is>
      </c>
      <c r="I288" t="inlineStr">
        <is>
          <t>暖通空调系统</t>
        </is>
      </c>
      <c r="J288" t="inlineStr">
        <is>
          <t>暖通水系统</t>
        </is>
      </c>
      <c r="K288" t="inlineStr">
        <is>
          <t>冷水供水系统</t>
        </is>
      </c>
      <c r="L288" t="inlineStr">
        <is>
          <t>03</t>
        </is>
      </c>
      <c r="M288" t="inlineStr">
        <is>
          <t>01</t>
        </is>
      </c>
      <c r="N288" t="inlineStr">
        <is>
          <t>01</t>
        </is>
      </c>
      <c r="O288" t="inlineStr">
        <is>
          <t>03</t>
        </is>
      </c>
      <c r="P288" t="inlineStr">
        <is>
          <t>管道附件</t>
        </is>
      </c>
      <c r="Q288" t="inlineStr">
        <is>
          <t>单球型橡胶软接头</t>
        </is>
      </c>
      <c r="R288" t="inlineStr">
        <is>
          <t>橡胶软接头-DN200</t>
        </is>
      </c>
      <c r="S288" t="inlineStr">
        <is>
          <t>设备名称-公称直径（mm）</t>
        </is>
      </c>
      <c r="T288"/>
      <c r="U288" t="inlineStr">
        <is>
          <t>管道附件_单球型橡胶软接头_橡胶软接头-DN200</t>
        </is>
      </c>
      <c r="V288" t="inlineStr">
        <is>
          <t>20231010更新：
1.命名增加了材质、承压、连接形式；
2.合并了可曲挠橡胶头；</t>
        </is>
      </c>
      <c r="W288"/>
      <c r="X288" t="inlineStr">
        <is>
          <t>空调水_管道附件</t>
        </is>
      </c>
      <c r="Y288"/>
      <c r="Z288"/>
      <c r="AA288"/>
      <c r="AB288" s="2" t="str">
        <f>=HYPERLINK("https://j6i2pabkfv.feishu.cn/wiki/XYcwwkJSTi4dDukjfsYcymCInde", "属性信息表-其余附件-三工区")</f>
        <v>属性信息表-其余附件-三工区</v>
      </c>
      <c r="AC288"/>
      <c r="AD288"/>
      <c r="AE288"/>
      <c r="AF288"/>
      <c r="AG288"/>
      <c r="AH288"/>
      <c r="AI288"/>
    </row>
    <row r="289" ht="25.5" customHeight="1">
      <c r="A289"/>
      <c r="B289" t="inlineStr">
        <is>
          <t>通风空调工程</t>
        </is>
      </c>
      <c r="C289" t="inlineStr">
        <is>
          <t>空调水工程</t>
        </is>
      </c>
      <c r="D289" t="inlineStr">
        <is>
          <t>管道附件</t>
        </is>
      </c>
      <c r="E289" t="inlineStr">
        <is>
          <t>030807003</t>
        </is>
      </c>
      <c r="F289" t="inlineStr">
        <is>
          <t>不锈钢软接头 DN200</t>
        </is>
      </c>
      <c r="G289"/>
      <c r="H289" t="inlineStr">
        <is>
          <t>个</t>
        </is>
      </c>
      <c r="I289" t="inlineStr">
        <is>
          <t>暖通空调系统</t>
        </is>
      </c>
      <c r="J289" t="inlineStr">
        <is>
          <t>暖通水系统</t>
        </is>
      </c>
      <c r="K289" t="inlineStr">
        <is>
          <t>冷水供水系统</t>
        </is>
      </c>
      <c r="L289" t="inlineStr">
        <is>
          <t>03</t>
        </is>
      </c>
      <c r="M289" t="inlineStr">
        <is>
          <t>01</t>
        </is>
      </c>
      <c r="N289" t="inlineStr">
        <is>
          <t>01</t>
        </is>
      </c>
      <c r="O289" t="inlineStr">
        <is>
          <t>03</t>
        </is>
      </c>
      <c r="P289" t="inlineStr">
        <is>
          <t>管道附件</t>
        </is>
      </c>
      <c r="Q289" t="inlineStr">
        <is>
          <t>不锈钢软接头</t>
        </is>
      </c>
      <c r="R289" t="inlineStr">
        <is>
          <t>不锈钢软接头-DN200</t>
        </is>
      </c>
      <c r="S289" t="inlineStr">
        <is>
          <t>设备名称-公称直径（mm）</t>
        </is>
      </c>
      <c r="T289"/>
      <c r="U289" t="inlineStr">
        <is>
          <t>管道附件_不锈钢软接头_不锈钢软接头-DN200</t>
        </is>
      </c>
      <c r="V289" t="inlineStr">
        <is>
          <t>20231010更新：
1.命名去掉了管材；
2.命名增加了承压；
3.修改了族名称；
4.合并了不锈钢软接；</t>
        </is>
      </c>
      <c r="W289"/>
      <c r="X289" t="inlineStr">
        <is>
          <t>空调水_管道附件</t>
        </is>
      </c>
      <c r="Y289"/>
      <c r="Z289"/>
      <c r="AA289"/>
      <c r="AB289" s="2" t="str">
        <f>=HYPERLINK("https://j6i2pabkfv.feishu.cn/wiki/XYcwwkJSTi4dDukjfsYcymCInde", "属性信息表-其余附件-三工区")</f>
        <v>属性信息表-其余附件-三工区</v>
      </c>
      <c r="AC289"/>
      <c r="AD289"/>
      <c r="AE289"/>
      <c r="AF289"/>
      <c r="AG289"/>
      <c r="AH289"/>
      <c r="AI289"/>
    </row>
    <row r="290" ht="25.5" customHeight="1">
      <c r="A290"/>
      <c r="B290" t="inlineStr">
        <is>
          <t>通风空调工程</t>
        </is>
      </c>
      <c r="C290" t="inlineStr">
        <is>
          <t>通风、空调风及防排烟工程</t>
        </is>
      </c>
      <c r="D290" t="inlineStr">
        <is>
          <t>其他</t>
        </is>
      </c>
      <c r="E290" t="inlineStr">
        <is>
          <t>030703024</t>
        </is>
      </c>
      <c r="F290" t="inlineStr">
        <is>
          <t>测压装置</t>
        </is>
      </c>
      <c r="G290"/>
      <c r="H290" t="inlineStr">
        <is>
          <t>个</t>
        </is>
      </c>
      <c r="I290" t="inlineStr">
        <is>
          <t>暖通空调系统</t>
        </is>
      </c>
      <c r="J290" t="inlineStr">
        <is>
          <t>管道净化装置</t>
        </is>
      </c>
      <c r="K290" t="inlineStr">
        <is>
          <t>/</t>
        </is>
      </c>
      <c r="L290" t="inlineStr">
        <is>
          <t>03</t>
        </is>
      </c>
      <c r="M290" t="inlineStr">
        <is>
          <t>01</t>
        </is>
      </c>
      <c r="N290" t="inlineStr">
        <is>
          <t>08</t>
        </is>
      </c>
      <c r="O290" t="inlineStr">
        <is>
          <t>00</t>
        </is>
      </c>
      <c r="P290" t="inlineStr">
        <is>
          <t>风管附件</t>
        </is>
      </c>
      <c r="Q290" t="inlineStr">
        <is>
          <t>倾斜式微压计</t>
        </is>
      </c>
      <c r="R290" t="inlineStr">
        <is>
          <t>测压装置</t>
        </is>
      </c>
      <c r="S290" t="inlineStr">
        <is>
          <t>设备名称</t>
        </is>
      </c>
      <c r="T290"/>
      <c r="U290" t="inlineStr">
        <is>
          <t>风管附件_倾斜式微压计_测压装置</t>
        </is>
      </c>
      <c r="V290" t="inlineStr">
        <is>
          <t>20231010更新：
1.新增构件</t>
        </is>
      </c>
      <c r="W290"/>
      <c r="X290" t="inlineStr">
        <is>
          <t>空调风_风管附件</t>
        </is>
      </c>
      <c r="Y290"/>
      <c r="Z290"/>
      <c r="AA290"/>
      <c r="AB290" s="2" t="str">
        <f>=HYPERLINK("https://j6i2pabkfv.feishu.cn/wiki/JjlnwnR0Ai5biRkO5qfcFzMlnpf", "属性信息表-倾斜式微压计-一工区")</f>
        <v>属性信息表-倾斜式微压计-一工区</v>
      </c>
      <c r="AC290"/>
      <c r="AD290"/>
      <c r="AE290"/>
      <c r="AF290"/>
      <c r="AG290"/>
      <c r="AH290"/>
      <c r="AI290"/>
    </row>
    <row r="291" ht="25.5" customHeight="1">
      <c r="A291"/>
      <c r="B291" t="inlineStr">
        <is>
          <t>通风空调工程</t>
        </is>
      </c>
      <c r="C291" t="inlineStr">
        <is>
          <t>空调水工程</t>
        </is>
      </c>
      <c r="D291" t="inlineStr">
        <is>
          <t>设备</t>
        </is>
      </c>
      <c r="E291" t="inlineStr">
        <is>
          <t>031006010</t>
        </is>
      </c>
      <c r="F291" t="inlineStr">
        <is>
          <t>全程水处理仪 循环水量190~340m³/h,电功率0.6kw</t>
        </is>
      </c>
      <c r="G291"/>
      <c r="H291" t="inlineStr">
        <is>
          <t>台</t>
        </is>
      </c>
      <c r="I291" t="inlineStr">
        <is>
          <t>暖通空调系统</t>
        </is>
      </c>
      <c r="J291" t="inlineStr">
        <is>
          <t>机械设备</t>
        </is>
      </c>
      <c r="K291" t="inlineStr">
        <is>
          <t>其它机械设备</t>
        </is>
      </c>
      <c r="L291" t="inlineStr">
        <is>
          <t>03</t>
        </is>
      </c>
      <c r="M291" t="inlineStr">
        <is>
          <t>01</t>
        </is>
      </c>
      <c r="N291" t="inlineStr">
        <is>
          <t>05</t>
        </is>
      </c>
      <c r="O291" t="inlineStr">
        <is>
          <t>01</t>
        </is>
      </c>
      <c r="P291" t="inlineStr">
        <is>
          <t>机械设备</t>
        </is>
      </c>
      <c r="Q291" t="inlineStr">
        <is>
          <t>全程水处理仪</t>
        </is>
      </c>
      <c r="R291" t="inlineStr">
        <is>
          <t>全程水处理仪-190~340m³/h-0.6kw</t>
        </is>
      </c>
      <c r="S291" t="inlineStr">
        <is>
          <t>设备名称-循环水量（m3/h）-电功率（kw）</t>
        </is>
      </c>
      <c r="T291"/>
      <c r="U291" t="inlineStr">
        <is>
          <t>机械设备_全程水处理仪_全程水处理仪-190~340m³/h-0.6kw</t>
        </is>
      </c>
      <c r="V291" t="inlineStr">
        <is>
          <t>20240528更新：清单补全</t>
        </is>
      </c>
      <c r="W291"/>
      <c r="X291"/>
      <c r="Y291"/>
      <c r="Z291"/>
      <c r="AA291"/>
      <c r="AB291" s="2" t="str">
        <f>=HYPERLINK("https://j6i2pabkfv.feishu.cn/wiki/R6sCwF8ROicbXAkVT1LcwbnInsd", "属性信息表-全程水处理仪-一工区")</f>
        <v>属性信息表-全程水处理仪-一工区</v>
      </c>
      <c r="AC291"/>
      <c r="AD291"/>
      <c r="AE291"/>
      <c r="AF291"/>
      <c r="AG291"/>
      <c r="AH291"/>
      <c r="AI291"/>
    </row>
    <row r="292" ht="25.5" customHeight="1">
      <c r="A292"/>
      <c r="B292" t="inlineStr">
        <is>
          <t>通风空调工程</t>
        </is>
      </c>
      <c r="C292" t="inlineStr">
        <is>
          <t>通风、空调风及防排烟工程</t>
        </is>
      </c>
      <c r="D292" t="inlineStr">
        <is>
          <t>设备</t>
        </is>
      </c>
      <c r="E292" t="inlineStr">
        <is>
          <t>030701003</t>
        </is>
      </c>
      <c r="F292" t="inlineStr">
        <is>
          <t>全热交换器L=1200m3/h</t>
        </is>
      </c>
      <c r="G292"/>
      <c r="H292" t="inlineStr">
        <is>
          <t>台</t>
        </is>
      </c>
      <c r="I292" t="inlineStr">
        <is>
          <t>暖通空调系统</t>
        </is>
      </c>
      <c r="J292" t="inlineStr">
        <is>
          <t>通风系统</t>
        </is>
      </c>
      <c r="K292" t="inlineStr">
        <is>
          <t>新风系统</t>
        </is>
      </c>
      <c r="L292" t="inlineStr">
        <is>
          <t>03</t>
        </is>
      </c>
      <c r="M292" t="inlineStr">
        <is>
          <t>01</t>
        </is>
      </c>
      <c r="N292" t="inlineStr">
        <is>
          <t>02</t>
        </is>
      </c>
      <c r="O292" t="inlineStr">
        <is>
          <t>03</t>
        </is>
      </c>
      <c r="P292" t="inlineStr">
        <is>
          <t>机械设备</t>
        </is>
      </c>
      <c r="Q292" t="inlineStr">
        <is>
          <t>全热交换器</t>
        </is>
      </c>
      <c r="R292" t="inlineStr">
        <is>
          <t>全热交换器-1200m3/h</t>
        </is>
      </c>
      <c r="S292" t="inlineStr">
        <is>
          <t>设备名字-风量（m³/h）-功率（kw）</t>
        </is>
      </c>
      <c r="T292"/>
      <c r="U292" t="inlineStr">
        <is>
          <t>机械设备_全热交换器_全热交换器-1200m3/h</t>
        </is>
      </c>
      <c r="V292" t="inlineStr">
        <is>
          <t>20231010更新：
1.新增构件</t>
        </is>
      </c>
      <c r="W292"/>
      <c r="X292" t="inlineStr">
        <is>
          <t>空调风_机械设备</t>
        </is>
      </c>
      <c r="Y292"/>
      <c r="Z292"/>
      <c r="AA292"/>
      <c r="AB292" s="2" t="str">
        <f>=HYPERLINK("https://j6i2pabkfv.feishu.cn/wiki/N6oVwkYwjiogJBkPe9ScmlF2nUf", "属性信息表-全热交换器-一工区")</f>
        <v>属性信息表-全热交换器-一工区</v>
      </c>
      <c r="AC292"/>
      <c r="AD292"/>
      <c r="AE292"/>
      <c r="AF292"/>
      <c r="AG292"/>
      <c r="AH292"/>
      <c r="AI292"/>
    </row>
    <row r="293" ht="25.5" customHeight="1">
      <c r="A293"/>
      <c r="B293" t="inlineStr">
        <is>
          <t>通风空调工程</t>
        </is>
      </c>
      <c r="C293" t="inlineStr">
        <is>
          <t>空调水工程</t>
        </is>
      </c>
      <c r="D293" t="inlineStr">
        <is>
          <t>设备</t>
        </is>
      </c>
      <c r="E293" t="inlineStr">
        <is>
          <t>031006010</t>
        </is>
      </c>
      <c r="F293" t="inlineStr">
        <is>
          <t>全自动软水器 产水量5.0~6.0t T/h</t>
        </is>
      </c>
      <c r="G293"/>
      <c r="H293" t="inlineStr">
        <is>
          <t>台</t>
        </is>
      </c>
      <c r="I293" t="inlineStr">
        <is>
          <t>暖通空调系统</t>
        </is>
      </c>
      <c r="J293" t="inlineStr">
        <is>
          <t>机械设备</t>
        </is>
      </c>
      <c r="K293" t="inlineStr">
        <is>
          <t>其他机械设备</t>
        </is>
      </c>
      <c r="L293" t="inlineStr">
        <is>
          <t>03</t>
        </is>
      </c>
      <c r="M293" t="inlineStr">
        <is>
          <t>01</t>
        </is>
      </c>
      <c r="N293" t="inlineStr">
        <is>
          <t>05</t>
        </is>
      </c>
      <c r="O293" t="inlineStr">
        <is>
          <t>01</t>
        </is>
      </c>
      <c r="P293" t="inlineStr">
        <is>
          <t>机械设备</t>
        </is>
      </c>
      <c r="Q293" t="inlineStr">
        <is>
          <t>全自动软水器</t>
        </is>
      </c>
      <c r="R293" t="inlineStr">
        <is>
          <t>全自动软水器-5.0~6.0t T/h</t>
        </is>
      </c>
      <c r="S293" t="inlineStr">
        <is>
          <t>设备名称-处理水量（m³/h）-处理精度</t>
        </is>
      </c>
      <c r="T293"/>
      <c r="U293" t="inlineStr">
        <is>
          <t>机械设备_全自动软水器_全自动软水器-5.0~6.0t T/h</t>
        </is>
      </c>
      <c r="V293" t="inlineStr">
        <is>
          <t>20231010更新：
1.命名去掉了简写字母N和单台2个字；
2.命名增加了设备编号、处理精度；
3.修改了族名称；</t>
        </is>
      </c>
      <c r="W293"/>
      <c r="X293" t="inlineStr">
        <is>
          <t>空调水_机械设备</t>
        </is>
      </c>
      <c r="Y293"/>
      <c r="Z293"/>
      <c r="AA293"/>
      <c r="AB293" s="2" t="str">
        <f>=HYPERLINK("https://j6i2pabkfv.feishu.cn/wiki/MsDiweUjTiKEBvkt9tXcUfrAnTg", "属性信息表-全自动软化水器-一工区")</f>
        <v>属性信息表-全自动软化水器-一工区</v>
      </c>
      <c r="AC293"/>
      <c r="AD293"/>
      <c r="AE293"/>
      <c r="AF293"/>
      <c r="AG293"/>
      <c r="AH293"/>
      <c r="AI293"/>
    </row>
    <row r="294" ht="25.5" customHeight="1">
      <c r="A294"/>
      <c r="B294" t="inlineStr">
        <is>
          <t>通风空调工程</t>
        </is>
      </c>
      <c r="C294" t="inlineStr">
        <is>
          <t>通风、空调风及防排烟工程</t>
        </is>
      </c>
      <c r="D294" t="inlineStr">
        <is>
          <t>设备</t>
        </is>
      </c>
      <c r="E294" t="inlineStr">
        <is>
          <t>030701003</t>
        </is>
      </c>
      <c r="F294" t="inlineStr">
        <is>
          <t>热管式新风热回收机组 L 送=20000m3/h，L 排=16000 m3/h</t>
        </is>
      </c>
      <c r="G294"/>
      <c r="H294" t="inlineStr">
        <is>
          <t>台</t>
        </is>
      </c>
      <c r="I294" t="inlineStr">
        <is>
          <t>暖通空调系统</t>
        </is>
      </c>
      <c r="J294" t="inlineStr">
        <is>
          <t>机械设备</t>
        </is>
      </c>
      <c r="K294" t="inlineStr">
        <is>
          <t>其他机械设备</t>
        </is>
      </c>
      <c r="L294" t="inlineStr">
        <is>
          <t>03</t>
        </is>
      </c>
      <c r="M294" t="inlineStr">
        <is>
          <t>01</t>
        </is>
      </c>
      <c r="N294" t="inlineStr">
        <is>
          <t>05</t>
        </is>
      </c>
      <c r="O294" t="inlineStr">
        <is>
          <t>01</t>
        </is>
      </c>
      <c r="P294" t="inlineStr">
        <is>
          <t>机械设备</t>
        </is>
      </c>
      <c r="Q294" t="inlineStr">
        <is>
          <t>热管式新风热回收机组</t>
        </is>
      </c>
      <c r="R294" t="inlineStr">
        <is>
          <t>热管式新风热回收机组 -20000m3/h-16000 m3/h</t>
        </is>
      </c>
      <c r="S294" t="inlineStr">
        <is>
          <t>设备名字-送风量（m³/h）-排风量（m³/h）</t>
        </is>
      </c>
      <c r="T294"/>
      <c r="U294" t="inlineStr">
        <is>
          <t>机械设备_热管式新风热回收机组_热管式新风热回收机组 -20000m3/h-16000 m3/h</t>
        </is>
      </c>
      <c r="V294" t="inlineStr">
        <is>
          <t>20231010更新：
1.新增构件</t>
        </is>
      </c>
      <c r="W294"/>
      <c r="X294" t="inlineStr">
        <is>
          <t>空调风_机械设备</t>
        </is>
      </c>
      <c r="Y294"/>
      <c r="Z294"/>
      <c r="AA294"/>
      <c r="AB294" s="2" t="str">
        <f>=HYPERLINK("https://j6i2pabkfv.feishu.cn/wiki/SJ8lwMuUpioiKskmMsrc5GMjn6g", "属性信息表-热管式新风热回收机组-一工区")</f>
        <v>属性信息表-热管式新风热回收机组-一工区</v>
      </c>
      <c r="AC294"/>
      <c r="AD294"/>
      <c r="AE294"/>
      <c r="AF294"/>
      <c r="AG294"/>
      <c r="AH294"/>
      <c r="AI294"/>
    </row>
    <row r="295" ht="25.5" customHeight="1">
      <c r="A295"/>
      <c r="B295" t="inlineStr">
        <is>
          <t>通风空调工程</t>
        </is>
      </c>
      <c r="C295" t="inlineStr">
        <is>
          <t>通风、空调风及防排烟工程</t>
        </is>
      </c>
      <c r="D295" t="inlineStr">
        <is>
          <t>设备</t>
        </is>
      </c>
      <c r="E295" t="inlineStr">
        <is>
          <t>030108003</t>
        </is>
      </c>
      <c r="F295" t="inlineStr">
        <is>
          <t>干厕排风机  L=3950m3/h P=350Pa N=0.75kw</t>
        </is>
      </c>
      <c r="G295"/>
      <c r="H295" t="inlineStr">
        <is>
          <t>台</t>
        </is>
      </c>
      <c r="I295" t="inlineStr">
        <is>
          <t>暖通空调系统</t>
        </is>
      </c>
      <c r="J295" t="inlineStr">
        <is>
          <t>通风系统</t>
        </is>
      </c>
      <c r="K295" t="inlineStr">
        <is>
          <t>人防排风</t>
        </is>
      </c>
      <c r="L295" t="inlineStr">
        <is>
          <t>03</t>
        </is>
      </c>
      <c r="M295" t="inlineStr">
        <is>
          <t>01</t>
        </is>
      </c>
      <c r="N295" t="inlineStr">
        <is>
          <t>02</t>
        </is>
      </c>
      <c r="O295" t="inlineStr">
        <is>
          <t>14</t>
        </is>
      </c>
      <c r="P295" t="inlineStr">
        <is>
          <t>机械设备</t>
        </is>
      </c>
      <c r="Q295" t="inlineStr">
        <is>
          <t>干厕排风机（人防）</t>
        </is>
      </c>
      <c r="R295" t="inlineStr">
        <is>
          <t>干厕排风机-01-3950m³/h-350Pa-0.75kw</t>
        </is>
      </c>
      <c r="S295" t="inlineStr">
        <is>
          <t>设备名称-风量（m³/h）-风压（Pa）-功率（kw）</t>
        </is>
      </c>
      <c r="T295"/>
      <c r="U295" t="inlineStr">
        <is>
          <t>机械设备_干厕排风机（人防）_干厕排风机-01-3950m³/h-350Pa-0.75kw</t>
        </is>
      </c>
      <c r="V295" t="inlineStr">
        <is>
          <t>20231010更新：
1.新增构件</t>
        </is>
      </c>
      <c r="W295"/>
      <c r="X295" t="inlineStr">
        <is>
          <t>空调风_机械设备</t>
        </is>
      </c>
      <c r="Y295"/>
      <c r="Z295"/>
      <c r="AA295"/>
      <c r="AB295" s="2" t="str">
        <f>=HYPERLINK("https://j6i2pabkfv.feishu.cn/wiki/JkQiwcUlKijpxPk7fudceOddnqb", "属性信息表-人防风机-一工区")</f>
        <v>属性信息表-人防风机-一工区</v>
      </c>
      <c r="AC295"/>
      <c r="AD295"/>
      <c r="AE295"/>
      <c r="AF295"/>
      <c r="AG295"/>
      <c r="AH295"/>
      <c r="AI295"/>
    </row>
    <row r="296" ht="25.5" customHeight="1">
      <c r="A296"/>
      <c r="B296" t="inlineStr">
        <is>
          <t>通风空调工程</t>
        </is>
      </c>
      <c r="C296" t="inlineStr">
        <is>
          <t>通风、空调风及防排烟工程</t>
        </is>
      </c>
      <c r="D296" t="inlineStr">
        <is>
          <t>设备</t>
        </is>
      </c>
      <c r="E296" t="inlineStr">
        <is>
          <t>030108003</t>
        </is>
      </c>
      <c r="F296" t="inlineStr">
        <is>
          <t>滤毒送风机 L=2050m3/h P=1900Pa N=3kw</t>
        </is>
      </c>
      <c r="G296"/>
      <c r="H296" t="inlineStr">
        <is>
          <t>台</t>
        </is>
      </c>
      <c r="I296" t="inlineStr">
        <is>
          <t>暖通空调系统</t>
        </is>
      </c>
      <c r="J296" t="inlineStr">
        <is>
          <t>通风系统</t>
        </is>
      </c>
      <c r="K296" t="inlineStr">
        <is>
          <t>人防送风</t>
        </is>
      </c>
      <c r="L296" t="inlineStr">
        <is>
          <t>03</t>
        </is>
      </c>
      <c r="M296" t="inlineStr">
        <is>
          <t>01</t>
        </is>
      </c>
      <c r="N296" t="inlineStr">
        <is>
          <t>02</t>
        </is>
      </c>
      <c r="O296" t="inlineStr">
        <is>
          <t>15</t>
        </is>
      </c>
      <c r="P296" t="inlineStr">
        <is>
          <t>机械设备</t>
        </is>
      </c>
      <c r="Q296" t="inlineStr">
        <is>
          <t>滤毒送风机（人防）</t>
        </is>
      </c>
      <c r="R296" t="inlineStr">
        <is>
          <t>滤毒送风机-01-2050m³/h-1900Pa-3kw</t>
        </is>
      </c>
      <c r="S296" t="inlineStr">
        <is>
          <t>设备名称-风量（m³/h）-风压（Pa）-功率（kw）</t>
        </is>
      </c>
      <c r="T296"/>
      <c r="U296" t="inlineStr">
        <is>
          <t>机械设备_滤毒送风机（人防）_滤毒送风机-01-2050m³/h-1900Pa-3kw</t>
        </is>
      </c>
      <c r="V296" t="inlineStr">
        <is>
          <t>20231010更新：
1.新增构件</t>
        </is>
      </c>
      <c r="W296"/>
      <c r="X296" t="inlineStr">
        <is>
          <t>空调风_机械设备</t>
        </is>
      </c>
      <c r="Y296"/>
      <c r="Z296"/>
      <c r="AA296"/>
      <c r="AB296" s="2" t="str">
        <f>=HYPERLINK("https://j6i2pabkfv.feishu.cn/wiki/JkQiwcUlKijpxPk7fudceOddnqb", "属性信息表-人防风机-一工区")</f>
        <v>属性信息表-人防风机-一工区</v>
      </c>
      <c r="AC296"/>
      <c r="AD296"/>
      <c r="AE296"/>
      <c r="AF296"/>
      <c r="AG296"/>
      <c r="AH296"/>
      <c r="AI296"/>
    </row>
    <row r="297" ht="25.5" customHeight="1">
      <c r="A297"/>
      <c r="B297" t="inlineStr">
        <is>
          <t>通风空调工程</t>
        </is>
      </c>
      <c r="C297" t="inlineStr">
        <is>
          <t>通风、空调风及防排烟工程</t>
        </is>
      </c>
      <c r="D297" t="inlineStr">
        <is>
          <t>设备</t>
        </is>
      </c>
      <c r="E297" t="inlineStr">
        <is>
          <t>030108003</t>
        </is>
      </c>
      <c r="F297" t="inlineStr">
        <is>
          <t>清洁送风机 L=4700m3/h P=700Pa N=2.2kw</t>
        </is>
      </c>
      <c r="G297"/>
      <c r="H297" t="inlineStr">
        <is>
          <t>台</t>
        </is>
      </c>
      <c r="I297" t="inlineStr">
        <is>
          <t>暖通空调系统</t>
        </is>
      </c>
      <c r="J297" t="inlineStr">
        <is>
          <t>通风系统</t>
        </is>
      </c>
      <c r="K297" t="inlineStr">
        <is>
          <t>人防送风</t>
        </is>
      </c>
      <c r="L297" t="inlineStr">
        <is>
          <t>03</t>
        </is>
      </c>
      <c r="M297" t="inlineStr">
        <is>
          <t>01</t>
        </is>
      </c>
      <c r="N297" t="inlineStr">
        <is>
          <t>02</t>
        </is>
      </c>
      <c r="O297" t="inlineStr">
        <is>
          <t>15</t>
        </is>
      </c>
      <c r="P297" t="inlineStr">
        <is>
          <t>机械设备</t>
        </is>
      </c>
      <c r="Q297" t="inlineStr">
        <is>
          <t>清洁送风机（人防）</t>
        </is>
      </c>
      <c r="R297" t="inlineStr">
        <is>
          <t>清洁送风机-4700m³/h-7000Pa-2.2kw</t>
        </is>
      </c>
      <c r="S297" t="inlineStr">
        <is>
          <t>设备名称-风量（m³/h）-风压（Pa）-功率（kw）</t>
        </is>
      </c>
      <c r="T297"/>
      <c r="U297" t="inlineStr">
        <is>
          <t>机械设备_清洁送风机（人防）_清洁送风机-4700m³/h-7000Pa-2.2kw</t>
        </is>
      </c>
      <c r="V297" t="inlineStr">
        <is>
          <t>20231010更新：
1.新增构件</t>
        </is>
      </c>
      <c r="W297"/>
      <c r="X297" t="inlineStr">
        <is>
          <t>空调风_机械设备</t>
        </is>
      </c>
      <c r="Y297"/>
      <c r="Z297"/>
      <c r="AA297"/>
      <c r="AB297" s="2" t="str">
        <f>=HYPERLINK("https://j6i2pabkfv.feishu.cn/wiki/JkQiwcUlKijpxPk7fudceOddnqb", "属性信息表-人防风机-一工区")</f>
        <v>属性信息表-人防风机-一工区</v>
      </c>
      <c r="AC297"/>
      <c r="AD297"/>
      <c r="AE297"/>
      <c r="AF297"/>
      <c r="AG297"/>
      <c r="AH297"/>
      <c r="AI297"/>
    </row>
    <row r="298" ht="25.5" customHeight="1">
      <c r="A298"/>
      <c r="B298" t="inlineStr">
        <is>
          <t>通风空调工程</t>
        </is>
      </c>
      <c r="C298" t="inlineStr">
        <is>
          <t>通风、空调风及防排烟工程</t>
        </is>
      </c>
      <c r="D298" t="inlineStr">
        <is>
          <t>设备</t>
        </is>
      </c>
      <c r="E298" t="inlineStr">
        <is>
          <t>030701003</t>
        </is>
      </c>
      <c r="F298" t="inlineStr">
        <is>
          <t>新风换气机 L=1500m3/h  H=190Pa  N=0.75kW G=160kg 46dB(A)</t>
        </is>
      </c>
      <c r="G298"/>
      <c r="H298" t="inlineStr">
        <is>
          <t>台</t>
        </is>
      </c>
      <c r="I298" t="inlineStr">
        <is>
          <t>暖通空调系统</t>
        </is>
      </c>
      <c r="J298" t="inlineStr">
        <is>
          <t>通风系统</t>
        </is>
      </c>
      <c r="K298" t="inlineStr">
        <is>
          <t>新风系统</t>
        </is>
      </c>
      <c r="L298" t="inlineStr">
        <is>
          <t>03</t>
        </is>
      </c>
      <c r="M298" t="inlineStr">
        <is>
          <t>01</t>
        </is>
      </c>
      <c r="N298" t="inlineStr">
        <is>
          <t>02</t>
        </is>
      </c>
      <c r="O298" t="inlineStr">
        <is>
          <t>03</t>
        </is>
      </c>
      <c r="P298" t="inlineStr">
        <is>
          <t>机械设备</t>
        </is>
      </c>
      <c r="Q298" t="inlineStr">
        <is>
          <t>新风换气机</t>
        </is>
      </c>
      <c r="R298" t="inlineStr">
        <is>
          <t>新风换气机-1500m3/h -190Pa-0.75kW -160kg- 46dB(A)</t>
        </is>
      </c>
      <c r="S298" t="inlineStr">
        <is>
          <t>设备名字-风量（m³/h）-风压（Pa）-功率（kw）-重量（kg）-噪音（dB）</t>
        </is>
      </c>
      <c r="T298"/>
      <c r="U298" t="inlineStr">
        <is>
          <t>机械设备_新风换气机_新风换气机-1500m3/h -190Pa-0.75kW -160kg- 46dB(A)</t>
        </is>
      </c>
      <c r="V298" t="inlineStr">
        <is>
          <t>20231010更新：
1.新增构件</t>
        </is>
      </c>
      <c r="W298"/>
      <c r="X298" t="inlineStr">
        <is>
          <t>空调风_机械设备</t>
        </is>
      </c>
      <c r="Y298"/>
      <c r="Z298"/>
      <c r="AA298"/>
      <c r="AB298" s="2" t="str">
        <f>=HYPERLINK("https://j6i2pabkfv.feishu.cn/wiki/JkQiwcUlKijpxPk7fudceOddnqb", "属性信息表-人防风机-一工区")</f>
        <v>属性信息表-人防风机-一工区</v>
      </c>
      <c r="AC298"/>
      <c r="AD298"/>
      <c r="AE298"/>
      <c r="AF298"/>
      <c r="AG298"/>
      <c r="AH298"/>
      <c r="AI298"/>
    </row>
    <row r="299" ht="25.5" customHeight="1">
      <c r="A299"/>
      <c r="B299" t="inlineStr">
        <is>
          <t>通风空调工程</t>
        </is>
      </c>
      <c r="C299" t="inlineStr">
        <is>
          <t>空调水工程</t>
        </is>
      </c>
      <c r="D299" t="inlineStr">
        <is>
          <t>设备</t>
        </is>
      </c>
      <c r="E299" t="inlineStr">
        <is>
          <t>031006010</t>
        </is>
      </c>
      <c r="F299" t="inlineStr">
        <is>
          <t>树脂除氧装置 出水量6m3</t>
        </is>
      </c>
      <c r="G299"/>
      <c r="H299" t="inlineStr">
        <is>
          <t>台</t>
        </is>
      </c>
      <c r="I299" t="inlineStr">
        <is>
          <t>暖通空调系统</t>
        </is>
      </c>
      <c r="J299" t="inlineStr">
        <is>
          <t>机械设备</t>
        </is>
      </c>
      <c r="K299" t="inlineStr">
        <is>
          <t>其他机械设备</t>
        </is>
      </c>
      <c r="L299" t="inlineStr">
        <is>
          <t>03</t>
        </is>
      </c>
      <c r="M299" t="inlineStr">
        <is>
          <t>01</t>
        </is>
      </c>
      <c r="N299" t="inlineStr">
        <is>
          <t>05</t>
        </is>
      </c>
      <c r="O299" t="inlineStr">
        <is>
          <t>01</t>
        </is>
      </c>
      <c r="P299" t="inlineStr">
        <is>
          <t>机械设备</t>
        </is>
      </c>
      <c r="Q299" t="inlineStr">
        <is>
          <t>树脂除氧装置</t>
        </is>
      </c>
      <c r="R299" t="inlineStr">
        <is>
          <t>树脂除氧装置 -6m3</t>
        </is>
      </c>
      <c r="S299" t="inlineStr">
        <is>
          <t>设备名称-处理水量（m³/h）</t>
        </is>
      </c>
      <c r="T299"/>
      <c r="U299" t="inlineStr">
        <is>
          <t>机械设备_树脂除氧装置_树脂除氧装置 -6m3</t>
        </is>
      </c>
      <c r="V299" t="inlineStr">
        <is>
          <t>20231010更新：
1.新增构件</t>
        </is>
      </c>
      <c r="W299"/>
      <c r="X299" t="inlineStr">
        <is>
          <t>采暖工程_机械设备</t>
        </is>
      </c>
      <c r="Y299"/>
      <c r="Z299"/>
      <c r="AA299"/>
      <c r="AB299" s="2" t="str">
        <f>=HYPERLINK("https://j6i2pabkfv.feishu.cn/wiki/Cj5YwHTWciyOQQkZmEMcXfrNnPg", "属性信息表-树脂除氧装置-一工区")</f>
        <v>属性信息表-树脂除氧装置-一工区</v>
      </c>
      <c r="AC299"/>
      <c r="AD299"/>
      <c r="AE299"/>
      <c r="AF299"/>
      <c r="AG299"/>
      <c r="AH299"/>
      <c r="AI299"/>
    </row>
    <row r="300" ht="25.5" customHeight="1">
      <c r="A300"/>
      <c r="B300" t="inlineStr">
        <is>
          <t>通风空调工程</t>
        </is>
      </c>
      <c r="C300" t="inlineStr">
        <is>
          <t>空调水工程</t>
        </is>
      </c>
      <c r="D300" t="inlineStr">
        <is>
          <t>设备</t>
        </is>
      </c>
      <c r="E300" t="inlineStr">
        <is>
          <t>030113021</t>
        </is>
      </c>
      <c r="F300" t="inlineStr">
        <is>
          <t>立式承压贮热水罐 容积12.0m3</t>
        </is>
      </c>
      <c r="G300"/>
      <c r="H300" t="inlineStr">
        <is>
          <t>台</t>
        </is>
      </c>
      <c r="I300" t="inlineStr">
        <is>
          <t>暖通空调系统</t>
        </is>
      </c>
      <c r="J300" t="inlineStr">
        <is>
          <t>机械设备</t>
        </is>
      </c>
      <c r="K300" t="inlineStr">
        <is>
          <t>其他机械设备</t>
        </is>
      </c>
      <c r="L300" t="inlineStr">
        <is>
          <t>03</t>
        </is>
      </c>
      <c r="M300" t="inlineStr">
        <is>
          <t>01</t>
        </is>
      </c>
      <c r="N300" t="inlineStr">
        <is>
          <t>05</t>
        </is>
      </c>
      <c r="O300" t="inlineStr">
        <is>
          <t>01</t>
        </is>
      </c>
      <c r="P300" t="inlineStr">
        <is>
          <t>机械设备</t>
        </is>
      </c>
      <c r="Q300" t="inlineStr">
        <is>
          <t>水罐</t>
        </is>
      </c>
      <c r="R300" t="inlineStr">
        <is>
          <t>立式承压贮热水罐 -12.0m3</t>
        </is>
      </c>
      <c r="S300" t="inlineStr">
        <is>
          <t>设备名称-容积（m3）</t>
        </is>
      </c>
      <c r="T300"/>
      <c r="U300" t="inlineStr">
        <is>
          <t>机械设备_水罐_立式承压贮热水罐 -12.0m3</t>
        </is>
      </c>
      <c r="V300" t="inlineStr">
        <is>
          <t>20231010更新：
1.新增构件</t>
        </is>
      </c>
      <c r="W300"/>
      <c r="X300" t="inlineStr">
        <is>
          <t>空调水_机械设备</t>
        </is>
      </c>
      <c r="Y300"/>
      <c r="Z300"/>
      <c r="AA300"/>
      <c r="AB300" s="2" t="str">
        <f>=HYPERLINK("https://j6i2pabkfv.feishu.cn/wiki/P0TNwJJP6iKWfSkitQKcaU29n4f", "属性信息表-水箱-一工区")</f>
        <v>属性信息表-水箱-一工区</v>
      </c>
      <c r="AC300"/>
      <c r="AD300"/>
      <c r="AE300"/>
      <c r="AF300"/>
      <c r="AG300"/>
      <c r="AH300"/>
      <c r="AI300"/>
    </row>
    <row r="301" ht="25.5" customHeight="1">
      <c r="A301"/>
      <c r="B301" t="inlineStr">
        <is>
          <t>通风空调工程</t>
        </is>
      </c>
      <c r="C301" t="inlineStr">
        <is>
          <t>空调水工程</t>
        </is>
      </c>
      <c r="D301" t="inlineStr">
        <is>
          <t>设备</t>
        </is>
      </c>
      <c r="E301" t="inlineStr">
        <is>
          <t>031006015</t>
        </is>
      </c>
      <c r="F301" t="inlineStr">
        <is>
          <t>软化水箱 有效容积2m³ 1200*1200*1200</t>
        </is>
      </c>
      <c r="G301"/>
      <c r="H301" t="inlineStr">
        <is>
          <t>台</t>
        </is>
      </c>
      <c r="I301" t="inlineStr">
        <is>
          <t>暖通空调系统</t>
        </is>
      </c>
      <c r="J301" t="inlineStr">
        <is>
          <t>机械设备</t>
        </is>
      </c>
      <c r="K301" t="inlineStr">
        <is>
          <t>其它机械设备</t>
        </is>
      </c>
      <c r="L301" t="inlineStr">
        <is>
          <t>03</t>
        </is>
      </c>
      <c r="M301" t="inlineStr">
        <is>
          <t>01</t>
        </is>
      </c>
      <c r="N301" t="inlineStr">
        <is>
          <t>05</t>
        </is>
      </c>
      <c r="O301" t="inlineStr">
        <is>
          <t>01</t>
        </is>
      </c>
      <c r="P301" t="inlineStr">
        <is>
          <t>机械设备</t>
        </is>
      </c>
      <c r="Q301" t="inlineStr">
        <is>
          <t>软化水箱</t>
        </is>
      </c>
      <c r="R301" t="inlineStr">
        <is>
          <t>软化水箱 -2m³ -1200*1200*1200</t>
        </is>
      </c>
      <c r="S301" t="inlineStr">
        <is>
          <t>设备名称-有效容积（m3）-尺寸</t>
        </is>
      </c>
      <c r="T301"/>
      <c r="U301" t="inlineStr">
        <is>
          <t>机械设备_软化水箱_软化水箱 -2m³ -1200*1200*1200</t>
        </is>
      </c>
      <c r="V301" t="inlineStr">
        <is>
          <t>20240528更新：清单补全</t>
        </is>
      </c>
      <c r="W301"/>
      <c r="X301"/>
      <c r="Y301"/>
      <c r="Z301"/>
      <c r="AA301"/>
      <c r="AB301" s="2" t="str">
        <f>=HYPERLINK("https://j6i2pabkfv.feishu.cn/wiki/P0TNwJJP6iKWfSkitQKcaU29n4f", "属性信息表-水箱-一工区")</f>
        <v>属性信息表-水箱-一工区</v>
      </c>
      <c r="AC301"/>
      <c r="AD301"/>
      <c r="AE301"/>
      <c r="AF301"/>
      <c r="AG301"/>
      <c r="AH301"/>
      <c r="AI301"/>
    </row>
    <row r="302" ht="25.5" customHeight="1">
      <c r="A302"/>
      <c r="B302" t="inlineStr">
        <is>
          <t>通风空调工程</t>
        </is>
      </c>
      <c r="C302" t="inlineStr">
        <is>
          <t>空调水工程</t>
        </is>
      </c>
      <c r="D302" t="inlineStr">
        <is>
          <t>设备</t>
        </is>
      </c>
      <c r="E302" t="inlineStr">
        <is>
          <t>031006015</t>
        </is>
      </c>
      <c r="F302" t="inlineStr">
        <is>
          <t>补水箱-有效容积10m3-尺寸3000*2400*2000</t>
        </is>
      </c>
      <c r="G302"/>
      <c r="H302" t="inlineStr">
        <is>
          <t>台</t>
        </is>
      </c>
      <c r="I302" t="inlineStr">
        <is>
          <t>暖通空调系统</t>
        </is>
      </c>
      <c r="J302" t="inlineStr">
        <is>
          <t>机械设备</t>
        </is>
      </c>
      <c r="K302" t="inlineStr">
        <is>
          <t>其它机械设备</t>
        </is>
      </c>
      <c r="L302" t="inlineStr">
        <is>
          <t>03</t>
        </is>
      </c>
      <c r="M302" t="inlineStr">
        <is>
          <t>01</t>
        </is>
      </c>
      <c r="N302" t="inlineStr">
        <is>
          <t>05</t>
        </is>
      </c>
      <c r="O302" t="inlineStr">
        <is>
          <t>01</t>
        </is>
      </c>
      <c r="P302" t="inlineStr">
        <is>
          <t>机械设备</t>
        </is>
      </c>
      <c r="Q302" t="inlineStr">
        <is>
          <t>补水箱</t>
        </is>
      </c>
      <c r="R302" t="inlineStr">
        <is>
          <t>补水箱-有效容积10m3-尺寸3000*2400*2000</t>
        </is>
      </c>
      <c r="S302" t="inlineStr">
        <is>
          <t>设备名称-有效容积（m3）-尺寸</t>
        </is>
      </c>
      <c r="T302"/>
      <c r="U302" t="inlineStr">
        <is>
          <t>机械设备_补水箱_补水箱-有效容积10m3-尺寸3000*2400*2000</t>
        </is>
      </c>
      <c r="V302" t="inlineStr">
        <is>
          <t>20240528更新：清单补全</t>
        </is>
      </c>
      <c r="W302"/>
      <c r="X302"/>
      <c r="Y302"/>
      <c r="Z302"/>
      <c r="AA302"/>
      <c r="AB302" s="2" t="str">
        <f>=HYPERLINK("https://j6i2pabkfv.feishu.cn/wiki/P0TNwJJP6iKWfSkitQKcaU29n4f", "属性信息表-水箱-一工区")</f>
        <v>属性信息表-水箱-一工区</v>
      </c>
      <c r="AC302"/>
      <c r="AD302"/>
      <c r="AE302"/>
      <c r="AF302"/>
      <c r="AG302"/>
      <c r="AH302"/>
      <c r="AI302"/>
    </row>
    <row r="303" ht="25.5" customHeight="1">
      <c r="A303"/>
      <c r="B303" t="inlineStr">
        <is>
          <t>通风空调工程</t>
        </is>
      </c>
      <c r="C303" t="inlineStr">
        <is>
          <t>通风、空调风及防排烟工程</t>
        </is>
      </c>
      <c r="D303" t="inlineStr">
        <is>
          <t>设备</t>
        </is>
      </c>
      <c r="E303" t="inlineStr">
        <is>
          <t>030108001</t>
        </is>
      </c>
      <c r="F303" t="inlineStr">
        <is>
          <t>管道式离心风机 L=1000m3/h;H=150Pa;N=0.09kW</t>
        </is>
      </c>
      <c r="G303"/>
      <c r="H303" t="inlineStr">
        <is>
          <t>台</t>
        </is>
      </c>
      <c r="I303" t="inlineStr">
        <is>
          <t>暖通空调系统</t>
        </is>
      </c>
      <c r="J303" t="inlineStr">
        <is>
          <t>机械设备</t>
        </is>
      </c>
      <c r="K303" t="inlineStr">
        <is>
          <t>其他机械设备</t>
        </is>
      </c>
      <c r="L303" t="inlineStr">
        <is>
          <t>03</t>
        </is>
      </c>
      <c r="M303" t="inlineStr">
        <is>
          <t>01</t>
        </is>
      </c>
      <c r="N303" t="inlineStr">
        <is>
          <t>05</t>
        </is>
      </c>
      <c r="O303" t="inlineStr">
        <is>
          <t>01</t>
        </is>
      </c>
      <c r="P303" t="inlineStr">
        <is>
          <t>机械设备</t>
        </is>
      </c>
      <c r="Q303" t="inlineStr">
        <is>
          <t>管道式离心风机</t>
        </is>
      </c>
      <c r="R303" t="inlineStr">
        <is>
          <t>管道式离心风机-1000m3/h-150Pa-0.09kW</t>
        </is>
      </c>
      <c r="S303" t="inlineStr">
        <is>
          <t>设备名称-风量（m³/h）-风压（Pa）-功率（kw）</t>
        </is>
      </c>
      <c r="T303"/>
      <c r="U303" t="inlineStr">
        <is>
          <t>机械设备_管道式离心风机_管道式离心风机-1000m3/h-150Pa-0.09kW</t>
        </is>
      </c>
      <c r="V303" t="inlineStr">
        <is>
          <t>20231010更新：
1.新增构件</t>
        </is>
      </c>
      <c r="W303"/>
      <c r="X303" t="inlineStr">
        <is>
          <t>空调风_机械设备</t>
        </is>
      </c>
      <c r="Y303"/>
      <c r="Z303"/>
      <c r="AA303"/>
      <c r="AB303" s="2" t="str">
        <f>=HYPERLINK("https://j6i2pabkfv.feishu.cn/wiki/WUaYwVpahiWWCPkcDW8cGpBSnDg", "属性信息表-送风+新风-一工区")</f>
        <v>属性信息表-送风+新风-一工区</v>
      </c>
      <c r="AC303"/>
      <c r="AD303"/>
      <c r="AE303"/>
      <c r="AF303"/>
      <c r="AG303"/>
      <c r="AH303"/>
      <c r="AI303"/>
    </row>
    <row r="304" ht="25.5" customHeight="1">
      <c r="A304"/>
      <c r="B304" t="inlineStr">
        <is>
          <t>通风空调工程</t>
        </is>
      </c>
      <c r="C304" t="inlineStr">
        <is>
          <t>通风、空调风及防排烟工程</t>
        </is>
      </c>
      <c r="D304" t="inlineStr">
        <is>
          <t>设备</t>
        </is>
      </c>
      <c r="E304" t="inlineStr">
        <is>
          <t>030108001</t>
        </is>
      </c>
      <c r="F304" t="inlineStr">
        <is>
          <t>柜式离心风机 L=27640m3/h;H=462Pa;N=7.5kW</t>
        </is>
      </c>
      <c r="G304"/>
      <c r="H304" t="inlineStr">
        <is>
          <t>台</t>
        </is>
      </c>
      <c r="I304" t="inlineStr">
        <is>
          <t>暖通空调系统</t>
        </is>
      </c>
      <c r="J304" t="inlineStr">
        <is>
          <t>机械设备</t>
        </is>
      </c>
      <c r="K304" t="inlineStr">
        <is>
          <t>其他机械设备</t>
        </is>
      </c>
      <c r="L304" t="inlineStr">
        <is>
          <t>03</t>
        </is>
      </c>
      <c r="M304" t="inlineStr">
        <is>
          <t>01</t>
        </is>
      </c>
      <c r="N304" t="inlineStr">
        <is>
          <t>05</t>
        </is>
      </c>
      <c r="O304" t="inlineStr">
        <is>
          <t>01</t>
        </is>
      </c>
      <c r="P304" t="inlineStr">
        <is>
          <t>机械设备</t>
        </is>
      </c>
      <c r="Q304" t="inlineStr">
        <is>
          <t>柜式离心风机</t>
        </is>
      </c>
      <c r="R304" t="inlineStr">
        <is>
          <t>柜式离心风机-27640m3/h-462Pa-7.5kW</t>
        </is>
      </c>
      <c r="S304" t="inlineStr">
        <is>
          <t>设备名称-风量（m³/h）-风压（Pa）-功率（kw）</t>
        </is>
      </c>
      <c r="T304"/>
      <c r="U304" t="inlineStr">
        <is>
          <t>机械设备_柜式离心风机_柜式离心风机-27640m3/h-462Pa-7.5kW</t>
        </is>
      </c>
      <c r="V304" t="inlineStr">
        <is>
          <t>20231010更新：
1.命名去掉了简写字母Q Pa N;
2.命名增加了设备编号；
3.合并了柜式离心风机；</t>
        </is>
      </c>
      <c r="W304"/>
      <c r="X304" t="inlineStr">
        <is>
          <t>空调风_机械设备</t>
        </is>
      </c>
      <c r="Y304"/>
      <c r="Z304"/>
      <c r="AA304"/>
      <c r="AB304" s="2" t="str">
        <f>=HYPERLINK("https://j6i2pabkfv.feishu.cn/wiki/WUaYwVpahiWWCPkcDW8cGpBSnDg", "属性信息表-送风+新风-一工区")</f>
        <v>属性信息表-送风+新风-一工区</v>
      </c>
      <c r="AC304"/>
      <c r="AD304"/>
      <c r="AE304"/>
      <c r="AF304"/>
      <c r="AG304"/>
      <c r="AH304"/>
      <c r="AI304"/>
    </row>
    <row r="305" ht="25.5" customHeight="1">
      <c r="A305"/>
      <c r="B305" t="inlineStr">
        <is>
          <t>通风空调工程</t>
        </is>
      </c>
      <c r="C305" t="inlineStr">
        <is>
          <t>通风、空调风及防排烟工程</t>
        </is>
      </c>
      <c r="D305" t="inlineStr">
        <is>
          <t>设备</t>
        </is>
      </c>
      <c r="E305" t="inlineStr">
        <is>
          <t>030108001</t>
        </is>
      </c>
      <c r="F305" t="inlineStr">
        <is>
          <t>HTFC-III-15柜式离心风机(电机外置)L=14000m3/h H=469Pa，N=5.5KW 噪声≤68dB(A)</t>
        </is>
      </c>
      <c r="G305"/>
      <c r="H305" t="inlineStr">
        <is>
          <t>台</t>
        </is>
      </c>
      <c r="I305" t="inlineStr">
        <is>
          <t>暖通空调系统</t>
        </is>
      </c>
      <c r="J305" t="inlineStr">
        <is>
          <t>机械设备</t>
        </is>
      </c>
      <c r="K305" t="inlineStr">
        <is>
          <t>其他机械设备</t>
        </is>
      </c>
      <c r="L305" t="inlineStr">
        <is>
          <t>03</t>
        </is>
      </c>
      <c r="M305" t="inlineStr">
        <is>
          <t>01</t>
        </is>
      </c>
      <c r="N305" t="inlineStr">
        <is>
          <t>05</t>
        </is>
      </c>
      <c r="O305" t="inlineStr">
        <is>
          <t>01</t>
        </is>
      </c>
      <c r="P305" t="inlineStr">
        <is>
          <t>机械设备</t>
        </is>
      </c>
      <c r="Q305" t="inlineStr">
        <is>
          <t>柜式离心风机（电机外置）</t>
        </is>
      </c>
      <c r="R305" t="inlineStr">
        <is>
          <t>HTFC-III-15柜式离心风机(电机外置)-14000m3/h -469Pa-N=5.5KW-68dB</t>
        </is>
      </c>
      <c r="S305" t="inlineStr">
        <is>
          <t>设备名称-风量（m³/h）-风压（Pa）-功率（kw）</t>
        </is>
      </c>
      <c r="T305"/>
      <c r="U305" t="inlineStr">
        <is>
          <t>机械设备_柜式离心风机（电机外置）_HTFC-III-15柜式离心风机(电机外置)-14000m3/h -469Pa-N=5.5KW-68dB</t>
        </is>
      </c>
      <c r="V305" t="inlineStr">
        <is>
          <t>20231010更新：
1.新增构件</t>
        </is>
      </c>
      <c r="W305"/>
      <c r="X305" t="inlineStr">
        <is>
          <t>空调风_机械设备</t>
        </is>
      </c>
      <c r="Y305"/>
      <c r="Z305"/>
      <c r="AA305"/>
      <c r="AB305" s="2" t="str">
        <f>=HYPERLINK("https://j6i2pabkfv.feishu.cn/wiki/WUaYwVpahiWWCPkcDW8cGpBSnDg", "属性信息表-送风+新风-一工区")</f>
        <v>属性信息表-送风+新风-一工区</v>
      </c>
      <c r="AC305"/>
      <c r="AD305"/>
      <c r="AE305"/>
      <c r="AF305"/>
      <c r="AG305"/>
      <c r="AH305"/>
      <c r="AI305"/>
    </row>
    <row r="306" ht="25.5" customHeight="1">
      <c r="A306"/>
      <c r="B306" t="inlineStr">
        <is>
          <t>通风空调工程</t>
        </is>
      </c>
      <c r="C306" t="inlineStr">
        <is>
          <t>通风、空调风及防排烟工程</t>
        </is>
      </c>
      <c r="D306" t="inlineStr">
        <is>
          <t>设备</t>
        </is>
      </c>
      <c r="E306" t="inlineStr">
        <is>
          <t>030108001</t>
        </is>
      </c>
      <c r="F306" t="inlineStr">
        <is>
          <t>HTFC-III-15柜式离心风机(电机外置)（自带变频控制柜）L=11000m3/h H=660/479Pa，N=5.5KW 噪声≤68dB(A)</t>
        </is>
      </c>
      <c r="G306"/>
      <c r="H306" t="inlineStr">
        <is>
          <t>台</t>
        </is>
      </c>
      <c r="I306" t="inlineStr">
        <is>
          <t>暖通空调系统</t>
        </is>
      </c>
      <c r="J306" t="inlineStr">
        <is>
          <t>机械设备</t>
        </is>
      </c>
      <c r="K306" t="inlineStr">
        <is>
          <t>其他机械设备</t>
        </is>
      </c>
      <c r="L306" t="inlineStr">
        <is>
          <t>03</t>
        </is>
      </c>
      <c r="M306" t="inlineStr">
        <is>
          <t>01</t>
        </is>
      </c>
      <c r="N306" t="inlineStr">
        <is>
          <t>05</t>
        </is>
      </c>
      <c r="O306" t="inlineStr">
        <is>
          <t>01</t>
        </is>
      </c>
      <c r="P306" t="inlineStr">
        <is>
          <t>机械设备</t>
        </is>
      </c>
      <c r="Q306" t="inlineStr">
        <is>
          <t>柜式离心风机（电机外置且自带变频控制柜）</t>
        </is>
      </c>
      <c r="R306" t="inlineStr">
        <is>
          <t>HTFC-III-15柜式离心风机(电机外置)（自带变频控制柜）-11000m3/h-660/479Pa-N=5.5KW-68dB</t>
        </is>
      </c>
      <c r="S306" t="inlineStr">
        <is>
          <t>设备名称-风量（m³/h）-风压（Pa）-功率（kw）-噪声（dB）</t>
        </is>
      </c>
      <c r="T306"/>
      <c r="U306" t="inlineStr">
        <is>
          <t>机械设备_柜式离心风机（电机外置且自带变频控制柜）_HTFC-III-15柜式离心风机(电机外置)（自带变频控制柜）-11000m3/h-660/479Pa-N=5.5KW-68dB</t>
        </is>
      </c>
      <c r="V306" t="inlineStr">
        <is>
          <t>20231010更新：
1.新增构件</t>
        </is>
      </c>
      <c r="W306"/>
      <c r="X306" t="inlineStr">
        <is>
          <t>空调风_机械设备</t>
        </is>
      </c>
      <c r="Y306"/>
      <c r="Z306"/>
      <c r="AA306"/>
      <c r="AB306" s="2" t="str">
        <f>=HYPERLINK("https://j6i2pabkfv.feishu.cn/wiki/WUaYwVpahiWWCPkcDW8cGpBSnDg", "属性信息表-送风+新风-一工区")</f>
        <v>属性信息表-送风+新风-一工区</v>
      </c>
      <c r="AC306"/>
      <c r="AD306"/>
      <c r="AE306"/>
      <c r="AF306"/>
      <c r="AG306"/>
      <c r="AH306"/>
      <c r="AI306"/>
    </row>
    <row r="307" ht="25.5" customHeight="1">
      <c r="A307"/>
      <c r="B307" t="inlineStr">
        <is>
          <t>通风空调工程</t>
        </is>
      </c>
      <c r="C307" t="inlineStr">
        <is>
          <t>通风、空调风及防排烟工程</t>
        </is>
      </c>
      <c r="D307" t="inlineStr">
        <is>
          <t>设备</t>
        </is>
      </c>
      <c r="E307" t="inlineStr">
        <is>
          <t>030108003</t>
        </is>
      </c>
      <c r="F307" t="inlineStr">
        <is>
          <t>轴流风机 L=43300m3/h H=855Pa N=15kW</t>
        </is>
      </c>
      <c r="G307"/>
      <c r="H307" t="inlineStr">
        <is>
          <t>台</t>
        </is>
      </c>
      <c r="I307" t="inlineStr">
        <is>
          <t>暖通空调系统</t>
        </is>
      </c>
      <c r="J307" t="inlineStr">
        <is>
          <t>机械设备</t>
        </is>
      </c>
      <c r="K307" t="inlineStr">
        <is>
          <t>其他机械设备</t>
        </is>
      </c>
      <c r="L307" t="inlineStr">
        <is>
          <t>03</t>
        </is>
      </c>
      <c r="M307" t="inlineStr">
        <is>
          <t>01</t>
        </is>
      </c>
      <c r="N307" t="inlineStr">
        <is>
          <t>05</t>
        </is>
      </c>
      <c r="O307" t="inlineStr">
        <is>
          <t>01</t>
        </is>
      </c>
      <c r="P307" t="inlineStr">
        <is>
          <t>机械设备</t>
        </is>
      </c>
      <c r="Q307" t="inlineStr">
        <is>
          <t>轴流风机</t>
        </is>
      </c>
      <c r="R307" t="inlineStr">
        <is>
          <t>轴流风机-43300m3/h-855Pa-15kW</t>
        </is>
      </c>
      <c r="S307" t="inlineStr">
        <is>
          <t>设备名称-风量（m³/h）-风压（Pa）-功率（kw）</t>
        </is>
      </c>
      <c r="T307"/>
      <c r="U307" t="inlineStr">
        <is>
          <t>机械设备_轴流风机_轴流风机-43300m3/h-855Pa-15kW</t>
        </is>
      </c>
      <c r="V307" t="inlineStr">
        <is>
          <t>20231010更新：
1.命名去掉了简写字母Q Pa N;
2.命名增加了设备编号；
3.修改了族名称；
4.合并了轴流式加压送风风机、轴流式消防排烟风机；</t>
        </is>
      </c>
      <c r="W307" t="inlineStr">
        <is>
          <t>
</t>
        </is>
      </c>
      <c r="X307" t="inlineStr">
        <is>
          <t>空调风_机械设备</t>
        </is>
      </c>
      <c r="Y307"/>
      <c r="Z307"/>
      <c r="AA307"/>
      <c r="AB307" s="2" t="str">
        <f>=HYPERLINK("https://j6i2pabkfv.feishu.cn/wiki/WUaYwVpahiWWCPkcDW8cGpBSnDg", "属性信息表-送风+新风-一工区")</f>
        <v>属性信息表-送风+新风-一工区</v>
      </c>
      <c r="AC307"/>
      <c r="AD307"/>
      <c r="AE307"/>
      <c r="AF307"/>
      <c r="AG307"/>
      <c r="AH307"/>
      <c r="AI307"/>
    </row>
    <row r="308" ht="25.5" customHeight="1">
      <c r="A308"/>
      <c r="B308" t="inlineStr">
        <is>
          <t>通风空调工程</t>
        </is>
      </c>
      <c r="C308" t="inlineStr">
        <is>
          <t>通风、空调风及防排烟工程</t>
        </is>
      </c>
      <c r="D308" t="inlineStr">
        <is>
          <t>设备</t>
        </is>
      </c>
      <c r="E308" t="inlineStr">
        <is>
          <t>030108003</t>
        </is>
      </c>
      <c r="F308" t="inlineStr">
        <is>
          <t>壁式轴流风机 L=1750m3/h;H=55Pa;N=0.08kW</t>
        </is>
      </c>
      <c r="G308"/>
      <c r="H308" t="inlineStr">
        <is>
          <t>台</t>
        </is>
      </c>
      <c r="I308" t="inlineStr">
        <is>
          <t>暖通空调系统</t>
        </is>
      </c>
      <c r="J308" t="inlineStr">
        <is>
          <t>机械设备</t>
        </is>
      </c>
      <c r="K308" t="inlineStr">
        <is>
          <t>其他机械设备</t>
        </is>
      </c>
      <c r="L308" t="inlineStr">
        <is>
          <t>03</t>
        </is>
      </c>
      <c r="M308" t="inlineStr">
        <is>
          <t>01</t>
        </is>
      </c>
      <c r="N308" t="inlineStr">
        <is>
          <t>05</t>
        </is>
      </c>
      <c r="O308" t="inlineStr">
        <is>
          <t>01</t>
        </is>
      </c>
      <c r="P308" t="inlineStr">
        <is>
          <t>机械设备</t>
        </is>
      </c>
      <c r="Q308" t="inlineStr">
        <is>
          <t>壁式轴流风机</t>
        </is>
      </c>
      <c r="R308" t="inlineStr">
        <is>
          <t>壁式轴流风机 -1750m3/h-55Pa-0.08kW</t>
        </is>
      </c>
      <c r="S308" t="inlineStr">
        <is>
          <t>设备名称-风量（m³/h）-风压（Pa）-功率（kw）</t>
        </is>
      </c>
      <c r="T308"/>
      <c r="U308" t="inlineStr">
        <is>
          <t>机械设备_壁式轴流风机_壁式轴流风机 -1750m3/h-55Pa-0.08kW</t>
        </is>
      </c>
      <c r="V308" t="inlineStr">
        <is>
          <t>20231010更新：
1.新增构件</t>
        </is>
      </c>
      <c r="W308"/>
      <c r="X308" t="inlineStr">
        <is>
          <t>空调风_机械设备</t>
        </is>
      </c>
      <c r="Y308"/>
      <c r="Z308"/>
      <c r="AA308"/>
      <c r="AB308" s="2" t="str">
        <f>=HYPERLINK("https://j6i2pabkfv.feishu.cn/wiki/WUaYwVpahiWWCPkcDW8cGpBSnDg", "属性信息表-送风+新风-一工区")</f>
        <v>属性信息表-送风+新风-一工区</v>
      </c>
      <c r="AC308"/>
      <c r="AD308"/>
      <c r="AE308"/>
      <c r="AF308"/>
      <c r="AG308"/>
      <c r="AH308"/>
      <c r="AI308"/>
    </row>
    <row r="309" ht="25.5" customHeight="1">
      <c r="A309"/>
      <c r="B309" t="inlineStr">
        <is>
          <t>通风空调工程</t>
        </is>
      </c>
      <c r="C309" t="inlineStr">
        <is>
          <t>通风、空调风及防排烟工程</t>
        </is>
      </c>
      <c r="D309" t="inlineStr">
        <is>
          <t>设备</t>
        </is>
      </c>
      <c r="E309" t="inlineStr">
        <is>
          <t>030108003</t>
        </is>
      </c>
      <c r="F309" t="inlineStr">
        <is>
          <t>混流风机 L=67500m3/h H=920Pa N=22kW</t>
        </is>
      </c>
      <c r="G309"/>
      <c r="H309" t="inlineStr">
        <is>
          <t>台</t>
        </is>
      </c>
      <c r="I309" t="inlineStr">
        <is>
          <t>暖通空调系统</t>
        </is>
      </c>
      <c r="J309" t="inlineStr">
        <is>
          <t>机械设备</t>
        </is>
      </c>
      <c r="K309" t="inlineStr">
        <is>
          <t>其他机械设备</t>
        </is>
      </c>
      <c r="L309" t="inlineStr">
        <is>
          <t>03</t>
        </is>
      </c>
      <c r="M309" t="inlineStr">
        <is>
          <t>01</t>
        </is>
      </c>
      <c r="N309" t="inlineStr">
        <is>
          <t>05</t>
        </is>
      </c>
      <c r="O309" t="inlineStr">
        <is>
          <t>01</t>
        </is>
      </c>
      <c r="P309" t="inlineStr">
        <is>
          <t>机械设备</t>
        </is>
      </c>
      <c r="Q309" t="inlineStr">
        <is>
          <t>混流风机</t>
        </is>
      </c>
      <c r="R309" t="inlineStr">
        <is>
          <t>混流风机-67500m3/h-920Pa-22kW</t>
        </is>
      </c>
      <c r="S309" t="inlineStr">
        <is>
          <t>设备名称-风量（m³/h）-风压（Pa）-功率（kw）</t>
        </is>
      </c>
      <c r="T309"/>
      <c r="U309" t="inlineStr">
        <is>
          <t>机械设备_混流风机_混流风机-67500m3/h-920Pa-22kW</t>
        </is>
      </c>
      <c r="V309" t="inlineStr">
        <is>
          <t>20231010更新：
1.命名去掉了简写字母Q Pa N;
2.命名增加了设备编号；
3.修改了族名称；</t>
        </is>
      </c>
      <c r="W309" t="inlineStr">
        <is>
          <t>
</t>
        </is>
      </c>
      <c r="X309" t="inlineStr">
        <is>
          <t>空调风_机械设备</t>
        </is>
      </c>
      <c r="Y309"/>
      <c r="Z309"/>
      <c r="AA309"/>
      <c r="AB309" s="2" t="str">
        <f>=HYPERLINK("https://j6i2pabkfv.feishu.cn/wiki/WUaYwVpahiWWCPkcDW8cGpBSnDg", "属性信息表-送风+新风-一工区")</f>
        <v>属性信息表-送风+新风-一工区</v>
      </c>
      <c r="AC309"/>
      <c r="AD309"/>
      <c r="AE309"/>
      <c r="AF309"/>
      <c r="AG309"/>
      <c r="AH309"/>
      <c r="AI309"/>
    </row>
    <row r="310" ht="25.5" customHeight="1">
      <c r="A310"/>
      <c r="B310" t="inlineStr">
        <is>
          <t>通风空调工程</t>
        </is>
      </c>
      <c r="C310" t="inlineStr">
        <is>
          <t>通风、空调风及防排烟工程</t>
        </is>
      </c>
      <c r="D310" t="inlineStr">
        <is>
          <t>设备</t>
        </is>
      </c>
      <c r="E310" t="inlineStr">
        <is>
          <t>030108003</t>
        </is>
      </c>
      <c r="F310" t="inlineStr">
        <is>
          <t>送风机L=3200m3/h H=400Pa N=1.1KW</t>
        </is>
      </c>
      <c r="G310"/>
      <c r="H310" t="inlineStr">
        <is>
          <t>台</t>
        </is>
      </c>
      <c r="I310" t="inlineStr">
        <is>
          <t>暖通空调系统</t>
        </is>
      </c>
      <c r="J310" t="inlineStr">
        <is>
          <t>机械设备</t>
        </is>
      </c>
      <c r="K310" t="inlineStr">
        <is>
          <t>其它机械设备</t>
        </is>
      </c>
      <c r="L310" t="inlineStr">
        <is>
          <t>03</t>
        </is>
      </c>
      <c r="M310" t="inlineStr">
        <is>
          <t>01</t>
        </is>
      </c>
      <c r="N310" t="inlineStr">
        <is>
          <t>05</t>
        </is>
      </c>
      <c r="O310" t="inlineStr">
        <is>
          <t>01</t>
        </is>
      </c>
      <c r="P310" t="inlineStr">
        <is>
          <t>机械设备</t>
        </is>
      </c>
      <c r="Q310" t="inlineStr">
        <is>
          <t>送风机</t>
        </is>
      </c>
      <c r="R310" t="inlineStr">
        <is>
          <t>送风机-3200m3/h-400Pa-1.1KW</t>
        </is>
      </c>
      <c r="S310" t="inlineStr">
        <is>
          <t>设备名称-风量（m³/h）-风压（Pa）-功率（kw）</t>
        </is>
      </c>
      <c r="T310"/>
      <c r="U310" t="inlineStr">
        <is>
          <t>机械设备_送风机_送风机-3200m3/h-400Pa-1.1KW</t>
        </is>
      </c>
      <c r="V310" t="inlineStr">
        <is>
          <t>20240528更新：清单补全</t>
        </is>
      </c>
      <c r="W310"/>
      <c r="X310"/>
      <c r="Y310"/>
      <c r="Z310"/>
      <c r="AA310"/>
      <c r="AB310" s="2" t="str">
        <f>=HYPERLINK("https://j6i2pabkfv.feishu.cn/wiki/WUaYwVpahiWWCPkcDW8cGpBSnDg", "属性信息表-送风+新风-一工区")</f>
        <v>属性信息表-送风+新风-一工区</v>
      </c>
      <c r="AC310"/>
      <c r="AD310"/>
      <c r="AE310"/>
      <c r="AF310"/>
      <c r="AG310"/>
      <c r="AH310"/>
      <c r="AI310"/>
    </row>
    <row r="311" ht="25.5" customHeight="1">
      <c r="A311"/>
      <c r="B311" t="inlineStr">
        <is>
          <t>通风空调工程</t>
        </is>
      </c>
      <c r="C311" t="inlineStr">
        <is>
          <t>通风、空调风及防排烟工程</t>
        </is>
      </c>
      <c r="D311" t="inlineStr">
        <is>
          <t>设备</t>
        </is>
      </c>
      <c r="E311" t="inlineStr">
        <is>
          <t>030108003</t>
        </is>
      </c>
      <c r="F311" t="inlineStr">
        <is>
          <t>加压风机 L=31200m3/h H=550Pa N=11kw</t>
        </is>
      </c>
      <c r="G311"/>
      <c r="H311" t="inlineStr">
        <is>
          <t>台</t>
        </is>
      </c>
      <c r="I311" t="inlineStr">
        <is>
          <t>暖通空调系统</t>
        </is>
      </c>
      <c r="J311" t="inlineStr">
        <is>
          <t>机械设备</t>
        </is>
      </c>
      <c r="K311" t="inlineStr">
        <is>
          <t>其它机械设备</t>
        </is>
      </c>
      <c r="L311" t="inlineStr">
        <is>
          <t>03</t>
        </is>
      </c>
      <c r="M311" t="inlineStr">
        <is>
          <t>01</t>
        </is>
      </c>
      <c r="N311" t="inlineStr">
        <is>
          <t>05</t>
        </is>
      </c>
      <c r="O311" t="inlineStr">
        <is>
          <t>01</t>
        </is>
      </c>
      <c r="P311" t="inlineStr">
        <is>
          <t>机械设备</t>
        </is>
      </c>
      <c r="Q311" t="inlineStr">
        <is>
          <t>加压风机</t>
        </is>
      </c>
      <c r="R311" t="inlineStr">
        <is>
          <t>加压风机-31200m3/h-550P-11kw</t>
        </is>
      </c>
      <c r="S311" t="inlineStr">
        <is>
          <t>设备名称-风量（m³/h）-风压（Pa）-功率（kw）</t>
        </is>
      </c>
      <c r="T311"/>
      <c r="U311" t="inlineStr">
        <is>
          <t>机械设备_加压风机_加压风机-31200m3/h-550P-11kw</t>
        </is>
      </c>
      <c r="V311" t="inlineStr">
        <is>
          <t>20240528更新：清单补全</t>
        </is>
      </c>
      <c r="W311"/>
      <c r="X311"/>
      <c r="Y311"/>
      <c r="Z311"/>
      <c r="AA311"/>
      <c r="AB311" s="2" t="str">
        <f>=HYPERLINK("https://j6i2pabkfv.feishu.cn/wiki/WUaYwVpahiWWCPkcDW8cGpBSnDg", "属性信息表-送风+新风-一工区")</f>
        <v>属性信息表-送风+新风-一工区</v>
      </c>
      <c r="AC311"/>
      <c r="AD311"/>
      <c r="AE311"/>
      <c r="AF311"/>
      <c r="AG311"/>
      <c r="AH311"/>
      <c r="AI311"/>
    </row>
    <row r="312" ht="25.5" customHeight="1">
      <c r="A312"/>
      <c r="B312" t="inlineStr">
        <is>
          <t>通风空调工程</t>
        </is>
      </c>
      <c r="C312" t="inlineStr">
        <is>
          <t>空调水工程</t>
        </is>
      </c>
      <c r="D312" t="inlineStr">
        <is>
          <t>阀门</t>
        </is>
      </c>
      <c r="E312" t="inlineStr">
        <is>
          <t>030817008</t>
        </is>
      </c>
      <c r="F312" t="inlineStr">
        <is>
          <t>柔性防水套管 DN200</t>
        </is>
      </c>
      <c r="G312"/>
      <c r="H312" t="inlineStr">
        <is>
          <t>个</t>
        </is>
      </c>
      <c r="I312" t="inlineStr">
        <is>
          <t>暖通空调系统</t>
        </is>
      </c>
      <c r="J312" t="inlineStr">
        <is>
          <t>暖通水系统</t>
        </is>
      </c>
      <c r="K312" t="inlineStr">
        <is>
          <t>冷热水回水系统</t>
        </is>
      </c>
      <c r="L312" t="inlineStr">
        <is>
          <t>03</t>
        </is>
      </c>
      <c r="M312" t="inlineStr">
        <is>
          <t>01</t>
        </is>
      </c>
      <c r="N312" t="inlineStr">
        <is>
          <t>01</t>
        </is>
      </c>
      <c r="O312" t="inlineStr">
        <is>
          <t>02</t>
        </is>
      </c>
      <c r="P312" t="inlineStr">
        <is>
          <t>管件</t>
        </is>
      </c>
      <c r="Q312" t="inlineStr">
        <is>
          <t>预埋柔性防水套管</t>
        </is>
      </c>
      <c r="R312" t="inlineStr">
        <is>
          <t>柔性防水套管-DN200</t>
        </is>
      </c>
      <c r="S312" t="inlineStr">
        <is>
          <t>设备名称-公称直径</t>
        </is>
      </c>
      <c r="T312"/>
      <c r="U312" t="inlineStr">
        <is>
          <t>管件_预埋柔性防水套管_柔性防水套管-DN200</t>
        </is>
      </c>
      <c r="V312" t="inlineStr">
        <is>
          <t>20231110新增</t>
        </is>
      </c>
      <c r="W312"/>
      <c r="X312" t="inlineStr">
        <is>
          <t>综合_管件</t>
        </is>
      </c>
      <c r="Y312"/>
      <c r="Z312"/>
      <c r="AA312"/>
      <c r="AB312" s="2" t="str">
        <f>=HYPERLINK("https://j6i2pabkfv.feishu.cn/wiki/P5kbwfPuYiXU5Qkr8ZPcWFaAnRc", "属性信息表-套管-二工区")</f>
        <v>属性信息表-套管-二工区</v>
      </c>
      <c r="AC312"/>
      <c r="AD312"/>
      <c r="AE312"/>
      <c r="AF312"/>
      <c r="AG312"/>
      <c r="AH312"/>
      <c r="AI312"/>
    </row>
    <row r="313" ht="25.5" customHeight="1">
      <c r="A313"/>
      <c r="B313" t="inlineStr">
        <is>
          <t>通风空调工程</t>
        </is>
      </c>
      <c r="C313" t="inlineStr">
        <is>
          <t>空调水工程</t>
        </is>
      </c>
      <c r="D313" t="inlineStr">
        <is>
          <t>阀门</t>
        </is>
      </c>
      <c r="E313" t="inlineStr">
        <is>
          <t>030817008</t>
        </is>
      </c>
      <c r="F313" t="inlineStr">
        <is>
          <t>刚性防水套管 DN200</t>
        </is>
      </c>
      <c r="G313"/>
      <c r="H313" t="inlineStr">
        <is>
          <t>个</t>
        </is>
      </c>
      <c r="I313" t="inlineStr">
        <is>
          <t>暖通空调系统</t>
        </is>
      </c>
      <c r="J313" t="inlineStr">
        <is>
          <t>暖通水系统</t>
        </is>
      </c>
      <c r="K313" t="inlineStr">
        <is>
          <t>冷水供水系统</t>
        </is>
      </c>
      <c r="L313" t="inlineStr">
        <is>
          <t>03</t>
        </is>
      </c>
      <c r="M313" t="inlineStr">
        <is>
          <t>01</t>
        </is>
      </c>
      <c r="N313" t="inlineStr">
        <is>
          <t>01</t>
        </is>
      </c>
      <c r="O313" t="inlineStr">
        <is>
          <t>03</t>
        </is>
      </c>
      <c r="P313" t="inlineStr">
        <is>
          <t>管件</t>
        </is>
      </c>
      <c r="Q313" t="inlineStr">
        <is>
          <t>预埋刚性防水套管</t>
        </is>
      </c>
      <c r="R313" t="inlineStr">
        <is>
          <t>刚性防水套管-DN200</t>
        </is>
      </c>
      <c r="S313" t="inlineStr">
        <is>
          <t>设备名称-公称直径</t>
        </is>
      </c>
      <c r="T313"/>
      <c r="U313" t="inlineStr">
        <is>
          <t>管件_预埋刚性防水套管_刚性防水套管-DN200</t>
        </is>
      </c>
      <c r="V313" t="inlineStr">
        <is>
          <t>20231110新增</t>
        </is>
      </c>
      <c r="W313"/>
      <c r="X313" t="inlineStr">
        <is>
          <t>综合_管件</t>
        </is>
      </c>
      <c r="Y313"/>
      <c r="Z313"/>
      <c r="AA313"/>
      <c r="AB313" s="2" t="str">
        <f>=HYPERLINK("https://j6i2pabkfv.feishu.cn/wiki/P5kbwfPuYiXU5Qkr8ZPcWFaAnRc", "属性信息表-套管-二工区")</f>
        <v>属性信息表-套管-二工区</v>
      </c>
      <c r="AC313"/>
      <c r="AD313"/>
      <c r="AE313"/>
      <c r="AF313"/>
      <c r="AG313"/>
      <c r="AH313"/>
      <c r="AI313"/>
    </row>
    <row r="314" ht="25.5" customHeight="1">
      <c r="A314"/>
      <c r="B314" t="inlineStr">
        <is>
          <t>通风空调工程</t>
        </is>
      </c>
      <c r="C314" t="inlineStr">
        <is>
          <t>空调水工程</t>
        </is>
      </c>
      <c r="D314" t="inlineStr">
        <is>
          <t>阀门</t>
        </is>
      </c>
      <c r="E314" t="inlineStr">
        <is>
          <t>030817008</t>
        </is>
      </c>
      <c r="F314" t="inlineStr">
        <is>
          <t>人防刚性密闭套管 DN50及以下</t>
        </is>
      </c>
      <c r="G314"/>
      <c r="H314" t="inlineStr">
        <is>
          <t>个</t>
        </is>
      </c>
      <c r="I314" t="inlineStr">
        <is>
          <t>暖通空调系统</t>
        </is>
      </c>
      <c r="J314" t="inlineStr">
        <is>
          <t>暖通水系统</t>
        </is>
      </c>
      <c r="K314" t="inlineStr">
        <is>
          <t>冷水回水系统</t>
        </is>
      </c>
      <c r="L314" t="inlineStr">
        <is>
          <t>03</t>
        </is>
      </c>
      <c r="M314" t="inlineStr">
        <is>
          <t>01</t>
        </is>
      </c>
      <c r="N314" t="inlineStr">
        <is>
          <t>01</t>
        </is>
      </c>
      <c r="O314" t="inlineStr">
        <is>
          <t>04</t>
        </is>
      </c>
      <c r="P314" t="inlineStr">
        <is>
          <t>管件</t>
        </is>
      </c>
      <c r="Q314" t="inlineStr">
        <is>
          <t>预埋刚性密闭套管</t>
        </is>
      </c>
      <c r="R314" t="inlineStr">
        <is>
          <t>人防刚性密闭套管 -DN50及以下</t>
        </is>
      </c>
      <c r="S314" t="inlineStr">
        <is>
          <t>设备名称-公称直径</t>
        </is>
      </c>
      <c r="T314"/>
      <c r="U314" t="inlineStr">
        <is>
          <t>管件_预埋刚性密闭套管_人防刚性密闭套管 -DN50及以下</t>
        </is>
      </c>
      <c r="V314" t="inlineStr">
        <is>
          <t>20231110新增</t>
        </is>
      </c>
      <c r="W314"/>
      <c r="X314" t="inlineStr">
        <is>
          <t>综合_管件</t>
        </is>
      </c>
      <c r="Y314"/>
      <c r="Z314"/>
      <c r="AA314"/>
      <c r="AB314" s="2" t="str">
        <f>=HYPERLINK("https://j6i2pabkfv.feishu.cn/wiki/P5kbwfPuYiXU5Qkr8ZPcWFaAnRc", "属性信息表-套管-二工区")</f>
        <v>属性信息表-套管-二工区</v>
      </c>
      <c r="AC314"/>
      <c r="AD314"/>
      <c r="AE314"/>
      <c r="AF314"/>
      <c r="AG314"/>
      <c r="AH314"/>
      <c r="AI314"/>
    </row>
    <row r="315" ht="25.5" customHeight="1">
      <c r="A315"/>
      <c r="B315" t="inlineStr">
        <is>
          <t>通风空调工程</t>
        </is>
      </c>
      <c r="C315" t="inlineStr">
        <is>
          <t>空调水工程</t>
        </is>
      </c>
      <c r="D315" t="inlineStr">
        <is>
          <t>阀门</t>
        </is>
      </c>
      <c r="E315" t="inlineStr">
        <is>
          <t>030817008</t>
        </is>
      </c>
      <c r="F315" t="inlineStr">
        <is>
          <t>防护密闭套管DN300</t>
        </is>
      </c>
      <c r="G315"/>
      <c r="H315" t="inlineStr">
        <is>
          <t>个</t>
        </is>
      </c>
      <c r="I315" t="inlineStr">
        <is>
          <t>暖通空调系统</t>
        </is>
      </c>
      <c r="J315" t="inlineStr">
        <is>
          <t>暖通水系统</t>
        </is>
      </c>
      <c r="K315" t="inlineStr">
        <is>
          <t>冷水回水系统</t>
        </is>
      </c>
      <c r="L315" t="inlineStr">
        <is>
          <t>03</t>
        </is>
      </c>
      <c r="M315" t="inlineStr">
        <is>
          <t>01</t>
        </is>
      </c>
      <c r="N315" t="inlineStr">
        <is>
          <t>01</t>
        </is>
      </c>
      <c r="O315" t="inlineStr">
        <is>
          <t>05</t>
        </is>
      </c>
      <c r="P315" t="inlineStr">
        <is>
          <t>管件</t>
        </is>
      </c>
      <c r="Q315" t="inlineStr">
        <is>
          <t>防护密闭套管</t>
        </is>
      </c>
      <c r="R315" t="inlineStr">
        <is>
          <t>防护密闭套管-DN300</t>
        </is>
      </c>
      <c r="S315" t="inlineStr">
        <is>
          <t>设备名称-公称直径</t>
        </is>
      </c>
      <c r="T315"/>
      <c r="U315" t="inlineStr">
        <is>
          <t>管件_防护密闭套管_防护密闭套管-DN300</t>
        </is>
      </c>
      <c r="V315" t="inlineStr">
        <is>
          <t>20231110新增</t>
        </is>
      </c>
      <c r="W315"/>
      <c r="X315" t="inlineStr">
        <is>
          <t>综合_管件</t>
        </is>
      </c>
      <c r="Y315"/>
      <c r="Z315"/>
      <c r="AA315"/>
      <c r="AB315" s="2" t="str">
        <f>=HYPERLINK("https://j6i2pabkfv.feishu.cn/wiki/P5kbwfPuYiXU5Qkr8ZPcWFaAnRc", "属性信息表-套管-二工区")</f>
        <v>属性信息表-套管-二工区</v>
      </c>
      <c r="AC315"/>
      <c r="AD315"/>
      <c r="AE315"/>
      <c r="AF315"/>
      <c r="AG315"/>
      <c r="AH315"/>
      <c r="AI315"/>
    </row>
    <row r="316" ht="25.5" customHeight="1">
      <c r="A316"/>
      <c r="B316" t="inlineStr">
        <is>
          <t>通风空调工程</t>
        </is>
      </c>
      <c r="C316" t="inlineStr">
        <is>
          <t>空调水工程</t>
        </is>
      </c>
      <c r="D316" t="inlineStr">
        <is>
          <t>阀门</t>
        </is>
      </c>
      <c r="E316" t="inlineStr">
        <is>
          <t>031003001</t>
        </is>
      </c>
      <c r="F316" t="inlineStr">
        <is>
          <t>温度计传感器 DN200</t>
        </is>
      </c>
      <c r="G316"/>
      <c r="H316" t="inlineStr">
        <is>
          <t>个</t>
        </is>
      </c>
      <c r="I316" t="inlineStr">
        <is>
          <t>暖通空调系统</t>
        </is>
      </c>
      <c r="J316" t="inlineStr">
        <is>
          <t>暖通水系统</t>
        </is>
      </c>
      <c r="K316" t="inlineStr">
        <is>
          <t>冷水供水系统</t>
        </is>
      </c>
      <c r="L316" t="inlineStr">
        <is>
          <t>03</t>
        </is>
      </c>
      <c r="M316" t="inlineStr">
        <is>
          <t>01</t>
        </is>
      </c>
      <c r="N316" t="inlineStr">
        <is>
          <t>01</t>
        </is>
      </c>
      <c r="O316" t="inlineStr">
        <is>
          <t>03</t>
        </is>
      </c>
      <c r="P316" t="inlineStr">
        <is>
          <t>管道附件</t>
        </is>
      </c>
      <c r="Q316" t="inlineStr">
        <is>
          <t>热电偶式温度传感器</t>
        </is>
      </c>
      <c r="R316" t="inlineStr">
        <is>
          <t>温度计传感器-DN200</t>
        </is>
      </c>
      <c r="S316" t="inlineStr">
        <is>
          <t>设备名称-公称直径</t>
        </is>
      </c>
      <c r="T316"/>
      <c r="U316" t="inlineStr">
        <is>
          <t>管道附件_热电偶式温度传感器_温度计传感器-DN200</t>
        </is>
      </c>
      <c r="V316" t="inlineStr">
        <is>
          <t>20231010更新：
1.新增构件；</t>
        </is>
      </c>
      <c r="W316"/>
      <c r="X316" t="inlineStr">
        <is>
          <t>空调水_管道附件</t>
        </is>
      </c>
      <c r="Y316"/>
      <c r="Z316"/>
      <c r="AA316"/>
      <c r="AB316" s="2" t="str">
        <f>=HYPERLINK("https://j6i2pabkfv.feishu.cn/wiki/DmGYwt9OFiP9H2kaAGjcsXSFnae", "属性信息表-温度传感器-一工区")</f>
        <v>属性信息表-温度传感器-一工区</v>
      </c>
      <c r="AC316"/>
      <c r="AD316"/>
      <c r="AE316"/>
      <c r="AF316"/>
      <c r="AG316"/>
      <c r="AH316"/>
      <c r="AI316"/>
    </row>
    <row r="317" ht="25.5" customHeight="1">
      <c r="A317"/>
      <c r="B317" t="inlineStr">
        <is>
          <t>通风空调工程</t>
        </is>
      </c>
      <c r="C317" t="inlineStr">
        <is>
          <t>空调水工程</t>
        </is>
      </c>
      <c r="D317" t="inlineStr">
        <is>
          <t>阀门</t>
        </is>
      </c>
      <c r="E317" t="inlineStr">
        <is>
          <t>031003001</t>
        </is>
      </c>
      <c r="F317" t="inlineStr">
        <is>
          <t>温度计传感器 DN200</t>
        </is>
      </c>
      <c r="G317"/>
      <c r="H317" t="inlineStr">
        <is>
          <t>个</t>
        </is>
      </c>
      <c r="I317" t="inlineStr">
        <is>
          <t>暖通空调系统</t>
        </is>
      </c>
      <c r="J317" t="inlineStr">
        <is>
          <t>暖通水系统</t>
        </is>
      </c>
      <c r="K317" t="inlineStr">
        <is>
          <t>冷水回水系统</t>
        </is>
      </c>
      <c r="L317" t="inlineStr">
        <is>
          <t>03</t>
        </is>
      </c>
      <c r="M317" t="inlineStr">
        <is>
          <t>01</t>
        </is>
      </c>
      <c r="N317" t="inlineStr">
        <is>
          <t>01</t>
        </is>
      </c>
      <c r="O317" t="inlineStr">
        <is>
          <t>04</t>
        </is>
      </c>
      <c r="P317" t="inlineStr">
        <is>
          <t>管道附件</t>
        </is>
      </c>
      <c r="Q317" t="inlineStr">
        <is>
          <t>PT100型温度传感器</t>
        </is>
      </c>
      <c r="R317" t="inlineStr">
        <is>
          <t>温度计传感器-DN200</t>
        </is>
      </c>
      <c r="S317" t="inlineStr">
        <is>
          <t>设备名称-公称直径</t>
        </is>
      </c>
      <c r="T317"/>
      <c r="U317" t="inlineStr">
        <is>
          <t>管道附件_PT100型温度传感器_温度计传感器-DN200</t>
        </is>
      </c>
      <c r="V317" t="inlineStr">
        <is>
          <t>20231010更新：
1.新增构件；</t>
        </is>
      </c>
      <c r="W317"/>
      <c r="X317" t="inlineStr">
        <is>
          <t>空调水_管道附件</t>
        </is>
      </c>
      <c r="Y317"/>
      <c r="Z317"/>
      <c r="AA317"/>
      <c r="AB317" s="2" t="str">
        <f>=HYPERLINK("https://j6i2pabkfv.feishu.cn/wiki/DmGYwt9OFiP9H2kaAGjcsXSFnae", "属性信息表-温度传感器-一工区")</f>
        <v>属性信息表-温度传感器-一工区</v>
      </c>
      <c r="AC317"/>
      <c r="AD317"/>
      <c r="AE317"/>
      <c r="AF317"/>
      <c r="AG317"/>
      <c r="AH317"/>
      <c r="AI317"/>
    </row>
    <row r="318" ht="25.5" customHeight="1">
      <c r="A318"/>
      <c r="B318" t="inlineStr">
        <is>
          <t>通风空调工程</t>
        </is>
      </c>
      <c r="C318" t="inlineStr">
        <is>
          <t>空调水工程</t>
        </is>
      </c>
      <c r="D318" t="inlineStr">
        <is>
          <t>阀门</t>
        </is>
      </c>
      <c r="E318" t="inlineStr">
        <is>
          <t>030601001</t>
        </is>
      </c>
      <c r="F318" t="inlineStr">
        <is>
          <t>温度计传感器</t>
        </is>
      </c>
      <c r="G318"/>
      <c r="H318" t="inlineStr">
        <is>
          <t>个</t>
        </is>
      </c>
      <c r="I318" t="inlineStr">
        <is>
          <t>暖通空调系统</t>
        </is>
      </c>
      <c r="J318" t="inlineStr">
        <is>
          <t>暖通水系统</t>
        </is>
      </c>
      <c r="K318" t="inlineStr">
        <is>
          <t>冷水供水系统</t>
        </is>
      </c>
      <c r="L318" t="inlineStr">
        <is>
          <t>03</t>
        </is>
      </c>
      <c r="M318" t="inlineStr">
        <is>
          <t>01</t>
        </is>
      </c>
      <c r="N318" t="inlineStr">
        <is>
          <t>01</t>
        </is>
      </c>
      <c r="O318" t="inlineStr">
        <is>
          <t>03</t>
        </is>
      </c>
      <c r="P318" t="inlineStr">
        <is>
          <t>管道附件</t>
        </is>
      </c>
      <c r="Q318" t="inlineStr">
        <is>
          <t>温度计传感器</t>
        </is>
      </c>
      <c r="R318" t="inlineStr">
        <is>
          <t>温度计传感器</t>
        </is>
      </c>
      <c r="S318" t="inlineStr">
        <is>
          <t>设备名称</t>
        </is>
      </c>
      <c r="T318"/>
      <c r="U318" t="inlineStr">
        <is>
          <t>管道附件_温度计传感器_温度计传感器</t>
        </is>
      </c>
      <c r="V318" t="inlineStr">
        <is>
          <t>20240528更新：清单补全</t>
        </is>
      </c>
      <c r="W318"/>
      <c r="X318"/>
      <c r="Y318"/>
      <c r="Z318"/>
      <c r="AA318"/>
      <c r="AB318" s="2" t="str">
        <f>=HYPERLINK("https://j6i2pabkfv.feishu.cn/wiki/DmGYwt9OFiP9H2kaAGjcsXSFnae", "属性信息表-温度传感器-一工区")</f>
        <v>属性信息表-温度传感器-一工区</v>
      </c>
      <c r="AC318"/>
      <c r="AD318"/>
      <c r="AE318"/>
      <c r="AF318"/>
      <c r="AG318"/>
      <c r="AH318"/>
      <c r="AI318"/>
    </row>
    <row r="319" ht="25.5" customHeight="1">
      <c r="A319"/>
      <c r="B319" t="inlineStr">
        <is>
          <t>通风空调工程</t>
        </is>
      </c>
      <c r="C319" t="inlineStr">
        <is>
          <t>空调水工程</t>
        </is>
      </c>
      <c r="D319" t="inlineStr">
        <is>
          <t>仪表</t>
        </is>
      </c>
      <c r="E319" t="inlineStr">
        <is>
          <t>030601001</t>
        </is>
      </c>
      <c r="F319" t="inlineStr">
        <is>
          <t>双金属温度计</t>
        </is>
      </c>
      <c r="G319"/>
      <c r="H319" t="inlineStr">
        <is>
          <t>个</t>
        </is>
      </c>
      <c r="I319" t="inlineStr">
        <is>
          <t>暖通空调系统</t>
        </is>
      </c>
      <c r="J319" t="inlineStr">
        <is>
          <t>暖通水系统</t>
        </is>
      </c>
      <c r="K319" t="inlineStr">
        <is>
          <t>热水供水系统</t>
        </is>
      </c>
      <c r="L319" t="inlineStr">
        <is>
          <t>03</t>
        </is>
      </c>
      <c r="M319" t="inlineStr">
        <is>
          <t>01</t>
        </is>
      </c>
      <c r="N319" t="inlineStr">
        <is>
          <t>01</t>
        </is>
      </c>
      <c r="O319" t="inlineStr">
        <is>
          <t>05</t>
        </is>
      </c>
      <c r="P319" t="inlineStr">
        <is>
          <t>管道附件</t>
        </is>
      </c>
      <c r="Q319" t="inlineStr">
        <is>
          <t>双金属式温度计</t>
        </is>
      </c>
      <c r="R319" t="inlineStr">
        <is>
          <t>双金属温度计</t>
        </is>
      </c>
      <c r="S319" t="inlineStr">
        <is>
          <t>设备名称</t>
        </is>
      </c>
      <c r="T319"/>
      <c r="U319" t="inlineStr">
        <is>
          <t>管道附件_双金属式温度计_双金属温度计</t>
        </is>
      </c>
      <c r="V319" t="inlineStr">
        <is>
          <t>20231010更新：
1.命名增加了测量范围；
2.修改了族名称；</t>
        </is>
      </c>
      <c r="W319"/>
      <c r="X319" t="inlineStr">
        <is>
          <t>空调水_管道附件</t>
        </is>
      </c>
      <c r="Y319"/>
      <c r="Z319"/>
      <c r="AA319"/>
      <c r="AB319" s="2" t="str">
        <f>=HYPERLINK("https://j6i2pabkfv.feishu.cn/wiki/Vzliw9AoSitdsNkeNtLcT3yYnpe", "属性信息表-温度计-一工区")</f>
        <v>属性信息表-温度计-一工区</v>
      </c>
      <c r="AC319"/>
      <c r="AD319"/>
      <c r="AE319"/>
      <c r="AF319"/>
      <c r="AG319"/>
      <c r="AH319"/>
      <c r="AI319"/>
    </row>
    <row r="320" ht="25.5" customHeight="1">
      <c r="A320"/>
      <c r="B320" t="inlineStr">
        <is>
          <t>通风空调工程</t>
        </is>
      </c>
      <c r="C320" t="inlineStr">
        <is>
          <t>空调水工程</t>
        </is>
      </c>
      <c r="D320" t="inlineStr">
        <is>
          <t>仪表</t>
        </is>
      </c>
      <c r="E320" t="inlineStr">
        <is>
          <t>030601001</t>
        </is>
      </c>
      <c r="F320" t="inlineStr">
        <is>
          <t>温度计</t>
        </is>
      </c>
      <c r="G320"/>
      <c r="H320" t="inlineStr">
        <is>
          <t>个</t>
        </is>
      </c>
      <c r="I320" t="inlineStr">
        <is>
          <t>暖通空调系统</t>
        </is>
      </c>
      <c r="J320" t="inlineStr">
        <is>
          <t>暖通水系统</t>
        </is>
      </c>
      <c r="K320" t="inlineStr">
        <is>
          <t>热水回水系统</t>
        </is>
      </c>
      <c r="L320" t="inlineStr">
        <is>
          <t>03</t>
        </is>
      </c>
      <c r="M320" t="inlineStr">
        <is>
          <t>01</t>
        </is>
      </c>
      <c r="N320" t="inlineStr">
        <is>
          <t>01</t>
        </is>
      </c>
      <c r="O320" t="inlineStr">
        <is>
          <t>06</t>
        </is>
      </c>
      <c r="P320" t="inlineStr">
        <is>
          <t>管道附件</t>
        </is>
      </c>
      <c r="Q320" t="inlineStr">
        <is>
          <t>电阻式温度计</t>
        </is>
      </c>
      <c r="R320" t="inlineStr">
        <is>
          <t>温度计</t>
        </is>
      </c>
      <c r="S320" t="inlineStr">
        <is>
          <t>设备名称</t>
        </is>
      </c>
      <c r="T320"/>
      <c r="U320" t="inlineStr">
        <is>
          <t>管道附件_电阻式温度计_温度计</t>
        </is>
      </c>
      <c r="V320" t="inlineStr">
        <is>
          <t>20231010更新：
1.新增构件;</t>
        </is>
      </c>
      <c r="W320"/>
      <c r="X320" t="inlineStr">
        <is>
          <t>空调水_管道附件</t>
        </is>
      </c>
      <c r="Y320"/>
      <c r="Z320"/>
      <c r="AA320"/>
      <c r="AB320" s="2" t="str">
        <f>=HYPERLINK("https://j6i2pabkfv.feishu.cn/wiki/Vzliw9AoSitdsNkeNtLcT3yYnpe", "属性信息表-温度计-一工区")</f>
        <v>属性信息表-温度计-一工区</v>
      </c>
      <c r="AC320"/>
      <c r="AD320"/>
      <c r="AE320"/>
      <c r="AF320"/>
      <c r="AG320"/>
      <c r="AH320"/>
      <c r="AI320"/>
    </row>
    <row r="321" ht="25.5" customHeight="1">
      <c r="A321"/>
      <c r="B321" t="inlineStr">
        <is>
          <t>通风空调工程</t>
        </is>
      </c>
      <c r="C321" t="inlineStr">
        <is>
          <t>通风、空调风及防排烟工程</t>
        </is>
      </c>
      <c r="D321" t="inlineStr">
        <is>
          <t>设备</t>
        </is>
      </c>
      <c r="E321" t="inlineStr">
        <is>
          <t>030701003</t>
        </is>
      </c>
      <c r="F321" t="inlineStr">
        <is>
          <t>两管制新风空调箱 L=7700m3/h，Q 冷=84kW，Q 热=112kW</t>
        </is>
      </c>
      <c r="G321"/>
      <c r="H321" t="inlineStr">
        <is>
          <t>台</t>
        </is>
      </c>
      <c r="I321" t="inlineStr">
        <is>
          <t>暖通空调系统</t>
        </is>
      </c>
      <c r="J321" t="inlineStr">
        <is>
          <t>通风系统</t>
        </is>
      </c>
      <c r="K321" t="inlineStr">
        <is>
          <t>新风系统</t>
        </is>
      </c>
      <c r="L321" t="inlineStr">
        <is>
          <t>03</t>
        </is>
      </c>
      <c r="M321" t="inlineStr">
        <is>
          <t>01</t>
        </is>
      </c>
      <c r="N321" t="inlineStr">
        <is>
          <t>02</t>
        </is>
      </c>
      <c r="O321" t="inlineStr">
        <is>
          <t>03</t>
        </is>
      </c>
      <c r="P321" t="inlineStr">
        <is>
          <t>机械设备</t>
        </is>
      </c>
      <c r="Q321" t="inlineStr">
        <is>
          <t>新风空调箱（两管制）</t>
        </is>
      </c>
      <c r="R321" t="inlineStr">
        <is>
          <t>两管制新风空调箱-7700m3/h-84kW-112kW</t>
        </is>
      </c>
      <c r="S321" t="inlineStr">
        <is>
          <t>设备名称-风量（m³/h）-制冷量（kw）-制热量（kw）</t>
        </is>
      </c>
      <c r="T321"/>
      <c r="U321" t="inlineStr">
        <is>
          <t>机械设备_新风空调箱（两管制）_两管制新风空调箱-7700m3/h-84kW-112kW</t>
        </is>
      </c>
      <c r="V321" t="inlineStr">
        <is>
          <t>20231010更新：
1.命名去掉了简写字母Q N，风压；
2.命名增加了设备编号、制冷量、制热量；
3.修改了族名称；
4.合并了新风机组；</t>
        </is>
      </c>
      <c r="W321"/>
      <c r="X321" t="inlineStr">
        <is>
          <t>空调风_机械设备</t>
        </is>
      </c>
      <c r="Y321"/>
      <c r="Z321"/>
      <c r="AA321"/>
      <c r="AB321" s="2" t="str">
        <f>=HYPERLINK("https://j6i2pabkfv.feishu.cn/wiki/KcNowTGpmi2kGLkYo0kcrvSzn2f", "属性信息表-新风空调箱（两管制）-一工区")</f>
        <v>属性信息表-新风空调箱（两管制）-一工区</v>
      </c>
      <c r="AC321"/>
      <c r="AD321"/>
      <c r="AE321"/>
      <c r="AF321"/>
      <c r="AG321"/>
      <c r="AH321"/>
      <c r="AI321"/>
    </row>
    <row r="322" ht="25.5" customHeight="1">
      <c r="A322"/>
      <c r="B322" t="inlineStr">
        <is>
          <t>通风空调工程</t>
        </is>
      </c>
      <c r="C322" t="inlineStr">
        <is>
          <t>空调水工程</t>
        </is>
      </c>
      <c r="D322" t="inlineStr">
        <is>
          <t>仪表</t>
        </is>
      </c>
      <c r="E322" t="inlineStr">
        <is>
          <t>030601002</t>
        </is>
      </c>
      <c r="F322" t="inlineStr">
        <is>
          <t>压力表</t>
        </is>
      </c>
      <c r="G322"/>
      <c r="H322" t="inlineStr">
        <is>
          <t>个</t>
        </is>
      </c>
      <c r="I322" t="inlineStr">
        <is>
          <t>暖通空调系统</t>
        </is>
      </c>
      <c r="J322" t="inlineStr">
        <is>
          <t>暖通水系统</t>
        </is>
      </c>
      <c r="K322" t="inlineStr">
        <is>
          <t>冷水供水系统</t>
        </is>
      </c>
      <c r="L322" t="inlineStr">
        <is>
          <t>03</t>
        </is>
      </c>
      <c r="M322" t="inlineStr">
        <is>
          <t>01</t>
        </is>
      </c>
      <c r="N322" t="inlineStr">
        <is>
          <t>01</t>
        </is>
      </c>
      <c r="O322" t="inlineStr">
        <is>
          <t>03</t>
        </is>
      </c>
      <c r="P322" t="inlineStr">
        <is>
          <t>管道附件</t>
        </is>
      </c>
      <c r="Q322" t="inlineStr">
        <is>
          <t>机械式压力表</t>
        </is>
      </c>
      <c r="R322" t="inlineStr">
        <is>
          <t>压力表</t>
        </is>
      </c>
      <c r="S322" t="inlineStr">
        <is>
          <t>设备名称</t>
        </is>
      </c>
      <c r="T322"/>
      <c r="U322" t="inlineStr">
        <is>
          <t>管道附件_机械式压力表_压力表</t>
        </is>
      </c>
      <c r="V322" t="inlineStr">
        <is>
          <t>20231010更新：
1.命名去掉了系统、公称直径；
2.命名增加了系统、测量范围；
</t>
        </is>
      </c>
      <c r="W322" t="inlineStr">
        <is>
          <t>
</t>
        </is>
      </c>
      <c r="X322" t="inlineStr">
        <is>
          <t>空调水_管道附件</t>
        </is>
      </c>
      <c r="Y322"/>
      <c r="Z322"/>
      <c r="AA322"/>
      <c r="AB322" s="2" t="str">
        <f>=HYPERLINK("https://j6i2pabkfv.feishu.cn/wiki/VGJPwUX63iPlCLkGEmycamALnEc", "属性信息表-压力表-三工区")</f>
        <v>属性信息表-压力表-三工区</v>
      </c>
      <c r="AC322"/>
      <c r="AD322"/>
      <c r="AE322"/>
      <c r="AF322"/>
      <c r="AG322"/>
      <c r="AH322"/>
      <c r="AI322"/>
    </row>
    <row r="323" ht="25.5" customHeight="1">
      <c r="A323"/>
      <c r="B323" t="inlineStr">
        <is>
          <t>通风空调工程</t>
        </is>
      </c>
      <c r="C323" t="inlineStr">
        <is>
          <t>空调水工程</t>
        </is>
      </c>
      <c r="D323" t="inlineStr">
        <is>
          <t>仪表</t>
        </is>
      </c>
      <c r="E323" t="inlineStr">
        <is>
          <t>030601002</t>
        </is>
      </c>
      <c r="F323" t="inlineStr">
        <is>
          <t>压力表</t>
        </is>
      </c>
      <c r="G323"/>
      <c r="H323" t="inlineStr">
        <is>
          <t>个</t>
        </is>
      </c>
      <c r="I323" t="inlineStr">
        <is>
          <t>暖通空调系统</t>
        </is>
      </c>
      <c r="J323" t="inlineStr">
        <is>
          <t>暖通水系统</t>
        </is>
      </c>
      <c r="K323" t="inlineStr">
        <is>
          <t>冷水回水系统</t>
        </is>
      </c>
      <c r="L323" t="inlineStr">
        <is>
          <t>03</t>
        </is>
      </c>
      <c r="M323" t="inlineStr">
        <is>
          <t>01</t>
        </is>
      </c>
      <c r="N323" t="inlineStr">
        <is>
          <t>01</t>
        </is>
      </c>
      <c r="O323" t="inlineStr">
        <is>
          <t>04</t>
        </is>
      </c>
      <c r="P323" t="inlineStr">
        <is>
          <t>管道附件</t>
        </is>
      </c>
      <c r="Q323" t="inlineStr">
        <is>
          <t>电接点式压力表</t>
        </is>
      </c>
      <c r="R323" t="inlineStr">
        <is>
          <t>压力表</t>
        </is>
      </c>
      <c r="S323" t="inlineStr">
        <is>
          <t>设备名称</t>
        </is>
      </c>
      <c r="T323"/>
      <c r="U323" t="inlineStr">
        <is>
          <t>管道附件_电接点式压力表_压力表</t>
        </is>
      </c>
      <c r="V323" t="inlineStr">
        <is>
          <t>20231010更新：
1.新增构件；</t>
        </is>
      </c>
      <c r="W323"/>
      <c r="X323" t="inlineStr">
        <is>
          <t>空调水_管道附件</t>
        </is>
      </c>
      <c r="Y323"/>
      <c r="Z323"/>
      <c r="AA323"/>
      <c r="AB323" s="2" t="str">
        <f>=HYPERLINK("https://j6i2pabkfv.feishu.cn/wiki/VGJPwUX63iPlCLkGEmycamALnEc", "属性信息表-压力表-三工区")</f>
        <v>属性信息表-压力表-三工区</v>
      </c>
      <c r="AC323"/>
      <c r="AD323"/>
      <c r="AE323"/>
      <c r="AF323"/>
      <c r="AG323"/>
      <c r="AH323"/>
      <c r="AI323"/>
    </row>
    <row r="324" ht="25.5" customHeight="1">
      <c r="A324"/>
      <c r="B324" t="inlineStr">
        <is>
          <t>通风空调工程</t>
        </is>
      </c>
      <c r="C324" t="inlineStr">
        <is>
          <t>通风、空调风及防排烟工程</t>
        </is>
      </c>
      <c r="D324" t="inlineStr">
        <is>
          <t>设备</t>
        </is>
      </c>
      <c r="E324" t="inlineStr">
        <is>
          <t>030701003</t>
        </is>
      </c>
      <c r="F324" t="inlineStr">
        <is>
          <t>泳池除湿热泵机组 Q新=20000m³/h，H新=400Pa，N新=11kW；Q排=22000m³/h，H排=400Pa，N排=11kW；Q冷=150kW，Q热=180kW</t>
        </is>
      </c>
      <c r="G324"/>
      <c r="H324" t="inlineStr">
        <is>
          <t>台</t>
        </is>
      </c>
      <c r="I324" t="inlineStr">
        <is>
          <t>暖通空调系统</t>
        </is>
      </c>
      <c r="J324" t="inlineStr">
        <is>
          <t>机械设备</t>
        </is>
      </c>
      <c r="K324" t="inlineStr">
        <is>
          <t>其它机械设备</t>
        </is>
      </c>
      <c r="L324" t="inlineStr">
        <is>
          <t>03</t>
        </is>
      </c>
      <c r="M324" t="inlineStr">
        <is>
          <t>01</t>
        </is>
      </c>
      <c r="N324" t="inlineStr">
        <is>
          <t>05</t>
        </is>
      </c>
      <c r="O324" t="inlineStr">
        <is>
          <t>01</t>
        </is>
      </c>
      <c r="P324" t="inlineStr">
        <is>
          <t>机械设备</t>
        </is>
      </c>
      <c r="Q324" t="inlineStr">
        <is>
          <t>泳池除湿热泵机组</t>
        </is>
      </c>
      <c r="R324" t="inlineStr">
        <is>
          <t>泳池除湿热泵机组 -20000m³/h-400Pa-11kW-22000m³/h-400Pa-11kW-150kW-180kW</t>
        </is>
      </c>
      <c r="S324" t="inlineStr">
        <is>
          <t>设备编号-新风风量（m3/h）-新风风压（Pa）-新风功率（kw）-排风风量（m3/h）-排风风压（Pa）-排风功率（kw）制冷量（kw）-制热量（kw）</t>
        </is>
      </c>
      <c r="T324"/>
      <c r="U324" t="inlineStr">
        <is>
          <t>机械设备_泳池除湿热泵机组_泳池除湿热泵机组 -20000m³/h-400Pa-11kW-22000m³/h-400Pa-11kW-150kW-180kW</t>
        </is>
      </c>
      <c r="V324" t="inlineStr">
        <is>
          <t>20231010更新：
1.新增构件</t>
        </is>
      </c>
      <c r="W324"/>
      <c r="X324" t="inlineStr">
        <is>
          <t>空调水_机械设备</t>
        </is>
      </c>
      <c r="Y324"/>
      <c r="Z324"/>
      <c r="AA324"/>
      <c r="AB324" s="2" t="str">
        <f>=HYPERLINK("https://j6i2pabkfv.feishu.cn/wiki/FUj4wZwlgisr7nku3VTcLzq3nlh", "属性信息表-泳池除湿热泵机组-一工区")</f>
        <v>属性信息表-泳池除湿热泵机组-一工区</v>
      </c>
      <c r="AC324"/>
      <c r="AD324"/>
      <c r="AE324"/>
      <c r="AF324"/>
      <c r="AG324"/>
      <c r="AH324"/>
      <c r="AI324"/>
    </row>
    <row r="325" ht="25.5" customHeight="1">
      <c r="A325"/>
      <c r="B325" t="inlineStr">
        <is>
          <t>通风空调工程</t>
        </is>
      </c>
      <c r="C325" t="inlineStr">
        <is>
          <t>通风、空调风及防排烟工程</t>
        </is>
      </c>
      <c r="D325" t="inlineStr">
        <is>
          <t>设备</t>
        </is>
      </c>
      <c r="E325" t="inlineStr">
        <is>
          <t>030701010</t>
        </is>
      </c>
      <c r="F325" t="inlineStr">
        <is>
          <t>油网滤尘器 L=1000m3/h  P=41.7Pa</t>
        </is>
      </c>
      <c r="G325"/>
      <c r="H325" t="inlineStr">
        <is>
          <t>个</t>
        </is>
      </c>
      <c r="I325" t="inlineStr">
        <is>
          <t>暖通空调系统</t>
        </is>
      </c>
      <c r="J325" t="inlineStr">
        <is>
          <t>管道净化装置</t>
        </is>
      </c>
      <c r="K325" t="inlineStr">
        <is>
          <t>/</t>
        </is>
      </c>
      <c r="L325" t="inlineStr">
        <is>
          <t>03</t>
        </is>
      </c>
      <c r="M325" t="inlineStr">
        <is>
          <t>01</t>
        </is>
      </c>
      <c r="N325" t="inlineStr">
        <is>
          <t>08</t>
        </is>
      </c>
      <c r="O325" t="inlineStr">
        <is>
          <t>00</t>
        </is>
      </c>
      <c r="P325" t="inlineStr">
        <is>
          <t>机械设备</t>
        </is>
      </c>
      <c r="Q325" t="inlineStr">
        <is>
          <t>油网滤尘器</t>
        </is>
      </c>
      <c r="R325" t="inlineStr">
        <is>
          <t>油网滤尘器-1000m3/h-41.7Pa</t>
        </is>
      </c>
      <c r="S325" t="inlineStr">
        <is>
          <t>设备名称-风量（m³/h）-压力（Pa）</t>
        </is>
      </c>
      <c r="T325"/>
      <c r="U325" t="inlineStr">
        <is>
          <t>机械设备_油网滤尘器_油网滤尘器-1000m3/h-41.7Pa</t>
        </is>
      </c>
      <c r="V325" t="inlineStr">
        <is>
          <t>20231010更新：
1.新增构件</t>
        </is>
      </c>
      <c r="W325"/>
      <c r="X325" t="inlineStr">
        <is>
          <t>空调风_风管附件</t>
        </is>
      </c>
      <c r="Y325"/>
      <c r="Z325"/>
      <c r="AA325"/>
      <c r="AB325" s="2" t="str">
        <f>=HYPERLINK("https://j6i2pabkfv.feishu.cn/wiki/T6ehwyRcYip1GTkVG1OcJRU0n1d", "属性信息表-油网滤尘器-一工区")</f>
        <v>属性信息表-油网滤尘器-一工区</v>
      </c>
      <c r="AC325"/>
      <c r="AD325"/>
      <c r="AE325"/>
      <c r="AF325"/>
      <c r="AG325"/>
      <c r="AH325"/>
      <c r="AI325"/>
    </row>
    <row r="326" ht="25.5" customHeight="1">
      <c r="A326"/>
      <c r="B326" t="inlineStr">
        <is>
          <t>通风空调工程</t>
        </is>
      </c>
      <c r="C326" t="inlineStr">
        <is>
          <t>通风、空调风及防排烟工程</t>
        </is>
      </c>
      <c r="D326" t="inlineStr">
        <is>
          <t>设备</t>
        </is>
      </c>
      <c r="E326" t="inlineStr">
        <is>
          <t>030701003</t>
        </is>
      </c>
      <c r="F326" t="inlineStr">
        <is>
          <t>高压静电型油烟净化机组 L=25200m3/h N=2000w</t>
        </is>
      </c>
      <c r="G326"/>
      <c r="H326" t="inlineStr">
        <is>
          <t>台</t>
        </is>
      </c>
      <c r="I326" t="inlineStr">
        <is>
          <t>暖通空调系统</t>
        </is>
      </c>
      <c r="J326" t="inlineStr">
        <is>
          <t>机械设备</t>
        </is>
      </c>
      <c r="K326" t="inlineStr">
        <is>
          <t>其它机械设备</t>
        </is>
      </c>
      <c r="L326" t="inlineStr">
        <is>
          <t>03</t>
        </is>
      </c>
      <c r="M326" t="inlineStr">
        <is>
          <t>01</t>
        </is>
      </c>
      <c r="N326" t="inlineStr">
        <is>
          <t>05</t>
        </is>
      </c>
      <c r="O326" t="inlineStr">
        <is>
          <t>01</t>
        </is>
      </c>
      <c r="P326" t="inlineStr">
        <is>
          <t>机械设备</t>
        </is>
      </c>
      <c r="Q326" t="inlineStr">
        <is>
          <t>高压静电型油烟净化机组</t>
        </is>
      </c>
      <c r="R326" t="inlineStr">
        <is>
          <t>高压静电型油烟净化机组-25200m3/h-2000w</t>
        </is>
      </c>
      <c r="S326" t="inlineStr">
        <is>
          <t>设备名称-处理风量（m³/h）-功率（kw）</t>
        </is>
      </c>
      <c r="T326"/>
      <c r="U326" t="inlineStr">
        <is>
          <t>机械设备_高压静电型油烟净化机组_高压静电型油烟净化机组-25200m3/h-2000w</t>
        </is>
      </c>
      <c r="V326" t="inlineStr">
        <is>
          <t>20231010更新：
1.新增构件</t>
        </is>
      </c>
      <c r="W326"/>
      <c r="X326" t="inlineStr">
        <is>
          <t>机械设备安装工程_机械设备</t>
        </is>
      </c>
      <c r="Y326"/>
      <c r="Z326"/>
      <c r="AA326"/>
      <c r="AB326" s="2" t="str">
        <f>=HYPERLINK("https://j6i2pabkfv.feishu.cn/wiki/RZafwwNc4iQ85TkSzbNcIJxhnhb", "属性信息表-油烟净化机组-一工区")</f>
        <v>属性信息表-油烟净化机组-一工区</v>
      </c>
      <c r="AC326"/>
      <c r="AD326"/>
      <c r="AE326"/>
      <c r="AF326"/>
      <c r="AG326"/>
      <c r="AH326"/>
      <c r="AI326"/>
    </row>
    <row r="327" ht="25.5" customHeight="1">
      <c r="A327"/>
      <c r="B327" t="inlineStr">
        <is>
          <t>通风空调工程</t>
        </is>
      </c>
      <c r="C327" t="inlineStr">
        <is>
          <t>通风、空调风及防排烟工程</t>
        </is>
      </c>
      <c r="D327" t="inlineStr">
        <is>
          <t>设备</t>
        </is>
      </c>
      <c r="E327" t="inlineStr">
        <is>
          <t>030108003</t>
        </is>
      </c>
      <c r="F327" t="inlineStr">
        <is>
          <t>厨房油烟净化除臭机组   L=25500m3/h N=888W 阻力≤145Pa</t>
        </is>
      </c>
      <c r="G327"/>
      <c r="H327" t="inlineStr">
        <is>
          <t>台</t>
        </is>
      </c>
      <c r="I327" t="inlineStr">
        <is>
          <t>暖通空调系统</t>
        </is>
      </c>
      <c r="J327" t="inlineStr">
        <is>
          <t>机械设备</t>
        </is>
      </c>
      <c r="K327" t="inlineStr">
        <is>
          <t>其它机械设备</t>
        </is>
      </c>
      <c r="L327" t="inlineStr">
        <is>
          <t>03</t>
        </is>
      </c>
      <c r="M327" t="inlineStr">
        <is>
          <t>01</t>
        </is>
      </c>
      <c r="N327" t="inlineStr">
        <is>
          <t>05</t>
        </is>
      </c>
      <c r="O327" t="inlineStr">
        <is>
          <t>01</t>
        </is>
      </c>
      <c r="P327" t="inlineStr">
        <is>
          <t>机械设备</t>
        </is>
      </c>
      <c r="Q327" t="inlineStr">
        <is>
          <t>油烟净化除臭机组</t>
        </is>
      </c>
      <c r="R327" t="inlineStr">
        <is>
          <t>厨房油烟净化除臭机组 -25500m3/h-888W -145Pa</t>
        </is>
      </c>
      <c r="S327" t="inlineStr">
        <is>
          <t>设备名称-处理风量（m³/h）-功率（kw）-阻力（Pa）</t>
        </is>
      </c>
      <c r="T327"/>
      <c r="U327" t="inlineStr">
        <is>
          <t>机械设备_油烟净化除臭机组_厨房油烟净化除臭机组 -25500m3/h-888W -145Pa</t>
        </is>
      </c>
      <c r="V327" t="inlineStr">
        <is>
          <t>20231010更新：
1.新增构件</t>
        </is>
      </c>
      <c r="W327"/>
      <c r="X327" t="inlineStr">
        <is>
          <t>机械设备安装工程_机械设备</t>
        </is>
      </c>
      <c r="Y327"/>
      <c r="Z327"/>
      <c r="AA327"/>
      <c r="AB327" s="2" t="str">
        <f>=HYPERLINK("https://j6i2pabkfv.feishu.cn/wiki/RZafwwNc4iQ85TkSzbNcIJxhnhb", "属性信息表-油烟净化机组-一工区")</f>
        <v>属性信息表-油烟净化机组-一工区</v>
      </c>
      <c r="AC327"/>
      <c r="AD327"/>
      <c r="AE327"/>
      <c r="AF327"/>
      <c r="AG327"/>
      <c r="AH327"/>
      <c r="AI327"/>
    </row>
    <row r="328" ht="25.5" customHeight="1">
      <c r="A328"/>
      <c r="B328" t="inlineStr">
        <is>
          <t>通风空调工程</t>
        </is>
      </c>
      <c r="C328" t="inlineStr">
        <is>
          <t>通风、空调风及防排烟工程</t>
        </is>
      </c>
      <c r="D328" t="inlineStr">
        <is>
          <t>设备</t>
        </is>
      </c>
      <c r="E328" t="inlineStr">
        <is>
          <t>030108003</t>
        </is>
      </c>
      <c r="F328" t="inlineStr">
        <is>
          <t>油烟净化设备L=15000m3/h H≤450Pa N=0.318KW 净化效率≥D.0.P92%</t>
        </is>
      </c>
      <c r="G328"/>
      <c r="H328" t="inlineStr">
        <is>
          <t>台</t>
        </is>
      </c>
      <c r="I328" t="inlineStr">
        <is>
          <t>暖通空调系统</t>
        </is>
      </c>
      <c r="J328" t="inlineStr">
        <is>
          <t>通风系统</t>
        </is>
      </c>
      <c r="K328" t="inlineStr">
        <is>
          <t>排油烟系统</t>
        </is>
      </c>
      <c r="L328" t="inlineStr">
        <is>
          <t>03</t>
        </is>
      </c>
      <c r="M328" t="inlineStr">
        <is>
          <t>01</t>
        </is>
      </c>
      <c r="N328" t="inlineStr">
        <is>
          <t>02</t>
        </is>
      </c>
      <c r="O328" t="inlineStr">
        <is>
          <t>16</t>
        </is>
      </c>
      <c r="P328" t="inlineStr">
        <is>
          <t>机械设备</t>
        </is>
      </c>
      <c r="Q328" t="inlineStr">
        <is>
          <t>油烟净化设备</t>
        </is>
      </c>
      <c r="R328" t="inlineStr">
        <is>
          <t>油烟净化设备-15000m3/h-450Pa-0.318KW -D.0.P92%</t>
        </is>
      </c>
      <c r="S328" t="inlineStr">
        <is>
          <t>设备名称-处理风量（m³/h）-功率（kw）-净化效率</t>
        </is>
      </c>
      <c r="T328"/>
      <c r="U328" t="inlineStr">
        <is>
          <t>机械设备_油烟净化设备_油烟净化设备-15000m3/h-450Pa-0.318KW -D.0.P92%</t>
        </is>
      </c>
      <c r="V328" t="inlineStr">
        <is>
          <t>20231010更新：
1.命名去掉了简写字母Q N；
2.命名增加了设备编号；</t>
        </is>
      </c>
      <c r="W328" t="inlineStr">
        <is>
          <t>
</t>
        </is>
      </c>
      <c r="X328" t="inlineStr">
        <is>
          <t>机械设备安装工程_机械设备</t>
        </is>
      </c>
      <c r="Y328"/>
      <c r="Z328"/>
      <c r="AA328"/>
      <c r="AB328" s="2" t="str">
        <f>=HYPERLINK("https://j6i2pabkfv.feishu.cn/wiki/RZafwwNc4iQ85TkSzbNcIJxhnhb", "属性信息表-油烟净化机组-一工区")</f>
        <v>属性信息表-油烟净化机组-一工区</v>
      </c>
      <c r="AC328"/>
      <c r="AD328"/>
      <c r="AE328"/>
      <c r="AF328"/>
      <c r="AG328"/>
      <c r="AH328"/>
      <c r="AI328"/>
    </row>
    <row r="329" ht="25.5" customHeight="1">
      <c r="A329"/>
      <c r="B329" t="inlineStr">
        <is>
          <t>通风空调工程</t>
        </is>
      </c>
      <c r="C329" t="inlineStr">
        <is>
          <t>空调水工程</t>
        </is>
      </c>
      <c r="D329" t="inlineStr">
        <is>
          <t>阀门</t>
        </is>
      </c>
      <c r="E329" t="inlineStr">
        <is>
          <t>030223003</t>
        </is>
      </c>
      <c r="F329" t="inlineStr">
        <is>
          <t>集气罐 DN80</t>
        </is>
      </c>
      <c r="G329"/>
      <c r="H329" t="inlineStr">
        <is>
          <t>个</t>
        </is>
      </c>
      <c r="I329" t="inlineStr">
        <is>
          <t>暖通空调系统</t>
        </is>
      </c>
      <c r="J329" t="inlineStr">
        <is>
          <t>暖通水系统</t>
        </is>
      </c>
      <c r="K329" t="inlineStr">
        <is>
          <t>热水回水系统</t>
        </is>
      </c>
      <c r="L329" t="inlineStr">
        <is>
          <t>03</t>
        </is>
      </c>
      <c r="M329" t="inlineStr">
        <is>
          <t>01</t>
        </is>
      </c>
      <c r="N329" t="inlineStr">
        <is>
          <t>01</t>
        </is>
      </c>
      <c r="O329" t="inlineStr">
        <is>
          <t>06</t>
        </is>
      </c>
      <c r="P329" t="inlineStr">
        <is>
          <t>管道附件</t>
        </is>
      </c>
      <c r="Q329" t="inlineStr">
        <is>
          <t>集气罐</t>
        </is>
      </c>
      <c r="R329" t="inlineStr">
        <is>
          <t>集气罐-DN80</t>
        </is>
      </c>
      <c r="S329" t="inlineStr">
        <is>
          <t>设备名称-公称直径（mm）</t>
        </is>
      </c>
      <c r="T329"/>
      <c r="U329" t="inlineStr">
        <is>
          <t>管道附件_集气罐_集气罐-DN80</t>
        </is>
      </c>
      <c r="V329" t="inlineStr">
        <is>
          <t>20240528更新：清单补全</t>
        </is>
      </c>
      <c r="W329"/>
      <c r="X329"/>
      <c r="Y329"/>
      <c r="Z329"/>
      <c r="AA329"/>
      <c r="AB329" s="2" t="str">
        <f>=HYPERLINK("https://j6i2pabkfv.feishu.cn/wiki/DKa9wTGJSioyD1keNEzcbIsxnNe", "属性信息表-有压容器-三工区")</f>
        <v>属性信息表-有压容器-三工区</v>
      </c>
      <c r="AC329"/>
      <c r="AD329"/>
      <c r="AE329"/>
      <c r="AF329"/>
      <c r="AG329"/>
      <c r="AH329"/>
      <c r="AI329"/>
    </row>
    <row r="330" ht="25.5" customHeight="1">
      <c r="A330"/>
      <c r="B330" t="inlineStr">
        <is>
          <t>通风空调工程</t>
        </is>
      </c>
      <c r="C330" t="inlineStr">
        <is>
          <t>空调水工程</t>
        </is>
      </c>
      <c r="D330" t="inlineStr">
        <is>
          <t>设备</t>
        </is>
      </c>
      <c r="E330" t="inlineStr">
        <is>
          <t>030109011</t>
        </is>
      </c>
      <c r="F330" t="inlineStr">
        <is>
          <t>膨胀定压罐（调节容积:1000L，稳压泵：3.2-6.4m³/h，16-25m，稳压泵功率：2.2*2kW，稳压压力：350kPa）</t>
        </is>
      </c>
      <c r="G330"/>
      <c r="H330" t="inlineStr">
        <is>
          <t>台</t>
        </is>
      </c>
      <c r="I330" t="inlineStr">
        <is>
          <t>暖通空调系统</t>
        </is>
      </c>
      <c r="J330" t="inlineStr">
        <is>
          <t>机械设备</t>
        </is>
      </c>
      <c r="K330" t="inlineStr">
        <is>
          <t>其它机械设备</t>
        </is>
      </c>
      <c r="L330" t="inlineStr">
        <is>
          <t>03</t>
        </is>
      </c>
      <c r="M330" t="inlineStr">
        <is>
          <t>01</t>
        </is>
      </c>
      <c r="N330" t="inlineStr">
        <is>
          <t>05</t>
        </is>
      </c>
      <c r="O330" t="inlineStr">
        <is>
          <t>01</t>
        </is>
      </c>
      <c r="P330" t="inlineStr">
        <is>
          <t>机械设备</t>
        </is>
      </c>
      <c r="Q330" t="inlineStr">
        <is>
          <t>膨胀定压罐</t>
        </is>
      </c>
      <c r="R330" t="inlineStr">
        <is>
          <t>膨胀定压罐-1000L-3.2-6.4m³/h-16-25m-2.2*2kW-350kPa</t>
        </is>
      </c>
      <c r="S330" t="inlineStr">
        <is>
          <t>设备名称-调节容积(L)-稳压泵流量(m3/h)-稳压泵功率(kw)-稳压压力(kPa)</t>
        </is>
      </c>
      <c r="T330"/>
      <c r="U330" t="inlineStr">
        <is>
          <t>机械设备_膨胀定压罐_膨胀定压罐-1000L-3.2-6.4m³/h-16-25m-2.2*2kW-350kPa</t>
        </is>
      </c>
      <c r="V330" t="inlineStr">
        <is>
          <t>20240528更新：清单补全</t>
        </is>
      </c>
      <c r="W330"/>
      <c r="X330"/>
      <c r="Y330"/>
      <c r="Z330"/>
      <c r="AA330"/>
      <c r="AB330" s="2" t="str">
        <f>=HYPERLINK("https://j6i2pabkfv.feishu.cn/wiki/DKa9wTGJSioyD1keNEzcbIsxnNe", "属性信息表-有压容器-三工区")</f>
        <v>属性信息表-有压容器-三工区</v>
      </c>
      <c r="AC330"/>
      <c r="AD330"/>
      <c r="AE330"/>
      <c r="AF330"/>
      <c r="AG330"/>
      <c r="AH330"/>
      <c r="AI330"/>
    </row>
    <row r="331" ht="25.5" customHeight="1">
      <c r="A331"/>
      <c r="B331" t="inlineStr">
        <is>
          <t>通风空调工程</t>
        </is>
      </c>
      <c r="C331" t="inlineStr">
        <is>
          <t>空调水工程</t>
        </is>
      </c>
      <c r="D331" t="inlineStr">
        <is>
          <t>设备</t>
        </is>
      </c>
      <c r="E331" t="inlineStr">
        <is>
          <t>030109011</t>
        </is>
      </c>
      <c r="F331" t="inlineStr">
        <is>
          <t>立式气压罐定压装置</t>
        </is>
      </c>
      <c r="G331"/>
      <c r="H331" t="inlineStr">
        <is>
          <t>台</t>
        </is>
      </c>
      <c r="I331" t="inlineStr">
        <is>
          <t>暖通空调系统</t>
        </is>
      </c>
      <c r="J331" t="inlineStr">
        <is>
          <t>机械设备</t>
        </is>
      </c>
      <c r="K331" t="inlineStr">
        <is>
          <t>其他机械设备</t>
        </is>
      </c>
      <c r="L331" t="inlineStr">
        <is>
          <t>03</t>
        </is>
      </c>
      <c r="M331" t="inlineStr">
        <is>
          <t>01</t>
        </is>
      </c>
      <c r="N331" t="inlineStr">
        <is>
          <t>05</t>
        </is>
      </c>
      <c r="O331" t="inlineStr">
        <is>
          <t>01</t>
        </is>
      </c>
      <c r="P331" t="inlineStr">
        <is>
          <t>机械设备</t>
        </is>
      </c>
      <c r="Q331" t="inlineStr">
        <is>
          <t>气压定（稳）压罐</t>
        </is>
      </c>
      <c r="R331" t="inlineStr">
        <is>
          <t>立式气压罐定压装置</t>
        </is>
      </c>
      <c r="S331" t="inlineStr">
        <is>
          <t>设备名称</t>
        </is>
      </c>
      <c r="T331"/>
      <c r="U331" t="inlineStr">
        <is>
          <t>机械设备_气压定（稳）压罐_立式气压罐定压装置</t>
        </is>
      </c>
      <c r="V331" t="inlineStr">
        <is>
          <t>20231010更新：
1.新增构件</t>
        </is>
      </c>
      <c r="W331"/>
      <c r="X331" t="inlineStr">
        <is>
          <t>空调水_机械设备</t>
        </is>
      </c>
      <c r="Y331"/>
      <c r="Z331"/>
      <c r="AA331"/>
      <c r="AB331" s="2" t="str">
        <f>=HYPERLINK("https://j6i2pabkfv.feishu.cn/wiki/DKa9wTGJSioyD1keNEzcbIsxnNe", "属性信息表-有压容器-三工区")</f>
        <v>属性信息表-有压容器-三工区</v>
      </c>
      <c r="AC331"/>
      <c r="AD331"/>
      <c r="AE331"/>
      <c r="AF331"/>
      <c r="AG331"/>
      <c r="AH331"/>
      <c r="AI331"/>
    </row>
    <row r="332" ht="25.5" customHeight="1">
      <c r="A332"/>
      <c r="B332" t="inlineStr">
        <is>
          <t>通风空调工程</t>
        </is>
      </c>
      <c r="C332" t="inlineStr">
        <is>
          <t>空调水工程</t>
        </is>
      </c>
      <c r="D332" t="inlineStr">
        <is>
          <t>支吊架</t>
        </is>
      </c>
      <c r="E332" t="inlineStr">
        <is>
          <t>031002001</t>
        </is>
      </c>
      <c r="F332" t="inlineStr">
        <is>
          <t>管道支架</t>
        </is>
      </c>
      <c r="G332"/>
      <c r="H332" t="inlineStr">
        <is>
          <t>m³</t>
        </is>
      </c>
      <c r="I332" t="inlineStr">
        <is>
          <t>暖通空调系统</t>
        </is>
      </c>
      <c r="J332" t="inlineStr">
        <is>
          <t>支吊架</t>
        </is>
      </c>
      <c r="K332" t="inlineStr">
        <is>
          <t>/</t>
        </is>
      </c>
      <c r="L332" t="inlineStr">
        <is>
          <t>03</t>
        </is>
      </c>
      <c r="M332" t="inlineStr">
        <is>
          <t>01</t>
        </is>
      </c>
      <c r="N332" t="inlineStr">
        <is>
          <t>09</t>
        </is>
      </c>
      <c r="O332" t="inlineStr">
        <is>
          <t>00</t>
        </is>
      </c>
      <c r="P332" t="inlineStr">
        <is>
          <t>机械设备</t>
        </is>
      </c>
      <c r="Q332" t="inlineStr">
        <is>
          <t>单专业支吊架</t>
        </is>
      </c>
      <c r="R332" t="inlineStr">
        <is>
          <t>管道支架</t>
        </is>
      </c>
      <c r="S332" t="inlineStr">
        <is>
          <t>设备名称</t>
        </is>
      </c>
      <c r="T332"/>
      <c r="U332" t="inlineStr">
        <is>
          <t>机械设备_单专业支吊架_管道支架</t>
        </is>
      </c>
      <c r="V332" t="inlineStr">
        <is>
          <t>20231010更新：
1.命名去掉了形状-形状；
2.命名增加了系统、型号材质；
2.修改了族名称；
20231110更新命名规则</t>
        </is>
      </c>
      <c r="W332" t="inlineStr">
        <is>
          <t>
</t>
        </is>
      </c>
      <c r="X332" t="inlineStr">
        <is>
          <t>综合_机械设备</t>
        </is>
      </c>
      <c r="Y332"/>
      <c r="Z332"/>
      <c r="AA332"/>
      <c r="AB332" s="2" t="str">
        <f>=HYPERLINK("https://j6i2pabkfv.feishu.cn/wiki/EwoXw73Q3iLClxk1RNwcha5EnQe", "属性信息表-支吊架-一工区")</f>
        <v>属性信息表-支吊架-一工区</v>
      </c>
      <c r="AC332"/>
      <c r="AD332"/>
      <c r="AE332"/>
      <c r="AF332"/>
      <c r="AG332"/>
      <c r="AH332"/>
      <c r="AI332"/>
    </row>
    <row r="333" ht="25.5" customHeight="1">
      <c r="A333"/>
      <c r="B333" t="inlineStr">
        <is>
          <t>通风空调工程</t>
        </is>
      </c>
      <c r="C333" t="inlineStr">
        <is>
          <t>空调水工程</t>
        </is>
      </c>
      <c r="D333" t="inlineStr">
        <is>
          <t>支吊架</t>
        </is>
      </c>
      <c r="E333" t="inlineStr">
        <is>
          <t>10B010</t>
        </is>
      </c>
      <c r="F333" t="inlineStr">
        <is>
          <t>成品支架</t>
        </is>
      </c>
      <c r="G333"/>
      <c r="H333" t="inlineStr">
        <is>
          <t>m³</t>
        </is>
      </c>
      <c r="I333" t="inlineStr">
        <is>
          <t>暖通空调系统</t>
        </is>
      </c>
      <c r="J333" t="inlineStr">
        <is>
          <t>支吊架</t>
        </is>
      </c>
      <c r="K333" t="inlineStr">
        <is>
          <t>/</t>
        </is>
      </c>
      <c r="L333" t="inlineStr">
        <is>
          <t>03</t>
        </is>
      </c>
      <c r="M333" t="inlineStr">
        <is>
          <t>01</t>
        </is>
      </c>
      <c r="N333" t="inlineStr">
        <is>
          <t>09</t>
        </is>
      </c>
      <c r="O333" t="inlineStr">
        <is>
          <t>00</t>
        </is>
      </c>
      <c r="P333" t="inlineStr">
        <is>
          <t>机械设备</t>
        </is>
      </c>
      <c r="Q333" t="inlineStr">
        <is>
          <t>综合支吊架</t>
        </is>
      </c>
      <c r="R333" t="inlineStr">
        <is>
          <t>成品支架</t>
        </is>
      </c>
      <c r="S333" t="inlineStr">
        <is>
          <t>设备名称</t>
        </is>
      </c>
      <c r="T333"/>
      <c r="U333" t="inlineStr">
        <is>
          <t>机械设备_综合支吊架_成品支架</t>
        </is>
      </c>
      <c r="V333" t="inlineStr">
        <is>
          <t>20231110新增</t>
        </is>
      </c>
      <c r="W333"/>
      <c r="X333" t="inlineStr">
        <is>
          <t>综合_机械设备</t>
        </is>
      </c>
      <c r="Y333"/>
      <c r="Z333"/>
      <c r="AA333"/>
      <c r="AB333" s="2" t="str">
        <f>=HYPERLINK("https://j6i2pabkfv.feishu.cn/wiki/EwoXw73Q3iLClxk1RNwcha5EnQe", "属性信息表-支吊架-一工区")</f>
        <v>属性信息表-支吊架-一工区</v>
      </c>
      <c r="AC333"/>
      <c r="AD333"/>
      <c r="AE333"/>
      <c r="AF333"/>
      <c r="AG333"/>
      <c r="AH333"/>
      <c r="AI333"/>
    </row>
    <row r="334" ht="25.5" customHeight="1">
      <c r="A334"/>
      <c r="B334" t="inlineStr">
        <is>
          <t>通风空调工程</t>
        </is>
      </c>
      <c r="C334" t="inlineStr">
        <is>
          <t>空调水工程</t>
        </is>
      </c>
      <c r="D334" t="inlineStr">
        <is>
          <t>仪表</t>
        </is>
      </c>
      <c r="E334" t="inlineStr">
        <is>
          <t>030901006</t>
        </is>
      </c>
      <c r="F334" t="inlineStr">
        <is>
          <t>水流指示器</t>
        </is>
      </c>
      <c r="G334"/>
      <c r="H334" t="inlineStr">
        <is>
          <t>个</t>
        </is>
      </c>
      <c r="I334" t="inlineStr">
        <is>
          <t>暖通空调系统</t>
        </is>
      </c>
      <c r="J334" t="inlineStr">
        <is>
          <t>暖通水系统</t>
        </is>
      </c>
      <c r="K334" t="inlineStr">
        <is>
          <t>热水回水系统</t>
        </is>
      </c>
      <c r="L334" t="inlineStr">
        <is>
          <t>03</t>
        </is>
      </c>
      <c r="M334" t="inlineStr">
        <is>
          <t>01</t>
        </is>
      </c>
      <c r="N334" t="inlineStr">
        <is>
          <t>01</t>
        </is>
      </c>
      <c r="O334" t="inlineStr">
        <is>
          <t>06</t>
        </is>
      </c>
      <c r="P334" t="inlineStr">
        <is>
          <t>管道附件</t>
        </is>
      </c>
      <c r="Q334" t="inlineStr">
        <is>
          <t>指针式水流指示器</t>
        </is>
      </c>
      <c r="R334" t="inlineStr">
        <is>
          <t>水流指示器-DN150</t>
        </is>
      </c>
      <c r="S334" t="inlineStr">
        <is>
          <t>设备名称-公称直径</t>
        </is>
      </c>
      <c r="T334"/>
      <c r="U334" t="inlineStr">
        <is>
          <t>管道附件_指针式水流指示器_水流指示器-DN150</t>
        </is>
      </c>
      <c r="V334" t="inlineStr">
        <is>
          <t>20231010更新：
1.新增构件；</t>
        </is>
      </c>
      <c r="W334"/>
      <c r="X334" t="inlineStr">
        <is>
          <t>空调水_管道附件</t>
        </is>
      </c>
      <c r="Y334"/>
      <c r="Z334"/>
      <c r="AA334"/>
      <c r="AB334" s="2" t="str">
        <f>=HYPERLINK("https://j6i2pabkfv.feishu.cn/wiki/PXy4wINjdi8EZ9kNAzcckyRPniV", "属性信息表-指针式水流指示器-一工区")</f>
        <v>属性信息表-指针式水流指示器-一工区</v>
      </c>
      <c r="AC334"/>
      <c r="AD334"/>
      <c r="AE334"/>
      <c r="AF334"/>
      <c r="AG334"/>
      <c r="AH334"/>
      <c r="AI334"/>
    </row>
    <row r="335" ht="25.5" customHeight="1">
      <c r="A335"/>
      <c r="B335" t="inlineStr">
        <is>
          <t>通风空调工程</t>
        </is>
      </c>
      <c r="C335" t="inlineStr">
        <is>
          <t>通风、空调风及防排烟工程</t>
        </is>
      </c>
      <c r="D335" t="inlineStr">
        <is>
          <t>风管附件</t>
        </is>
      </c>
      <c r="E335" t="inlineStr">
        <is>
          <t>030703024</t>
        </is>
      </c>
      <c r="F335" t="inlineStr">
        <is>
          <t>自动排气活门 PS-D250型  L=800m3/h</t>
        </is>
      </c>
      <c r="G335"/>
      <c r="H335" t="inlineStr">
        <is>
          <t>个</t>
        </is>
      </c>
      <c r="I335" t="inlineStr">
        <is>
          <t>暖通空调系统</t>
        </is>
      </c>
      <c r="J335" t="inlineStr">
        <is>
          <t>管道净化装置</t>
        </is>
      </c>
      <c r="K335" t="inlineStr">
        <is>
          <t>/</t>
        </is>
      </c>
      <c r="L335" t="inlineStr">
        <is>
          <t>03</t>
        </is>
      </c>
      <c r="M335" t="inlineStr">
        <is>
          <t>01</t>
        </is>
      </c>
      <c r="N335" t="inlineStr">
        <is>
          <t>08</t>
        </is>
      </c>
      <c r="O335" t="inlineStr">
        <is>
          <t>00</t>
        </is>
      </c>
      <c r="P335" t="inlineStr">
        <is>
          <t>风管附件</t>
        </is>
      </c>
      <c r="Q335" t="inlineStr">
        <is>
          <t>自动排气活门</t>
        </is>
      </c>
      <c r="R335" t="inlineStr">
        <is>
          <t>自动排气活门 PS-D250型-800m3/h</t>
        </is>
      </c>
      <c r="S335" t="inlineStr">
        <is>
          <t>系统-类型-排气风量（m³/h）</t>
        </is>
      </c>
      <c r="T335"/>
      <c r="U335" t="inlineStr">
        <is>
          <t>风管附件_自动排气活门_自动排气活门 PS-D250型-800m3/h</t>
        </is>
      </c>
      <c r="V335" t="inlineStr">
        <is>
          <t>20231010更新：
1.新增构件</t>
        </is>
      </c>
      <c r="W335"/>
      <c r="X335" t="inlineStr">
        <is>
          <t>空调风_风管附件</t>
        </is>
      </c>
      <c r="Y335"/>
      <c r="Z335"/>
      <c r="AA335"/>
      <c r="AB335" s="2" t="str">
        <f>=HYPERLINK("https://j6i2pabkfv.feishu.cn/wiki/KAiawCr4nittnwkWJUBcWpfHnTf", "属性信息表-自动排气活门-一工区")</f>
        <v>属性信息表-自动排气活门-一工区</v>
      </c>
      <c r="AC335"/>
      <c r="AD335"/>
      <c r="AE335"/>
      <c r="AF335"/>
      <c r="AG335"/>
      <c r="AH335"/>
      <c r="AI335"/>
    </row>
  </sheetData>
  <dataValidations count="12">
    <dataValidation allowBlank="false" sqref="B2:B334" type="list">
      <formula1>"通风空调工程,弱电工程
,设备,强电工程,给排水工程"</formula1>
    </dataValidation>
    <dataValidation allowBlank="false" sqref="C2:C334" type="list">
      <formula1>"通风、空调风及防排烟工程,空调水工程,热水系统,给水系统,"</formula1>
    </dataValidation>
    <dataValidation allowBlank="false" sqref="D2:D334" type="list">
      <formula1>"设备,/,/,风管附件,管道附件,管道,风管,风口,阀门,仪表,保温及保护壳,风阀,支吊架,031003003,其他"</formula1>
    </dataValidation>
    <dataValidation allowBlank="false" sqref="H2:H334" type="list">
      <formula1>"个,台,m,kg,m³,支,㎡
,m,m,个,套,块,吨"</formula1>
    </dataValidation>
    <dataValidation allowBlank="false" sqref="I2:I334" type="list">
      <formula1>"暖通空调系统,给排水系统,给水系统,智能化系统,机械设备,冷热水回水系统,动力系统"</formula1>
    </dataValidation>
    <dataValidation allowBlank="false" sqref="P2:P334" type="list">
      <formula1>"风管附件,机械设备,管道附件,管道,风管,风道末端,风管隔热层,管道隔热层,风管管件,软风管,管件,专用设备,05"</formula1>
    </dataValidation>
    <dataValidation allowBlank="false" sqref="T2:T334" type="list">
      <formula1>"是"</formula1>
    </dataValidation>
    <dataValidation allowBlank="false" sqref="Y2:Y334" type="list">
      <formula1>"同意,不同意"</formula1>
    </dataValidation>
    <dataValidation allowBlank="false" sqref="Z2:Z334" type="list">
      <formula1>"同意,不同意"</formula1>
    </dataValidation>
    <dataValidation allowBlank="false" sqref="AA2:AA334" type="list">
      <formula1>"否"</formula1>
    </dataValidation>
    <dataValidation allowBlank="false" sqref="AF2:AF334" type="list">
      <formula1>"是,否"</formula1>
    </dataValidation>
    <dataValidation allowBlank="false" sqref="AH2:AH334" type="list">
      <formula1>"@肖明,合并建模，厚度叠加，信息叠加,建模,建模，图纸中此阀与风口分开"</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