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480" windowHeight="11595" activeTab="2"/>
  </bookViews>
  <sheets>
    <sheet name="Диаграмма1" sheetId="2" r:id="rId1"/>
    <sheet name="Лист1" sheetId="1" r:id="rId2"/>
    <sheet name="1" sheetId="3" r:id="rId3"/>
    <sheet name="2" sheetId="4" r:id="rId4"/>
    <sheet name="Лист4" sheetId="5" r:id="rId5"/>
  </sheets>
  <calcPr calcId="144525" refMode="R1C1"/>
</workbook>
</file>

<file path=xl/calcChain.xml><?xml version="1.0" encoding="utf-8"?>
<calcChain xmlns="http://schemas.openxmlformats.org/spreadsheetml/2006/main">
  <c r="D32" i="3" l="1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C16" i="3" l="1"/>
  <c r="C15" i="3"/>
  <c r="C32" i="3"/>
  <c r="C31" i="3"/>
  <c r="C30" i="3"/>
  <c r="C29" i="3"/>
  <c r="C27" i="3"/>
  <c r="C26" i="3"/>
  <c r="C17" i="3"/>
  <c r="C28" i="3"/>
  <c r="C8" i="3"/>
  <c r="C5" i="3"/>
  <c r="C2" i="3"/>
  <c r="C3" i="3"/>
  <c r="C4" i="3"/>
  <c r="C6" i="3"/>
  <c r="C7" i="3"/>
  <c r="C9" i="3"/>
  <c r="C10" i="3"/>
  <c r="C11" i="3"/>
  <c r="C12" i="3"/>
  <c r="C13" i="3"/>
  <c r="A32" i="4"/>
  <c r="B32" i="4" s="1"/>
  <c r="A31" i="4"/>
  <c r="B31" i="4" s="1"/>
  <c r="A30" i="4"/>
  <c r="B30" i="4" s="1"/>
  <c r="B29" i="4"/>
  <c r="A29" i="4"/>
  <c r="A28" i="4"/>
  <c r="B28" i="4" s="1"/>
  <c r="A27" i="4"/>
  <c r="B27" i="4" s="1"/>
  <c r="A26" i="4"/>
  <c r="B26" i="4" s="1"/>
  <c r="A25" i="4"/>
  <c r="B25" i="4" s="1"/>
  <c r="A24" i="4"/>
  <c r="B24" i="4" s="1"/>
  <c r="A23" i="4"/>
  <c r="B23" i="4" s="1"/>
  <c r="A22" i="4"/>
  <c r="B22" i="4" s="1"/>
  <c r="A21" i="4"/>
  <c r="B21" i="4" s="1"/>
  <c r="A20" i="4"/>
  <c r="B20" i="4" s="1"/>
  <c r="B19" i="4"/>
  <c r="A19" i="4"/>
  <c r="A18" i="4"/>
  <c r="B18" i="4" s="1"/>
  <c r="A17" i="4"/>
  <c r="B17" i="4" s="1"/>
  <c r="A16" i="4"/>
  <c r="B16" i="4" s="1"/>
  <c r="A15" i="4"/>
  <c r="B15" i="4" s="1"/>
  <c r="A14" i="4"/>
  <c r="B14" i="4" s="1"/>
  <c r="A13" i="4"/>
  <c r="B13" i="4" s="1"/>
  <c r="A12" i="4"/>
  <c r="B12" i="4" s="1"/>
  <c r="B11" i="4"/>
  <c r="A11" i="4"/>
  <c r="A10" i="4"/>
  <c r="B10" i="4" s="1"/>
  <c r="A9" i="4"/>
  <c r="B9" i="4" s="1"/>
  <c r="A8" i="4"/>
  <c r="B8" i="4" s="1"/>
  <c r="A7" i="4"/>
  <c r="B7" i="4" s="1"/>
  <c r="A6" i="4"/>
  <c r="B6" i="4" s="1"/>
  <c r="A5" i="4"/>
  <c r="B5" i="4" s="1"/>
  <c r="A4" i="4"/>
  <c r="B4" i="4" s="1"/>
  <c r="B3" i="4"/>
  <c r="A3" i="4"/>
  <c r="A2" i="4"/>
  <c r="B2" i="4" s="1"/>
  <c r="J7" i="1"/>
  <c r="D3" i="3" s="1"/>
  <c r="J8" i="1"/>
  <c r="D4" i="3" s="1"/>
  <c r="J9" i="1"/>
  <c r="D5" i="3" s="1"/>
  <c r="J10" i="1"/>
  <c r="D6" i="3" s="1"/>
  <c r="J11" i="1"/>
  <c r="D7" i="3" s="1"/>
  <c r="J12" i="1"/>
  <c r="D8" i="3" s="1"/>
  <c r="J13" i="1"/>
  <c r="D9" i="3" s="1"/>
  <c r="J14" i="1"/>
  <c r="D10" i="3" s="1"/>
  <c r="J15" i="1"/>
  <c r="D11" i="3" s="1"/>
  <c r="J16" i="1"/>
  <c r="D12" i="3" s="1"/>
  <c r="J17" i="1"/>
  <c r="D13" i="3" s="1"/>
  <c r="J6" i="1"/>
  <c r="D2" i="3" s="1"/>
  <c r="C18" i="3"/>
  <c r="C19" i="3"/>
  <c r="C20" i="3"/>
  <c r="C21" i="3"/>
  <c r="C22" i="3"/>
  <c r="C23" i="3"/>
  <c r="C24" i="3"/>
  <c r="C25" i="3"/>
  <c r="C14" i="3"/>
  <c r="I23" i="1" l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I35" i="1"/>
  <c r="I39" i="1"/>
  <c r="J39" i="1"/>
  <c r="K39" i="1"/>
  <c r="I40" i="1"/>
  <c r="J40" i="1"/>
  <c r="K40" i="1"/>
  <c r="J22" i="1"/>
  <c r="K22" i="1"/>
  <c r="I22" i="1"/>
  <c r="B32" i="3"/>
  <c r="C32" i="4" s="1"/>
  <c r="B15" i="3"/>
  <c r="C15" i="4" s="1"/>
  <c r="B16" i="3"/>
  <c r="C16" i="4" s="1"/>
  <c r="B17" i="3"/>
  <c r="C17" i="4" s="1"/>
  <c r="B18" i="3"/>
  <c r="C18" i="4" s="1"/>
  <c r="B19" i="3"/>
  <c r="C19" i="4" s="1"/>
  <c r="B20" i="3"/>
  <c r="C20" i="4" s="1"/>
  <c r="B21" i="3"/>
  <c r="C21" i="4" s="1"/>
  <c r="B22" i="3"/>
  <c r="C22" i="4" s="1"/>
  <c r="B23" i="3"/>
  <c r="C23" i="4" s="1"/>
  <c r="B24" i="3"/>
  <c r="C24" i="4" s="1"/>
  <c r="B25" i="3"/>
  <c r="C25" i="4" s="1"/>
  <c r="B26" i="3"/>
  <c r="C26" i="4" s="1"/>
  <c r="B27" i="3"/>
  <c r="C27" i="4" s="1"/>
  <c r="B28" i="3"/>
  <c r="C28" i="4" s="1"/>
  <c r="B29" i="3"/>
  <c r="C29" i="4" s="1"/>
  <c r="B30" i="3"/>
  <c r="C30" i="4" s="1"/>
  <c r="B31" i="3"/>
  <c r="C31" i="4" s="1"/>
  <c r="B14" i="3"/>
  <c r="C14" i="4" s="1"/>
  <c r="B3" i="3"/>
  <c r="C3" i="4" s="1"/>
  <c r="B4" i="3"/>
  <c r="C4" i="4" s="1"/>
  <c r="B5" i="3"/>
  <c r="C5" i="4" s="1"/>
  <c r="B6" i="3"/>
  <c r="C6" i="4" s="1"/>
  <c r="B7" i="3"/>
  <c r="C7" i="4" s="1"/>
  <c r="B8" i="3"/>
  <c r="C8" i="4" s="1"/>
  <c r="B9" i="3"/>
  <c r="C9" i="4" s="1"/>
  <c r="B10" i="3"/>
  <c r="C10" i="4" s="1"/>
  <c r="B11" i="3"/>
  <c r="C11" i="4" s="1"/>
  <c r="B12" i="3"/>
  <c r="C12" i="4" s="1"/>
  <c r="B13" i="3"/>
  <c r="C13" i="4" s="1"/>
  <c r="B2" i="3"/>
  <c r="C2" i="4" s="1"/>
  <c r="I17" i="1"/>
  <c r="I16" i="1"/>
  <c r="I15" i="1"/>
  <c r="I6" i="1"/>
  <c r="I7" i="1"/>
  <c r="I8" i="1"/>
  <c r="I9" i="1"/>
  <c r="I10" i="1"/>
  <c r="I11" i="1"/>
  <c r="I12" i="1"/>
  <c r="I13" i="1"/>
  <c r="I14" i="1"/>
</calcChain>
</file>

<file path=xl/comments1.xml><?xml version="1.0" encoding="utf-8"?>
<comments xmlns="http://schemas.openxmlformats.org/spreadsheetml/2006/main">
  <authors>
    <author>S.Rogachevsky</author>
  </authors>
  <commentList>
    <comment ref="C16" authorId="0">
      <text>
        <r>
          <rPr>
            <b/>
            <sz val="9"/>
            <color indexed="81"/>
            <rFont val="Tahoma"/>
            <charset val="1"/>
          </rPr>
          <t>S.Rogachevsky:</t>
        </r>
        <r>
          <rPr>
            <sz val="9"/>
            <color indexed="81"/>
            <rFont val="Tahoma"/>
            <charset val="1"/>
          </rPr>
          <t xml:space="preserve">
Имя файла там уже было такое. Поставил подчеркивание</t>
        </r>
      </text>
    </comment>
  </commentList>
</comments>
</file>

<file path=xl/sharedStrings.xml><?xml version="1.0" encoding="utf-8"?>
<sst xmlns="http://schemas.openxmlformats.org/spreadsheetml/2006/main" count="240" uniqueCount="91">
  <si>
    <t>Наименование</t>
  </si>
  <si>
    <t>цена, у.е.</t>
  </si>
  <si>
    <t>Стол компьютерный   № 03</t>
  </si>
  <si>
    <t>Стол компьютерный   № 04</t>
  </si>
  <si>
    <t>Стол компьютерный   № 05</t>
  </si>
  <si>
    <t>Стол компьютерный   № 06</t>
  </si>
  <si>
    <t>Стол компьютерный   № 07</t>
  </si>
  <si>
    <t>Шкаф лагуна с зеркалом</t>
  </si>
  <si>
    <t>Тумба  ТВ поворотная</t>
  </si>
  <si>
    <t>Тумба ТВ новая</t>
  </si>
  <si>
    <t>Комод</t>
  </si>
  <si>
    <t>Комод от «Щара»</t>
  </si>
  <si>
    <t>Стол  журнальный</t>
  </si>
  <si>
    <t>Секция «Оскар»</t>
  </si>
  <si>
    <t>Цена, руб</t>
  </si>
  <si>
    <t>% надбавки</t>
  </si>
  <si>
    <t xml:space="preserve">Цена    </t>
  </si>
  <si>
    <t>С НДС</t>
  </si>
  <si>
    <t>Угловой диван(тюльпан М)</t>
  </si>
  <si>
    <t>Сплетница</t>
  </si>
  <si>
    <t>Угловой диван (тюльпан)       120х170</t>
  </si>
  <si>
    <t>Угловой диван (модерн)          120х160</t>
  </si>
  <si>
    <t>Угловой диван (модерн плюс) 115х175</t>
  </si>
  <si>
    <t>Угловой диван (стиль)             120х160</t>
  </si>
  <si>
    <t>Угловой диван (лагуна)           120х160</t>
  </si>
  <si>
    <t>Угловой диван (лагуна+)         120х160</t>
  </si>
  <si>
    <t>Угловой диван (лотос)              120х160</t>
  </si>
  <si>
    <t>Угловой диван (визит)             130х180</t>
  </si>
  <si>
    <t>Угловой диван (визит С)         125х200</t>
  </si>
  <si>
    <t>Стол на 2-х ногах 100х60  «МДФ»</t>
  </si>
  <si>
    <t>Стол на 2-х ногах 120х75  «МДФ»</t>
  </si>
  <si>
    <t>Столешница 1000х600   1-Категория</t>
  </si>
  <si>
    <t>Столешница 1200х750    1-Категория</t>
  </si>
  <si>
    <t>Столешница диаметр 90;100;120</t>
  </si>
  <si>
    <t>Банкета (тюльпан)</t>
  </si>
  <si>
    <t>Банкета (лагуна)</t>
  </si>
  <si>
    <t>SKU</t>
  </si>
  <si>
    <t>name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</si>
  <si>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</si>
  <si>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</si>
  <si>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</si>
  <si>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</si>
  <si>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</si>
  <si>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</si>
  <si>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</si>
  <si>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</si>
  <si>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</si>
  <si>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</si>
  <si>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</si>
  <si>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</si>
  <si>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</si>
  <si>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</si>
  <si>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</si>
  <si>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</si>
  <si>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</si>
  <si>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</si>
  <si>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2-15 дней</t>
  </si>
  <si>
    <t>sku</t>
  </si>
  <si>
    <t>image</t>
  </si>
  <si>
    <t>price</t>
  </si>
  <si>
    <t>price_currency</t>
  </si>
  <si>
    <t>BYR</t>
  </si>
  <si>
    <t>Ткань</t>
  </si>
  <si>
    <t xml:space="preserve">               </t>
  </si>
  <si>
    <t xml:space="preserve">     </t>
  </si>
  <si>
    <t>Topline</t>
  </si>
  <si>
    <t xml:space="preserve"> </t>
  </si>
  <si>
    <t>Глянец  ZU,BU, Topline</t>
  </si>
  <si>
    <t>Слонимдрев прайс обеден</t>
  </si>
  <si>
    <r>
      <t xml:space="preserve">Угловой диван (тюльпан) </t>
    </r>
    <r>
      <rPr>
        <sz val="11"/>
        <color theme="1"/>
        <rFont val="Times New Roman"/>
        <family val="1"/>
        <charset val="204"/>
      </rPr>
      <t>комбинированный</t>
    </r>
  </si>
  <si>
    <t>Увеличение размеров дивана каждые 10см.+5% к стоимости.</t>
  </si>
  <si>
    <t xml:space="preserve"> СлонимДревМебель</t>
  </si>
  <si>
    <t>Столы компьютерные</t>
  </si>
  <si>
    <t>Возможна рассрочка</t>
  </si>
  <si>
    <t>Шкафы-купе</t>
  </si>
  <si>
    <t>Тумбы</t>
  </si>
  <si>
    <t>Комоды</t>
  </si>
  <si>
    <t>Столы</t>
  </si>
  <si>
    <t>Горки/Стенки/Гостиные</t>
  </si>
  <si>
    <t>Диваны</t>
  </si>
  <si>
    <t>Мягкая мебель</t>
  </si>
  <si>
    <t>Столешницы</t>
  </si>
  <si>
    <t>2245х2100х480мм.</t>
  </si>
  <si>
    <t>1200х1700мм.</t>
  </si>
  <si>
    <t>1200х1600мм.</t>
  </si>
  <si>
    <t>1150х1750мм.</t>
  </si>
  <si>
    <t>1300х1800мм.</t>
  </si>
  <si>
    <t>1250х2000мм.</t>
  </si>
  <si>
    <t>1000мм.</t>
  </si>
  <si>
    <t>1000х893мм.</t>
  </si>
  <si>
    <t>поставить + 1 300 000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</si>
</sst>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0" fillId="0" borderId="0" xfId="0"/>
    <xf numFmtId="0" fontId="3" fillId="0" borderId="1" xfId="0" applyFont="1" applyBorder="1"/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9" fontId="1" fillId="0" borderId="1" xfId="0" applyNumberFormat="1" applyFont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center" wrapText="1"/>
    </xf>
    <xf numFmtId="0" fontId="0" fillId="3" borderId="0" xfId="0" applyFont="1" applyFill="1"/>
    <xf numFmtId="0" fontId="0" fillId="5" borderId="0" xfId="0" applyFont="1" applyFill="1"/>
    <xf numFmtId="3" fontId="3" fillId="0" borderId="1" xfId="0" applyNumberFormat="1" applyFont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0" fontId="3" fillId="0" borderId="1" xfId="0" applyFont="1" applyFill="1" applyBorder="1"/>
    <xf numFmtId="9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1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/>
    <xf numFmtId="0" fontId="0" fillId="4" borderId="0" xfId="0" applyFill="1" applyAlignment="1">
      <alignment horizontal="center"/>
    </xf>
    <xf numFmtId="9" fontId="1" fillId="6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0" fillId="7" borderId="0" xfId="0" applyFill="1"/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35424"/>
        <c:axId val="62936960"/>
      </c:barChart>
      <c:catAx>
        <c:axId val="6293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36960"/>
        <c:crosses val="autoZero"/>
        <c:auto val="1"/>
        <c:lblAlgn val="ctr"/>
        <c:lblOffset val="100"/>
        <c:noMultiLvlLbl val="0"/>
      </c:catAx>
      <c:valAx>
        <c:axId val="629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3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8063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40"/>
  <sheetViews>
    <sheetView zoomScale="70" zoomScaleNormal="70" workbookViewId="0">
      <selection activeCell="I22" sqref="I22"/>
    </sheetView>
  </sheetViews>
  <sheetFormatPr defaultColWidth="9.140625" defaultRowHeight="15" x14ac:dyDescent="0.25"/>
  <cols>
    <col min="1" max="1" width="35.140625" style="16" customWidth="1"/>
    <col min="2" max="2" width="9.140625" style="16" customWidth="1"/>
    <col min="3" max="3" width="8.85546875" style="16" bestFit="1" customWidth="1"/>
    <col min="4" max="4" width="9.140625" style="16"/>
    <col min="5" max="5" width="54.140625" style="16" customWidth="1"/>
    <col min="6" max="6" width="9.140625" style="16" customWidth="1"/>
    <col min="7" max="7" width="11.42578125" style="16" customWidth="1"/>
    <col min="8" max="8" width="9.140625" style="16" customWidth="1"/>
    <col min="9" max="9" width="10" style="16" bestFit="1" customWidth="1"/>
    <col min="10" max="16384" width="9.140625" style="16"/>
  </cols>
  <sheetData>
    <row r="1" spans="4:11" x14ac:dyDescent="0.25">
      <c r="E1" s="47" t="s">
        <v>68</v>
      </c>
      <c r="F1" s="47"/>
      <c r="G1" s="47"/>
      <c r="H1" s="47"/>
      <c r="I1" s="47"/>
      <c r="J1" s="47"/>
      <c r="K1" s="47"/>
    </row>
    <row r="3" spans="4:11" x14ac:dyDescent="0.25">
      <c r="E3" s="48" t="s">
        <v>0</v>
      </c>
      <c r="F3" s="48" t="s">
        <v>1</v>
      </c>
      <c r="G3" s="49" t="s">
        <v>15</v>
      </c>
      <c r="H3" s="17"/>
      <c r="I3" s="48" t="s">
        <v>14</v>
      </c>
      <c r="J3" s="48" t="s">
        <v>14</v>
      </c>
    </row>
    <row r="4" spans="4:11" x14ac:dyDescent="0.25">
      <c r="E4" s="48"/>
      <c r="F4" s="48"/>
      <c r="G4" s="50"/>
      <c r="H4" s="18"/>
      <c r="I4" s="48"/>
      <c r="J4" s="48"/>
      <c r="K4" s="19"/>
    </row>
    <row r="5" spans="4:11" x14ac:dyDescent="0.25">
      <c r="E5" s="48"/>
      <c r="F5" s="48"/>
      <c r="G5" s="51"/>
      <c r="H5" s="20"/>
      <c r="I5" s="48"/>
      <c r="J5" s="48"/>
    </row>
    <row r="6" spans="4:11" x14ac:dyDescent="0.25">
      <c r="E6" s="1" t="s">
        <v>2</v>
      </c>
      <c r="F6" s="21">
        <v>1980000</v>
      </c>
      <c r="G6" s="30">
        <v>1300000</v>
      </c>
      <c r="H6" s="22"/>
      <c r="I6" s="23">
        <f t="shared" ref="I6:I17" si="0">J6/10000</f>
        <v>328</v>
      </c>
      <c r="J6" s="24">
        <f>F6+1300000</f>
        <v>3280000</v>
      </c>
    </row>
    <row r="7" spans="4:11" x14ac:dyDescent="0.25">
      <c r="E7" s="1" t="s">
        <v>3</v>
      </c>
      <c r="F7" s="21">
        <v>1980000</v>
      </c>
      <c r="G7" s="30">
        <v>1300000</v>
      </c>
      <c r="H7" s="22"/>
      <c r="I7" s="23">
        <f t="shared" si="0"/>
        <v>328</v>
      </c>
      <c r="J7" s="24">
        <f t="shared" ref="J7:J17" si="1">F7+1300000</f>
        <v>3280000</v>
      </c>
    </row>
    <row r="8" spans="4:11" x14ac:dyDescent="0.25">
      <c r="E8" s="1" t="s">
        <v>4</v>
      </c>
      <c r="F8" s="21">
        <v>1420000</v>
      </c>
      <c r="G8" s="30">
        <v>1300000</v>
      </c>
      <c r="H8" s="22"/>
      <c r="I8" s="23">
        <f t="shared" si="0"/>
        <v>272</v>
      </c>
      <c r="J8" s="24">
        <f t="shared" si="1"/>
        <v>2720000</v>
      </c>
    </row>
    <row r="9" spans="4:11" x14ac:dyDescent="0.25">
      <c r="E9" s="1" t="s">
        <v>5</v>
      </c>
      <c r="F9" s="21">
        <v>1420000</v>
      </c>
      <c r="G9" s="30">
        <v>1300000</v>
      </c>
      <c r="H9" s="22"/>
      <c r="I9" s="23">
        <f t="shared" si="0"/>
        <v>272</v>
      </c>
      <c r="J9" s="24">
        <f t="shared" si="1"/>
        <v>2720000</v>
      </c>
    </row>
    <row r="10" spans="4:11" x14ac:dyDescent="0.25">
      <c r="E10" s="1" t="s">
        <v>6</v>
      </c>
      <c r="F10" s="21">
        <v>1420000</v>
      </c>
      <c r="G10" s="30">
        <v>1300000</v>
      </c>
      <c r="H10" s="22"/>
      <c r="I10" s="23">
        <f t="shared" si="0"/>
        <v>272</v>
      </c>
      <c r="J10" s="24">
        <f t="shared" si="1"/>
        <v>2720000</v>
      </c>
    </row>
    <row r="11" spans="4:11" x14ac:dyDescent="0.25">
      <c r="E11" s="1" t="s">
        <v>7</v>
      </c>
      <c r="F11" s="21">
        <v>3450000</v>
      </c>
      <c r="G11" s="30">
        <v>1300000</v>
      </c>
      <c r="H11" s="22"/>
      <c r="I11" s="23">
        <f t="shared" si="0"/>
        <v>475</v>
      </c>
      <c r="J11" s="24">
        <f t="shared" si="1"/>
        <v>4750000</v>
      </c>
    </row>
    <row r="12" spans="4:11" x14ac:dyDescent="0.25">
      <c r="E12" s="1" t="s">
        <v>8</v>
      </c>
      <c r="F12" s="21">
        <v>1110000</v>
      </c>
      <c r="G12" s="30">
        <v>1300000</v>
      </c>
      <c r="H12" s="22"/>
      <c r="I12" s="23">
        <f t="shared" si="0"/>
        <v>241</v>
      </c>
      <c r="J12" s="24">
        <f t="shared" si="1"/>
        <v>2410000</v>
      </c>
    </row>
    <row r="13" spans="4:11" x14ac:dyDescent="0.25">
      <c r="E13" s="1" t="s">
        <v>9</v>
      </c>
      <c r="F13" s="25">
        <v>1320000</v>
      </c>
      <c r="G13" s="30">
        <v>1300000</v>
      </c>
      <c r="H13" s="22"/>
      <c r="I13" s="23">
        <f t="shared" si="0"/>
        <v>262</v>
      </c>
      <c r="J13" s="24">
        <f t="shared" si="1"/>
        <v>2620000</v>
      </c>
    </row>
    <row r="14" spans="4:11" x14ac:dyDescent="0.25">
      <c r="E14" s="1" t="s">
        <v>10</v>
      </c>
      <c r="F14" s="21">
        <v>1440000</v>
      </c>
      <c r="G14" s="30">
        <v>1300000</v>
      </c>
      <c r="H14" s="22"/>
      <c r="I14" s="23">
        <f t="shared" si="0"/>
        <v>274</v>
      </c>
      <c r="J14" s="24">
        <f t="shared" si="1"/>
        <v>2740000</v>
      </c>
    </row>
    <row r="15" spans="4:11" x14ac:dyDescent="0.25">
      <c r="D15" s="28"/>
      <c r="E15" s="1" t="s">
        <v>11</v>
      </c>
      <c r="F15" s="21">
        <v>1640000</v>
      </c>
      <c r="G15" s="30">
        <v>1300000</v>
      </c>
      <c r="H15" s="22"/>
      <c r="I15" s="23">
        <f t="shared" si="0"/>
        <v>294</v>
      </c>
      <c r="J15" s="24">
        <f t="shared" si="1"/>
        <v>2940000</v>
      </c>
    </row>
    <row r="16" spans="4:11" x14ac:dyDescent="0.25">
      <c r="D16" s="28"/>
      <c r="E16" s="1" t="s">
        <v>12</v>
      </c>
      <c r="F16" s="21">
        <v>600000</v>
      </c>
      <c r="G16" s="30">
        <v>1300000</v>
      </c>
      <c r="H16" s="22"/>
      <c r="I16" s="23">
        <f t="shared" si="0"/>
        <v>190</v>
      </c>
      <c r="J16" s="24">
        <f t="shared" si="1"/>
        <v>1900000</v>
      </c>
    </row>
    <row r="17" spans="4:12" x14ac:dyDescent="0.25">
      <c r="D17" s="28"/>
      <c r="E17" s="1" t="s">
        <v>13</v>
      </c>
      <c r="F17" s="21">
        <v>5000000</v>
      </c>
      <c r="G17" s="30">
        <v>1300000</v>
      </c>
      <c r="H17" s="22"/>
      <c r="I17" s="23">
        <f t="shared" si="0"/>
        <v>630</v>
      </c>
      <c r="J17" s="24">
        <f t="shared" si="1"/>
        <v>6300000</v>
      </c>
    </row>
    <row r="18" spans="4:12" ht="41.25" customHeight="1" x14ac:dyDescent="0.25">
      <c r="E18" s="27" t="s">
        <v>70</v>
      </c>
    </row>
    <row r="20" spans="4:12" x14ac:dyDescent="0.25">
      <c r="E20" s="46" t="s">
        <v>0</v>
      </c>
      <c r="F20" s="14" t="s">
        <v>16</v>
      </c>
      <c r="G20" s="14" t="s">
        <v>63</v>
      </c>
      <c r="H20" s="15"/>
      <c r="I20" s="46" t="s">
        <v>16</v>
      </c>
      <c r="J20" s="46" t="s">
        <v>62</v>
      </c>
      <c r="K20" s="46" t="s">
        <v>67</v>
      </c>
    </row>
    <row r="21" spans="4:12" ht="27" customHeight="1" x14ac:dyDescent="0.25">
      <c r="E21" s="46"/>
      <c r="F21" s="15" t="s">
        <v>17</v>
      </c>
      <c r="G21" s="15" t="s">
        <v>64</v>
      </c>
      <c r="H21" s="15" t="s">
        <v>65</v>
      </c>
      <c r="I21" s="46"/>
      <c r="J21" s="46"/>
      <c r="K21" s="46"/>
    </row>
    <row r="22" spans="4:12" x14ac:dyDescent="0.25">
      <c r="D22" s="28"/>
      <c r="E22" s="26" t="s">
        <v>18</v>
      </c>
      <c r="F22" s="41">
        <v>180</v>
      </c>
      <c r="G22" s="42">
        <v>46</v>
      </c>
      <c r="H22" s="42">
        <v>10</v>
      </c>
      <c r="I22" s="43">
        <f>F22*1.15</f>
        <v>206.99999999999997</v>
      </c>
      <c r="J22" s="43">
        <f t="shared" ref="J22:K22" si="2">G22*1.15</f>
        <v>52.9</v>
      </c>
      <c r="K22" s="43">
        <f t="shared" si="2"/>
        <v>11.5</v>
      </c>
      <c r="L22" s="16" t="s">
        <v>90</v>
      </c>
    </row>
    <row r="23" spans="4:12" x14ac:dyDescent="0.25">
      <c r="D23" s="28"/>
      <c r="E23" s="26" t="s">
        <v>19</v>
      </c>
      <c r="F23" s="41">
        <v>204</v>
      </c>
      <c r="G23" s="42">
        <v>43</v>
      </c>
      <c r="H23" s="42">
        <v>10</v>
      </c>
      <c r="I23" s="43">
        <f t="shared" ref="I23:I40" si="3">F23*1.15</f>
        <v>234.6</v>
      </c>
      <c r="J23" s="43">
        <f t="shared" ref="J23:J40" si="4">G23*1.15</f>
        <v>49.449999999999996</v>
      </c>
      <c r="K23" s="43">
        <f t="shared" ref="K23:K40" si="5">H23*1.15</f>
        <v>11.5</v>
      </c>
    </row>
    <row r="24" spans="4:12" x14ac:dyDescent="0.25">
      <c r="D24" s="28"/>
      <c r="E24" s="26" t="s">
        <v>20</v>
      </c>
      <c r="F24" s="41">
        <v>220</v>
      </c>
      <c r="G24" s="42">
        <v>70</v>
      </c>
      <c r="H24" s="42">
        <v>15</v>
      </c>
      <c r="I24" s="43">
        <f t="shared" si="3"/>
        <v>252.99999999999997</v>
      </c>
      <c r="J24" s="43">
        <f t="shared" si="4"/>
        <v>80.5</v>
      </c>
      <c r="K24" s="43">
        <f t="shared" si="5"/>
        <v>17.25</v>
      </c>
    </row>
    <row r="25" spans="4:12" x14ac:dyDescent="0.25">
      <c r="D25" s="29"/>
      <c r="E25" s="26" t="s">
        <v>69</v>
      </c>
      <c r="F25" s="41">
        <v>230</v>
      </c>
      <c r="G25" s="42">
        <v>70</v>
      </c>
      <c r="H25" s="42">
        <v>15</v>
      </c>
      <c r="I25" s="43">
        <f t="shared" si="3"/>
        <v>264.5</v>
      </c>
      <c r="J25" s="43">
        <f t="shared" si="4"/>
        <v>80.5</v>
      </c>
      <c r="K25" s="43">
        <f t="shared" si="5"/>
        <v>17.25</v>
      </c>
    </row>
    <row r="26" spans="4:12" x14ac:dyDescent="0.25">
      <c r="D26" s="28"/>
      <c r="E26" s="26" t="s">
        <v>21</v>
      </c>
      <c r="F26" s="41">
        <v>290</v>
      </c>
      <c r="G26" s="42">
        <v>74</v>
      </c>
      <c r="H26" s="42">
        <v>16</v>
      </c>
      <c r="I26" s="43">
        <f t="shared" si="3"/>
        <v>333.5</v>
      </c>
      <c r="J26" s="43">
        <f t="shared" si="4"/>
        <v>85.1</v>
      </c>
      <c r="K26" s="43">
        <f t="shared" si="5"/>
        <v>18.399999999999999</v>
      </c>
    </row>
    <row r="27" spans="4:12" x14ac:dyDescent="0.25">
      <c r="D27" s="28"/>
      <c r="E27" s="26" t="s">
        <v>22</v>
      </c>
      <c r="F27" s="41">
        <v>377</v>
      </c>
      <c r="G27" s="42">
        <v>74</v>
      </c>
      <c r="H27" s="42">
        <v>16</v>
      </c>
      <c r="I27" s="43">
        <f t="shared" si="3"/>
        <v>433.54999999999995</v>
      </c>
      <c r="J27" s="43">
        <f t="shared" si="4"/>
        <v>85.1</v>
      </c>
      <c r="K27" s="43">
        <f t="shared" si="5"/>
        <v>18.399999999999999</v>
      </c>
    </row>
    <row r="28" spans="4:12" x14ac:dyDescent="0.25">
      <c r="D28" s="28"/>
      <c r="E28" s="26" t="s">
        <v>23</v>
      </c>
      <c r="F28" s="41">
        <v>300</v>
      </c>
      <c r="G28" s="42">
        <v>74</v>
      </c>
      <c r="H28" s="42">
        <v>16</v>
      </c>
      <c r="I28" s="43">
        <f t="shared" si="3"/>
        <v>345</v>
      </c>
      <c r="J28" s="43">
        <f t="shared" si="4"/>
        <v>85.1</v>
      </c>
      <c r="K28" s="43">
        <f t="shared" si="5"/>
        <v>18.399999999999999</v>
      </c>
    </row>
    <row r="29" spans="4:12" x14ac:dyDescent="0.25">
      <c r="D29" s="28"/>
      <c r="E29" s="26" t="s">
        <v>24</v>
      </c>
      <c r="F29" s="41">
        <v>330</v>
      </c>
      <c r="G29" s="42">
        <v>74</v>
      </c>
      <c r="H29" s="42">
        <v>16</v>
      </c>
      <c r="I29" s="43">
        <f t="shared" si="3"/>
        <v>379.49999999999994</v>
      </c>
      <c r="J29" s="43">
        <f t="shared" si="4"/>
        <v>85.1</v>
      </c>
      <c r="K29" s="43">
        <f t="shared" si="5"/>
        <v>18.399999999999999</v>
      </c>
    </row>
    <row r="30" spans="4:12" x14ac:dyDescent="0.25">
      <c r="D30" s="28"/>
      <c r="E30" s="26" t="s">
        <v>25</v>
      </c>
      <c r="F30" s="41">
        <v>340</v>
      </c>
      <c r="G30" s="42">
        <v>74</v>
      </c>
      <c r="H30" s="42">
        <v>16</v>
      </c>
      <c r="I30" s="43">
        <f t="shared" si="3"/>
        <v>390.99999999999994</v>
      </c>
      <c r="J30" s="43">
        <f t="shared" si="4"/>
        <v>85.1</v>
      </c>
      <c r="K30" s="43">
        <f t="shared" si="5"/>
        <v>18.399999999999999</v>
      </c>
    </row>
    <row r="31" spans="4:12" x14ac:dyDescent="0.25">
      <c r="D31" s="28"/>
      <c r="E31" s="26" t="s">
        <v>26</v>
      </c>
      <c r="F31" s="41">
        <v>340</v>
      </c>
      <c r="G31" s="42">
        <v>74</v>
      </c>
      <c r="H31" s="42">
        <v>16</v>
      </c>
      <c r="I31" s="43">
        <f t="shared" si="3"/>
        <v>390.99999999999994</v>
      </c>
      <c r="J31" s="43">
        <f t="shared" si="4"/>
        <v>85.1</v>
      </c>
      <c r="K31" s="43">
        <f t="shared" si="5"/>
        <v>18.399999999999999</v>
      </c>
    </row>
    <row r="32" spans="4:12" x14ac:dyDescent="0.25">
      <c r="D32" s="28"/>
      <c r="E32" s="26" t="s">
        <v>27</v>
      </c>
      <c r="F32" s="41">
        <v>405</v>
      </c>
      <c r="G32" s="42">
        <v>99</v>
      </c>
      <c r="H32" s="42">
        <v>21</v>
      </c>
      <c r="I32" s="43">
        <f t="shared" si="3"/>
        <v>465.74999999999994</v>
      </c>
      <c r="J32" s="43">
        <f t="shared" si="4"/>
        <v>113.85</v>
      </c>
      <c r="K32" s="43">
        <f t="shared" si="5"/>
        <v>24.15</v>
      </c>
    </row>
    <row r="33" spans="4:11" x14ac:dyDescent="0.25">
      <c r="D33" s="28"/>
      <c r="E33" s="26" t="s">
        <v>28</v>
      </c>
      <c r="F33" s="41">
        <v>450</v>
      </c>
      <c r="G33" s="42">
        <v>135</v>
      </c>
      <c r="H33" s="42">
        <v>28</v>
      </c>
      <c r="I33" s="43">
        <f t="shared" si="3"/>
        <v>517.5</v>
      </c>
      <c r="J33" s="43">
        <f t="shared" si="4"/>
        <v>155.25</v>
      </c>
      <c r="K33" s="43">
        <f t="shared" si="5"/>
        <v>32.199999999999996</v>
      </c>
    </row>
    <row r="34" spans="4:11" x14ac:dyDescent="0.25">
      <c r="E34" s="26" t="s">
        <v>29</v>
      </c>
      <c r="F34" s="41">
        <v>80</v>
      </c>
      <c r="G34" s="44" t="s">
        <v>66</v>
      </c>
      <c r="H34" s="44"/>
      <c r="I34" s="43">
        <f t="shared" si="3"/>
        <v>92</v>
      </c>
      <c r="J34" s="43"/>
      <c r="K34" s="43"/>
    </row>
    <row r="35" spans="4:11" x14ac:dyDescent="0.25">
      <c r="E35" s="26" t="s">
        <v>30</v>
      </c>
      <c r="F35" s="41">
        <v>105</v>
      </c>
      <c r="G35" s="42"/>
      <c r="H35" s="42"/>
      <c r="I35" s="43">
        <f t="shared" si="3"/>
        <v>120.74999999999999</v>
      </c>
      <c r="J35" s="43"/>
      <c r="K35" s="43"/>
    </row>
    <row r="36" spans="4:11" x14ac:dyDescent="0.25">
      <c r="E36" s="26" t="s">
        <v>31</v>
      </c>
      <c r="F36" s="41"/>
      <c r="G36" s="42"/>
      <c r="H36" s="42"/>
      <c r="I36" s="43"/>
      <c r="J36" s="43"/>
      <c r="K36" s="43"/>
    </row>
    <row r="37" spans="4:11" x14ac:dyDescent="0.25">
      <c r="E37" s="26" t="s">
        <v>32</v>
      </c>
      <c r="F37" s="41"/>
      <c r="G37" s="42"/>
      <c r="H37" s="42"/>
      <c r="I37" s="43"/>
      <c r="J37" s="43"/>
      <c r="K37" s="43"/>
    </row>
    <row r="38" spans="4:11" x14ac:dyDescent="0.25">
      <c r="E38" s="26" t="s">
        <v>33</v>
      </c>
      <c r="F38" s="41"/>
      <c r="G38" s="42"/>
      <c r="H38" s="42"/>
      <c r="I38" s="43"/>
      <c r="J38" s="43"/>
      <c r="K38" s="43"/>
    </row>
    <row r="39" spans="4:11" x14ac:dyDescent="0.25">
      <c r="E39" s="26" t="s">
        <v>34</v>
      </c>
      <c r="F39" s="41">
        <v>36</v>
      </c>
      <c r="G39" s="42">
        <v>7</v>
      </c>
      <c r="H39" s="42">
        <v>2</v>
      </c>
      <c r="I39" s="43">
        <f t="shared" si="3"/>
        <v>41.4</v>
      </c>
      <c r="J39" s="43">
        <f t="shared" si="4"/>
        <v>8.0499999999999989</v>
      </c>
      <c r="K39" s="43">
        <f t="shared" si="5"/>
        <v>2.2999999999999998</v>
      </c>
    </row>
    <row r="40" spans="4:11" x14ac:dyDescent="0.25">
      <c r="E40" s="26" t="s">
        <v>35</v>
      </c>
      <c r="F40" s="41">
        <v>52</v>
      </c>
      <c r="G40" s="42">
        <v>8</v>
      </c>
      <c r="H40" s="42">
        <v>2</v>
      </c>
      <c r="I40" s="43">
        <f t="shared" si="3"/>
        <v>59.8</v>
      </c>
      <c r="J40" s="43">
        <f t="shared" si="4"/>
        <v>9.1999999999999993</v>
      </c>
      <c r="K40" s="43">
        <f t="shared" si="5"/>
        <v>2.2999999999999998</v>
      </c>
    </row>
  </sheetData>
  <mergeCells count="10">
    <mergeCell ref="K20:K21"/>
    <mergeCell ref="E1:K1"/>
    <mergeCell ref="F3:F5"/>
    <mergeCell ref="J3:J5"/>
    <mergeCell ref="E3:E5"/>
    <mergeCell ref="G3:G5"/>
    <mergeCell ref="E20:E21"/>
    <mergeCell ref="I3:I5"/>
    <mergeCell ref="I20:I21"/>
    <mergeCell ref="J20:J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D2" sqref="D2:D13"/>
    </sheetView>
  </sheetViews>
  <sheetFormatPr defaultRowHeight="15" x14ac:dyDescent="0.25"/>
  <cols>
    <col min="1" max="1" width="9.140625" style="35"/>
    <col min="2" max="2" width="35.5703125" customWidth="1"/>
    <col min="3" max="3" width="22.28515625" customWidth="1"/>
    <col min="4" max="4" width="8.85546875" bestFit="1" customWidth="1"/>
    <col min="5" max="5" width="14.140625" bestFit="1" customWidth="1"/>
  </cols>
  <sheetData>
    <row r="1" spans="1:5" x14ac:dyDescent="0.25">
      <c r="A1" s="8" t="s">
        <v>57</v>
      </c>
      <c r="B1" s="9" t="s">
        <v>37</v>
      </c>
      <c r="C1" s="9" t="s">
        <v>58</v>
      </c>
      <c r="D1" s="9" t="s">
        <v>59</v>
      </c>
      <c r="E1" s="8" t="s">
        <v>60</v>
      </c>
    </row>
    <row r="2" spans="1:5" x14ac:dyDescent="0.25">
      <c r="A2" s="32">
        <v>970</v>
      </c>
      <c r="B2" s="33" t="str">
        <f>Лист1!E6</f>
        <v>Стол компьютерный   № 03</v>
      </c>
      <c r="C2" s="11" t="str">
        <f t="shared" ref="C2:C13" si="0">"public://"&amp;A2&amp;".jpg"</f>
        <v>public://970.jpg</v>
      </c>
      <c r="D2" s="52">
        <f>Лист1!J6</f>
        <v>3280000</v>
      </c>
      <c r="E2" s="10" t="s">
        <v>61</v>
      </c>
    </row>
    <row r="3" spans="1:5" x14ac:dyDescent="0.25">
      <c r="A3" s="35">
        <v>971</v>
      </c>
      <c r="B3" s="7" t="str">
        <f>Лист1!E7</f>
        <v>Стол компьютерный   № 04</v>
      </c>
      <c r="C3" s="11" t="str">
        <f t="shared" si="0"/>
        <v>public://971.jpg</v>
      </c>
      <c r="D3" s="52">
        <f>Лист1!J7</f>
        <v>3280000</v>
      </c>
      <c r="E3" s="10" t="s">
        <v>61</v>
      </c>
    </row>
    <row r="4" spans="1:5" x14ac:dyDescent="0.25">
      <c r="A4" s="35">
        <v>972</v>
      </c>
      <c r="B4" s="7" t="str">
        <f>Лист1!E8</f>
        <v>Стол компьютерный   № 05</v>
      </c>
      <c r="C4" s="11" t="str">
        <f t="shared" si="0"/>
        <v>public://972.jpg</v>
      </c>
      <c r="D4" s="52">
        <f>Лист1!J8</f>
        <v>2720000</v>
      </c>
      <c r="E4" s="10" t="s">
        <v>61</v>
      </c>
    </row>
    <row r="5" spans="1:5" x14ac:dyDescent="0.25">
      <c r="A5" s="39">
        <v>973</v>
      </c>
      <c r="B5" s="38" t="str">
        <f>Лист1!E9</f>
        <v>Стол компьютерный   № 06</v>
      </c>
      <c r="C5" s="36" t="str">
        <f>"public://no_image.jpg"</f>
        <v>public://no_image.jpg</v>
      </c>
      <c r="D5" s="52">
        <f>Лист1!J9</f>
        <v>2720000</v>
      </c>
      <c r="E5" s="10" t="s">
        <v>61</v>
      </c>
    </row>
    <row r="6" spans="1:5" x14ac:dyDescent="0.25">
      <c r="A6" s="35">
        <v>974</v>
      </c>
      <c r="B6" s="7" t="str">
        <f>Лист1!E10</f>
        <v>Стол компьютерный   № 07</v>
      </c>
      <c r="C6" s="11" t="str">
        <f t="shared" si="0"/>
        <v>public://974.jpg</v>
      </c>
      <c r="D6" s="52">
        <f>Лист1!J10</f>
        <v>2720000</v>
      </c>
      <c r="E6" s="10" t="s">
        <v>61</v>
      </c>
    </row>
    <row r="7" spans="1:5" x14ac:dyDescent="0.25">
      <c r="A7" s="35">
        <v>975</v>
      </c>
      <c r="B7" s="7" t="str">
        <f>Лист1!E11</f>
        <v>Шкаф лагуна с зеркалом</v>
      </c>
      <c r="C7" s="11" t="str">
        <f t="shared" si="0"/>
        <v>public://975.jpg</v>
      </c>
      <c r="D7" s="52">
        <f>Лист1!J11</f>
        <v>4750000</v>
      </c>
      <c r="E7" s="10" t="s">
        <v>61</v>
      </c>
    </row>
    <row r="8" spans="1:5" x14ac:dyDescent="0.25">
      <c r="A8" s="39">
        <v>976</v>
      </c>
      <c r="B8" s="38" t="str">
        <f>Лист1!E12</f>
        <v>Тумба  ТВ поворотная</v>
      </c>
      <c r="C8" s="36" t="str">
        <f>"public://no_image.jpg"</f>
        <v>public://no_image.jpg</v>
      </c>
      <c r="D8" s="52">
        <f>Лист1!J12</f>
        <v>2410000</v>
      </c>
      <c r="E8" s="10" t="s">
        <v>61</v>
      </c>
    </row>
    <row r="9" spans="1:5" x14ac:dyDescent="0.25">
      <c r="A9" s="35">
        <v>977</v>
      </c>
      <c r="B9" s="7" t="str">
        <f>Лист1!E13</f>
        <v>Тумба ТВ новая</v>
      </c>
      <c r="C9" s="11" t="str">
        <f t="shared" si="0"/>
        <v>public://977.jpg</v>
      </c>
      <c r="D9" s="52">
        <f>Лист1!J13</f>
        <v>2620000</v>
      </c>
      <c r="E9" s="10" t="s">
        <v>61</v>
      </c>
    </row>
    <row r="10" spans="1:5" x14ac:dyDescent="0.25">
      <c r="A10" s="39">
        <v>978</v>
      </c>
      <c r="B10" s="38" t="str">
        <f>Лист1!E14</f>
        <v>Комод</v>
      </c>
      <c r="C10" s="11" t="str">
        <f t="shared" si="0"/>
        <v>public://978.jpg</v>
      </c>
      <c r="D10" s="52">
        <f>Лист1!J14</f>
        <v>2740000</v>
      </c>
      <c r="E10" s="10" t="s">
        <v>61</v>
      </c>
    </row>
    <row r="11" spans="1:5" x14ac:dyDescent="0.25">
      <c r="A11" s="35">
        <v>979</v>
      </c>
      <c r="B11" s="7" t="str">
        <f>Лист1!E15</f>
        <v>Комод от «Щара»</v>
      </c>
      <c r="C11" s="11" t="str">
        <f t="shared" si="0"/>
        <v>public://979.jpg</v>
      </c>
      <c r="D11" s="52">
        <f>Лист1!J15</f>
        <v>2940000</v>
      </c>
      <c r="E11" s="10" t="s">
        <v>61</v>
      </c>
    </row>
    <row r="12" spans="1:5" x14ac:dyDescent="0.25">
      <c r="A12" s="39">
        <v>980</v>
      </c>
      <c r="B12" s="38" t="str">
        <f>Лист1!E16</f>
        <v>Стол  журнальный</v>
      </c>
      <c r="C12" s="11" t="str">
        <f t="shared" si="0"/>
        <v>public://980.jpg</v>
      </c>
      <c r="D12" s="52">
        <f>Лист1!J16</f>
        <v>1900000</v>
      </c>
      <c r="E12" s="10" t="s">
        <v>61</v>
      </c>
    </row>
    <row r="13" spans="1:5" x14ac:dyDescent="0.25">
      <c r="A13" s="35">
        <v>981</v>
      </c>
      <c r="B13" s="7" t="str">
        <f>Лист1!E17</f>
        <v>Секция «Оскар»</v>
      </c>
      <c r="C13" s="11" t="str">
        <f t="shared" si="0"/>
        <v>public://981.jpg</v>
      </c>
      <c r="D13" s="52">
        <f>Лист1!J17</f>
        <v>6300000</v>
      </c>
      <c r="E13" s="10" t="s">
        <v>61</v>
      </c>
    </row>
    <row r="14" spans="1:5" x14ac:dyDescent="0.25">
      <c r="A14" s="35">
        <v>3780</v>
      </c>
      <c r="B14" s="12" t="str">
        <f>Лист1!E22</f>
        <v>Угловой диван(тюльпан М)</v>
      </c>
      <c r="C14" s="11" t="str">
        <f>"public://"&amp;A14&amp;".jpg"</f>
        <v>public://3780.jpg</v>
      </c>
      <c r="D14" s="45">
        <f>Лист1!F22*10000+1300000</f>
        <v>3100000</v>
      </c>
      <c r="E14" s="10" t="s">
        <v>61</v>
      </c>
    </row>
    <row r="15" spans="1:5" x14ac:dyDescent="0.25">
      <c r="A15" s="35">
        <v>3781</v>
      </c>
      <c r="B15" s="12" t="str">
        <f>Лист1!E23</f>
        <v>Сплетница</v>
      </c>
      <c r="C15" s="40" t="str">
        <f>"public://"&amp;A15&amp;"_.jpg"</f>
        <v>public://3781_.jpg</v>
      </c>
      <c r="D15" s="45">
        <f>Лист1!F23*10000+1300000</f>
        <v>3340000</v>
      </c>
      <c r="E15" s="10" t="s">
        <v>61</v>
      </c>
    </row>
    <row r="16" spans="1:5" x14ac:dyDescent="0.25">
      <c r="A16" s="35">
        <v>3782</v>
      </c>
      <c r="B16" s="12" t="str">
        <f>Лист1!E24</f>
        <v>Угловой диван (тюльпан)       120х170</v>
      </c>
      <c r="C16" s="40" t="str">
        <f>"public://"&amp;A16&amp;"_.jpg"</f>
        <v>public://3782_.jpg</v>
      </c>
      <c r="D16" s="45">
        <f>Лист1!F24*10000+1300000</f>
        <v>3500000</v>
      </c>
      <c r="E16" s="10" t="s">
        <v>61</v>
      </c>
    </row>
    <row r="17" spans="1:5" x14ac:dyDescent="0.25">
      <c r="A17" s="39">
        <v>3783</v>
      </c>
      <c r="B17" s="13" t="str">
        <f>Лист1!E25</f>
        <v>Угловой диван (тюльпан) комбинированный</v>
      </c>
      <c r="C17" s="36" t="str">
        <f t="shared" ref="C17" si="1">"public://no_image.jpg"</f>
        <v>public://no_image.jpg</v>
      </c>
      <c r="D17" s="45">
        <f>Лист1!F25*10000+1300000</f>
        <v>3600000</v>
      </c>
      <c r="E17" s="10" t="s">
        <v>61</v>
      </c>
    </row>
    <row r="18" spans="1:5" x14ac:dyDescent="0.25">
      <c r="A18" s="35">
        <v>3784</v>
      </c>
      <c r="B18" s="12" t="str">
        <f>Лист1!E26</f>
        <v>Угловой диван (модерн)          120х160</v>
      </c>
      <c r="C18" s="11" t="str">
        <f t="shared" ref="C18:C25" si="2">"public://"&amp;A18&amp;".jpg"</f>
        <v>public://3784.jpg</v>
      </c>
      <c r="D18" s="45">
        <f>Лист1!F26*10000+1300000</f>
        <v>4200000</v>
      </c>
      <c r="E18" s="10" t="s">
        <v>61</v>
      </c>
    </row>
    <row r="19" spans="1:5" x14ac:dyDescent="0.25">
      <c r="A19" s="35">
        <v>3785</v>
      </c>
      <c r="B19" s="12" t="str">
        <f>Лист1!E27</f>
        <v>Угловой диван (модерн плюс) 115х175</v>
      </c>
      <c r="C19" s="11" t="str">
        <f t="shared" si="2"/>
        <v>public://3785.jpg</v>
      </c>
      <c r="D19" s="45">
        <f>Лист1!F27*10000+1300000</f>
        <v>5070000</v>
      </c>
      <c r="E19" s="10" t="s">
        <v>61</v>
      </c>
    </row>
    <row r="20" spans="1:5" x14ac:dyDescent="0.25">
      <c r="A20" s="35">
        <v>3786</v>
      </c>
      <c r="B20" s="12" t="str">
        <f>Лист1!E28</f>
        <v>Угловой диван (стиль)             120х160</v>
      </c>
      <c r="C20" s="11" t="str">
        <f t="shared" si="2"/>
        <v>public://3786.jpg</v>
      </c>
      <c r="D20" s="45">
        <f>Лист1!F28*10000+1300000</f>
        <v>4300000</v>
      </c>
      <c r="E20" s="10" t="s">
        <v>61</v>
      </c>
    </row>
    <row r="21" spans="1:5" x14ac:dyDescent="0.25">
      <c r="A21" s="35">
        <v>3787</v>
      </c>
      <c r="B21" s="12" t="str">
        <f>Лист1!E29</f>
        <v>Угловой диван (лагуна)           120х160</v>
      </c>
      <c r="C21" s="11" t="str">
        <f t="shared" si="2"/>
        <v>public://3787.jpg</v>
      </c>
      <c r="D21" s="45">
        <f>Лист1!F29*10000+1300000</f>
        <v>4600000</v>
      </c>
      <c r="E21" s="10" t="s">
        <v>61</v>
      </c>
    </row>
    <row r="22" spans="1:5" x14ac:dyDescent="0.25">
      <c r="A22" s="35">
        <v>3788</v>
      </c>
      <c r="B22" s="12" t="str">
        <f>Лист1!E30</f>
        <v>Угловой диван (лагуна+)         120х160</v>
      </c>
      <c r="C22" s="11" t="str">
        <f t="shared" si="2"/>
        <v>public://3788.jpg</v>
      </c>
      <c r="D22" s="45">
        <f>Лист1!F30*10000+1300000</f>
        <v>4700000</v>
      </c>
      <c r="E22" s="10" t="s">
        <v>61</v>
      </c>
    </row>
    <row r="23" spans="1:5" x14ac:dyDescent="0.25">
      <c r="A23" s="35">
        <v>3789</v>
      </c>
      <c r="B23" s="12" t="str">
        <f>Лист1!E31</f>
        <v>Угловой диван (лотос)              120х160</v>
      </c>
      <c r="C23" s="11" t="str">
        <f t="shared" si="2"/>
        <v>public://3789.jpg</v>
      </c>
      <c r="D23" s="45">
        <f>Лист1!F31*10000+1300000</f>
        <v>4700000</v>
      </c>
      <c r="E23" s="10" t="s">
        <v>61</v>
      </c>
    </row>
    <row r="24" spans="1:5" x14ac:dyDescent="0.25">
      <c r="A24" s="35">
        <v>3790</v>
      </c>
      <c r="B24" s="12" t="str">
        <f>Лист1!E32</f>
        <v>Угловой диван (визит)             130х180</v>
      </c>
      <c r="C24" s="11" t="str">
        <f t="shared" si="2"/>
        <v>public://3790.jpg</v>
      </c>
      <c r="D24" s="45">
        <f>Лист1!F32*10000+1300000</f>
        <v>5350000</v>
      </c>
      <c r="E24" s="10" t="s">
        <v>61</v>
      </c>
    </row>
    <row r="25" spans="1:5" x14ac:dyDescent="0.25">
      <c r="A25" s="35">
        <v>3791</v>
      </c>
      <c r="B25" s="12" t="str">
        <f>Лист1!E33</f>
        <v>Угловой диван (визит С)         125х200</v>
      </c>
      <c r="C25" s="11" t="str">
        <f t="shared" si="2"/>
        <v>public://3791.jpg</v>
      </c>
      <c r="D25" s="45">
        <f>Лист1!F33*10000+1300000</f>
        <v>5800000</v>
      </c>
      <c r="E25" s="10" t="s">
        <v>61</v>
      </c>
    </row>
    <row r="26" spans="1:5" x14ac:dyDescent="0.25">
      <c r="A26" s="39">
        <v>3792</v>
      </c>
      <c r="B26" s="13" t="str">
        <f>Лист1!E34</f>
        <v>Стол на 2-х ногах 100х60  «МДФ»</v>
      </c>
      <c r="C26" s="36" t="str">
        <f t="shared" ref="C26:C32" si="3">"public://no_image.jpg"</f>
        <v>public://no_image.jpg</v>
      </c>
      <c r="D26" s="45">
        <f>Лист1!F34*10000+1300000</f>
        <v>2100000</v>
      </c>
      <c r="E26" s="10" t="s">
        <v>61</v>
      </c>
    </row>
    <row r="27" spans="1:5" x14ac:dyDescent="0.25">
      <c r="A27" s="35">
        <v>3793</v>
      </c>
      <c r="B27" s="13" t="str">
        <f>Лист1!E35</f>
        <v>Стол на 2-х ногах 120х75  «МДФ»</v>
      </c>
      <c r="C27" s="36" t="str">
        <f t="shared" si="3"/>
        <v>public://no_image.jpg</v>
      </c>
      <c r="D27" s="45">
        <f>Лист1!F35*10000+1300000</f>
        <v>2350000</v>
      </c>
      <c r="E27" s="10" t="s">
        <v>61</v>
      </c>
    </row>
    <row r="28" spans="1:5" x14ac:dyDescent="0.25">
      <c r="A28" s="35">
        <v>3794</v>
      </c>
      <c r="B28" s="13" t="str">
        <f>Лист1!E36</f>
        <v>Столешница 1000х600   1-Категория</v>
      </c>
      <c r="C28" s="36" t="str">
        <f t="shared" si="3"/>
        <v>public://no_image.jpg</v>
      </c>
      <c r="D28" s="45">
        <f>Лист1!F36*10000+1300000</f>
        <v>1300000</v>
      </c>
      <c r="E28" s="10" t="s">
        <v>61</v>
      </c>
    </row>
    <row r="29" spans="1:5" x14ac:dyDescent="0.25">
      <c r="A29" s="35">
        <v>3795</v>
      </c>
      <c r="B29" s="13" t="str">
        <f>Лист1!E37</f>
        <v>Столешница 1200х750    1-Категория</v>
      </c>
      <c r="C29" s="36" t="str">
        <f t="shared" si="3"/>
        <v>public://no_image.jpg</v>
      </c>
      <c r="D29" s="45">
        <f>Лист1!F37*10000+1300000</f>
        <v>1300000</v>
      </c>
      <c r="E29" s="10" t="s">
        <v>61</v>
      </c>
    </row>
    <row r="30" spans="1:5" x14ac:dyDescent="0.25">
      <c r="A30" s="35">
        <v>3796</v>
      </c>
      <c r="B30" s="13" t="str">
        <f>Лист1!E38</f>
        <v>Столешница диаметр 90;100;120</v>
      </c>
      <c r="C30" s="36" t="str">
        <f t="shared" si="3"/>
        <v>public://no_image.jpg</v>
      </c>
      <c r="D30" s="45">
        <f>Лист1!F38*10000+1300000</f>
        <v>1300000</v>
      </c>
      <c r="E30" s="10" t="s">
        <v>61</v>
      </c>
    </row>
    <row r="31" spans="1:5" x14ac:dyDescent="0.25">
      <c r="A31" s="39">
        <v>3797</v>
      </c>
      <c r="B31" s="13" t="str">
        <f>Лист1!E39</f>
        <v>Банкета (тюльпан)</v>
      </c>
      <c r="C31" s="36" t="str">
        <f t="shared" si="3"/>
        <v>public://no_image.jpg</v>
      </c>
      <c r="D31" s="45">
        <f>Лист1!F39*10000+1300000</f>
        <v>1660000</v>
      </c>
      <c r="E31" s="10" t="s">
        <v>61</v>
      </c>
    </row>
    <row r="32" spans="1:5" x14ac:dyDescent="0.25">
      <c r="A32" s="39">
        <v>3798</v>
      </c>
      <c r="B32" s="13" t="str">
        <f>Лист1!E40</f>
        <v>Банкета (лагуна)</v>
      </c>
      <c r="C32" s="36" t="str">
        <f t="shared" si="3"/>
        <v>public://no_image.jpg</v>
      </c>
      <c r="D32" s="45">
        <f>Лист1!F40*10000+1300000</f>
        <v>1820000</v>
      </c>
      <c r="E32" s="10" t="s">
        <v>61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="85" zoomScaleNormal="85" workbookViewId="0">
      <selection activeCell="F11" sqref="F11"/>
    </sheetView>
  </sheetViews>
  <sheetFormatPr defaultRowHeight="15" x14ac:dyDescent="0.25"/>
  <cols>
    <col min="3" max="3" width="38.5703125" customWidth="1"/>
    <col min="4" max="4" width="25.7109375" customWidth="1"/>
    <col min="5" max="5" width="0" hidden="1" customWidth="1"/>
    <col min="6" max="6" width="26.140625" customWidth="1"/>
    <col min="7" max="7" width="20.85546875" bestFit="1" customWidth="1"/>
  </cols>
  <sheetData>
    <row r="1" spans="1:21" x14ac:dyDescent="0.25">
      <c r="A1" s="4" t="s">
        <v>36</v>
      </c>
      <c r="B1" s="4" t="s">
        <v>36</v>
      </c>
      <c r="C1" s="4" t="s">
        <v>37</v>
      </c>
      <c r="D1" s="31" t="s">
        <v>38</v>
      </c>
      <c r="E1" s="4" t="s">
        <v>39</v>
      </c>
      <c r="F1" s="31" t="s">
        <v>40</v>
      </c>
      <c r="G1" s="4" t="s">
        <v>41</v>
      </c>
      <c r="H1" s="31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  <c r="O1" s="4" t="s">
        <v>49</v>
      </c>
      <c r="P1" s="4" t="s">
        <v>50</v>
      </c>
      <c r="Q1" s="4" t="s">
        <v>51</v>
      </c>
      <c r="R1" s="4" t="s">
        <v>52</v>
      </c>
      <c r="S1" s="4" t="s">
        <v>53</v>
      </c>
      <c r="T1" s="4" t="s">
        <v>54</v>
      </c>
      <c r="U1" s="4" t="s">
        <v>55</v>
      </c>
    </row>
    <row r="2" spans="1:21" x14ac:dyDescent="0.25">
      <c r="A2" s="2">
        <f>'1'!A2</f>
        <v>970</v>
      </c>
      <c r="B2" s="2">
        <f>A2</f>
        <v>970</v>
      </c>
      <c r="C2" s="5" t="str">
        <f>'1'!B2</f>
        <v>Стол компьютерный   № 03</v>
      </c>
      <c r="D2" s="3" t="s">
        <v>72</v>
      </c>
      <c r="E2" s="4"/>
      <c r="F2" s="4"/>
      <c r="G2" s="4" t="s">
        <v>71</v>
      </c>
      <c r="H2" s="4"/>
      <c r="I2" s="4"/>
      <c r="J2" s="4" t="s">
        <v>73</v>
      </c>
      <c r="K2" t="s">
        <v>56</v>
      </c>
      <c r="L2" s="4"/>
      <c r="M2" s="4"/>
      <c r="N2" s="4"/>
      <c r="O2" s="4"/>
      <c r="P2" s="4"/>
      <c r="Q2" s="4"/>
      <c r="R2" s="4"/>
      <c r="S2" s="10">
        <v>1</v>
      </c>
      <c r="T2" s="11"/>
      <c r="U2" s="4"/>
    </row>
    <row r="3" spans="1:21" s="6" customFormat="1" x14ac:dyDescent="0.25">
      <c r="A3" s="10">
        <f>'1'!A3</f>
        <v>971</v>
      </c>
      <c r="B3" s="10">
        <f t="shared" ref="B3:B32" si="0">A3</f>
        <v>971</v>
      </c>
      <c r="C3" s="5" t="str">
        <f>'1'!B3</f>
        <v>Стол компьютерный   № 04</v>
      </c>
      <c r="D3" s="11" t="s">
        <v>72</v>
      </c>
      <c r="E3" s="4"/>
      <c r="F3" s="4"/>
      <c r="G3" s="4" t="s">
        <v>71</v>
      </c>
      <c r="H3" s="4"/>
      <c r="I3" s="4"/>
      <c r="J3" s="4" t="s">
        <v>73</v>
      </c>
      <c r="K3" s="6" t="s">
        <v>56</v>
      </c>
      <c r="L3" s="4"/>
      <c r="M3" s="4"/>
      <c r="N3" s="4"/>
      <c r="O3" s="4"/>
      <c r="P3" s="4"/>
      <c r="Q3" s="4"/>
      <c r="R3" s="4"/>
      <c r="S3" s="10">
        <v>1</v>
      </c>
      <c r="T3" s="11"/>
      <c r="U3" s="4"/>
    </row>
    <row r="4" spans="1:21" s="6" customFormat="1" x14ac:dyDescent="0.25">
      <c r="A4" s="10">
        <f>'1'!A4</f>
        <v>972</v>
      </c>
      <c r="B4" s="10">
        <f t="shared" si="0"/>
        <v>972</v>
      </c>
      <c r="C4" s="5" t="str">
        <f>'1'!B4</f>
        <v>Стол компьютерный   № 05</v>
      </c>
      <c r="D4" s="11" t="s">
        <v>72</v>
      </c>
      <c r="E4" s="4"/>
      <c r="F4" s="4"/>
      <c r="G4" s="4" t="s">
        <v>71</v>
      </c>
      <c r="H4" s="4"/>
      <c r="I4" s="4"/>
      <c r="J4" s="4" t="s">
        <v>73</v>
      </c>
      <c r="K4" s="6" t="s">
        <v>56</v>
      </c>
      <c r="L4" s="4"/>
      <c r="M4" s="4"/>
      <c r="N4" s="4"/>
      <c r="O4" s="4"/>
      <c r="P4" s="4"/>
      <c r="Q4" s="4"/>
      <c r="R4" s="4"/>
      <c r="S4" s="10">
        <v>1</v>
      </c>
      <c r="T4" s="34"/>
      <c r="U4" s="4"/>
    </row>
    <row r="5" spans="1:21" s="6" customFormat="1" x14ac:dyDescent="0.25">
      <c r="A5" s="10">
        <f>'1'!A5</f>
        <v>973</v>
      </c>
      <c r="B5" s="10">
        <f t="shared" si="0"/>
        <v>973</v>
      </c>
      <c r="C5" s="5" t="str">
        <f>'1'!B5</f>
        <v>Стол компьютерный   № 06</v>
      </c>
      <c r="D5" s="11" t="s">
        <v>72</v>
      </c>
      <c r="E5" s="4"/>
      <c r="F5" s="4"/>
      <c r="G5" s="4" t="s">
        <v>71</v>
      </c>
      <c r="H5" s="4"/>
      <c r="I5" s="4"/>
      <c r="J5" s="4" t="s">
        <v>73</v>
      </c>
      <c r="K5" s="6" t="s">
        <v>56</v>
      </c>
      <c r="L5" s="4"/>
      <c r="M5" s="4"/>
      <c r="N5" s="4"/>
      <c r="O5" s="4"/>
      <c r="P5" s="4"/>
      <c r="Q5" s="4"/>
      <c r="R5" s="4"/>
      <c r="S5" s="37">
        <v>0</v>
      </c>
      <c r="T5" s="34"/>
      <c r="U5" s="4"/>
    </row>
    <row r="6" spans="1:21" s="6" customFormat="1" x14ac:dyDescent="0.25">
      <c r="A6" s="10">
        <f>'1'!A6</f>
        <v>974</v>
      </c>
      <c r="B6" s="10">
        <f t="shared" si="0"/>
        <v>974</v>
      </c>
      <c r="C6" s="5" t="str">
        <f>'1'!B6</f>
        <v>Стол компьютерный   № 07</v>
      </c>
      <c r="D6" s="11" t="s">
        <v>72</v>
      </c>
      <c r="E6" s="4"/>
      <c r="F6" s="4"/>
      <c r="G6" s="4" t="s">
        <v>71</v>
      </c>
      <c r="H6" s="4"/>
      <c r="I6" s="4"/>
      <c r="J6" s="4" t="s">
        <v>73</v>
      </c>
      <c r="K6" s="6" t="s">
        <v>56</v>
      </c>
      <c r="L6" s="4"/>
      <c r="M6" s="4"/>
      <c r="N6" s="4"/>
      <c r="O6" s="4"/>
      <c r="P6" s="4"/>
      <c r="Q6" s="4"/>
      <c r="R6" s="4"/>
      <c r="S6" s="10">
        <v>1</v>
      </c>
      <c r="T6" s="34"/>
      <c r="U6" s="4"/>
    </row>
    <row r="7" spans="1:21" s="6" customFormat="1" x14ac:dyDescent="0.25">
      <c r="A7" s="10">
        <f>'1'!A7</f>
        <v>975</v>
      </c>
      <c r="B7" s="10">
        <f t="shared" si="0"/>
        <v>975</v>
      </c>
      <c r="C7" s="5" t="str">
        <f>'1'!B7</f>
        <v>Шкаф лагуна с зеркалом</v>
      </c>
      <c r="D7" s="11" t="s">
        <v>74</v>
      </c>
      <c r="E7" s="4"/>
      <c r="F7" s="4"/>
      <c r="G7" s="4" t="s">
        <v>71</v>
      </c>
      <c r="H7" s="4"/>
      <c r="I7" s="4"/>
      <c r="J7" s="4" t="s">
        <v>73</v>
      </c>
      <c r="K7" s="6" t="s">
        <v>56</v>
      </c>
      <c r="L7" s="4"/>
      <c r="M7" s="4"/>
      <c r="N7" s="4"/>
      <c r="O7" s="4"/>
      <c r="P7" s="4"/>
      <c r="Q7" s="4"/>
      <c r="R7" s="4"/>
      <c r="S7" s="10">
        <v>1</v>
      </c>
      <c r="T7" s="34"/>
      <c r="U7" s="4"/>
    </row>
    <row r="8" spans="1:21" s="6" customFormat="1" x14ac:dyDescent="0.25">
      <c r="A8" s="10">
        <f>'1'!A8</f>
        <v>976</v>
      </c>
      <c r="B8" s="10">
        <f t="shared" si="0"/>
        <v>976</v>
      </c>
      <c r="C8" s="5" t="str">
        <f>'1'!B8</f>
        <v>Тумба  ТВ поворотная</v>
      </c>
      <c r="D8" s="11" t="s">
        <v>75</v>
      </c>
      <c r="E8" s="4"/>
      <c r="F8" s="4"/>
      <c r="G8" s="4" t="s">
        <v>71</v>
      </c>
      <c r="H8" s="4"/>
      <c r="I8" s="4"/>
      <c r="J8" s="4" t="s">
        <v>73</v>
      </c>
      <c r="K8" s="6" t="s">
        <v>56</v>
      </c>
      <c r="L8" s="4"/>
      <c r="M8" s="4"/>
      <c r="N8" s="4"/>
      <c r="O8" s="4"/>
      <c r="P8" s="4"/>
      <c r="Q8" s="4"/>
      <c r="R8" s="4"/>
      <c r="S8" s="37">
        <v>0</v>
      </c>
      <c r="T8" s="34"/>
      <c r="U8" s="4"/>
    </row>
    <row r="9" spans="1:21" s="6" customFormat="1" x14ac:dyDescent="0.25">
      <c r="A9" s="10">
        <f>'1'!A9</f>
        <v>977</v>
      </c>
      <c r="B9" s="10">
        <f t="shared" si="0"/>
        <v>977</v>
      </c>
      <c r="C9" s="5" t="str">
        <f>'1'!B9</f>
        <v>Тумба ТВ новая</v>
      </c>
      <c r="D9" s="11" t="s">
        <v>75</v>
      </c>
      <c r="E9" s="4"/>
      <c r="F9" s="4"/>
      <c r="G9" s="4" t="s">
        <v>71</v>
      </c>
      <c r="H9" s="4"/>
      <c r="I9" s="4"/>
      <c r="J9" s="4" t="s">
        <v>73</v>
      </c>
      <c r="K9" s="6" t="s">
        <v>56</v>
      </c>
      <c r="L9" s="4"/>
      <c r="M9" s="4"/>
      <c r="N9" s="4"/>
      <c r="O9" s="4"/>
      <c r="P9" s="4"/>
      <c r="Q9" s="4"/>
      <c r="R9" s="4"/>
      <c r="S9" s="10">
        <v>1</v>
      </c>
      <c r="T9" s="34"/>
      <c r="U9" s="4"/>
    </row>
    <row r="10" spans="1:21" s="6" customFormat="1" x14ac:dyDescent="0.25">
      <c r="A10" s="10">
        <f>'1'!A10</f>
        <v>978</v>
      </c>
      <c r="B10" s="10">
        <f t="shared" si="0"/>
        <v>978</v>
      </c>
      <c r="C10" s="5" t="str">
        <f>'1'!B10</f>
        <v>Комод</v>
      </c>
      <c r="D10" s="11" t="s">
        <v>76</v>
      </c>
      <c r="E10" s="4"/>
      <c r="F10" s="4"/>
      <c r="G10" s="4" t="s">
        <v>71</v>
      </c>
      <c r="H10" s="4"/>
      <c r="I10" s="4"/>
      <c r="J10" s="4" t="s">
        <v>73</v>
      </c>
      <c r="K10" s="6" t="s">
        <v>56</v>
      </c>
      <c r="L10" s="4"/>
      <c r="M10" s="4"/>
      <c r="N10" s="4"/>
      <c r="O10" s="4"/>
      <c r="P10" s="4"/>
      <c r="Q10" s="4"/>
      <c r="R10" s="4"/>
      <c r="S10" s="10">
        <v>1</v>
      </c>
      <c r="T10" s="34"/>
      <c r="U10" s="4"/>
    </row>
    <row r="11" spans="1:21" s="6" customFormat="1" x14ac:dyDescent="0.25">
      <c r="A11" s="10">
        <f>'1'!A11</f>
        <v>979</v>
      </c>
      <c r="B11" s="10">
        <f t="shared" si="0"/>
        <v>979</v>
      </c>
      <c r="C11" s="5" t="str">
        <f>'1'!B11</f>
        <v>Комод от «Щара»</v>
      </c>
      <c r="D11" s="11" t="s">
        <v>76</v>
      </c>
      <c r="E11" s="4"/>
      <c r="F11" s="4" t="s">
        <v>89</v>
      </c>
      <c r="G11" s="4" t="s">
        <v>71</v>
      </c>
      <c r="H11" s="4"/>
      <c r="I11" s="4"/>
      <c r="J11" s="4" t="s">
        <v>73</v>
      </c>
      <c r="K11" s="6" t="s">
        <v>56</v>
      </c>
      <c r="L11" s="4"/>
      <c r="M11" s="4"/>
      <c r="N11" s="4"/>
      <c r="O11" s="4"/>
      <c r="P11" s="4"/>
      <c r="Q11" s="4"/>
      <c r="R11" s="4"/>
      <c r="S11" s="10">
        <v>1</v>
      </c>
      <c r="T11" s="34"/>
      <c r="U11" s="4"/>
    </row>
    <row r="12" spans="1:21" s="6" customFormat="1" x14ac:dyDescent="0.25">
      <c r="A12" s="10">
        <f>'1'!A12</f>
        <v>980</v>
      </c>
      <c r="B12" s="10">
        <f t="shared" si="0"/>
        <v>980</v>
      </c>
      <c r="C12" s="5" t="str">
        <f>'1'!B12</f>
        <v>Стол  журнальный</v>
      </c>
      <c r="D12" s="11" t="s">
        <v>77</v>
      </c>
      <c r="E12" s="4"/>
      <c r="F12" s="4"/>
      <c r="G12" s="4" t="s">
        <v>71</v>
      </c>
      <c r="H12" s="4"/>
      <c r="I12" s="4"/>
      <c r="J12" s="4" t="s">
        <v>73</v>
      </c>
      <c r="K12" s="6" t="s">
        <v>56</v>
      </c>
      <c r="L12" s="4"/>
      <c r="M12" s="4"/>
      <c r="N12" s="4"/>
      <c r="O12" s="4"/>
      <c r="P12" s="4"/>
      <c r="Q12" s="4"/>
      <c r="R12" s="4"/>
      <c r="S12" s="10">
        <v>1</v>
      </c>
      <c r="T12" s="34"/>
      <c r="U12" s="4"/>
    </row>
    <row r="13" spans="1:21" s="6" customFormat="1" x14ac:dyDescent="0.25">
      <c r="A13" s="10">
        <f>'1'!A13</f>
        <v>981</v>
      </c>
      <c r="B13" s="10">
        <f t="shared" si="0"/>
        <v>981</v>
      </c>
      <c r="C13" s="5" t="str">
        <f>'1'!B13</f>
        <v>Секция «Оскар»</v>
      </c>
      <c r="D13" s="11" t="s">
        <v>78</v>
      </c>
      <c r="E13" s="4"/>
      <c r="F13" s="4" t="s">
        <v>82</v>
      </c>
      <c r="G13" s="4" t="s">
        <v>71</v>
      </c>
      <c r="H13" s="4"/>
      <c r="I13" s="4"/>
      <c r="J13" s="4" t="s">
        <v>73</v>
      </c>
      <c r="K13" s="6" t="s">
        <v>56</v>
      </c>
      <c r="L13" s="4"/>
      <c r="M13" s="4"/>
      <c r="N13" s="4"/>
      <c r="O13" s="4"/>
      <c r="P13" s="4"/>
      <c r="Q13" s="4"/>
      <c r="R13" s="4"/>
      <c r="S13" s="10">
        <v>1</v>
      </c>
      <c r="T13" s="34"/>
      <c r="U13" s="4"/>
    </row>
    <row r="14" spans="1:21" s="6" customFormat="1" x14ac:dyDescent="0.25">
      <c r="A14" s="10">
        <f>'1'!A14</f>
        <v>3780</v>
      </c>
      <c r="B14" s="10">
        <f t="shared" si="0"/>
        <v>3780</v>
      </c>
      <c r="C14" s="5" t="str">
        <f>'1'!B14</f>
        <v>Угловой диван(тюльпан М)</v>
      </c>
      <c r="D14" s="11" t="s">
        <v>79</v>
      </c>
      <c r="E14" s="4"/>
      <c r="F14" s="4"/>
      <c r="G14" s="4" t="s">
        <v>71</v>
      </c>
      <c r="H14" s="4"/>
      <c r="I14" s="4"/>
      <c r="J14" s="4" t="s">
        <v>73</v>
      </c>
      <c r="K14" s="6" t="s">
        <v>56</v>
      </c>
      <c r="L14" s="4"/>
      <c r="M14" s="4"/>
      <c r="N14" s="4"/>
      <c r="O14" s="4"/>
      <c r="P14" s="4"/>
      <c r="Q14" s="4"/>
      <c r="R14" s="4"/>
      <c r="S14" s="10">
        <v>1</v>
      </c>
      <c r="T14" s="34"/>
      <c r="U14" s="4"/>
    </row>
    <row r="15" spans="1:21" s="6" customFormat="1" x14ac:dyDescent="0.25">
      <c r="A15" s="10">
        <f>'1'!A15</f>
        <v>3781</v>
      </c>
      <c r="B15" s="10">
        <f t="shared" si="0"/>
        <v>3781</v>
      </c>
      <c r="C15" s="5" t="str">
        <f>'1'!B15</f>
        <v>Сплетница</v>
      </c>
      <c r="D15" s="11" t="s">
        <v>80</v>
      </c>
      <c r="E15" s="4"/>
      <c r="F15" s="4" t="s">
        <v>88</v>
      </c>
      <c r="G15" s="4" t="s">
        <v>71</v>
      </c>
      <c r="H15" s="4"/>
      <c r="I15" s="4"/>
      <c r="J15" s="4" t="s">
        <v>73</v>
      </c>
      <c r="K15" s="6" t="s">
        <v>56</v>
      </c>
      <c r="L15" s="4"/>
      <c r="M15" s="4"/>
      <c r="N15" s="4"/>
      <c r="O15" s="4"/>
      <c r="P15" s="4"/>
      <c r="Q15" s="4"/>
      <c r="R15" s="4"/>
      <c r="S15" s="10">
        <v>1</v>
      </c>
      <c r="T15" s="34"/>
      <c r="U15" s="4"/>
    </row>
    <row r="16" spans="1:21" s="6" customFormat="1" x14ac:dyDescent="0.25">
      <c r="A16" s="10">
        <f>'1'!A16</f>
        <v>3782</v>
      </c>
      <c r="B16" s="10">
        <f t="shared" si="0"/>
        <v>3782</v>
      </c>
      <c r="C16" s="5" t="str">
        <f>'1'!B16</f>
        <v>Угловой диван (тюльпан)       120х170</v>
      </c>
      <c r="D16" s="11" t="s">
        <v>79</v>
      </c>
      <c r="E16" s="4"/>
      <c r="F16" s="4" t="s">
        <v>83</v>
      </c>
      <c r="G16" s="4" t="s">
        <v>71</v>
      </c>
      <c r="H16" s="4"/>
      <c r="I16" s="4"/>
      <c r="J16" s="4" t="s">
        <v>73</v>
      </c>
      <c r="K16" s="6" t="s">
        <v>56</v>
      </c>
      <c r="L16" s="4"/>
      <c r="M16" s="4"/>
      <c r="N16" s="4"/>
      <c r="O16" s="4"/>
      <c r="P16" s="4"/>
      <c r="Q16" s="4"/>
      <c r="R16" s="4"/>
      <c r="S16" s="10">
        <v>1</v>
      </c>
      <c r="T16" s="34"/>
      <c r="U16" s="4"/>
    </row>
    <row r="17" spans="1:21" s="6" customFormat="1" ht="30" x14ac:dyDescent="0.25">
      <c r="A17" s="10">
        <f>'1'!A17</f>
        <v>3783</v>
      </c>
      <c r="B17" s="10">
        <f t="shared" si="0"/>
        <v>3783</v>
      </c>
      <c r="C17" s="5" t="str">
        <f>'1'!B17</f>
        <v>Угловой диван (тюльпан) комбинированный</v>
      </c>
      <c r="D17" s="11" t="s">
        <v>79</v>
      </c>
      <c r="E17" s="4"/>
      <c r="F17" s="4"/>
      <c r="G17" s="4" t="s">
        <v>71</v>
      </c>
      <c r="H17" s="4"/>
      <c r="I17" s="4"/>
      <c r="J17" s="4" t="s">
        <v>73</v>
      </c>
      <c r="K17" s="6" t="s">
        <v>56</v>
      </c>
      <c r="L17" s="4"/>
      <c r="M17" s="4"/>
      <c r="N17" s="4"/>
      <c r="O17" s="4"/>
      <c r="P17" s="4"/>
      <c r="Q17" s="4"/>
      <c r="R17" s="4"/>
      <c r="S17" s="37">
        <v>0</v>
      </c>
      <c r="T17" s="34"/>
      <c r="U17" s="4"/>
    </row>
    <row r="18" spans="1:21" s="6" customFormat="1" x14ac:dyDescent="0.25">
      <c r="A18" s="10">
        <f>'1'!A18</f>
        <v>3784</v>
      </c>
      <c r="B18" s="10">
        <f t="shared" si="0"/>
        <v>3784</v>
      </c>
      <c r="C18" s="5" t="str">
        <f>'1'!B18</f>
        <v>Угловой диван (модерн)          120х160</v>
      </c>
      <c r="D18" s="11" t="s">
        <v>79</v>
      </c>
      <c r="E18" s="4"/>
      <c r="F18" s="4" t="s">
        <v>84</v>
      </c>
      <c r="G18" s="4" t="s">
        <v>71</v>
      </c>
      <c r="H18" s="4"/>
      <c r="I18" s="4"/>
      <c r="J18" s="4" t="s">
        <v>73</v>
      </c>
      <c r="K18" s="6" t="s">
        <v>56</v>
      </c>
      <c r="L18" s="4"/>
      <c r="M18" s="4"/>
      <c r="N18" s="4"/>
      <c r="O18" s="4"/>
      <c r="P18" s="4"/>
      <c r="Q18" s="4"/>
      <c r="R18" s="4"/>
      <c r="S18" s="10">
        <v>1</v>
      </c>
      <c r="T18" s="34"/>
      <c r="U18" s="4"/>
    </row>
    <row r="19" spans="1:21" s="6" customFormat="1" x14ac:dyDescent="0.25">
      <c r="A19" s="10">
        <f>'1'!A19</f>
        <v>3785</v>
      </c>
      <c r="B19" s="10">
        <f t="shared" si="0"/>
        <v>3785</v>
      </c>
      <c r="C19" s="5" t="str">
        <f>'1'!B19</f>
        <v>Угловой диван (модерн плюс) 115х175</v>
      </c>
      <c r="D19" s="11" t="s">
        <v>79</v>
      </c>
      <c r="E19" s="4"/>
      <c r="F19" s="4" t="s">
        <v>85</v>
      </c>
      <c r="G19" s="4" t="s">
        <v>71</v>
      </c>
      <c r="H19" s="4"/>
      <c r="I19" s="4"/>
      <c r="J19" s="4" t="s">
        <v>73</v>
      </c>
      <c r="K19" s="6" t="s">
        <v>56</v>
      </c>
      <c r="L19" s="4"/>
      <c r="M19" s="4"/>
      <c r="N19" s="4"/>
      <c r="O19" s="4"/>
      <c r="P19" s="4"/>
      <c r="Q19" s="4"/>
      <c r="R19" s="4"/>
      <c r="S19" s="10">
        <v>1</v>
      </c>
      <c r="T19" s="34"/>
      <c r="U19" s="4"/>
    </row>
    <row r="20" spans="1:21" s="6" customFormat="1" x14ac:dyDescent="0.25">
      <c r="A20" s="10">
        <f>'1'!A20</f>
        <v>3786</v>
      </c>
      <c r="B20" s="10">
        <f t="shared" si="0"/>
        <v>3786</v>
      </c>
      <c r="C20" s="5" t="str">
        <f>'1'!B20</f>
        <v>Угловой диван (стиль)             120х160</v>
      </c>
      <c r="D20" s="11" t="s">
        <v>79</v>
      </c>
      <c r="E20" s="4"/>
      <c r="F20" s="4" t="s">
        <v>84</v>
      </c>
      <c r="G20" s="4" t="s">
        <v>71</v>
      </c>
      <c r="H20" s="4"/>
      <c r="I20" s="4"/>
      <c r="J20" s="4" t="s">
        <v>73</v>
      </c>
      <c r="K20" s="6" t="s">
        <v>56</v>
      </c>
      <c r="L20" s="4"/>
      <c r="M20" s="4"/>
      <c r="N20" s="4"/>
      <c r="O20" s="4"/>
      <c r="P20" s="4"/>
      <c r="Q20" s="4"/>
      <c r="R20" s="4"/>
      <c r="S20" s="10">
        <v>1</v>
      </c>
      <c r="T20" s="34"/>
      <c r="U20" s="4"/>
    </row>
    <row r="21" spans="1:21" s="6" customFormat="1" x14ac:dyDescent="0.25">
      <c r="A21" s="10">
        <f>'1'!A21</f>
        <v>3787</v>
      </c>
      <c r="B21" s="10">
        <f t="shared" si="0"/>
        <v>3787</v>
      </c>
      <c r="C21" s="5" t="str">
        <f>'1'!B21</f>
        <v>Угловой диван (лагуна)           120х160</v>
      </c>
      <c r="D21" s="11" t="s">
        <v>79</v>
      </c>
      <c r="E21" s="4"/>
      <c r="F21" s="4" t="s">
        <v>84</v>
      </c>
      <c r="G21" s="4" t="s">
        <v>71</v>
      </c>
      <c r="H21" s="4"/>
      <c r="I21" s="4"/>
      <c r="J21" s="4" t="s">
        <v>73</v>
      </c>
      <c r="K21" s="6" t="s">
        <v>56</v>
      </c>
      <c r="L21" s="4"/>
      <c r="M21" s="4"/>
      <c r="N21" s="4"/>
      <c r="O21" s="4"/>
      <c r="P21" s="4"/>
      <c r="Q21" s="4"/>
      <c r="R21" s="4"/>
      <c r="S21" s="10">
        <v>1</v>
      </c>
      <c r="T21" s="34"/>
      <c r="U21" s="4"/>
    </row>
    <row r="22" spans="1:21" s="6" customFormat="1" x14ac:dyDescent="0.25">
      <c r="A22" s="10">
        <f>'1'!A22</f>
        <v>3788</v>
      </c>
      <c r="B22" s="10">
        <f t="shared" si="0"/>
        <v>3788</v>
      </c>
      <c r="C22" s="5" t="str">
        <f>'1'!B22</f>
        <v>Угловой диван (лагуна+)         120х160</v>
      </c>
      <c r="D22" s="11" t="s">
        <v>79</v>
      </c>
      <c r="E22" s="4"/>
      <c r="F22" s="4"/>
      <c r="G22" s="4" t="s">
        <v>71</v>
      </c>
      <c r="H22" s="4"/>
      <c r="I22" s="4"/>
      <c r="J22" s="4" t="s">
        <v>73</v>
      </c>
      <c r="K22" s="6" t="s">
        <v>56</v>
      </c>
      <c r="L22" s="4"/>
      <c r="M22" s="4"/>
      <c r="N22" s="4"/>
      <c r="O22" s="4"/>
      <c r="P22" s="4"/>
      <c r="Q22" s="4"/>
      <c r="R22" s="4"/>
      <c r="S22" s="10">
        <v>1</v>
      </c>
      <c r="T22" s="34"/>
      <c r="U22" s="4"/>
    </row>
    <row r="23" spans="1:21" s="6" customFormat="1" x14ac:dyDescent="0.25">
      <c r="A23" s="10">
        <f>'1'!A23</f>
        <v>3789</v>
      </c>
      <c r="B23" s="10">
        <f t="shared" si="0"/>
        <v>3789</v>
      </c>
      <c r="C23" s="5" t="str">
        <f>'1'!B23</f>
        <v>Угловой диван (лотос)              120х160</v>
      </c>
      <c r="D23" s="11" t="s">
        <v>79</v>
      </c>
      <c r="E23" s="4"/>
      <c r="F23" s="4"/>
      <c r="G23" s="4" t="s">
        <v>71</v>
      </c>
      <c r="H23" s="4"/>
      <c r="I23" s="4"/>
      <c r="J23" s="4" t="s">
        <v>73</v>
      </c>
      <c r="K23" s="6" t="s">
        <v>56</v>
      </c>
      <c r="L23" s="4"/>
      <c r="M23" s="4"/>
      <c r="N23" s="4"/>
      <c r="O23" s="4"/>
      <c r="P23" s="4"/>
      <c r="Q23" s="4"/>
      <c r="R23" s="4"/>
      <c r="S23" s="10">
        <v>1</v>
      </c>
      <c r="T23" s="34"/>
      <c r="U23" s="4"/>
    </row>
    <row r="24" spans="1:21" s="6" customFormat="1" x14ac:dyDescent="0.25">
      <c r="A24" s="10">
        <f>'1'!A24</f>
        <v>3790</v>
      </c>
      <c r="B24" s="10">
        <f t="shared" si="0"/>
        <v>3790</v>
      </c>
      <c r="C24" s="5" t="str">
        <f>'1'!B24</f>
        <v>Угловой диван (визит)             130х180</v>
      </c>
      <c r="D24" s="11" t="s">
        <v>79</v>
      </c>
      <c r="E24" s="4"/>
      <c r="F24" s="4" t="s">
        <v>86</v>
      </c>
      <c r="G24" s="4" t="s">
        <v>71</v>
      </c>
      <c r="H24" s="4"/>
      <c r="I24" s="4"/>
      <c r="J24" s="4" t="s">
        <v>73</v>
      </c>
      <c r="K24" s="6" t="s">
        <v>56</v>
      </c>
      <c r="L24" s="4"/>
      <c r="M24" s="4"/>
      <c r="N24" s="4"/>
      <c r="O24" s="4"/>
      <c r="P24" s="4"/>
      <c r="Q24" s="4"/>
      <c r="R24" s="4"/>
      <c r="S24" s="10">
        <v>1</v>
      </c>
      <c r="T24" s="34"/>
      <c r="U24" s="4"/>
    </row>
    <row r="25" spans="1:21" s="6" customFormat="1" x14ac:dyDescent="0.25">
      <c r="A25" s="10">
        <f>'1'!A25</f>
        <v>3791</v>
      </c>
      <c r="B25" s="10">
        <f t="shared" si="0"/>
        <v>3791</v>
      </c>
      <c r="C25" s="5" t="str">
        <f>'1'!B25</f>
        <v>Угловой диван (визит С)         125х200</v>
      </c>
      <c r="D25" s="11" t="s">
        <v>79</v>
      </c>
      <c r="E25" s="4"/>
      <c r="F25" s="4" t="s">
        <v>87</v>
      </c>
      <c r="G25" s="4" t="s">
        <v>71</v>
      </c>
      <c r="H25" s="4"/>
      <c r="I25" s="4"/>
      <c r="J25" s="4" t="s">
        <v>73</v>
      </c>
      <c r="K25" s="6" t="s">
        <v>56</v>
      </c>
      <c r="L25" s="4"/>
      <c r="M25" s="4"/>
      <c r="N25" s="4"/>
      <c r="O25" s="4"/>
      <c r="P25" s="4"/>
      <c r="Q25" s="4"/>
      <c r="R25" s="4"/>
      <c r="S25" s="10">
        <v>1</v>
      </c>
      <c r="T25" s="34"/>
      <c r="U25" s="4"/>
    </row>
    <row r="26" spans="1:21" s="6" customFormat="1" x14ac:dyDescent="0.25">
      <c r="A26" s="10">
        <f>'1'!A26</f>
        <v>3792</v>
      </c>
      <c r="B26" s="10">
        <f t="shared" si="0"/>
        <v>3792</v>
      </c>
      <c r="C26" s="5" t="str">
        <f>'1'!B26</f>
        <v>Стол на 2-х ногах 100х60  «МДФ»</v>
      </c>
      <c r="D26" s="11" t="s">
        <v>77</v>
      </c>
      <c r="E26" s="4"/>
      <c r="F26" s="4"/>
      <c r="G26" s="4" t="s">
        <v>71</v>
      </c>
      <c r="H26" s="4"/>
      <c r="I26" s="4"/>
      <c r="J26" s="4" t="s">
        <v>73</v>
      </c>
      <c r="K26" s="6" t="s">
        <v>56</v>
      </c>
      <c r="L26" s="4"/>
      <c r="M26" s="4"/>
      <c r="N26" s="4"/>
      <c r="O26" s="4"/>
      <c r="P26" s="4"/>
      <c r="Q26" s="4"/>
      <c r="R26" s="4"/>
      <c r="S26" s="37">
        <v>0</v>
      </c>
      <c r="T26" s="34"/>
      <c r="U26" s="4"/>
    </row>
    <row r="27" spans="1:21" s="6" customFormat="1" x14ac:dyDescent="0.25">
      <c r="A27" s="10">
        <f>'1'!A27</f>
        <v>3793</v>
      </c>
      <c r="B27" s="10">
        <f t="shared" si="0"/>
        <v>3793</v>
      </c>
      <c r="C27" s="5" t="str">
        <f>'1'!B27</f>
        <v>Стол на 2-х ногах 120х75  «МДФ»</v>
      </c>
      <c r="D27" s="11" t="s">
        <v>77</v>
      </c>
      <c r="E27" s="4"/>
      <c r="F27" s="4"/>
      <c r="G27" s="4" t="s">
        <v>71</v>
      </c>
      <c r="H27" s="4"/>
      <c r="I27" s="4"/>
      <c r="J27" s="4" t="s">
        <v>73</v>
      </c>
      <c r="K27" s="6" t="s">
        <v>56</v>
      </c>
      <c r="L27" s="4"/>
      <c r="M27" s="4"/>
      <c r="N27" s="4"/>
      <c r="O27" s="4"/>
      <c r="P27" s="4"/>
      <c r="Q27" s="4"/>
      <c r="R27" s="4"/>
      <c r="S27" s="37">
        <v>0</v>
      </c>
      <c r="T27" s="34"/>
      <c r="U27" s="4"/>
    </row>
    <row r="28" spans="1:21" s="6" customFormat="1" x14ac:dyDescent="0.25">
      <c r="A28" s="10">
        <f>'1'!A28</f>
        <v>3794</v>
      </c>
      <c r="B28" s="10">
        <f t="shared" si="0"/>
        <v>3794</v>
      </c>
      <c r="C28" s="5" t="str">
        <f>'1'!B28</f>
        <v>Столешница 1000х600   1-Категория</v>
      </c>
      <c r="D28" s="11" t="s">
        <v>81</v>
      </c>
      <c r="E28" s="4"/>
      <c r="F28" s="4"/>
      <c r="G28" s="4" t="s">
        <v>71</v>
      </c>
      <c r="H28" s="4"/>
      <c r="I28" s="4"/>
      <c r="J28" s="4" t="s">
        <v>73</v>
      </c>
      <c r="K28" s="6" t="s">
        <v>56</v>
      </c>
      <c r="L28" s="4"/>
      <c r="M28" s="4"/>
      <c r="N28" s="4"/>
      <c r="O28" s="4"/>
      <c r="P28" s="4"/>
      <c r="Q28" s="4"/>
      <c r="R28" s="4"/>
      <c r="S28" s="37">
        <v>0</v>
      </c>
      <c r="T28" s="34"/>
      <c r="U28" s="4"/>
    </row>
    <row r="29" spans="1:21" s="6" customFormat="1" x14ac:dyDescent="0.25">
      <c r="A29" s="10">
        <f>'1'!A29</f>
        <v>3795</v>
      </c>
      <c r="B29" s="10">
        <f t="shared" si="0"/>
        <v>3795</v>
      </c>
      <c r="C29" s="5" t="str">
        <f>'1'!B29</f>
        <v>Столешница 1200х750    1-Категория</v>
      </c>
      <c r="D29" s="11" t="s">
        <v>81</v>
      </c>
      <c r="E29" s="4"/>
      <c r="F29" s="4"/>
      <c r="G29" s="4" t="s">
        <v>71</v>
      </c>
      <c r="H29" s="4"/>
      <c r="I29" s="4"/>
      <c r="J29" s="4" t="s">
        <v>73</v>
      </c>
      <c r="K29" s="6" t="s">
        <v>56</v>
      </c>
      <c r="L29" s="4"/>
      <c r="M29" s="4"/>
      <c r="N29" s="4"/>
      <c r="O29" s="4"/>
      <c r="P29" s="4"/>
      <c r="Q29" s="4"/>
      <c r="R29" s="4"/>
      <c r="S29" s="37">
        <v>0</v>
      </c>
      <c r="T29" s="34"/>
      <c r="U29" s="4"/>
    </row>
    <row r="30" spans="1:21" s="6" customFormat="1" x14ac:dyDescent="0.25">
      <c r="A30" s="10">
        <f>'1'!A30</f>
        <v>3796</v>
      </c>
      <c r="B30" s="10">
        <f t="shared" si="0"/>
        <v>3796</v>
      </c>
      <c r="C30" s="5" t="str">
        <f>'1'!B30</f>
        <v>Столешница диаметр 90;100;120</v>
      </c>
      <c r="D30" s="11" t="s">
        <v>81</v>
      </c>
      <c r="E30" s="4"/>
      <c r="F30" s="4"/>
      <c r="G30" s="4" t="s">
        <v>71</v>
      </c>
      <c r="H30" s="4"/>
      <c r="I30" s="4"/>
      <c r="J30" s="4" t="s">
        <v>73</v>
      </c>
      <c r="K30" s="6" t="s">
        <v>56</v>
      </c>
      <c r="L30" s="4"/>
      <c r="M30" s="4"/>
      <c r="N30" s="4"/>
      <c r="O30" s="4"/>
      <c r="P30" s="4"/>
      <c r="Q30" s="4"/>
      <c r="R30" s="4"/>
      <c r="S30" s="37">
        <v>0</v>
      </c>
      <c r="T30" s="34"/>
      <c r="U30" s="4"/>
    </row>
    <row r="31" spans="1:21" s="6" customFormat="1" x14ac:dyDescent="0.25">
      <c r="A31" s="10">
        <f>'1'!A31</f>
        <v>3797</v>
      </c>
      <c r="B31" s="10">
        <f t="shared" si="0"/>
        <v>3797</v>
      </c>
      <c r="C31" s="5" t="str">
        <f>'1'!B31</f>
        <v>Банкета (тюльпан)</v>
      </c>
      <c r="D31" s="11" t="s">
        <v>80</v>
      </c>
      <c r="E31" s="4"/>
      <c r="F31" s="4"/>
      <c r="G31" s="4" t="s">
        <v>71</v>
      </c>
      <c r="H31" s="4"/>
      <c r="I31" s="4"/>
      <c r="J31" s="4" t="s">
        <v>73</v>
      </c>
      <c r="K31" s="6" t="s">
        <v>56</v>
      </c>
      <c r="L31" s="4"/>
      <c r="M31" s="4"/>
      <c r="N31" s="4"/>
      <c r="O31" s="4"/>
      <c r="P31" s="4"/>
      <c r="Q31" s="4"/>
      <c r="R31" s="4"/>
      <c r="S31" s="37">
        <v>0</v>
      </c>
      <c r="T31" s="34"/>
      <c r="U31" s="4"/>
    </row>
    <row r="32" spans="1:21" s="6" customFormat="1" x14ac:dyDescent="0.25">
      <c r="A32" s="10">
        <f>'1'!A32</f>
        <v>3798</v>
      </c>
      <c r="B32" s="10">
        <f t="shared" si="0"/>
        <v>3798</v>
      </c>
      <c r="C32" s="5" t="str">
        <f>'1'!B32</f>
        <v>Банкета (лагуна)</v>
      </c>
      <c r="D32" s="11" t="s">
        <v>80</v>
      </c>
      <c r="E32" s="4"/>
      <c r="F32" s="4"/>
      <c r="G32" s="4" t="s">
        <v>71</v>
      </c>
      <c r="H32" s="4"/>
      <c r="I32" s="4"/>
      <c r="J32" s="4" t="s">
        <v>73</v>
      </c>
      <c r="K32" s="6" t="s">
        <v>56</v>
      </c>
      <c r="L32" s="4"/>
      <c r="M32" s="4"/>
      <c r="N32" s="4"/>
      <c r="O32" s="4"/>
      <c r="P32" s="4"/>
      <c r="Q32" s="4"/>
      <c r="R32" s="4"/>
      <c r="S32" s="37">
        <v>0</v>
      </c>
      <c r="T32" s="34"/>
      <c r="U3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1</vt:i4>
      </vt:variant>
    </vt:vector>
  </HeadingPairs>
  <TitlesOfParts>
    <vt:vector size="5" baseType="lpstr">
      <vt:lpstr>Лист1</vt:lpstr>
      <vt:lpstr>1</vt:lpstr>
      <vt:lpstr>2</vt:lpstr>
      <vt:lpstr>Лист4</vt:lpstr>
      <vt:lpstr>Диаграмма1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111-75-75</dc:creator>
  <cp:lastModifiedBy>S.Rogachevsky</cp:lastModifiedBy>
  <cp:lastPrinted>2016-08-29T07:37:43Z</cp:lastPrinted>
  <dcterms:created xsi:type="dcterms:W3CDTF">2016-03-09T11:45:00Z</dcterms:created>
  <dcterms:modified xsi:type="dcterms:W3CDTF">2016-09-12T10:06:45Z</dcterms:modified>
</cp:coreProperties>
</file>