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1FEE05D0-BBCB-4323-A159-4E8837A4E8AA}" xr6:coauthVersionLast="47" xr6:coauthVersionMax="47" xr10:uidLastSave="{00000000-0000-0000-0000-000000000000}"/>
  <bookViews>
    <workbookView xWindow="1125" yWindow="1125" windowWidth="28800" windowHeight="15300" tabRatio="812" firstSheet="6" activeTab="42" xr2:uid="{77CA516B-FE3D-4470-AD27-3F432DB998D6}"/>
  </bookViews>
  <sheets>
    <sheet name="AHP Hierarchy" sheetId="2" r:id="rId1"/>
    <sheet name="Pair-wise matrix" sheetId="1" r:id="rId2"/>
    <sheet name="Normalized pair-wise" sheetId="3" r:id="rId3"/>
    <sheet name="Consistency" sheetId="4" r:id="rId4"/>
    <sheet name="SQLi" sheetId="5" r:id="rId5"/>
    <sheet name="All flaws" sheetId="7" r:id="rId6"/>
    <sheet name="Results" sheetId="11" r:id="rId7"/>
    <sheet name="SQLi top 20" sheetId="12" state="hidden" r:id="rId8"/>
    <sheet name="Command injection top 20" sheetId="13" state="hidden" r:id="rId9"/>
    <sheet name="XSS top 20" sheetId="14" state="hidden" r:id="rId10"/>
    <sheet name="Dynamic Code Evaluation top 20" sheetId="15" state="hidden" r:id="rId11"/>
    <sheet name="DoS top 20" sheetId="16" state="hidden" r:id="rId12"/>
    <sheet name="API Often Misused top 20" sheetId="17" state="hidden" r:id="rId13"/>
    <sheet name="API Code Correctness top 20" sheetId="18" state="hidden" r:id="rId14"/>
    <sheet name="Access Control top 20" sheetId="19" state="hidden" r:id="rId15"/>
    <sheet name="Cookie Security top 20" sheetId="20" r:id="rId16"/>
    <sheet name="Insecure Transport top 20" sheetId="21" state="hidden" r:id="rId17"/>
    <sheet name="Key Management top 20" sheetId="22" state="hidden" r:id="rId18"/>
    <sheet name="Password Management top 20" sheetId="23" state="hidden" r:id="rId19"/>
    <sheet name="Privacy Violation top 20" sheetId="24" state="hidden" r:id="rId20"/>
    <sheet name="Privilege Management top 20" sheetId="25" state="hidden" r:id="rId21"/>
    <sheet name="Weak Cryptography top 20" sheetId="26" state="hidden" r:id="rId22"/>
    <sheet name="Race Condition top 20" sheetId="27" state="hidden" r:id="rId23"/>
    <sheet name="J2EE Bad Practices top 20" sheetId="28" state="hidden" r:id="rId24"/>
    <sheet name="Poor Error Handling top 20" sheetId="29" state="hidden" r:id="rId25"/>
    <sheet name="Code Correctness top 20" sheetId="30" state="hidden" r:id="rId26"/>
    <sheet name="Dead Code top 20" sheetId="31" state="hidden" r:id="rId27"/>
    <sheet name="Poor Style top 20" sheetId="32" state="hidden" r:id="rId28"/>
    <sheet name="Unreleased Resource top 20" sheetId="33" state="hidden" r:id="rId29"/>
    <sheet name="HTML5 top 20" sheetId="34" state="hidden" r:id="rId30"/>
    <sheet name="Insecure Storage top 20" sheetId="35" state="hidden" r:id="rId31"/>
    <sheet name="System Information Leak top 20" sheetId="36" state="hidden" r:id="rId32"/>
    <sheet name="Build Misconfiguration top 20" sheetId="37" state="hidden" r:id="rId33"/>
    <sheet name="Dockerfile Misconfig top 20" sheetId="38" state="hidden" r:id="rId34"/>
    <sheet name="Target env misconfig top 20" sheetId="39" state="hidden" r:id="rId35"/>
    <sheet name="Disgruntled emp inj top 20" sheetId="40" state="hidden" r:id="rId36"/>
    <sheet name="Insecure Deployment top 20" sheetId="41" state="hidden" r:id="rId37"/>
    <sheet name="Usage of 3-party comp top 20" sheetId="42" state="hidden" r:id="rId38"/>
    <sheet name="Test env data leakage top 20" sheetId="43" state="hidden" r:id="rId39"/>
    <sheet name="All Results top 20" sheetId="45" state="hidden" r:id="rId40"/>
    <sheet name="All Results" sheetId="46" r:id="rId41"/>
    <sheet name="Reorder" sheetId="47" r:id="rId42"/>
    <sheet name="Reorder (2)" sheetId="48" r:id="rId43"/>
  </sheets>
  <definedNames>
    <definedName name="_xlnm._FilterDatabase" localSheetId="5" hidden="1">'All flaws'!$E$1:$X$133</definedName>
    <definedName name="_xlnm._FilterDatabase" localSheetId="40" hidden="1">'All Results'!$A$1:$D$88</definedName>
    <definedName name="_xlnm._FilterDatabase" localSheetId="41" hidden="1">Reorder!$A$1:$D$88</definedName>
    <definedName name="_xlnm._FilterDatabase" localSheetId="42" hidden="1">'Reorder (2)'!$A$1:$D$88</definedName>
    <definedName name="_xlnm._FilterDatabase" localSheetId="6" hidden="1">Results!$A$1:$BM$123</definedName>
    <definedName name="_xlnm._FilterDatabase" localSheetId="4" hidden="1">SQLi!$A$1:$F$36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48" l="1"/>
  <c r="D16" i="48"/>
  <c r="D10" i="48"/>
  <c r="D12" i="48"/>
  <c r="D7" i="48"/>
  <c r="D6" i="48"/>
  <c r="D13" i="48"/>
  <c r="D5" i="48"/>
  <c r="D9" i="48"/>
  <c r="D11" i="48"/>
  <c r="D21" i="48"/>
  <c r="D19" i="48"/>
  <c r="D14" i="48"/>
  <c r="D15" i="48"/>
  <c r="D18" i="48"/>
  <c r="D17" i="48"/>
  <c r="D8" i="48"/>
  <c r="D4" i="48"/>
  <c r="D2" i="48"/>
  <c r="D3" i="48"/>
  <c r="D11" i="47"/>
  <c r="D21" i="47"/>
  <c r="D10" i="47"/>
  <c r="D7" i="47"/>
  <c r="D6" i="47"/>
  <c r="D20" i="47"/>
  <c r="D8" i="47"/>
  <c r="D9" i="47"/>
  <c r="D15" i="47"/>
  <c r="D18" i="47"/>
  <c r="D12" i="47"/>
  <c r="D19" i="47"/>
  <c r="D13" i="47"/>
  <c r="D5" i="47"/>
  <c r="D17" i="47"/>
  <c r="D16" i="47"/>
  <c r="D14" i="47"/>
  <c r="D4" i="47"/>
  <c r="D2" i="47"/>
  <c r="D3" i="47"/>
  <c r="D3" i="46"/>
  <c r="D4" i="46"/>
  <c r="D5" i="46"/>
  <c r="D6" i="46"/>
  <c r="D7" i="46"/>
  <c r="D8" i="46"/>
  <c r="D9" i="46"/>
  <c r="D10" i="46"/>
  <c r="D11" i="46"/>
  <c r="D12" i="46"/>
  <c r="D13" i="46"/>
  <c r="D14" i="46"/>
  <c r="D15" i="46"/>
  <c r="D16" i="46"/>
  <c r="D17" i="46"/>
  <c r="D18" i="46"/>
  <c r="D19" i="46"/>
  <c r="D20" i="46"/>
  <c r="D21" i="46"/>
  <c r="D2" i="46"/>
  <c r="BN3" i="11"/>
  <c r="BN4" i="11"/>
  <c r="BN5" i="11"/>
  <c r="BN6" i="11"/>
  <c r="BN7" i="11"/>
  <c r="BN8" i="11"/>
  <c r="BN9" i="11"/>
  <c r="BN10" i="11"/>
  <c r="BN11" i="11"/>
  <c r="BN12" i="11"/>
  <c r="BN13" i="11"/>
  <c r="BN14" i="11"/>
  <c r="BN15" i="11"/>
  <c r="BN16" i="11"/>
  <c r="BN17" i="11"/>
  <c r="BN18" i="11"/>
  <c r="BN19" i="11"/>
  <c r="BN20" i="11"/>
  <c r="BN21" i="11"/>
  <c r="BN22" i="11"/>
  <c r="BN23" i="11"/>
  <c r="BN24" i="11"/>
  <c r="BN25" i="11"/>
  <c r="BN26" i="11"/>
  <c r="BN27" i="11"/>
  <c r="BN28" i="11"/>
  <c r="BN29" i="11"/>
  <c r="BN30" i="11"/>
  <c r="BN31" i="11"/>
  <c r="BN32" i="11"/>
  <c r="BN33" i="11"/>
  <c r="BN34" i="11"/>
  <c r="BN35" i="11"/>
  <c r="BN36" i="11"/>
  <c r="BN37" i="11"/>
  <c r="BN38" i="11"/>
  <c r="BN39" i="11"/>
  <c r="BN40" i="11"/>
  <c r="BN41" i="11"/>
  <c r="BN42" i="11"/>
  <c r="BN43" i="11"/>
  <c r="BN44" i="11"/>
  <c r="BN45" i="11"/>
  <c r="BN46" i="11"/>
  <c r="BN47" i="11"/>
  <c r="BN48" i="11"/>
  <c r="BN49" i="11"/>
  <c r="BN50" i="11"/>
  <c r="BN51" i="11"/>
  <c r="BN52" i="11"/>
  <c r="BN53" i="11"/>
  <c r="BN54" i="11"/>
  <c r="BN55" i="11"/>
  <c r="BN56" i="11"/>
  <c r="BN57" i="11"/>
  <c r="BN58" i="11"/>
  <c r="BN59" i="11"/>
  <c r="BN60" i="11"/>
  <c r="BN61" i="11"/>
  <c r="BN62" i="11"/>
  <c r="BN63" i="11"/>
  <c r="BN64" i="11"/>
  <c r="BN65" i="11"/>
  <c r="BN66" i="11"/>
  <c r="BN67" i="11"/>
  <c r="BN68" i="11"/>
  <c r="BN69" i="11"/>
  <c r="BN70" i="11"/>
  <c r="BN71" i="11"/>
  <c r="BN72" i="11"/>
  <c r="BN73" i="11"/>
  <c r="BN74" i="11"/>
  <c r="BN75" i="11"/>
  <c r="BN76" i="11"/>
  <c r="BN77" i="11"/>
  <c r="BN78" i="11"/>
  <c r="BN79" i="11"/>
  <c r="BN80" i="11"/>
  <c r="BN81" i="11"/>
  <c r="BN82" i="11"/>
  <c r="BN83" i="11"/>
  <c r="BN84" i="11"/>
  <c r="BN85" i="11"/>
  <c r="BN86" i="11"/>
  <c r="BN87" i="11"/>
  <c r="BN88" i="11"/>
  <c r="BN89" i="11"/>
  <c r="BN90" i="11"/>
  <c r="BN91" i="11"/>
  <c r="BN92" i="11"/>
  <c r="BN93" i="11"/>
  <c r="BN94" i="11"/>
  <c r="BN95" i="11"/>
  <c r="BN96" i="11"/>
  <c r="BN97" i="11"/>
  <c r="BN98" i="11"/>
  <c r="BN99" i="11"/>
  <c r="BN100" i="11"/>
  <c r="BN101" i="11"/>
  <c r="BN102" i="11"/>
  <c r="BN103" i="11"/>
  <c r="BN104" i="11"/>
  <c r="BN105" i="11"/>
  <c r="BN106" i="11"/>
  <c r="BN107" i="11"/>
  <c r="BN108" i="11"/>
  <c r="BN109" i="11"/>
  <c r="BN110" i="11"/>
  <c r="BN111" i="11"/>
  <c r="BN112" i="11"/>
  <c r="BN113" i="11"/>
  <c r="BN114" i="11"/>
  <c r="BN115" i="11"/>
  <c r="BN116" i="11"/>
  <c r="BN117" i="11"/>
  <c r="BN118" i="11"/>
  <c r="BN119" i="11"/>
  <c r="BN120" i="11"/>
  <c r="BN121" i="11"/>
  <c r="BN122" i="11"/>
  <c r="BN123" i="11"/>
  <c r="BN2" i="11"/>
  <c r="A10" i="4"/>
  <c r="BP35" i="7"/>
  <c r="BP30" i="7"/>
  <c r="BP31" i="7"/>
  <c r="BP32" i="7"/>
  <c r="BP34" i="7"/>
  <c r="BP42" i="7"/>
  <c r="BP44" i="7"/>
  <c r="BP47" i="7"/>
  <c r="BP48" i="7"/>
  <c r="BP60" i="7"/>
  <c r="BP61" i="7"/>
  <c r="BP64" i="7"/>
  <c r="BP85" i="7"/>
  <c r="BP86" i="7"/>
  <c r="BP88" i="7"/>
  <c r="BP93" i="7"/>
  <c r="BP94" i="7"/>
  <c r="BP99" i="7"/>
  <c r="BP100" i="7"/>
  <c r="BP113" i="7"/>
  <c r="BP122" i="7"/>
  <c r="BP124" i="7"/>
  <c r="BP6" i="7"/>
  <c r="BN8" i="7"/>
  <c r="BN16" i="7"/>
  <c r="BN18" i="7"/>
  <c r="BN30" i="7"/>
  <c r="BN31" i="7"/>
  <c r="BN32" i="7"/>
  <c r="BN34" i="7"/>
  <c r="BN35" i="7"/>
  <c r="BN42" i="7"/>
  <c r="BN44" i="7"/>
  <c r="BN47" i="7"/>
  <c r="BN48" i="7"/>
  <c r="BN51" i="7"/>
  <c r="BN56" i="7"/>
  <c r="BN61" i="7"/>
  <c r="BN67" i="7"/>
  <c r="BN71" i="7"/>
  <c r="BN74" i="7"/>
  <c r="BN75" i="7"/>
  <c r="BN77" i="7"/>
  <c r="BN92" i="7"/>
  <c r="BN93" i="7"/>
  <c r="BN94" i="7"/>
  <c r="BN96" i="7"/>
  <c r="BN99" i="7"/>
  <c r="BN101" i="7"/>
  <c r="BN104" i="7"/>
  <c r="BN4" i="7"/>
  <c r="BN6" i="7"/>
  <c r="BL6" i="7"/>
  <c r="BL88" i="7"/>
  <c r="BL71" i="7"/>
  <c r="BL16" i="7"/>
  <c r="BL17" i="7"/>
  <c r="BL18" i="7"/>
  <c r="BL22" i="7"/>
  <c r="BL30" i="7"/>
  <c r="BL31" i="7"/>
  <c r="BL32" i="7"/>
  <c r="BL34" i="7"/>
  <c r="BL35" i="7"/>
  <c r="BL42" i="7"/>
  <c r="BL43" i="7"/>
  <c r="BL44" i="7"/>
  <c r="BL47" i="7"/>
  <c r="BL48" i="7"/>
  <c r="BL60" i="7"/>
  <c r="BL61" i="7"/>
  <c r="BL62" i="7"/>
  <c r="BL83" i="7"/>
  <c r="BL91" i="7"/>
  <c r="BL92" i="7"/>
  <c r="BL93" i="7"/>
  <c r="BL94" i="7"/>
  <c r="BL99" i="7"/>
  <c r="BL100" i="7"/>
  <c r="BL101" i="7"/>
  <c r="BL104" i="7"/>
  <c r="BL113" i="7"/>
  <c r="BL114" i="7"/>
  <c r="BL115" i="7"/>
  <c r="BL124" i="7"/>
  <c r="BJ109" i="7"/>
  <c r="BJ92" i="7"/>
  <c r="BJ6" i="7"/>
  <c r="BJ16" i="7"/>
  <c r="BJ17" i="7"/>
  <c r="BJ18" i="7"/>
  <c r="BJ30" i="7"/>
  <c r="BJ31" i="7"/>
  <c r="BJ32" i="7"/>
  <c r="BJ34" i="7"/>
  <c r="BJ35" i="7"/>
  <c r="BJ42" i="7"/>
  <c r="BJ44" i="7"/>
  <c r="BJ47" i="7"/>
  <c r="BJ48" i="7"/>
  <c r="BJ60" i="7"/>
  <c r="BJ61" i="7"/>
  <c r="BJ62" i="7"/>
  <c r="BJ68" i="7"/>
  <c r="BJ71" i="7"/>
  <c r="BJ87" i="7"/>
  <c r="BJ88" i="7"/>
  <c r="BJ91" i="7"/>
  <c r="BJ93" i="7"/>
  <c r="BJ94" i="7"/>
  <c r="BJ95" i="7"/>
  <c r="BJ96" i="7"/>
  <c r="BJ99" i="7"/>
  <c r="BJ100" i="7"/>
  <c r="BJ101" i="7"/>
  <c r="BJ104" i="7"/>
  <c r="BJ111" i="7"/>
  <c r="BJ113" i="7"/>
  <c r="BJ114" i="7"/>
  <c r="BJ116" i="7"/>
  <c r="BJ117" i="7"/>
  <c r="BJ120" i="7"/>
  <c r="BJ124" i="7"/>
  <c r="BH30" i="7"/>
  <c r="BH31" i="7"/>
  <c r="BH32" i="7"/>
  <c r="BH34" i="7"/>
  <c r="BH35" i="7"/>
  <c r="BH42" i="7"/>
  <c r="BH44" i="7"/>
  <c r="BH47" i="7"/>
  <c r="BH48" i="7"/>
  <c r="BH51" i="7"/>
  <c r="BH60" i="7"/>
  <c r="BH61" i="7"/>
  <c r="BH62" i="7"/>
  <c r="BH71" i="7"/>
  <c r="BH77" i="7"/>
  <c r="BH88" i="7"/>
  <c r="BH91" i="7"/>
  <c r="BH92" i="7"/>
  <c r="BH93" i="7"/>
  <c r="BH94" i="7"/>
  <c r="BH95" i="7"/>
  <c r="BH96" i="7"/>
  <c r="BH99" i="7"/>
  <c r="BH101" i="7"/>
  <c r="BH104" i="7"/>
  <c r="BH109" i="7"/>
  <c r="BH111" i="7"/>
  <c r="BH114" i="7"/>
  <c r="BH116" i="7"/>
  <c r="BF71" i="7"/>
  <c r="BF4" i="7"/>
  <c r="BF6" i="7"/>
  <c r="BF8" i="7"/>
  <c r="BF10" i="7"/>
  <c r="BF17" i="7"/>
  <c r="BF18" i="7"/>
  <c r="BF30" i="7"/>
  <c r="BF31" i="7"/>
  <c r="BF32" i="7"/>
  <c r="BF34" i="7"/>
  <c r="BF35" i="7"/>
  <c r="BF42" i="7"/>
  <c r="BF44" i="7"/>
  <c r="BF47" i="7"/>
  <c r="BF51" i="7"/>
  <c r="BF56" i="7"/>
  <c r="BF60" i="7"/>
  <c r="BF61" i="7"/>
  <c r="BF67" i="7"/>
  <c r="BF74" i="7"/>
  <c r="BF75" i="7"/>
  <c r="BF77" i="7"/>
  <c r="BF91" i="7"/>
  <c r="BF92" i="7"/>
  <c r="BF93" i="7"/>
  <c r="BF94" i="7"/>
  <c r="BF96" i="7"/>
  <c r="BF99" i="7"/>
  <c r="BF101" i="7"/>
  <c r="BF104" i="7"/>
  <c r="BF109" i="7"/>
  <c r="BF111" i="7"/>
  <c r="BF114" i="7"/>
  <c r="BF116" i="7"/>
  <c r="BD42" i="7"/>
  <c r="BD6" i="7"/>
  <c r="BD13" i="7"/>
  <c r="BD16" i="7"/>
  <c r="BD18" i="7"/>
  <c r="BD20" i="7"/>
  <c r="BD21" i="7"/>
  <c r="BD22" i="7"/>
  <c r="BD23" i="7"/>
  <c r="BD30" i="7"/>
  <c r="BD31" i="7"/>
  <c r="BD32" i="7"/>
  <c r="BD34" i="7"/>
  <c r="BD35" i="7"/>
  <c r="BD44" i="7"/>
  <c r="BD47" i="7"/>
  <c r="BD48" i="7"/>
  <c r="BD51" i="7"/>
  <c r="BD56" i="7"/>
  <c r="BD60" i="7"/>
  <c r="BD67" i="7"/>
  <c r="BD70" i="7"/>
  <c r="BD71" i="7"/>
  <c r="BD74" i="7"/>
  <c r="BD75" i="7"/>
  <c r="BD77" i="7"/>
  <c r="BD83" i="7"/>
  <c r="BD90" i="7"/>
  <c r="BD92" i="7"/>
  <c r="BD99" i="7"/>
  <c r="BD104" i="7"/>
  <c r="BD111" i="7"/>
  <c r="BD118" i="7"/>
  <c r="BB6" i="7"/>
  <c r="BB9" i="7"/>
  <c r="BB10" i="7"/>
  <c r="BB17" i="7"/>
  <c r="BB18" i="7"/>
  <c r="BB30" i="7"/>
  <c r="BB31" i="7"/>
  <c r="BB32" i="7"/>
  <c r="BB34" i="7"/>
  <c r="BB35" i="7"/>
  <c r="BB42" i="7"/>
  <c r="BB44" i="7"/>
  <c r="BB47" i="7"/>
  <c r="BB51" i="7"/>
  <c r="BB56" i="7"/>
  <c r="BB67" i="7"/>
  <c r="BB74" i="7"/>
  <c r="BB75" i="7"/>
  <c r="BB77" i="7"/>
  <c r="BB90" i="7"/>
  <c r="BB99" i="7"/>
  <c r="BB100" i="7"/>
  <c r="AZ34" i="7"/>
  <c r="AZ48" i="7"/>
  <c r="AZ62" i="7"/>
  <c r="AZ91" i="7"/>
  <c r="AZ109" i="7"/>
  <c r="AX30" i="7"/>
  <c r="AZ30" i="7" s="1"/>
  <c r="AX31" i="7"/>
  <c r="AZ31" i="7" s="1"/>
  <c r="AX32" i="7"/>
  <c r="AZ32" i="7" s="1"/>
  <c r="AX34" i="7"/>
  <c r="AX35" i="7"/>
  <c r="AZ35" i="7" s="1"/>
  <c r="AX42" i="7"/>
  <c r="AZ42" i="7" s="1"/>
  <c r="AX44" i="7"/>
  <c r="AZ44" i="7" s="1"/>
  <c r="AX47" i="7"/>
  <c r="AZ47" i="7" s="1"/>
  <c r="AX51" i="7"/>
  <c r="AZ51" i="7" s="1"/>
  <c r="AX56" i="7"/>
  <c r="AZ56" i="7" s="1"/>
  <c r="AX99" i="7"/>
  <c r="AZ99" i="7" s="1"/>
  <c r="AX100" i="7"/>
  <c r="AZ100" i="7" s="1"/>
  <c r="AV67" i="7"/>
  <c r="AX67" i="7" s="1"/>
  <c r="AZ67" i="7" s="1"/>
  <c r="AV28" i="7"/>
  <c r="AV6" i="7"/>
  <c r="AX6" i="7" s="1"/>
  <c r="AZ6" i="7" s="1"/>
  <c r="AV7" i="7"/>
  <c r="AV9" i="7"/>
  <c r="AV10" i="7"/>
  <c r="AV17" i="7"/>
  <c r="AV18" i="7"/>
  <c r="AX18" i="7" s="1"/>
  <c r="AZ18" i="7" s="1"/>
  <c r="AV29" i="7"/>
  <c r="AV51" i="7"/>
  <c r="AV74" i="7"/>
  <c r="AX74" i="7" s="1"/>
  <c r="AZ74" i="7" s="1"/>
  <c r="AV75" i="7"/>
  <c r="AX75" i="7" s="1"/>
  <c r="AZ75" i="7" s="1"/>
  <c r="AV76" i="7"/>
  <c r="AV77" i="7"/>
  <c r="AX77" i="7" s="1"/>
  <c r="AZ77" i="7" s="1"/>
  <c r="AV90" i="7"/>
  <c r="AX90" i="7" s="1"/>
  <c r="AZ90" i="7" s="1"/>
  <c r="AT6" i="7"/>
  <c r="AT7" i="7"/>
  <c r="AT9" i="7"/>
  <c r="AT10" i="7"/>
  <c r="AT17" i="7"/>
  <c r="AT18" i="7"/>
  <c r="AT28" i="7"/>
  <c r="AT29" i="7"/>
  <c r="AT43" i="7"/>
  <c r="AT51" i="7"/>
  <c r="AT67" i="7"/>
  <c r="AT74" i="7"/>
  <c r="AT75" i="7"/>
  <c r="AT76" i="7"/>
  <c r="AT77" i="7"/>
  <c r="AT90" i="7"/>
  <c r="AR9" i="7"/>
  <c r="AR6" i="7"/>
  <c r="AR7" i="7"/>
  <c r="AR17" i="7"/>
  <c r="AR18" i="7"/>
  <c r="AR28" i="7"/>
  <c r="AR29" i="7"/>
  <c r="AR32" i="7"/>
  <c r="AR34" i="7"/>
  <c r="AR43" i="7"/>
  <c r="AR44" i="7"/>
  <c r="AR51" i="7"/>
  <c r="AR56" i="7"/>
  <c r="AR67" i="7"/>
  <c r="AR74" i="7"/>
  <c r="AR75" i="7"/>
  <c r="AR76" i="7"/>
  <c r="AR77" i="7"/>
  <c r="AR90" i="7"/>
  <c r="AR100" i="7"/>
  <c r="AP6" i="7"/>
  <c r="AP7" i="7"/>
  <c r="AP9" i="7"/>
  <c r="AP17" i="7"/>
  <c r="AP18" i="7"/>
  <c r="AP28" i="7"/>
  <c r="AP29" i="7"/>
  <c r="AP32" i="7"/>
  <c r="AP34" i="7"/>
  <c r="AP43" i="7"/>
  <c r="AP44" i="7"/>
  <c r="AP51" i="7"/>
  <c r="AP56" i="7"/>
  <c r="AP67" i="7"/>
  <c r="AP74" i="7"/>
  <c r="AP75" i="7"/>
  <c r="AP76" i="7"/>
  <c r="AP77" i="7"/>
  <c r="AP90" i="7"/>
  <c r="AP100" i="7"/>
  <c r="AN43" i="7"/>
  <c r="AN28" i="7"/>
  <c r="AN6" i="7"/>
  <c r="AN7" i="7"/>
  <c r="AN9" i="7"/>
  <c r="AN17" i="7"/>
  <c r="AN18" i="7"/>
  <c r="AN29" i="7"/>
  <c r="AN32" i="7"/>
  <c r="AN34" i="7"/>
  <c r="AN44" i="7"/>
  <c r="AN51" i="7"/>
  <c r="AN56" i="7"/>
  <c r="AN67" i="7"/>
  <c r="AN74" i="7"/>
  <c r="AN75" i="7"/>
  <c r="AN76" i="7"/>
  <c r="AN77" i="7"/>
  <c r="AN90" i="7"/>
  <c r="AN100" i="7"/>
  <c r="AN5" i="7"/>
  <c r="AL6" i="7"/>
  <c r="AL7" i="7"/>
  <c r="AL8" i="7"/>
  <c r="AL17" i="7"/>
  <c r="AL18" i="7"/>
  <c r="AL28" i="7"/>
  <c r="AL29" i="7"/>
  <c r="AL32" i="7"/>
  <c r="AL34" i="7"/>
  <c r="AL43" i="7"/>
  <c r="AL44" i="7"/>
  <c r="AL51" i="7"/>
  <c r="AL56" i="7"/>
  <c r="AL67" i="7"/>
  <c r="AL74" i="7"/>
  <c r="AL76" i="7"/>
  <c r="AL77" i="7"/>
  <c r="AL90" i="7"/>
  <c r="AL5" i="7"/>
  <c r="AJ43" i="7"/>
  <c r="AJ6" i="7"/>
  <c r="AJ7" i="7"/>
  <c r="AJ9" i="7"/>
  <c r="AJ17" i="7"/>
  <c r="AJ18" i="7"/>
  <c r="AJ28" i="7"/>
  <c r="AJ29" i="7"/>
  <c r="AJ32" i="7"/>
  <c r="AJ34" i="7"/>
  <c r="AJ38" i="7"/>
  <c r="AJ44" i="7"/>
  <c r="AJ51" i="7"/>
  <c r="AJ56" i="7"/>
  <c r="AJ67" i="7"/>
  <c r="AJ74" i="7"/>
  <c r="AJ76" i="7"/>
  <c r="AJ77" i="7"/>
  <c r="AJ90" i="7"/>
  <c r="AJ94" i="7"/>
  <c r="AJ5" i="7"/>
  <c r="AH6" i="7"/>
  <c r="AH7" i="7"/>
  <c r="AH17" i="7"/>
  <c r="AH18" i="7"/>
  <c r="AH30" i="7"/>
  <c r="AH31" i="7"/>
  <c r="AH32" i="7"/>
  <c r="AH33" i="7"/>
  <c r="AH34" i="7"/>
  <c r="AH35" i="7"/>
  <c r="AH44" i="7"/>
  <c r="AH47" i="7"/>
  <c r="AH48" i="7"/>
  <c r="AH51" i="7"/>
  <c r="AH67" i="7"/>
  <c r="AH74" i="7"/>
  <c r="AH99" i="7"/>
  <c r="AH122" i="7"/>
  <c r="AH5" i="7"/>
  <c r="AF6" i="7"/>
  <c r="AF18" i="7"/>
  <c r="AF26" i="7"/>
  <c r="AF31" i="7"/>
  <c r="AF32" i="7"/>
  <c r="AF33" i="7"/>
  <c r="AF34" i="7"/>
  <c r="AF35" i="7"/>
  <c r="AF44" i="7"/>
  <c r="AF47" i="7"/>
  <c r="AF48" i="7"/>
  <c r="AF51" i="7"/>
  <c r="AF60" i="7"/>
  <c r="AF62" i="7"/>
  <c r="AF74" i="7"/>
  <c r="AF91" i="7"/>
  <c r="AF99" i="7"/>
  <c r="AF109" i="7"/>
  <c r="AF110" i="7"/>
  <c r="AF111" i="7"/>
  <c r="AF114" i="7"/>
  <c r="AF5" i="7"/>
  <c r="AD6" i="7"/>
  <c r="AD7" i="7"/>
  <c r="AD16" i="7"/>
  <c r="AD17" i="7"/>
  <c r="AD18" i="7"/>
  <c r="AD30" i="7"/>
  <c r="AD31" i="7"/>
  <c r="AD32" i="7"/>
  <c r="AD33" i="7"/>
  <c r="AD34" i="7"/>
  <c r="AD35" i="7"/>
  <c r="AD38" i="7"/>
  <c r="AD42" i="7"/>
  <c r="AD44" i="7"/>
  <c r="AD47" i="7"/>
  <c r="AD48" i="7"/>
  <c r="AD51" i="7"/>
  <c r="AD54" i="7"/>
  <c r="AD60" i="7"/>
  <c r="AD62" i="7"/>
  <c r="AD64" i="7"/>
  <c r="AD67" i="7"/>
  <c r="AD71" i="7"/>
  <c r="AD74" i="7"/>
  <c r="AD75" i="7"/>
  <c r="AD76" i="7"/>
  <c r="AD77" i="7"/>
  <c r="AD85" i="7"/>
  <c r="AD86" i="7"/>
  <c r="AD87" i="7"/>
  <c r="AD90" i="7"/>
  <c r="AD99" i="7"/>
  <c r="AD100" i="7"/>
  <c r="AD110" i="7"/>
  <c r="AD122" i="7"/>
  <c r="AD124" i="7"/>
  <c r="AD3" i="7"/>
  <c r="AD5" i="7"/>
  <c r="AB90" i="7"/>
  <c r="AB51" i="7"/>
  <c r="AB6" i="7"/>
  <c r="AB7" i="7"/>
  <c r="AB9" i="7"/>
  <c r="AB10" i="7"/>
  <c r="AB11" i="7"/>
  <c r="AB17" i="7"/>
  <c r="AB18" i="7"/>
  <c r="AB27" i="7"/>
  <c r="AB32" i="7"/>
  <c r="AB34" i="7"/>
  <c r="AB35" i="7"/>
  <c r="AB41" i="7"/>
  <c r="AB42" i="7"/>
  <c r="AB44" i="7"/>
  <c r="AB67" i="7"/>
  <c r="AB74" i="7"/>
  <c r="AB76" i="7"/>
  <c r="AB77" i="7"/>
  <c r="AB88" i="7"/>
  <c r="AB100" i="7"/>
  <c r="AB110" i="7"/>
  <c r="AB122" i="7"/>
  <c r="AB5" i="7"/>
  <c r="Z6" i="7"/>
  <c r="Z7" i="7"/>
  <c r="Z9" i="7"/>
  <c r="Z10" i="7"/>
  <c r="Z11" i="7"/>
  <c r="Z17" i="7"/>
  <c r="Z18" i="7"/>
  <c r="Z27" i="7"/>
  <c r="Z32" i="7"/>
  <c r="Z34" i="7"/>
  <c r="Z35" i="7"/>
  <c r="Z41" i="7"/>
  <c r="Z42" i="7"/>
  <c r="Z44" i="7"/>
  <c r="Z51" i="7"/>
  <c r="Z67" i="7"/>
  <c r="Z74" i="7"/>
  <c r="Z76" i="7"/>
  <c r="Z77" i="7"/>
  <c r="Z88" i="7"/>
  <c r="Z90" i="7"/>
  <c r="Z100" i="7"/>
  <c r="Z107" i="7"/>
  <c r="Z109" i="7"/>
  <c r="Z110" i="7"/>
  <c r="Z122" i="7"/>
  <c r="Z5" i="7"/>
  <c r="X5" i="7"/>
  <c r="X6" i="7"/>
  <c r="X7" i="7"/>
  <c r="X9" i="7"/>
  <c r="X10" i="7"/>
  <c r="X17" i="7"/>
  <c r="X18" i="7"/>
  <c r="X27" i="7"/>
  <c r="X28" i="7"/>
  <c r="X30" i="7"/>
  <c r="X31" i="7"/>
  <c r="X32" i="7"/>
  <c r="X34" i="7"/>
  <c r="X35" i="7"/>
  <c r="X42" i="7"/>
  <c r="X44" i="7"/>
  <c r="X48" i="7"/>
  <c r="X51" i="7"/>
  <c r="X67" i="7"/>
  <c r="X74" i="7"/>
  <c r="X75" i="7"/>
  <c r="X76" i="7"/>
  <c r="X77" i="7"/>
  <c r="X90" i="7"/>
  <c r="X107" i="7"/>
  <c r="V6" i="7"/>
  <c r="V7" i="7"/>
  <c r="V9" i="7"/>
  <c r="V10" i="7"/>
  <c r="V17" i="7"/>
  <c r="V18" i="7"/>
  <c r="V27" i="7"/>
  <c r="V28" i="7"/>
  <c r="V29" i="7"/>
  <c r="V31" i="7"/>
  <c r="V32" i="7"/>
  <c r="V34" i="7"/>
  <c r="V35" i="7"/>
  <c r="V42" i="7"/>
  <c r="V43" i="7"/>
  <c r="V44" i="7"/>
  <c r="V51" i="7"/>
  <c r="V74" i="7"/>
  <c r="V75" i="7"/>
  <c r="V76" i="7"/>
  <c r="V77" i="7"/>
  <c r="V107" i="7"/>
  <c r="V109" i="7"/>
  <c r="V110" i="7"/>
  <c r="V122" i="7"/>
  <c r="T6" i="7"/>
  <c r="T7" i="7"/>
  <c r="T9" i="7"/>
  <c r="T10" i="7"/>
  <c r="T11" i="7"/>
  <c r="T17" i="7"/>
  <c r="T18" i="7"/>
  <c r="T20" i="7"/>
  <c r="T22" i="7"/>
  <c r="T23" i="7"/>
  <c r="T27" i="7"/>
  <c r="T28" i="7"/>
  <c r="T29" i="7"/>
  <c r="T32" i="7"/>
  <c r="T34" i="7"/>
  <c r="T35" i="7"/>
  <c r="T41" i="7"/>
  <c r="T42" i="7"/>
  <c r="T43" i="7"/>
  <c r="T44" i="7"/>
  <c r="T51" i="7"/>
  <c r="T67" i="7"/>
  <c r="T74" i="7"/>
  <c r="T75" i="7"/>
  <c r="T76" i="7"/>
  <c r="T77" i="7"/>
  <c r="T88" i="7"/>
  <c r="T90" i="7"/>
  <c r="T109" i="7"/>
  <c r="T110" i="7"/>
  <c r="R6" i="7"/>
  <c r="R7" i="7"/>
  <c r="R9" i="7"/>
  <c r="R17" i="7"/>
  <c r="R18" i="7"/>
  <c r="R27" i="7"/>
  <c r="R28" i="7"/>
  <c r="R29" i="7"/>
  <c r="R32" i="7"/>
  <c r="R42" i="7"/>
  <c r="R43" i="7"/>
  <c r="R44" i="7"/>
  <c r="R46" i="7"/>
  <c r="R51" i="7"/>
  <c r="R60" i="7"/>
  <c r="R61" i="7"/>
  <c r="R62" i="7"/>
  <c r="R67" i="7"/>
  <c r="R74" i="7"/>
  <c r="R75" i="7"/>
  <c r="R76" i="7"/>
  <c r="R77" i="7"/>
  <c r="R90" i="7"/>
  <c r="R105" i="7"/>
  <c r="P6" i="7"/>
  <c r="P7" i="7"/>
  <c r="P17" i="7"/>
  <c r="P18" i="7"/>
  <c r="P27" i="7"/>
  <c r="P28" i="7"/>
  <c r="P29" i="7"/>
  <c r="P30" i="7"/>
  <c r="P31" i="7"/>
  <c r="P32" i="7"/>
  <c r="P34" i="7"/>
  <c r="P42" i="7"/>
  <c r="P43" i="7"/>
  <c r="P44" i="7"/>
  <c r="P46" i="7"/>
  <c r="P51" i="7"/>
  <c r="P56" i="7"/>
  <c r="P58" i="7"/>
  <c r="P60" i="7"/>
  <c r="P61" i="7"/>
  <c r="P62" i="7"/>
  <c r="P67" i="7"/>
  <c r="P74" i="7"/>
  <c r="P75" i="7"/>
  <c r="P76" i="7"/>
  <c r="P77" i="7"/>
  <c r="P84" i="7"/>
  <c r="P90" i="7"/>
  <c r="P93" i="7"/>
  <c r="P94" i="7"/>
  <c r="P98" i="7"/>
  <c r="P102" i="7"/>
  <c r="P103" i="7"/>
  <c r="P105" i="7"/>
  <c r="P106" i="7"/>
  <c r="P107" i="7"/>
  <c r="P109" i="7"/>
  <c r="P110" i="7"/>
  <c r="P117" i="7"/>
  <c r="P118" i="7"/>
  <c r="P124" i="7"/>
  <c r="V5" i="7"/>
  <c r="T5" i="7"/>
  <c r="P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5" i="7"/>
  <c r="J5" i="7"/>
  <c r="J6" i="7"/>
  <c r="J7" i="7"/>
  <c r="J17" i="7"/>
  <c r="J18" i="7"/>
  <c r="J27" i="7"/>
  <c r="J28" i="7"/>
  <c r="J29" i="7"/>
  <c r="J32" i="7"/>
  <c r="J34" i="7"/>
  <c r="J42" i="7"/>
  <c r="J43" i="7"/>
  <c r="J44" i="7"/>
  <c r="J46" i="7"/>
  <c r="J51" i="7"/>
  <c r="J56" i="7"/>
  <c r="J58" i="7"/>
  <c r="J67" i="7"/>
  <c r="J74" i="7"/>
  <c r="J75" i="7"/>
  <c r="J76" i="7"/>
  <c r="J77" i="7"/>
  <c r="J84" i="7"/>
  <c r="J90" i="7"/>
  <c r="J94" i="7"/>
  <c r="J102" i="7"/>
  <c r="J103" i="7"/>
  <c r="J117" i="7"/>
  <c r="H5" i="7"/>
  <c r="H6" i="7"/>
  <c r="H7" i="7"/>
  <c r="H17" i="7"/>
  <c r="H18" i="7"/>
  <c r="H27" i="7"/>
  <c r="H28" i="7"/>
  <c r="H29" i="7"/>
  <c r="H30" i="7"/>
  <c r="H32" i="7"/>
  <c r="H34" i="7"/>
  <c r="H42" i="7"/>
  <c r="H43" i="7"/>
  <c r="H44" i="7"/>
  <c r="H46" i="7"/>
  <c r="H51" i="7"/>
  <c r="H56" i="7"/>
  <c r="H58" i="7"/>
  <c r="H67" i="7"/>
  <c r="H74" i="7"/>
  <c r="H75" i="7"/>
  <c r="H76" i="7"/>
  <c r="H77" i="7"/>
  <c r="H84" i="7"/>
  <c r="H90" i="7"/>
  <c r="H93" i="7"/>
  <c r="H94" i="7"/>
  <c r="H98" i="7"/>
  <c r="H102" i="7"/>
  <c r="H103" i="7"/>
  <c r="H117" i="7"/>
  <c r="H124" i="7"/>
  <c r="F5" i="7"/>
  <c r="F6" i="7"/>
  <c r="F7" i="7"/>
  <c r="F17" i="7"/>
  <c r="F18" i="7"/>
  <c r="F27" i="7"/>
  <c r="F28" i="7"/>
  <c r="F29" i="7"/>
  <c r="F30" i="7"/>
  <c r="F32" i="7"/>
  <c r="F34" i="7"/>
  <c r="F42" i="7"/>
  <c r="F43" i="7"/>
  <c r="F44" i="7"/>
  <c r="F46" i="7"/>
  <c r="F51" i="7"/>
  <c r="F56" i="7"/>
  <c r="F58" i="7"/>
  <c r="F67" i="7"/>
  <c r="F74" i="7"/>
  <c r="F75" i="7"/>
  <c r="F76" i="7"/>
  <c r="F77" i="7"/>
  <c r="F84" i="7"/>
  <c r="F90" i="7"/>
  <c r="F93" i="7"/>
  <c r="F94" i="7"/>
  <c r="F98" i="7"/>
  <c r="F100" i="7"/>
  <c r="F102" i="7"/>
  <c r="F103" i="7"/>
  <c r="F112" i="7"/>
  <c r="F113" i="7"/>
  <c r="F117" i="7"/>
  <c r="F124" i="7"/>
  <c r="F2" i="5"/>
  <c r="F31" i="5"/>
  <c r="F6" i="5"/>
  <c r="F5" i="5"/>
  <c r="F25" i="5"/>
  <c r="F11" i="5"/>
  <c r="F7" i="5"/>
  <c r="F4" i="5"/>
  <c r="F35" i="5"/>
  <c r="F8" i="5"/>
  <c r="F34" i="5"/>
  <c r="F9" i="5"/>
  <c r="F14" i="5"/>
  <c r="F36" i="5"/>
  <c r="F32" i="5"/>
  <c r="F3" i="5"/>
  <c r="F24" i="5"/>
  <c r="F28" i="5"/>
  <c r="F29" i="5"/>
  <c r="F30" i="5"/>
  <c r="F20" i="5"/>
  <c r="F21" i="5"/>
  <c r="F10" i="5"/>
  <c r="F33" i="5"/>
  <c r="F22" i="5"/>
  <c r="F15" i="5"/>
  <c r="F16" i="5"/>
  <c r="F26" i="5"/>
  <c r="F17" i="5"/>
  <c r="F18" i="5"/>
  <c r="F23" i="5"/>
  <c r="F12" i="5"/>
  <c r="F13" i="5"/>
  <c r="F19" i="5"/>
  <c r="F27" i="5"/>
  <c r="E41" i="5"/>
  <c r="D41" i="5"/>
  <c r="C41" i="5"/>
  <c r="B41" i="5"/>
  <c r="C10" i="4"/>
  <c r="D10" i="4" s="1"/>
  <c r="B14" i="4"/>
  <c r="C14" i="4"/>
  <c r="B10" i="4"/>
  <c r="G6" i="4"/>
  <c r="G5" i="4"/>
  <c r="G4" i="4"/>
  <c r="G3" i="4"/>
  <c r="F4" i="4"/>
  <c r="F5" i="4"/>
  <c r="F6" i="4"/>
  <c r="F3" i="4"/>
  <c r="D6" i="4"/>
  <c r="C6" i="4"/>
  <c r="E5" i="4"/>
  <c r="C5" i="4"/>
  <c r="E4" i="4"/>
  <c r="D4" i="4"/>
  <c r="E3" i="4"/>
  <c r="D3" i="4"/>
  <c r="C3" i="4"/>
  <c r="B6" i="4"/>
  <c r="B5" i="4"/>
  <c r="B4" i="4"/>
  <c r="E6" i="4"/>
  <c r="D5" i="4"/>
  <c r="C4" i="4"/>
  <c r="B3" i="4"/>
  <c r="E1" i="4"/>
  <c r="D1" i="4"/>
  <c r="C1" i="4"/>
  <c r="B1" i="4"/>
  <c r="F6" i="3"/>
  <c r="F5" i="3"/>
  <c r="F4" i="3"/>
  <c r="F3" i="3"/>
  <c r="F2" i="3"/>
  <c r="C6" i="3"/>
  <c r="D6" i="3"/>
  <c r="E6" i="3"/>
  <c r="B6" i="3"/>
  <c r="E5" i="3"/>
  <c r="E4" i="3"/>
  <c r="E3" i="3"/>
  <c r="E2" i="3"/>
  <c r="D5" i="3"/>
  <c r="D4" i="3"/>
  <c r="D3" i="3"/>
  <c r="D2" i="3"/>
  <c r="C5" i="3"/>
  <c r="C4" i="3"/>
  <c r="C3" i="3"/>
  <c r="C2" i="3"/>
  <c r="C6" i="1"/>
  <c r="D6" i="1"/>
  <c r="E6" i="1"/>
  <c r="B6" i="1"/>
  <c r="B4" i="3" s="1"/>
  <c r="B2" i="3" l="1"/>
  <c r="B3" i="3"/>
  <c r="B5" i="3"/>
</calcChain>
</file>

<file path=xl/sharedStrings.xml><?xml version="1.0" encoding="utf-8"?>
<sst xmlns="http://schemas.openxmlformats.org/spreadsheetml/2006/main" count="1493" uniqueCount="215">
  <si>
    <t>Pair-wise comparison matrix</t>
  </si>
  <si>
    <t>Effectiveness</t>
  </si>
  <si>
    <t>Pipeline position</t>
  </si>
  <si>
    <t>Implementation duration</t>
  </si>
  <si>
    <t>Measureability</t>
  </si>
  <si>
    <t>Measurement values:</t>
  </si>
  <si>
    <t>Equal Importance</t>
  </si>
  <si>
    <t>Moderate importance</t>
  </si>
  <si>
    <t>Strong importance</t>
  </si>
  <si>
    <t>Very strong importance</t>
  </si>
  <si>
    <t>Extreme importance</t>
  </si>
  <si>
    <t>2, 4, 6, 8</t>
  </si>
  <si>
    <t>Intermediate values</t>
  </si>
  <si>
    <t>1/n</t>
  </si>
  <si>
    <t>Sum</t>
  </si>
  <si>
    <t>Criteria weights</t>
  </si>
  <si>
    <t>Weighted sum value</t>
  </si>
  <si>
    <t>Lambda</t>
  </si>
  <si>
    <t>Lambda max?</t>
  </si>
  <si>
    <t>Consistency index</t>
  </si>
  <si>
    <t>N</t>
  </si>
  <si>
    <t>Random Index</t>
  </si>
  <si>
    <t>Consistency ratio</t>
  </si>
  <si>
    <t>Consistent?</t>
  </si>
  <si>
    <t>Values for inverse comparison (reciprocals)</t>
  </si>
  <si>
    <t>Suitable controls</t>
  </si>
  <si>
    <t>Score</t>
  </si>
  <si>
    <t>Threat modelling</t>
  </si>
  <si>
    <t>CI/CD Pipeline design</t>
  </si>
  <si>
    <t>IDE SAST</t>
  </si>
  <si>
    <t>SAST</t>
  </si>
  <si>
    <t>Peer Review</t>
  </si>
  <si>
    <t>Regression test</t>
  </si>
  <si>
    <t>DAST</t>
  </si>
  <si>
    <t>IAST</t>
  </si>
  <si>
    <t>Vulnerability testing</t>
  </si>
  <si>
    <t>Penetration testing</t>
  </si>
  <si>
    <t>Security review</t>
  </si>
  <si>
    <t>Security verification</t>
  </si>
  <si>
    <t>RASP</t>
  </si>
  <si>
    <t>Red teaming</t>
  </si>
  <si>
    <t>Security monitoring</t>
  </si>
  <si>
    <t>Security education</t>
  </si>
  <si>
    <t>AppSec Risk Matrix</t>
  </si>
  <si>
    <t>Use Case modelling</t>
  </si>
  <si>
    <t>AppSec checklists</t>
  </si>
  <si>
    <t>Shared Security Patterns</t>
  </si>
  <si>
    <t>Pair programming</t>
  </si>
  <si>
    <t>Learning from mistakes</t>
  </si>
  <si>
    <t>Input validation</t>
  </si>
  <si>
    <t>Defect management</t>
  </si>
  <si>
    <t>Anomaly detection</t>
  </si>
  <si>
    <t>TLS interception</t>
  </si>
  <si>
    <t>Workloads microsegmentation</t>
  </si>
  <si>
    <t>Vulnerability protection</t>
  </si>
  <si>
    <t>Data Leakage Prevention</t>
  </si>
  <si>
    <t>WAF</t>
  </si>
  <si>
    <t>IPS</t>
  </si>
  <si>
    <t>DBFW/DAM</t>
  </si>
  <si>
    <t>SQL Stored Procedures</t>
  </si>
  <si>
    <t>Canary Breach Detection</t>
  </si>
  <si>
    <t>AppSec Coding Best Practices</t>
  </si>
  <si>
    <t>Threat Modelling</t>
  </si>
  <si>
    <t>Continuous Security Verification</t>
  </si>
  <si>
    <t>Red Teaming</t>
  </si>
  <si>
    <t>Logging and Security Monitoring</t>
  </si>
  <si>
    <t>Security Education</t>
  </si>
  <si>
    <t>Application Security Risk Matrix</t>
  </si>
  <si>
    <t>Use Case Modelling</t>
  </si>
  <si>
    <t>Coding Best Practices</t>
  </si>
  <si>
    <t>Application Security Checklists</t>
  </si>
  <si>
    <t>Pair Programming</t>
  </si>
  <si>
    <t>Input Validation</t>
  </si>
  <si>
    <t>Defect Management</t>
  </si>
  <si>
    <t>Anomaly Detection</t>
  </si>
  <si>
    <t>SQLi</t>
  </si>
  <si>
    <t>Command injection</t>
  </si>
  <si>
    <t>Compliance &amp; Risk Assessment</t>
  </si>
  <si>
    <t>Design</t>
  </si>
  <si>
    <t>CI/CD pipeline design</t>
  </si>
  <si>
    <t>Unit test</t>
  </si>
  <si>
    <t>Pre-commit hooks</t>
  </si>
  <si>
    <t>Secrets scanning</t>
  </si>
  <si>
    <t>Commit</t>
  </si>
  <si>
    <t>Sign</t>
  </si>
  <si>
    <t>Code Quality &amp; Metrics</t>
  </si>
  <si>
    <t>Signature check</t>
  </si>
  <si>
    <t>IDE SAST (Integrated Development Environment SAST)</t>
  </si>
  <si>
    <t>IDE SCA (Integrated Development Environment SCA)</t>
  </si>
  <si>
    <t>SCA (Software Composition Analysis)</t>
  </si>
  <si>
    <t>SAST (Static Application Security Testing)</t>
  </si>
  <si>
    <t>Accept</t>
  </si>
  <si>
    <t>Package</t>
  </si>
  <si>
    <t>Artifact repository (Blueprint)</t>
  </si>
  <si>
    <t>Versioning</t>
  </si>
  <si>
    <t>Deploy to Staging</t>
  </si>
  <si>
    <t>Integration testing</t>
  </si>
  <si>
    <t>Functional testing</t>
  </si>
  <si>
    <t>DAST (Dynamic Application Security Testing)</t>
  </si>
  <si>
    <t>IAST (Interactive Application Security Testing)</t>
  </si>
  <si>
    <t>Configuration compliance</t>
  </si>
  <si>
    <t>Architecture compliance</t>
  </si>
  <si>
    <t>Requirements validation</t>
  </si>
  <si>
    <t>UAT (User Acceptance Test)</t>
  </si>
  <si>
    <t>Business acceptance</t>
  </si>
  <si>
    <t>Business logic flaws testing</t>
  </si>
  <si>
    <t>Promote to production</t>
  </si>
  <si>
    <t>Manual Signoff</t>
  </si>
  <si>
    <t>Secrets injection</t>
  </si>
  <si>
    <t>RASP (Runtime Application Self-Protection)</t>
  </si>
  <si>
    <t>Chaos experiments and resiliency tests</t>
  </si>
  <si>
    <t>Operational compliance</t>
  </si>
  <si>
    <t>Operational Blueprints</t>
  </si>
  <si>
    <t>Cross-team Collaboration</t>
  </si>
  <si>
    <t>Knowledge Management</t>
  </si>
  <si>
    <t>Security Awareness</t>
  </si>
  <si>
    <t>Security Culture &amp; Shift-Left</t>
  </si>
  <si>
    <t>Risk Management / NPAP</t>
  </si>
  <si>
    <t>Threat &amp; Risk Landscape</t>
  </si>
  <si>
    <t>Center of Excellence</t>
  </si>
  <si>
    <t>Defense in Depth</t>
  </si>
  <si>
    <t>Separation of Duties</t>
  </si>
  <si>
    <t>Attack Surface Minimization</t>
  </si>
  <si>
    <t>Complete Mediation</t>
  </si>
  <si>
    <t>Risk-Based Approach</t>
  </si>
  <si>
    <t>External Compliance Requirements</t>
  </si>
  <si>
    <t>Team Maturity Assessment</t>
  </si>
  <si>
    <t>Threat Modelling Feedback &amp; Metrics</t>
  </si>
  <si>
    <t>Shared Security Patterns &amp; Libraries</t>
  </si>
  <si>
    <t>Job interview &amp; Hiring Strategy</t>
  </si>
  <si>
    <t>Early Feedback from Tooling</t>
  </si>
  <si>
    <t>Code Accountability &amp; Integrity throughout Pipeline</t>
  </si>
  <si>
    <t>Supplier Chain Management</t>
  </si>
  <si>
    <t>Test Coverage</t>
  </si>
  <si>
    <t>Secure Workplace (Blueprint)</t>
  </si>
  <si>
    <t>Learning from Mistakes</t>
  </si>
  <si>
    <t>Pipeline Metrics &amp; Feedback</t>
  </si>
  <si>
    <t>Coffee Build, Small Iterations</t>
  </si>
  <si>
    <t>Trending, InfoSec KPI &amp; KRI</t>
  </si>
  <si>
    <t>Architecture Validation Output to EA</t>
  </si>
  <si>
    <t>Code Minimization and Obfuscation</t>
  </si>
  <si>
    <t>Orchestrator Environment Security (Blueprint)</t>
  </si>
  <si>
    <t>Test Environment Security</t>
  </si>
  <si>
    <t>Synthetic Test Data</t>
  </si>
  <si>
    <t>Change Management</t>
  </si>
  <si>
    <t>Secrets Management</t>
  </si>
  <si>
    <t>Release Management</t>
  </si>
  <si>
    <t>Least Privilege</t>
  </si>
  <si>
    <t>Image Admission Control</t>
  </si>
  <si>
    <t>Workloads Micro-segmentation</t>
  </si>
  <si>
    <t>Audit Monitoring, Analysis &amp; Reporting</t>
  </si>
  <si>
    <t>UEBA (User &amp; Entity Behavior Analytics)</t>
  </si>
  <si>
    <t>Incident Management</t>
  </si>
  <si>
    <t>Vulnerability Protection</t>
  </si>
  <si>
    <t>Compliance &amp; Policy Checks</t>
  </si>
  <si>
    <t>L4-L7 Firewall</t>
  </si>
  <si>
    <t>Web Application Firewall</t>
  </si>
  <si>
    <t>Intrusion Prevention System</t>
  </si>
  <si>
    <t>Image Immutability</t>
  </si>
  <si>
    <t>API Protection</t>
  </si>
  <si>
    <t>DDoS Protection</t>
  </si>
  <si>
    <t>Transmission Security</t>
  </si>
  <si>
    <t>BCM and Disaster Recovery</t>
  </si>
  <si>
    <t>Access Controls</t>
  </si>
  <si>
    <t>Strong Authentication</t>
  </si>
  <si>
    <t>Privileged Session Management</t>
  </si>
  <si>
    <t>Database Firewall and Activity Monitoring</t>
  </si>
  <si>
    <t>Least Functionality</t>
  </si>
  <si>
    <t>Malicious Code Protection</t>
  </si>
  <si>
    <t>Zero Trust and mTLS</t>
  </si>
  <si>
    <t>TLS Interception</t>
  </si>
  <si>
    <t>Secure Name/Address Resolution</t>
  </si>
  <si>
    <t>Capacity Management</t>
  </si>
  <si>
    <t>High Availability &amp; Service Resiliency</t>
  </si>
  <si>
    <t>Exceptions Management &amp; Defect Handling</t>
  </si>
  <si>
    <t>Cryptography &amp; Hashing of Sensitive Data</t>
  </si>
  <si>
    <t>Production Feedback</t>
  </si>
  <si>
    <t>XSS</t>
  </si>
  <si>
    <t>Dynamic Code Evaluation</t>
  </si>
  <si>
    <t>DoS</t>
  </si>
  <si>
    <t>API Often Misused</t>
  </si>
  <si>
    <t>API Code Correctness</t>
  </si>
  <si>
    <t>Access Control</t>
  </si>
  <si>
    <t>Cookie Security</t>
  </si>
  <si>
    <t>Insecure Transport</t>
  </si>
  <si>
    <t>Key Management</t>
  </si>
  <si>
    <t>Password Management</t>
  </si>
  <si>
    <t>Privacy Violation</t>
  </si>
  <si>
    <t>Privilege Management</t>
  </si>
  <si>
    <t>Weak Cryptography</t>
  </si>
  <si>
    <t>PIPELINE</t>
  </si>
  <si>
    <t>IMPLEMENTATION</t>
  </si>
  <si>
    <t>MEASUREABILITY</t>
  </si>
  <si>
    <t>EFFECTIVENESS</t>
  </si>
  <si>
    <t>Race Condition</t>
  </si>
  <si>
    <t>J2EE Bad Practices</t>
  </si>
  <si>
    <t>Poor Error Handling</t>
  </si>
  <si>
    <t>Code Correctness</t>
  </si>
  <si>
    <t>Dead Code</t>
  </si>
  <si>
    <t>Poor Style</t>
  </si>
  <si>
    <t>Unreleased Resource</t>
  </si>
  <si>
    <t>HTML5</t>
  </si>
  <si>
    <t>Insecure Storage</t>
  </si>
  <si>
    <t>System information leak</t>
  </si>
  <si>
    <t>Build misconfiguration</t>
  </si>
  <si>
    <t>Dockerfile misconfiguration</t>
  </si>
  <si>
    <t>Target environment misconfiguration</t>
  </si>
  <si>
    <t>Disgruntled employee inject</t>
  </si>
  <si>
    <t>Insecure Deployment</t>
  </si>
  <si>
    <t>Usage of third-party components</t>
  </si>
  <si>
    <t>Test environment data leakage</t>
  </si>
  <si>
    <t>Normalized Pair-wise comparison matrix</t>
  </si>
  <si>
    <t>Total score</t>
  </si>
  <si>
    <t>Mathematical mode</t>
  </si>
  <si>
    <t>Average score per appearance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</si>
</sst>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charset val="186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charset val="186"/>
      <scheme val="minor"/>
    </font>
    <font>
      <sz val="11"/>
      <color theme="1"/>
      <name val="Calibri"/>
      <family val="2"/>
    </font>
    <font>
      <sz val="11"/>
      <color rgb="FF172B4D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b/>
      <sz val="14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/>
    <xf numFmtId="0" fontId="1" fillId="4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0" fontId="0" fillId="0" borderId="15" xfId="0" applyBorder="1"/>
    <xf numFmtId="0" fontId="0" fillId="0" borderId="17" xfId="0" applyFill="1" applyBorder="1"/>
    <xf numFmtId="0" fontId="0" fillId="0" borderId="12" xfId="0" applyFont="1" applyBorder="1"/>
    <xf numFmtId="0" fontId="0" fillId="0" borderId="14" xfId="0" applyFont="1" applyBorder="1"/>
    <xf numFmtId="0" fontId="0" fillId="0" borderId="16" xfId="0" applyFont="1" applyFill="1" applyBorder="1"/>
    <xf numFmtId="0" fontId="0" fillId="0" borderId="18" xfId="0" applyBorder="1"/>
    <xf numFmtId="0" fontId="0" fillId="0" borderId="19" xfId="0" applyFill="1" applyBorder="1"/>
    <xf numFmtId="0" fontId="0" fillId="0" borderId="20" xfId="0" applyFont="1" applyFill="1" applyBorder="1"/>
    <xf numFmtId="0" fontId="0" fillId="5" borderId="12" xfId="0" applyFont="1" applyFill="1" applyBorder="1"/>
    <xf numFmtId="0" fontId="0" fillId="5" borderId="20" xfId="0" applyFont="1" applyFill="1" applyBorder="1"/>
    <xf numFmtId="0" fontId="0" fillId="5" borderId="16" xfId="0" applyFont="1" applyFill="1" applyBorder="1"/>
    <xf numFmtId="0" fontId="4" fillId="5" borderId="20" xfId="0" applyFont="1" applyFill="1" applyBorder="1"/>
    <xf numFmtId="0" fontId="0" fillId="5" borderId="20" xfId="0" applyFont="1" applyFill="1" applyBorder="1" applyAlignment="1">
      <alignment vertical="center"/>
    </xf>
    <xf numFmtId="0" fontId="0" fillId="5" borderId="20" xfId="0" applyFont="1" applyFill="1" applyBorder="1" applyAlignment="1">
      <alignment wrapText="1"/>
    </xf>
    <xf numFmtId="0" fontId="5" fillId="0" borderId="0" xfId="0" applyFont="1" applyAlignment="1">
      <alignment horizontal="center"/>
    </xf>
    <xf numFmtId="0" fontId="0" fillId="0" borderId="0" xfId="0" applyFill="1" applyBorder="1"/>
    <xf numFmtId="0" fontId="6" fillId="2" borderId="1" xfId="0" applyFont="1" applyFill="1" applyBorder="1" applyAlignment="1">
      <alignment horizontal="center"/>
    </xf>
    <xf numFmtId="0" fontId="0" fillId="5" borderId="11" xfId="0" applyFont="1" applyFill="1" applyBorder="1"/>
    <xf numFmtId="0" fontId="5" fillId="0" borderId="21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Results'!$B$1</c:f>
              <c:strCache>
                <c:ptCount val="1"/>
                <c:pt idx="0">
                  <c:v>Total score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'All Results'!$A$2:$A$21</c:f>
              <c:strCache>
                <c:ptCount val="20"/>
                <c:pt idx="0">
                  <c:v>Security Education</c:v>
                </c:pt>
                <c:pt idx="1">
                  <c:v>Shared Security Patterns &amp; Libraries</c:v>
                </c:pt>
                <c:pt idx="2">
                  <c:v>SAST (Static Application Security Testing)</c:v>
                </c:pt>
                <c:pt idx="3">
                  <c:v>Coding Best Practices</c:v>
                </c:pt>
                <c:pt idx="4">
                  <c:v>Peer Review</c:v>
                </c:pt>
                <c:pt idx="5">
                  <c:v>CI/CD pipeline design</c:v>
                </c:pt>
                <c:pt idx="6">
                  <c:v>IDE SAST (Integrated Development Environment SAST)</c:v>
                </c:pt>
                <c:pt idx="7">
                  <c:v>Continuous Security Verification</c:v>
                </c:pt>
                <c:pt idx="8">
                  <c:v>Penetration testing</c:v>
                </c:pt>
                <c:pt idx="9">
                  <c:v>Application Security Checklists</c:v>
                </c:pt>
                <c:pt idx="10">
                  <c:v>Learning from Mistakes</c:v>
                </c:pt>
                <c:pt idx="11">
                  <c:v>Pair Programming</c:v>
                </c:pt>
                <c:pt idx="12">
                  <c:v>Vulnerability testing</c:v>
                </c:pt>
                <c:pt idx="13">
                  <c:v>DAST (Dynamic Application Security Testing)</c:v>
                </c:pt>
                <c:pt idx="14">
                  <c:v>Security review</c:v>
                </c:pt>
                <c:pt idx="15">
                  <c:v>IAST (Interactive Application Security Testing)</c:v>
                </c:pt>
                <c:pt idx="16">
                  <c:v>Configuration compliance</c:v>
                </c:pt>
                <c:pt idx="17">
                  <c:v>Application Security Risk Matrix</c:v>
                </c:pt>
                <c:pt idx="18">
                  <c:v>Red Teaming</c:v>
                </c:pt>
                <c:pt idx="19">
                  <c:v>RASP (Runtime Application Self-Protection)</c:v>
                </c:pt>
              </c:strCache>
            </c:strRef>
          </c:cat>
          <c:val>
            <c:numRef>
              <c:f>'All Results'!$B$2:$B$21</c:f>
              <c:numCache>
                <c:formatCode>General</c:formatCode>
                <c:ptCount val="20"/>
                <c:pt idx="0">
                  <c:v>2153.0055770980603</c:v>
                </c:pt>
                <c:pt idx="1">
                  <c:v>1963.0725472601837</c:v>
                </c:pt>
                <c:pt idx="2">
                  <c:v>1687.8842482216419</c:v>
                </c:pt>
                <c:pt idx="3">
                  <c:v>1552.455905330738</c:v>
                </c:pt>
                <c:pt idx="4">
                  <c:v>1539.9070304387626</c:v>
                </c:pt>
                <c:pt idx="5">
                  <c:v>1441.568754076427</c:v>
                </c:pt>
                <c:pt idx="6">
                  <c:v>1410.9740680675136</c:v>
                </c:pt>
                <c:pt idx="7">
                  <c:v>1281.0256254714898</c:v>
                </c:pt>
                <c:pt idx="8">
                  <c:v>1227.1315543523724</c:v>
                </c:pt>
                <c:pt idx="9">
                  <c:v>1225.4982916257102</c:v>
                </c:pt>
                <c:pt idx="10">
                  <c:v>1224.5296549018367</c:v>
                </c:pt>
                <c:pt idx="11">
                  <c:v>1097.5330085191974</c:v>
                </c:pt>
                <c:pt idx="12">
                  <c:v>1090.6758770451713</c:v>
                </c:pt>
                <c:pt idx="13">
                  <c:v>1061.170067709872</c:v>
                </c:pt>
                <c:pt idx="14">
                  <c:v>1045.7303243827971</c:v>
                </c:pt>
                <c:pt idx="15">
                  <c:v>1019.3334699217173</c:v>
                </c:pt>
                <c:pt idx="16">
                  <c:v>1007.0026814688617</c:v>
                </c:pt>
                <c:pt idx="17">
                  <c:v>985.03763115157619</c:v>
                </c:pt>
                <c:pt idx="18">
                  <c:v>980.94688389997202</c:v>
                </c:pt>
                <c:pt idx="19">
                  <c:v>916.38734061745106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7-41C5-8FA6-41E94BE1C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6944656"/>
        <c:axId val="76946320"/>
      </c:lineChart>
      <c:catAx>
        <c:axId val="7694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76946320"/>
        <c:crosses val="autoZero"/>
        <c:auto val="1"/>
        <c:lblAlgn val="ctr"/>
        <c:lblOffset val="100"/>
        <c:noMultiLvlLbl val="0"/>
      </c:catAx>
      <c:valAx>
        <c:axId val="76946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769446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559004</xdr:colOff>
      <xdr:row>33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EEEB70-3BDC-4806-BDD5-7E2F7E054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531804" cy="6296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85725</xdr:colOff>
      <xdr:row>2</xdr:row>
      <xdr:rowOff>176211</xdr:rowOff>
    </xdr:from>
    <xdr:to>
      <xdr:col>29</xdr:col>
      <xdr:colOff>523875</xdr:colOff>
      <xdr:row>29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165FE0-392B-49DE-8A9C-3688B0795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E6956-0DB7-4DDC-ADC6-736593F4CB80}">
  <dimension ref="A1"/>
  <sheetViews>
    <sheetView workbookViewId="0">
      <selection activeCell="T25" sqref="T25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8D2E9-BF12-4F49-8450-0121A76DB587}">
  <dimension ref="A1:S25"/>
  <sheetViews>
    <sheetView workbookViewId="0">
      <selection activeCell="A2" sqref="A2:B21"/>
    </sheetView>
  </sheetViews>
  <sheetFormatPr defaultRowHeight="15" x14ac:dyDescent="0.25"/>
  <cols>
    <col min="1" max="1" width="50.140625" customWidth="1"/>
    <col min="2" max="2" width="10.5703125" customWidth="1"/>
  </cols>
  <sheetData>
    <row r="1" spans="1:2" ht="15.75" thickBot="1" x14ac:dyDescent="0.3">
      <c r="A1" s="40" t="s">
        <v>25</v>
      </c>
      <c r="B1" s="40" t="s">
        <v>26</v>
      </c>
    </row>
    <row r="2" spans="1:2" x14ac:dyDescent="0.25">
      <c r="A2" t="s">
        <v>128</v>
      </c>
      <c r="B2">
        <v>75.589883816528769</v>
      </c>
    </row>
    <row r="3" spans="1:2" x14ac:dyDescent="0.25">
      <c r="A3" t="s">
        <v>66</v>
      </c>
      <c r="B3">
        <v>73.287594965796913</v>
      </c>
    </row>
    <row r="4" spans="1:2" x14ac:dyDescent="0.25">
      <c r="A4" t="s">
        <v>90</v>
      </c>
      <c r="B4">
        <v>68.436285469158435</v>
      </c>
    </row>
    <row r="5" spans="1:2" x14ac:dyDescent="0.25">
      <c r="A5" t="s">
        <v>99</v>
      </c>
      <c r="B5">
        <v>67.161775146205102</v>
      </c>
    </row>
    <row r="6" spans="1:2" x14ac:dyDescent="0.25">
      <c r="A6" t="s">
        <v>87</v>
      </c>
      <c r="B6">
        <v>65.106218090648042</v>
      </c>
    </row>
    <row r="7" spans="1:2" x14ac:dyDescent="0.25">
      <c r="A7" t="s">
        <v>98</v>
      </c>
      <c r="B7">
        <v>64.85948629547326</v>
      </c>
    </row>
    <row r="8" spans="1:2" x14ac:dyDescent="0.25">
      <c r="A8" t="s">
        <v>72</v>
      </c>
      <c r="B8">
        <v>60.955888698103692</v>
      </c>
    </row>
    <row r="9" spans="1:2" x14ac:dyDescent="0.25">
      <c r="A9" t="s">
        <v>67</v>
      </c>
      <c r="B9">
        <v>60.755738450376903</v>
      </c>
    </row>
    <row r="10" spans="1:2" x14ac:dyDescent="0.25">
      <c r="A10" t="s">
        <v>32</v>
      </c>
      <c r="B10">
        <v>60.254908594009564</v>
      </c>
    </row>
    <row r="11" spans="1:2" x14ac:dyDescent="0.25">
      <c r="A11" t="s">
        <v>63</v>
      </c>
      <c r="B11">
        <v>57.705887948102927</v>
      </c>
    </row>
    <row r="12" spans="1:2" x14ac:dyDescent="0.25">
      <c r="A12" t="s">
        <v>109</v>
      </c>
      <c r="B12">
        <v>57.705887948102927</v>
      </c>
    </row>
    <row r="13" spans="1:2" x14ac:dyDescent="0.25">
      <c r="A13" t="s">
        <v>156</v>
      </c>
      <c r="B13">
        <v>57.705887948102927</v>
      </c>
    </row>
    <row r="14" spans="1:2" x14ac:dyDescent="0.25">
      <c r="A14" t="s">
        <v>170</v>
      </c>
      <c r="B14">
        <v>55.403599097371071</v>
      </c>
    </row>
    <row r="15" spans="1:2" x14ac:dyDescent="0.25">
      <c r="A15" t="s">
        <v>69</v>
      </c>
      <c r="B15">
        <v>54.876650425959888</v>
      </c>
    </row>
    <row r="16" spans="1:2" x14ac:dyDescent="0.25">
      <c r="A16" t="s">
        <v>70</v>
      </c>
      <c r="B16">
        <v>54.876650425959888</v>
      </c>
    </row>
    <row r="17" spans="1:19" x14ac:dyDescent="0.25">
      <c r="A17" t="s">
        <v>71</v>
      </c>
      <c r="B17">
        <v>54.876650425959888</v>
      </c>
    </row>
    <row r="18" spans="1:19" x14ac:dyDescent="0.25">
      <c r="A18" t="s">
        <v>31</v>
      </c>
      <c r="B18">
        <v>51.299851252274713</v>
      </c>
    </row>
    <row r="19" spans="1:19" x14ac:dyDescent="0.25">
      <c r="A19" t="s">
        <v>65</v>
      </c>
      <c r="B19">
        <v>50.799021395907374</v>
      </c>
    </row>
    <row r="20" spans="1:19" x14ac:dyDescent="0.25">
      <c r="A20" t="s">
        <v>62</v>
      </c>
      <c r="B20">
        <v>49.389718745256225</v>
      </c>
    </row>
    <row r="21" spans="1:19" x14ac:dyDescent="0.25">
      <c r="A21" t="s">
        <v>74</v>
      </c>
      <c r="B21">
        <v>48.496732545175519</v>
      </c>
    </row>
    <row r="25" spans="1:19" ht="15.75" thickBot="1" x14ac:dyDescent="0.3">
      <c r="S25" s="4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9CE9-52B8-4F8E-B00E-CCC95BDF57BE}">
  <dimension ref="A1:B21"/>
  <sheetViews>
    <sheetView workbookViewId="0">
      <selection activeCell="A2" sqref="A2:B21"/>
    </sheetView>
  </sheetViews>
  <sheetFormatPr defaultRowHeight="15" x14ac:dyDescent="0.25"/>
  <cols>
    <col min="1" max="1" width="50.7109375" customWidth="1"/>
  </cols>
  <sheetData>
    <row r="1" spans="1:2" ht="15.75" thickBot="1" x14ac:dyDescent="0.3">
      <c r="A1" s="40" t="s">
        <v>25</v>
      </c>
      <c r="B1" s="40" t="s">
        <v>26</v>
      </c>
    </row>
    <row r="2" spans="1:2" x14ac:dyDescent="0.25">
      <c r="A2" t="s">
        <v>128</v>
      </c>
      <c r="B2">
        <v>75.589883816528769</v>
      </c>
    </row>
    <row r="3" spans="1:2" x14ac:dyDescent="0.25">
      <c r="A3" t="s">
        <v>66</v>
      </c>
      <c r="B3">
        <v>73.287594965796913</v>
      </c>
    </row>
    <row r="4" spans="1:2" x14ac:dyDescent="0.25">
      <c r="A4" t="s">
        <v>87</v>
      </c>
      <c r="B4">
        <v>65.106218090648042</v>
      </c>
    </row>
    <row r="5" spans="1:2" x14ac:dyDescent="0.25">
      <c r="A5" t="s">
        <v>99</v>
      </c>
      <c r="B5">
        <v>64.85948629547326</v>
      </c>
    </row>
    <row r="6" spans="1:2" x14ac:dyDescent="0.25">
      <c r="A6" t="s">
        <v>109</v>
      </c>
      <c r="B6">
        <v>62.310465649566623</v>
      </c>
    </row>
    <row r="7" spans="1:2" x14ac:dyDescent="0.25">
      <c r="A7" t="s">
        <v>90</v>
      </c>
      <c r="B7">
        <v>61.529418916962882</v>
      </c>
    </row>
    <row r="8" spans="1:2" x14ac:dyDescent="0.25">
      <c r="A8" t="s">
        <v>67</v>
      </c>
      <c r="B8">
        <v>60.755738450376903</v>
      </c>
    </row>
    <row r="9" spans="1:2" x14ac:dyDescent="0.25">
      <c r="A9" t="s">
        <v>98</v>
      </c>
      <c r="B9">
        <v>60.254908594009564</v>
      </c>
    </row>
    <row r="10" spans="1:2" x14ac:dyDescent="0.25">
      <c r="A10" t="s">
        <v>32</v>
      </c>
      <c r="B10">
        <v>60.254908594009564</v>
      </c>
    </row>
    <row r="11" spans="1:2" x14ac:dyDescent="0.25">
      <c r="A11" t="s">
        <v>63</v>
      </c>
      <c r="B11">
        <v>57.705887948102927</v>
      </c>
    </row>
    <row r="12" spans="1:2" x14ac:dyDescent="0.25">
      <c r="A12" t="s">
        <v>65</v>
      </c>
      <c r="B12">
        <v>57.705887948102927</v>
      </c>
    </row>
    <row r="13" spans="1:2" x14ac:dyDescent="0.25">
      <c r="A13" t="s">
        <v>35</v>
      </c>
      <c r="B13">
        <v>55.65033089254586</v>
      </c>
    </row>
    <row r="14" spans="1:2" x14ac:dyDescent="0.25">
      <c r="A14" t="s">
        <v>149</v>
      </c>
      <c r="B14">
        <v>55.403599097371071</v>
      </c>
    </row>
    <row r="15" spans="1:2" x14ac:dyDescent="0.25">
      <c r="A15" t="s">
        <v>60</v>
      </c>
      <c r="B15">
        <v>55.403599097371071</v>
      </c>
    </row>
    <row r="16" spans="1:2" x14ac:dyDescent="0.25">
      <c r="A16" t="s">
        <v>55</v>
      </c>
      <c r="B16">
        <v>55.403599097371071</v>
      </c>
    </row>
    <row r="17" spans="1:2" x14ac:dyDescent="0.25">
      <c r="A17" t="s">
        <v>69</v>
      </c>
      <c r="B17">
        <v>54.876650425959888</v>
      </c>
    </row>
    <row r="18" spans="1:2" x14ac:dyDescent="0.25">
      <c r="A18" t="s">
        <v>70</v>
      </c>
      <c r="B18">
        <v>54.876650425959888</v>
      </c>
    </row>
    <row r="19" spans="1:2" x14ac:dyDescent="0.25">
      <c r="A19" t="s">
        <v>71</v>
      </c>
      <c r="B19">
        <v>54.876650425959888</v>
      </c>
    </row>
    <row r="20" spans="1:2" x14ac:dyDescent="0.25">
      <c r="A20" t="s">
        <v>72</v>
      </c>
      <c r="B20">
        <v>54.04902214590814</v>
      </c>
    </row>
    <row r="21" spans="1:2" x14ac:dyDescent="0.25">
      <c r="A21" t="s">
        <v>156</v>
      </c>
      <c r="B21">
        <v>53.101310246639223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D6FFC-CA8A-4CE1-9F8D-7D97A39DD60F}">
  <dimension ref="A1:B21"/>
  <sheetViews>
    <sheetView workbookViewId="0">
      <selection activeCell="A2" sqref="A2:B21"/>
    </sheetView>
  </sheetViews>
  <sheetFormatPr defaultRowHeight="15" x14ac:dyDescent="0.25"/>
  <cols>
    <col min="1" max="1" width="52.42578125" customWidth="1"/>
  </cols>
  <sheetData>
    <row r="1" spans="1:2" ht="15.75" thickBot="1" x14ac:dyDescent="0.3">
      <c r="A1" s="40" t="s">
        <v>25</v>
      </c>
      <c r="B1" s="40" t="s">
        <v>26</v>
      </c>
    </row>
    <row r="2" spans="1:2" x14ac:dyDescent="0.25">
      <c r="A2" t="s">
        <v>128</v>
      </c>
      <c r="B2">
        <v>75.589883816528769</v>
      </c>
    </row>
    <row r="3" spans="1:2" x14ac:dyDescent="0.25">
      <c r="A3" t="s">
        <v>66</v>
      </c>
      <c r="B3">
        <v>73.287594965796913</v>
      </c>
    </row>
    <row r="4" spans="1:2" x14ac:dyDescent="0.25">
      <c r="A4" t="s">
        <v>90</v>
      </c>
      <c r="B4">
        <v>66.133996618426579</v>
      </c>
    </row>
    <row r="5" spans="1:2" x14ac:dyDescent="0.25">
      <c r="A5" t="s">
        <v>87</v>
      </c>
      <c r="B5">
        <v>65.106218090648042</v>
      </c>
    </row>
    <row r="6" spans="1:2" x14ac:dyDescent="0.25">
      <c r="A6" t="s">
        <v>99</v>
      </c>
      <c r="B6">
        <v>64.85948629547326</v>
      </c>
    </row>
    <row r="7" spans="1:2" x14ac:dyDescent="0.25">
      <c r="A7" t="s">
        <v>98</v>
      </c>
      <c r="B7">
        <v>62.557197444741412</v>
      </c>
    </row>
    <row r="8" spans="1:2" x14ac:dyDescent="0.25">
      <c r="A8" t="s">
        <v>109</v>
      </c>
      <c r="B8">
        <v>62.310465649566623</v>
      </c>
    </row>
    <row r="9" spans="1:2" x14ac:dyDescent="0.25">
      <c r="A9" t="s">
        <v>160</v>
      </c>
      <c r="B9">
        <v>62.310465649566623</v>
      </c>
    </row>
    <row r="10" spans="1:2" x14ac:dyDescent="0.25">
      <c r="A10" t="s">
        <v>67</v>
      </c>
      <c r="B10">
        <v>60.755738450376903</v>
      </c>
    </row>
    <row r="11" spans="1:2" x14ac:dyDescent="0.25">
      <c r="A11" t="s">
        <v>32</v>
      </c>
      <c r="B11">
        <v>60.254908594009564</v>
      </c>
    </row>
    <row r="12" spans="1:2" x14ac:dyDescent="0.25">
      <c r="A12" t="s">
        <v>35</v>
      </c>
      <c r="B12">
        <v>57.952619743277708</v>
      </c>
    </row>
    <row r="13" spans="1:2" x14ac:dyDescent="0.25">
      <c r="A13" t="s">
        <v>63</v>
      </c>
      <c r="B13">
        <v>57.705887948102927</v>
      </c>
    </row>
    <row r="14" spans="1:2" x14ac:dyDescent="0.25">
      <c r="A14" t="s">
        <v>156</v>
      </c>
      <c r="B14">
        <v>57.705887948102927</v>
      </c>
    </row>
    <row r="15" spans="1:2" x14ac:dyDescent="0.25">
      <c r="A15" t="s">
        <v>72</v>
      </c>
      <c r="B15">
        <v>56.351310996639995</v>
      </c>
    </row>
    <row r="16" spans="1:2" x14ac:dyDescent="0.25">
      <c r="A16" t="s">
        <v>149</v>
      </c>
      <c r="B16">
        <v>55.403599097371071</v>
      </c>
    </row>
    <row r="17" spans="1:2" x14ac:dyDescent="0.25">
      <c r="A17" t="s">
        <v>69</v>
      </c>
      <c r="B17">
        <v>54.876650425959888</v>
      </c>
    </row>
    <row r="18" spans="1:2" x14ac:dyDescent="0.25">
      <c r="A18" t="s">
        <v>70</v>
      </c>
      <c r="B18">
        <v>54.876650425959888</v>
      </c>
    </row>
    <row r="19" spans="1:2" x14ac:dyDescent="0.25">
      <c r="A19" t="s">
        <v>71</v>
      </c>
      <c r="B19">
        <v>54.876650425959888</v>
      </c>
    </row>
    <row r="20" spans="1:2" x14ac:dyDescent="0.25">
      <c r="A20" t="s">
        <v>65</v>
      </c>
      <c r="B20">
        <v>53.101310246639223</v>
      </c>
    </row>
    <row r="21" spans="1:2" x14ac:dyDescent="0.25">
      <c r="A21" t="s">
        <v>74</v>
      </c>
      <c r="B21">
        <v>53.101310246639223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4DB6F-0693-418C-AD18-EF01BCBB3796}">
  <dimension ref="A1:B21"/>
  <sheetViews>
    <sheetView workbookViewId="0">
      <selection activeCell="A2" sqref="A2:B21"/>
    </sheetView>
  </sheetViews>
  <sheetFormatPr defaultRowHeight="15" x14ac:dyDescent="0.25"/>
  <cols>
    <col min="1" max="1" width="50.7109375" customWidth="1"/>
  </cols>
  <sheetData>
    <row r="1" spans="1:2" ht="15.75" thickBot="1" x14ac:dyDescent="0.3">
      <c r="A1" s="40" t="s">
        <v>25</v>
      </c>
      <c r="B1" s="40" t="s">
        <v>26</v>
      </c>
    </row>
    <row r="2" spans="1:2" x14ac:dyDescent="0.25">
      <c r="A2" t="s">
        <v>128</v>
      </c>
      <c r="B2">
        <v>75.589883816528769</v>
      </c>
    </row>
    <row r="3" spans="1:2" x14ac:dyDescent="0.25">
      <c r="A3" t="s">
        <v>66</v>
      </c>
      <c r="B3">
        <v>73.287594965796913</v>
      </c>
    </row>
    <row r="4" spans="1:2" x14ac:dyDescent="0.25">
      <c r="A4" t="s">
        <v>90</v>
      </c>
      <c r="B4">
        <v>66.133996618426579</v>
      </c>
    </row>
    <row r="5" spans="1:2" x14ac:dyDescent="0.25">
      <c r="A5" t="s">
        <v>87</v>
      </c>
      <c r="B5">
        <v>65.106218090648042</v>
      </c>
    </row>
    <row r="6" spans="1:2" x14ac:dyDescent="0.25">
      <c r="A6" t="s">
        <v>99</v>
      </c>
      <c r="B6">
        <v>64.85948629547326</v>
      </c>
    </row>
    <row r="7" spans="1:2" x14ac:dyDescent="0.25">
      <c r="A7" t="s">
        <v>35</v>
      </c>
      <c r="B7">
        <v>64.85948629547326</v>
      </c>
    </row>
    <row r="8" spans="1:2" x14ac:dyDescent="0.25">
      <c r="A8" t="s">
        <v>123</v>
      </c>
      <c r="B8">
        <v>63.058027301108758</v>
      </c>
    </row>
    <row r="9" spans="1:2" x14ac:dyDescent="0.25">
      <c r="A9" t="s">
        <v>98</v>
      </c>
      <c r="B9">
        <v>62.557197444741412</v>
      </c>
    </row>
    <row r="10" spans="1:2" x14ac:dyDescent="0.25">
      <c r="A10" t="s">
        <v>100</v>
      </c>
      <c r="B10">
        <v>62.557197444741412</v>
      </c>
    </row>
    <row r="11" spans="1:2" x14ac:dyDescent="0.25">
      <c r="A11" t="s">
        <v>109</v>
      </c>
      <c r="B11">
        <v>62.310465649566623</v>
      </c>
    </row>
    <row r="12" spans="1:2" x14ac:dyDescent="0.25">
      <c r="A12" t="s">
        <v>67</v>
      </c>
      <c r="B12">
        <v>60.755738450376903</v>
      </c>
    </row>
    <row r="13" spans="1:2" x14ac:dyDescent="0.25">
      <c r="A13" t="s">
        <v>121</v>
      </c>
      <c r="B13">
        <v>60.755738450376903</v>
      </c>
    </row>
    <row r="14" spans="1:2" x14ac:dyDescent="0.25">
      <c r="A14" t="s">
        <v>32</v>
      </c>
      <c r="B14">
        <v>60.254908594009564</v>
      </c>
    </row>
    <row r="15" spans="1:2" x14ac:dyDescent="0.25">
      <c r="A15" t="s">
        <v>159</v>
      </c>
      <c r="B15">
        <v>60.008176798834768</v>
      </c>
    </row>
    <row r="16" spans="1:2" x14ac:dyDescent="0.25">
      <c r="A16" t="s">
        <v>164</v>
      </c>
      <c r="B16">
        <v>60.008176798834768</v>
      </c>
    </row>
    <row r="17" spans="1:2" x14ac:dyDescent="0.25">
      <c r="A17" t="s">
        <v>122</v>
      </c>
      <c r="B17">
        <v>58.453449599645054</v>
      </c>
    </row>
    <row r="18" spans="1:2" x14ac:dyDescent="0.25">
      <c r="A18" t="s">
        <v>63</v>
      </c>
      <c r="B18">
        <v>57.705887948102927</v>
      </c>
    </row>
    <row r="19" spans="1:2" x14ac:dyDescent="0.25">
      <c r="A19" t="s">
        <v>156</v>
      </c>
      <c r="B19">
        <v>57.705887948102927</v>
      </c>
    </row>
    <row r="20" spans="1:2" x14ac:dyDescent="0.25">
      <c r="A20" t="s">
        <v>161</v>
      </c>
      <c r="B20">
        <v>57.705887948102927</v>
      </c>
    </row>
    <row r="21" spans="1:2" x14ac:dyDescent="0.25">
      <c r="A21" t="s">
        <v>70</v>
      </c>
      <c r="B21">
        <v>57.178939276691736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DA2CB-018C-4997-8AC5-4A6CA7740FC9}">
  <dimension ref="A1:B21"/>
  <sheetViews>
    <sheetView workbookViewId="0">
      <selection activeCell="A2" sqref="A2:B21"/>
    </sheetView>
  </sheetViews>
  <sheetFormatPr defaultRowHeight="15" x14ac:dyDescent="0.25"/>
  <cols>
    <col min="1" max="1" width="51.5703125" customWidth="1"/>
  </cols>
  <sheetData>
    <row r="1" spans="1:2" ht="15.75" thickBot="1" x14ac:dyDescent="0.3">
      <c r="A1" s="40" t="s">
        <v>25</v>
      </c>
      <c r="B1" s="40" t="s">
        <v>26</v>
      </c>
    </row>
    <row r="2" spans="1:2" x14ac:dyDescent="0.25">
      <c r="A2" t="s">
        <v>128</v>
      </c>
      <c r="B2">
        <v>75.589883816528769</v>
      </c>
    </row>
    <row r="3" spans="1:2" x14ac:dyDescent="0.25">
      <c r="A3" t="s">
        <v>66</v>
      </c>
      <c r="B3">
        <v>73.287594965796913</v>
      </c>
    </row>
    <row r="4" spans="1:2" x14ac:dyDescent="0.25">
      <c r="A4" t="s">
        <v>87</v>
      </c>
      <c r="B4">
        <v>67.408506941379898</v>
      </c>
    </row>
    <row r="5" spans="1:2" x14ac:dyDescent="0.25">
      <c r="A5" t="s">
        <v>80</v>
      </c>
      <c r="B5">
        <v>67.408506941379898</v>
      </c>
    </row>
    <row r="6" spans="1:2" x14ac:dyDescent="0.25">
      <c r="A6" t="s">
        <v>90</v>
      </c>
      <c r="B6">
        <v>66.133996618426579</v>
      </c>
    </row>
    <row r="7" spans="1:2" x14ac:dyDescent="0.25">
      <c r="A7" t="s">
        <v>99</v>
      </c>
      <c r="B7">
        <v>64.85948629547326</v>
      </c>
    </row>
    <row r="8" spans="1:2" x14ac:dyDescent="0.25">
      <c r="A8" t="s">
        <v>98</v>
      </c>
      <c r="B8">
        <v>62.557197444741412</v>
      </c>
    </row>
    <row r="9" spans="1:2" x14ac:dyDescent="0.25">
      <c r="A9" t="s">
        <v>109</v>
      </c>
      <c r="B9">
        <v>62.310465649566623</v>
      </c>
    </row>
    <row r="10" spans="1:2" x14ac:dyDescent="0.25">
      <c r="A10" t="s">
        <v>121</v>
      </c>
      <c r="B10">
        <v>60.755738450376903</v>
      </c>
    </row>
    <row r="11" spans="1:2" x14ac:dyDescent="0.25">
      <c r="A11" t="s">
        <v>32</v>
      </c>
      <c r="B11">
        <v>60.254908594009564</v>
      </c>
    </row>
    <row r="12" spans="1:2" x14ac:dyDescent="0.25">
      <c r="A12" t="s">
        <v>122</v>
      </c>
      <c r="B12">
        <v>58.453449599645054</v>
      </c>
    </row>
    <row r="13" spans="1:2" x14ac:dyDescent="0.25">
      <c r="A13" t="s">
        <v>63</v>
      </c>
      <c r="B13">
        <v>57.705887948102927</v>
      </c>
    </row>
    <row r="14" spans="1:2" x14ac:dyDescent="0.25">
      <c r="A14" t="s">
        <v>123</v>
      </c>
      <c r="B14">
        <v>56.151160748913206</v>
      </c>
    </row>
    <row r="15" spans="1:2" x14ac:dyDescent="0.25">
      <c r="A15" t="s">
        <v>159</v>
      </c>
      <c r="B15">
        <v>55.403599097371071</v>
      </c>
    </row>
    <row r="16" spans="1:2" x14ac:dyDescent="0.25">
      <c r="A16" t="s">
        <v>65</v>
      </c>
      <c r="B16">
        <v>55.403599097371071</v>
      </c>
    </row>
    <row r="17" spans="1:2" x14ac:dyDescent="0.25">
      <c r="A17" t="s">
        <v>70</v>
      </c>
      <c r="B17">
        <v>54.876650425959888</v>
      </c>
    </row>
    <row r="18" spans="1:2" x14ac:dyDescent="0.25">
      <c r="A18" t="s">
        <v>69</v>
      </c>
      <c r="B18">
        <v>54.876650425959888</v>
      </c>
    </row>
    <row r="19" spans="1:2" x14ac:dyDescent="0.25">
      <c r="A19" t="s">
        <v>71</v>
      </c>
      <c r="B19">
        <v>54.876650425959888</v>
      </c>
    </row>
    <row r="20" spans="1:2" x14ac:dyDescent="0.25">
      <c r="A20" t="s">
        <v>31</v>
      </c>
      <c r="B20">
        <v>51.299851252274713</v>
      </c>
    </row>
    <row r="21" spans="1:2" x14ac:dyDescent="0.25">
      <c r="A21" t="s">
        <v>79</v>
      </c>
      <c r="B21">
        <v>47.087429894524377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23472-76C5-4512-8C02-A75CB89DDBA1}">
  <dimension ref="A1:B21"/>
  <sheetViews>
    <sheetView workbookViewId="0">
      <selection activeCell="A2" sqref="A2:B21"/>
    </sheetView>
  </sheetViews>
  <sheetFormatPr defaultRowHeight="15" x14ac:dyDescent="0.25"/>
  <cols>
    <col min="1" max="1" width="51.42578125" customWidth="1"/>
  </cols>
  <sheetData>
    <row r="1" spans="1:2" ht="15.75" thickBot="1" x14ac:dyDescent="0.3">
      <c r="A1" s="40" t="s">
        <v>25</v>
      </c>
      <c r="B1" s="40" t="s">
        <v>26</v>
      </c>
    </row>
    <row r="2" spans="1:2" x14ac:dyDescent="0.25">
      <c r="A2" t="s">
        <v>128</v>
      </c>
      <c r="B2">
        <v>75.589883816528769</v>
      </c>
    </row>
    <row r="3" spans="1:2" x14ac:dyDescent="0.25">
      <c r="A3" t="s">
        <v>81</v>
      </c>
      <c r="B3">
        <v>74.31537349357545</v>
      </c>
    </row>
    <row r="4" spans="1:2" x14ac:dyDescent="0.25">
      <c r="A4" t="s">
        <v>82</v>
      </c>
      <c r="B4">
        <v>74.31537349357545</v>
      </c>
    </row>
    <row r="5" spans="1:2" x14ac:dyDescent="0.25">
      <c r="A5" t="s">
        <v>66</v>
      </c>
      <c r="B5">
        <v>73.287594965796913</v>
      </c>
    </row>
    <row r="6" spans="1:2" x14ac:dyDescent="0.25">
      <c r="A6" t="s">
        <v>90</v>
      </c>
      <c r="B6">
        <v>68.436285469158435</v>
      </c>
    </row>
    <row r="7" spans="1:2" x14ac:dyDescent="0.25">
      <c r="A7" t="s">
        <v>87</v>
      </c>
      <c r="B7">
        <v>67.408506941379898</v>
      </c>
    </row>
    <row r="8" spans="1:2" x14ac:dyDescent="0.25">
      <c r="A8" t="s">
        <v>80</v>
      </c>
      <c r="B8">
        <v>67.408506941379898</v>
      </c>
    </row>
    <row r="9" spans="1:2" x14ac:dyDescent="0.25">
      <c r="A9" t="s">
        <v>92</v>
      </c>
      <c r="B9">
        <v>62.557197444741412</v>
      </c>
    </row>
    <row r="10" spans="1:2" x14ac:dyDescent="0.25">
      <c r="A10" t="s">
        <v>108</v>
      </c>
      <c r="B10">
        <v>61.282687121788094</v>
      </c>
    </row>
    <row r="11" spans="1:2" x14ac:dyDescent="0.25">
      <c r="A11" t="s">
        <v>99</v>
      </c>
      <c r="B11">
        <v>60.254908594009564</v>
      </c>
    </row>
    <row r="12" spans="1:2" x14ac:dyDescent="0.25">
      <c r="A12" t="s">
        <v>98</v>
      </c>
      <c r="B12">
        <v>60.254908594009564</v>
      </c>
    </row>
    <row r="13" spans="1:2" x14ac:dyDescent="0.25">
      <c r="A13" t="s">
        <v>32</v>
      </c>
      <c r="B13">
        <v>60.254908594009564</v>
      </c>
    </row>
    <row r="14" spans="1:2" x14ac:dyDescent="0.25">
      <c r="A14" t="s">
        <v>94</v>
      </c>
      <c r="B14">
        <v>60.254908594009564</v>
      </c>
    </row>
    <row r="15" spans="1:2" x14ac:dyDescent="0.25">
      <c r="A15" t="s">
        <v>63</v>
      </c>
      <c r="B15">
        <v>57.705887948102927</v>
      </c>
    </row>
    <row r="16" spans="1:2" x14ac:dyDescent="0.25">
      <c r="A16" t="s">
        <v>164</v>
      </c>
      <c r="B16">
        <v>55.403599097371071</v>
      </c>
    </row>
    <row r="17" spans="1:2" x14ac:dyDescent="0.25">
      <c r="A17" t="s">
        <v>70</v>
      </c>
      <c r="B17">
        <v>54.876650425959888</v>
      </c>
    </row>
    <row r="18" spans="1:2" x14ac:dyDescent="0.25">
      <c r="A18" t="s">
        <v>69</v>
      </c>
      <c r="B18">
        <v>54.876650425959888</v>
      </c>
    </row>
    <row r="19" spans="1:2" x14ac:dyDescent="0.25">
      <c r="A19" t="s">
        <v>71</v>
      </c>
      <c r="B19">
        <v>54.876650425959888</v>
      </c>
    </row>
    <row r="20" spans="1:2" x14ac:dyDescent="0.25">
      <c r="A20" t="s">
        <v>109</v>
      </c>
      <c r="B20">
        <v>53.101310246639223</v>
      </c>
    </row>
    <row r="21" spans="1:2" x14ac:dyDescent="0.25">
      <c r="A21" t="s">
        <v>31</v>
      </c>
      <c r="B21">
        <v>51.299851252274713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4DD4F-E601-4E84-9716-0482A1D15F39}">
  <dimension ref="A1:B21"/>
  <sheetViews>
    <sheetView workbookViewId="0">
      <selection activeCell="D29" sqref="D29"/>
    </sheetView>
  </sheetViews>
  <sheetFormatPr defaultRowHeight="15" x14ac:dyDescent="0.25"/>
  <cols>
    <col min="1" max="1" width="50.5703125" customWidth="1"/>
  </cols>
  <sheetData>
    <row r="1" spans="1:2" ht="15.75" thickBot="1" x14ac:dyDescent="0.3">
      <c r="A1" s="40" t="s">
        <v>25</v>
      </c>
      <c r="B1" s="40" t="s">
        <v>26</v>
      </c>
    </row>
    <row r="2" spans="1:2" x14ac:dyDescent="0.25">
      <c r="A2" t="s">
        <v>81</v>
      </c>
      <c r="B2">
        <v>74.31537349357545</v>
      </c>
    </row>
    <row r="3" spans="1:2" x14ac:dyDescent="0.25">
      <c r="A3" t="s">
        <v>66</v>
      </c>
      <c r="B3">
        <v>73.287594965796913</v>
      </c>
    </row>
    <row r="4" spans="1:2" x14ac:dyDescent="0.25">
      <c r="A4" t="s">
        <v>90</v>
      </c>
      <c r="B4">
        <v>68.436285469158435</v>
      </c>
    </row>
    <row r="5" spans="1:2" x14ac:dyDescent="0.25">
      <c r="A5" t="s">
        <v>87</v>
      </c>
      <c r="B5">
        <v>67.408506941379898</v>
      </c>
    </row>
    <row r="6" spans="1:2" x14ac:dyDescent="0.25">
      <c r="A6" t="s">
        <v>80</v>
      </c>
      <c r="B6">
        <v>67.408506941379898</v>
      </c>
    </row>
    <row r="7" spans="1:2" x14ac:dyDescent="0.25">
      <c r="A7" t="s">
        <v>100</v>
      </c>
      <c r="B7">
        <v>62.557197444741412</v>
      </c>
    </row>
    <row r="8" spans="1:2" x14ac:dyDescent="0.25">
      <c r="A8" t="s">
        <v>98</v>
      </c>
      <c r="B8">
        <v>60.254908594009564</v>
      </c>
    </row>
    <row r="9" spans="1:2" x14ac:dyDescent="0.25">
      <c r="A9" t="s">
        <v>32</v>
      </c>
      <c r="B9">
        <v>60.254908594009564</v>
      </c>
    </row>
    <row r="10" spans="1:2" x14ac:dyDescent="0.25">
      <c r="A10" t="s">
        <v>99</v>
      </c>
      <c r="B10">
        <v>60.254908594009564</v>
      </c>
    </row>
    <row r="11" spans="1:2" x14ac:dyDescent="0.25">
      <c r="A11" t="s">
        <v>63</v>
      </c>
      <c r="B11">
        <v>57.705887948102927</v>
      </c>
    </row>
    <row r="12" spans="1:2" x14ac:dyDescent="0.25">
      <c r="A12" t="s">
        <v>175</v>
      </c>
      <c r="B12">
        <v>57.705887948102927</v>
      </c>
    </row>
    <row r="13" spans="1:2" x14ac:dyDescent="0.25">
      <c r="A13" t="s">
        <v>164</v>
      </c>
      <c r="B13">
        <v>55.403599097371071</v>
      </c>
    </row>
    <row r="14" spans="1:2" x14ac:dyDescent="0.25">
      <c r="A14" t="s">
        <v>70</v>
      </c>
      <c r="B14">
        <v>54.876650425959888</v>
      </c>
    </row>
    <row r="15" spans="1:2" x14ac:dyDescent="0.25">
      <c r="A15" t="s">
        <v>69</v>
      </c>
      <c r="B15">
        <v>54.876650425959888</v>
      </c>
    </row>
    <row r="16" spans="1:2" x14ac:dyDescent="0.25">
      <c r="A16" t="s">
        <v>71</v>
      </c>
      <c r="B16">
        <v>54.876650425959888</v>
      </c>
    </row>
    <row r="17" spans="1:2" x14ac:dyDescent="0.25">
      <c r="A17" t="s">
        <v>161</v>
      </c>
      <c r="B17">
        <v>53.101310246639223</v>
      </c>
    </row>
    <row r="18" spans="1:2" x14ac:dyDescent="0.25">
      <c r="A18" t="s">
        <v>109</v>
      </c>
      <c r="B18">
        <v>53.101310246639223</v>
      </c>
    </row>
    <row r="19" spans="1:2" x14ac:dyDescent="0.25">
      <c r="A19" t="s">
        <v>31</v>
      </c>
      <c r="B19">
        <v>51.299851252274713</v>
      </c>
    </row>
    <row r="20" spans="1:2" x14ac:dyDescent="0.25">
      <c r="A20" t="s">
        <v>62</v>
      </c>
      <c r="B20">
        <v>49.389718745256225</v>
      </c>
    </row>
    <row r="21" spans="1:2" x14ac:dyDescent="0.25">
      <c r="A21" t="s">
        <v>79</v>
      </c>
      <c r="B21">
        <v>47.087429894524377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8F04D-7662-4BBB-8D48-07E3B46D92AA}">
  <dimension ref="A1:B21"/>
  <sheetViews>
    <sheetView workbookViewId="0">
      <selection activeCell="A51" sqref="A51"/>
    </sheetView>
  </sheetViews>
  <sheetFormatPr defaultRowHeight="15" x14ac:dyDescent="0.25"/>
  <cols>
    <col min="1" max="1" width="50" customWidth="1"/>
  </cols>
  <sheetData>
    <row r="1" spans="1:2" ht="15.75" thickBot="1" x14ac:dyDescent="0.3">
      <c r="A1" s="40" t="s">
        <v>25</v>
      </c>
      <c r="B1" s="40" t="s">
        <v>26</v>
      </c>
    </row>
    <row r="2" spans="1:2" x14ac:dyDescent="0.25">
      <c r="A2" t="s">
        <v>128</v>
      </c>
      <c r="B2">
        <v>75.589883816528769</v>
      </c>
    </row>
    <row r="3" spans="1:2" x14ac:dyDescent="0.25">
      <c r="A3" t="s">
        <v>81</v>
      </c>
      <c r="B3">
        <v>74.31537349357545</v>
      </c>
    </row>
    <row r="4" spans="1:2" x14ac:dyDescent="0.25">
      <c r="A4" t="s">
        <v>66</v>
      </c>
      <c r="B4">
        <v>73.287594965796913</v>
      </c>
    </row>
    <row r="5" spans="1:2" x14ac:dyDescent="0.25">
      <c r="A5" t="s">
        <v>90</v>
      </c>
      <c r="B5">
        <v>68.436285469158435</v>
      </c>
    </row>
    <row r="6" spans="1:2" x14ac:dyDescent="0.25">
      <c r="A6" t="s">
        <v>87</v>
      </c>
      <c r="B6">
        <v>67.408506941379898</v>
      </c>
    </row>
    <row r="7" spans="1:2" x14ac:dyDescent="0.25">
      <c r="A7" t="s">
        <v>80</v>
      </c>
      <c r="B7">
        <v>67.408506941379898</v>
      </c>
    </row>
    <row r="8" spans="1:2" x14ac:dyDescent="0.25">
      <c r="A8" t="s">
        <v>35</v>
      </c>
      <c r="B8">
        <v>64.85948629547326</v>
      </c>
    </row>
    <row r="9" spans="1:2" x14ac:dyDescent="0.25">
      <c r="A9" t="s">
        <v>100</v>
      </c>
      <c r="B9">
        <v>62.557197444741412</v>
      </c>
    </row>
    <row r="10" spans="1:2" x14ac:dyDescent="0.25">
      <c r="A10" t="s">
        <v>161</v>
      </c>
      <c r="B10">
        <v>62.310465649566623</v>
      </c>
    </row>
    <row r="11" spans="1:2" x14ac:dyDescent="0.25">
      <c r="A11" t="s">
        <v>98</v>
      </c>
      <c r="B11">
        <v>60.254908594009564</v>
      </c>
    </row>
    <row r="12" spans="1:2" x14ac:dyDescent="0.25">
      <c r="A12" t="s">
        <v>32</v>
      </c>
      <c r="B12">
        <v>60.254908594009564</v>
      </c>
    </row>
    <row r="13" spans="1:2" x14ac:dyDescent="0.25">
      <c r="A13" t="s">
        <v>63</v>
      </c>
      <c r="B13">
        <v>57.705887948102927</v>
      </c>
    </row>
    <row r="14" spans="1:2" x14ac:dyDescent="0.25">
      <c r="A14" t="s">
        <v>70</v>
      </c>
      <c r="B14">
        <v>54.876650425959888</v>
      </c>
    </row>
    <row r="15" spans="1:2" x14ac:dyDescent="0.25">
      <c r="A15" t="s">
        <v>69</v>
      </c>
      <c r="B15">
        <v>54.876650425959888</v>
      </c>
    </row>
    <row r="16" spans="1:2" x14ac:dyDescent="0.25">
      <c r="A16" t="s">
        <v>71</v>
      </c>
      <c r="B16">
        <v>54.876650425959888</v>
      </c>
    </row>
    <row r="17" spans="1:2" x14ac:dyDescent="0.25">
      <c r="A17" t="s">
        <v>31</v>
      </c>
      <c r="B17">
        <v>51.299851252274713</v>
      </c>
    </row>
    <row r="18" spans="1:2" x14ac:dyDescent="0.25">
      <c r="A18" t="s">
        <v>62</v>
      </c>
      <c r="B18">
        <v>49.389718745256225</v>
      </c>
    </row>
    <row r="19" spans="1:2" x14ac:dyDescent="0.25">
      <c r="A19" t="s">
        <v>79</v>
      </c>
      <c r="B19">
        <v>47.087429894524377</v>
      </c>
    </row>
    <row r="20" spans="1:2" x14ac:dyDescent="0.25">
      <c r="A20" t="s">
        <v>135</v>
      </c>
      <c r="B20">
        <v>45.812919571571058</v>
      </c>
    </row>
    <row r="21" spans="1:2" x14ac:dyDescent="0.25">
      <c r="A21" t="s">
        <v>36</v>
      </c>
      <c r="B21">
        <v>43.263898925664414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70DA1-78D9-4B37-B735-9C9CE9670E1F}">
  <dimension ref="A1:B21"/>
  <sheetViews>
    <sheetView workbookViewId="0">
      <selection activeCell="G6" sqref="G6"/>
    </sheetView>
  </sheetViews>
  <sheetFormatPr defaultRowHeight="15" x14ac:dyDescent="0.25"/>
  <cols>
    <col min="1" max="1" width="49.140625" customWidth="1"/>
  </cols>
  <sheetData>
    <row r="1" spans="1:2" ht="15.75" thickBot="1" x14ac:dyDescent="0.3">
      <c r="A1" s="40" t="s">
        <v>25</v>
      </c>
      <c r="B1" s="40" t="s">
        <v>26</v>
      </c>
    </row>
    <row r="2" spans="1:2" x14ac:dyDescent="0.25">
      <c r="A2" t="s">
        <v>128</v>
      </c>
      <c r="B2">
        <v>75.589883816528769</v>
      </c>
    </row>
    <row r="3" spans="1:2" x14ac:dyDescent="0.25">
      <c r="A3" t="s">
        <v>81</v>
      </c>
      <c r="B3">
        <v>74.31537349357545</v>
      </c>
    </row>
    <row r="4" spans="1:2" x14ac:dyDescent="0.25">
      <c r="A4" t="s">
        <v>82</v>
      </c>
      <c r="B4">
        <v>74.31537349357545</v>
      </c>
    </row>
    <row r="5" spans="1:2" x14ac:dyDescent="0.25">
      <c r="A5" t="s">
        <v>66</v>
      </c>
      <c r="B5">
        <v>73.287594965796913</v>
      </c>
    </row>
    <row r="6" spans="1:2" x14ac:dyDescent="0.25">
      <c r="A6" t="s">
        <v>90</v>
      </c>
      <c r="B6">
        <v>68.436285469158435</v>
      </c>
    </row>
    <row r="7" spans="1:2" x14ac:dyDescent="0.25">
      <c r="A7" t="s">
        <v>87</v>
      </c>
      <c r="B7">
        <v>67.408506941379898</v>
      </c>
    </row>
    <row r="8" spans="1:2" x14ac:dyDescent="0.25">
      <c r="A8" t="s">
        <v>80</v>
      </c>
      <c r="B8">
        <v>67.408506941379898</v>
      </c>
    </row>
    <row r="9" spans="1:2" x14ac:dyDescent="0.25">
      <c r="A9" t="s">
        <v>108</v>
      </c>
      <c r="B9">
        <v>61.282687121788094</v>
      </c>
    </row>
    <row r="10" spans="1:2" x14ac:dyDescent="0.25">
      <c r="A10" t="s">
        <v>32</v>
      </c>
      <c r="B10">
        <v>60.254908594009564</v>
      </c>
    </row>
    <row r="11" spans="1:2" x14ac:dyDescent="0.25">
      <c r="A11" t="s">
        <v>63</v>
      </c>
      <c r="B11">
        <v>57.705887948102927</v>
      </c>
    </row>
    <row r="12" spans="1:2" x14ac:dyDescent="0.25">
      <c r="A12" t="s">
        <v>161</v>
      </c>
      <c r="B12">
        <v>55.403599097371071</v>
      </c>
    </row>
    <row r="13" spans="1:2" x14ac:dyDescent="0.25">
      <c r="A13" t="s">
        <v>175</v>
      </c>
      <c r="B13">
        <v>55.403599097371071</v>
      </c>
    </row>
    <row r="14" spans="1:2" x14ac:dyDescent="0.25">
      <c r="A14" t="s">
        <v>164</v>
      </c>
      <c r="B14">
        <v>55.403599097371071</v>
      </c>
    </row>
    <row r="15" spans="1:2" x14ac:dyDescent="0.25">
      <c r="A15" t="s">
        <v>69</v>
      </c>
      <c r="B15">
        <v>54.876650425959888</v>
      </c>
    </row>
    <row r="16" spans="1:2" x14ac:dyDescent="0.25">
      <c r="A16" t="s">
        <v>71</v>
      </c>
      <c r="B16">
        <v>54.876650425959888</v>
      </c>
    </row>
    <row r="17" spans="1:2" x14ac:dyDescent="0.25">
      <c r="A17" t="s">
        <v>31</v>
      </c>
      <c r="B17">
        <v>51.299851252274713</v>
      </c>
    </row>
    <row r="18" spans="1:2" x14ac:dyDescent="0.25">
      <c r="A18" t="s">
        <v>55</v>
      </c>
      <c r="B18">
        <v>50.799021395907374</v>
      </c>
    </row>
    <row r="19" spans="1:2" x14ac:dyDescent="0.25">
      <c r="A19" t="s">
        <v>62</v>
      </c>
      <c r="B19">
        <v>49.389718745256225</v>
      </c>
    </row>
    <row r="20" spans="1:2" x14ac:dyDescent="0.25">
      <c r="A20" t="s">
        <v>79</v>
      </c>
      <c r="B20">
        <v>47.087429894524377</v>
      </c>
    </row>
    <row r="21" spans="1:2" x14ac:dyDescent="0.25">
      <c r="A21" t="s">
        <v>135</v>
      </c>
      <c r="B21">
        <v>45.812919571571058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A79C3-9E25-405C-A212-60C8EAC9DB31}">
  <dimension ref="A1:B21"/>
  <sheetViews>
    <sheetView workbookViewId="0">
      <selection activeCell="E7" sqref="E7"/>
    </sheetView>
  </sheetViews>
  <sheetFormatPr defaultRowHeight="15" x14ac:dyDescent="0.25"/>
  <cols>
    <col min="1" max="1" width="50.140625" customWidth="1"/>
  </cols>
  <sheetData>
    <row r="1" spans="1:2" ht="15.75" thickBot="1" x14ac:dyDescent="0.3">
      <c r="A1" s="40" t="s">
        <v>25</v>
      </c>
      <c r="B1" s="40" t="s">
        <v>26</v>
      </c>
    </row>
    <row r="2" spans="1:2" x14ac:dyDescent="0.25">
      <c r="A2" t="s">
        <v>128</v>
      </c>
      <c r="B2">
        <v>75.589883816528769</v>
      </c>
    </row>
    <row r="3" spans="1:2" x14ac:dyDescent="0.25">
      <c r="A3" t="s">
        <v>81</v>
      </c>
      <c r="B3">
        <v>74.31537349357545</v>
      </c>
    </row>
    <row r="4" spans="1:2" x14ac:dyDescent="0.25">
      <c r="A4" t="s">
        <v>82</v>
      </c>
      <c r="B4">
        <v>74.31537349357545</v>
      </c>
    </row>
    <row r="5" spans="1:2" x14ac:dyDescent="0.25">
      <c r="A5" t="s">
        <v>66</v>
      </c>
      <c r="B5">
        <v>73.287594965796913</v>
      </c>
    </row>
    <row r="6" spans="1:2" x14ac:dyDescent="0.25">
      <c r="A6" t="s">
        <v>90</v>
      </c>
      <c r="B6">
        <v>68.436285469158435</v>
      </c>
    </row>
    <row r="7" spans="1:2" x14ac:dyDescent="0.25">
      <c r="A7" t="s">
        <v>87</v>
      </c>
      <c r="B7">
        <v>67.408506941379898</v>
      </c>
    </row>
    <row r="8" spans="1:2" x14ac:dyDescent="0.25">
      <c r="A8" t="s">
        <v>80</v>
      </c>
      <c r="B8">
        <v>67.408506941379898</v>
      </c>
    </row>
    <row r="9" spans="1:2" x14ac:dyDescent="0.25">
      <c r="A9" t="s">
        <v>108</v>
      </c>
      <c r="B9">
        <v>61.282687121788094</v>
      </c>
    </row>
    <row r="10" spans="1:2" x14ac:dyDescent="0.25">
      <c r="A10" t="s">
        <v>32</v>
      </c>
      <c r="B10">
        <v>60.254908594009564</v>
      </c>
    </row>
    <row r="11" spans="1:2" x14ac:dyDescent="0.25">
      <c r="A11" t="s">
        <v>63</v>
      </c>
      <c r="B11">
        <v>57.705887948102927</v>
      </c>
    </row>
    <row r="12" spans="1:2" x14ac:dyDescent="0.25">
      <c r="A12" t="s">
        <v>175</v>
      </c>
      <c r="B12">
        <v>55.403599097371071</v>
      </c>
    </row>
    <row r="13" spans="1:2" x14ac:dyDescent="0.25">
      <c r="A13" t="s">
        <v>164</v>
      </c>
      <c r="B13">
        <v>55.403599097371071</v>
      </c>
    </row>
    <row r="14" spans="1:2" x14ac:dyDescent="0.25">
      <c r="A14" t="s">
        <v>55</v>
      </c>
      <c r="B14">
        <v>55.403599097371071</v>
      </c>
    </row>
    <row r="15" spans="1:2" x14ac:dyDescent="0.25">
      <c r="A15" t="s">
        <v>69</v>
      </c>
      <c r="B15">
        <v>54.876650425959888</v>
      </c>
    </row>
    <row r="16" spans="1:2" x14ac:dyDescent="0.25">
      <c r="A16" t="s">
        <v>71</v>
      </c>
      <c r="B16">
        <v>54.876650425959888</v>
      </c>
    </row>
    <row r="17" spans="1:2" x14ac:dyDescent="0.25">
      <c r="A17" t="s">
        <v>31</v>
      </c>
      <c r="B17">
        <v>51.299851252274713</v>
      </c>
    </row>
    <row r="18" spans="1:2" x14ac:dyDescent="0.25">
      <c r="A18" t="s">
        <v>62</v>
      </c>
      <c r="B18">
        <v>49.389718745256225</v>
      </c>
    </row>
    <row r="19" spans="1:2" x14ac:dyDescent="0.25">
      <c r="A19" t="s">
        <v>79</v>
      </c>
      <c r="B19">
        <v>47.087429894524377</v>
      </c>
    </row>
    <row r="20" spans="1:2" x14ac:dyDescent="0.25">
      <c r="A20" t="s">
        <v>135</v>
      </c>
      <c r="B20">
        <v>45.812919571571058</v>
      </c>
    </row>
    <row r="21" spans="1:2" x14ac:dyDescent="0.25">
      <c r="A21" t="s">
        <v>36</v>
      </c>
      <c r="B21">
        <v>43.263898925664414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B6905-3D3B-4AF9-B122-3C87C9CCA1FA}">
  <dimension ref="A1:E14"/>
  <sheetViews>
    <sheetView workbookViewId="0"/>
  </sheetViews>
  <sheetFormatPr defaultRowHeight="15" x14ac:dyDescent="0.25"/>
  <cols>
    <col min="1" max="1" width="28.28515625" customWidth="1"/>
    <col min="2" max="5" width="25" customWidth="1"/>
    <col min="6" max="6" width="23.85546875" customWidth="1"/>
    <col min="7" max="7" width="23.7109375" customWidth="1"/>
  </cols>
  <sheetData>
    <row r="1" spans="1:5" ht="36" customHeight="1" thickBo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ht="33.75" customHeight="1" thickBot="1" x14ac:dyDescent="0.3">
      <c r="A2" s="4" t="s">
        <v>1</v>
      </c>
      <c r="B2" s="5">
        <v>1</v>
      </c>
      <c r="C2" s="5">
        <v>0.5</v>
      </c>
      <c r="D2" s="5">
        <v>1</v>
      </c>
      <c r="E2" s="5">
        <v>2</v>
      </c>
    </row>
    <row r="3" spans="1:5" ht="33.75" customHeight="1" thickBot="1" x14ac:dyDescent="0.3">
      <c r="A3" s="4" t="s">
        <v>2</v>
      </c>
      <c r="B3" s="5">
        <v>2</v>
      </c>
      <c r="C3" s="5">
        <v>1</v>
      </c>
      <c r="D3" s="5">
        <v>1</v>
      </c>
      <c r="E3" s="5">
        <v>3</v>
      </c>
    </row>
    <row r="4" spans="1:5" ht="33.75" customHeight="1" thickBot="1" x14ac:dyDescent="0.3">
      <c r="A4" s="4" t="s">
        <v>3</v>
      </c>
      <c r="B4" s="5">
        <v>1</v>
      </c>
      <c r="C4" s="5">
        <v>1</v>
      </c>
      <c r="D4" s="5">
        <v>1</v>
      </c>
      <c r="E4" s="5">
        <v>3</v>
      </c>
    </row>
    <row r="5" spans="1:5" ht="33.75" customHeight="1" thickBot="1" x14ac:dyDescent="0.3">
      <c r="A5" s="4" t="s">
        <v>4</v>
      </c>
      <c r="B5" s="5">
        <v>0.5</v>
      </c>
      <c r="C5" s="5">
        <v>0.33333000000000002</v>
      </c>
      <c r="D5" s="5">
        <v>0.33333000000000002</v>
      </c>
      <c r="E5" s="5">
        <v>1</v>
      </c>
    </row>
    <row r="6" spans="1:5" ht="31.5" customHeight="1" thickBot="1" x14ac:dyDescent="0.3">
      <c r="A6" s="4" t="s">
        <v>14</v>
      </c>
      <c r="B6" s="7">
        <f>SUM(B2:B5)</f>
        <v>4.5</v>
      </c>
      <c r="C6" s="7">
        <f t="shared" ref="C6:E6" si="0">SUM(C2:C5)</f>
        <v>2.8333300000000001</v>
      </c>
      <c r="D6" s="7">
        <f t="shared" si="0"/>
        <v>3.3333300000000001</v>
      </c>
      <c r="E6" s="7">
        <f t="shared" si="0"/>
        <v>9</v>
      </c>
    </row>
    <row r="8" spans="1:5" ht="18.75" x14ac:dyDescent="0.25">
      <c r="A8" s="1" t="s">
        <v>5</v>
      </c>
      <c r="B8" s="2">
        <v>1</v>
      </c>
      <c r="C8" s="2" t="s">
        <v>6</v>
      </c>
    </row>
    <row r="9" spans="1:5" ht="15.75" x14ac:dyDescent="0.25">
      <c r="B9" s="2">
        <v>3</v>
      </c>
      <c r="C9" s="2" t="s">
        <v>7</v>
      </c>
    </row>
    <row r="10" spans="1:5" ht="15.75" x14ac:dyDescent="0.25">
      <c r="B10" s="2">
        <v>5</v>
      </c>
      <c r="C10" s="2" t="s">
        <v>8</v>
      </c>
    </row>
    <row r="11" spans="1:5" ht="15.75" x14ac:dyDescent="0.25">
      <c r="B11" s="2">
        <v>7</v>
      </c>
      <c r="C11" s="2" t="s">
        <v>9</v>
      </c>
    </row>
    <row r="12" spans="1:5" ht="15.75" x14ac:dyDescent="0.25">
      <c r="B12" s="2">
        <v>9</v>
      </c>
      <c r="C12" s="2" t="s">
        <v>10</v>
      </c>
    </row>
    <row r="13" spans="1:5" ht="15.75" x14ac:dyDescent="0.25">
      <c r="B13" s="2" t="s">
        <v>11</v>
      </c>
      <c r="C13" s="2" t="s">
        <v>12</v>
      </c>
    </row>
    <row r="14" spans="1:5" ht="31.5" x14ac:dyDescent="0.25">
      <c r="B14" s="2" t="s">
        <v>13</v>
      </c>
      <c r="C14" s="3" t="s">
        <v>24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BE400-19AF-4B39-9F17-77A1063D9BF0}">
  <dimension ref="A1:B21"/>
  <sheetViews>
    <sheetView workbookViewId="0">
      <selection activeCell="F10" sqref="F10"/>
    </sheetView>
  </sheetViews>
  <sheetFormatPr defaultRowHeight="15" x14ac:dyDescent="0.25"/>
  <cols>
    <col min="1" max="1" width="49.7109375" customWidth="1"/>
  </cols>
  <sheetData>
    <row r="1" spans="1:2" ht="15.75" thickBot="1" x14ac:dyDescent="0.3">
      <c r="A1" s="40" t="s">
        <v>25</v>
      </c>
      <c r="B1" s="40" t="s">
        <v>26</v>
      </c>
    </row>
    <row r="2" spans="1:2" x14ac:dyDescent="0.25">
      <c r="A2" t="s">
        <v>128</v>
      </c>
      <c r="B2">
        <v>75.589883816528769</v>
      </c>
    </row>
    <row r="3" spans="1:2" x14ac:dyDescent="0.25">
      <c r="A3" t="s">
        <v>66</v>
      </c>
      <c r="B3">
        <v>73.287594965796913</v>
      </c>
    </row>
    <row r="4" spans="1:2" x14ac:dyDescent="0.25">
      <c r="A4" t="s">
        <v>90</v>
      </c>
      <c r="B4">
        <v>68.436285469158435</v>
      </c>
    </row>
    <row r="5" spans="1:2" x14ac:dyDescent="0.25">
      <c r="A5" t="s">
        <v>87</v>
      </c>
      <c r="B5">
        <v>67.408506941379898</v>
      </c>
    </row>
    <row r="6" spans="1:2" x14ac:dyDescent="0.25">
      <c r="A6" t="s">
        <v>143</v>
      </c>
      <c r="B6">
        <v>67.161775146205102</v>
      </c>
    </row>
    <row r="7" spans="1:2" x14ac:dyDescent="0.25">
      <c r="A7" t="s">
        <v>89</v>
      </c>
      <c r="B7">
        <v>66.133996618426579</v>
      </c>
    </row>
    <row r="8" spans="1:2" x14ac:dyDescent="0.25">
      <c r="A8" t="s">
        <v>35</v>
      </c>
      <c r="B8">
        <v>62.557197444741412</v>
      </c>
    </row>
    <row r="9" spans="1:2" x14ac:dyDescent="0.25">
      <c r="A9" t="s">
        <v>100</v>
      </c>
      <c r="B9">
        <v>62.557197444741412</v>
      </c>
    </row>
    <row r="10" spans="1:2" x14ac:dyDescent="0.25">
      <c r="A10" t="s">
        <v>154</v>
      </c>
      <c r="B10">
        <v>60.008176798834768</v>
      </c>
    </row>
    <row r="11" spans="1:2" x14ac:dyDescent="0.25">
      <c r="A11" t="s">
        <v>121</v>
      </c>
      <c r="B11">
        <v>58.453449599645054</v>
      </c>
    </row>
    <row r="12" spans="1:2" x14ac:dyDescent="0.25">
      <c r="A12" t="s">
        <v>63</v>
      </c>
      <c r="B12">
        <v>57.705887948102927</v>
      </c>
    </row>
    <row r="13" spans="1:2" x14ac:dyDescent="0.25">
      <c r="A13" t="s">
        <v>60</v>
      </c>
      <c r="B13">
        <v>57.705887948102927</v>
      </c>
    </row>
    <row r="14" spans="1:2" x14ac:dyDescent="0.25">
      <c r="A14" t="s">
        <v>70</v>
      </c>
      <c r="B14">
        <v>57.178939276691736</v>
      </c>
    </row>
    <row r="15" spans="1:2" x14ac:dyDescent="0.25">
      <c r="A15" t="s">
        <v>132</v>
      </c>
      <c r="B15">
        <v>57.178939276691736</v>
      </c>
    </row>
    <row r="16" spans="1:2" x14ac:dyDescent="0.25">
      <c r="A16" t="s">
        <v>123</v>
      </c>
      <c r="B16">
        <v>56.151160748913206</v>
      </c>
    </row>
    <row r="17" spans="1:2" x14ac:dyDescent="0.25">
      <c r="A17" t="s">
        <v>175</v>
      </c>
      <c r="B17">
        <v>55.403599097371071</v>
      </c>
    </row>
    <row r="18" spans="1:2" x14ac:dyDescent="0.25">
      <c r="A18" t="s">
        <v>164</v>
      </c>
      <c r="B18">
        <v>55.403599097371071</v>
      </c>
    </row>
    <row r="19" spans="1:2" x14ac:dyDescent="0.25">
      <c r="A19" t="s">
        <v>55</v>
      </c>
      <c r="B19">
        <v>55.403599097371071</v>
      </c>
    </row>
    <row r="20" spans="1:2" x14ac:dyDescent="0.25">
      <c r="A20" t="s">
        <v>69</v>
      </c>
      <c r="B20">
        <v>54.876650425959888</v>
      </c>
    </row>
    <row r="21" spans="1:2" x14ac:dyDescent="0.25">
      <c r="A21" t="s">
        <v>71</v>
      </c>
      <c r="B21">
        <v>54.876650425959888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E091-357D-480E-BF80-E6D2CFCED358}">
  <dimension ref="A1:B21"/>
  <sheetViews>
    <sheetView workbookViewId="0">
      <selection activeCell="E15" sqref="E15"/>
    </sheetView>
  </sheetViews>
  <sheetFormatPr defaultRowHeight="15" x14ac:dyDescent="0.25"/>
  <cols>
    <col min="1" max="1" width="30.42578125" customWidth="1"/>
  </cols>
  <sheetData>
    <row r="1" spans="1:2" ht="15.75" thickBot="1" x14ac:dyDescent="0.3">
      <c r="A1" s="40" t="s">
        <v>25</v>
      </c>
      <c r="B1" s="40" t="s">
        <v>26</v>
      </c>
    </row>
    <row r="2" spans="1:2" x14ac:dyDescent="0.25">
      <c r="A2" t="s">
        <v>66</v>
      </c>
      <c r="B2">
        <v>73.287594965796913</v>
      </c>
    </row>
    <row r="3" spans="1:2" x14ac:dyDescent="0.25">
      <c r="A3" t="s">
        <v>100</v>
      </c>
      <c r="B3">
        <v>62.557197444741412</v>
      </c>
    </row>
    <row r="4" spans="1:2" x14ac:dyDescent="0.25">
      <c r="A4" t="s">
        <v>97</v>
      </c>
      <c r="B4">
        <v>60.254908594009564</v>
      </c>
    </row>
    <row r="5" spans="1:2" x14ac:dyDescent="0.25">
      <c r="A5" t="s">
        <v>121</v>
      </c>
      <c r="B5">
        <v>58.453449599645054</v>
      </c>
    </row>
    <row r="6" spans="1:2" x14ac:dyDescent="0.25">
      <c r="A6" t="s">
        <v>123</v>
      </c>
      <c r="B6">
        <v>58.453449599645054</v>
      </c>
    </row>
    <row r="7" spans="1:2" x14ac:dyDescent="0.25">
      <c r="A7" t="s">
        <v>165</v>
      </c>
      <c r="B7">
        <v>55.403599097371071</v>
      </c>
    </row>
    <row r="8" spans="1:2" x14ac:dyDescent="0.25">
      <c r="A8" t="s">
        <v>69</v>
      </c>
      <c r="B8">
        <v>54.876650425959888</v>
      </c>
    </row>
    <row r="9" spans="1:2" x14ac:dyDescent="0.25">
      <c r="A9" t="s">
        <v>154</v>
      </c>
      <c r="B9">
        <v>53.101310246639223</v>
      </c>
    </row>
    <row r="10" spans="1:2" x14ac:dyDescent="0.25">
      <c r="A10" t="s">
        <v>164</v>
      </c>
      <c r="B10">
        <v>53.101310246639223</v>
      </c>
    </row>
    <row r="11" spans="1:2" x14ac:dyDescent="0.25">
      <c r="A11" t="s">
        <v>62</v>
      </c>
      <c r="B11">
        <v>49.389718745256225</v>
      </c>
    </row>
    <row r="12" spans="1:2" x14ac:dyDescent="0.25">
      <c r="A12" t="s">
        <v>31</v>
      </c>
      <c r="B12">
        <v>48.997562401542865</v>
      </c>
    </row>
    <row r="13" spans="1:2" x14ac:dyDescent="0.25">
      <c r="A13" t="s">
        <v>147</v>
      </c>
      <c r="B13">
        <v>48.750830606368076</v>
      </c>
    </row>
    <row r="14" spans="1:2" x14ac:dyDescent="0.25">
      <c r="A14" t="s">
        <v>79</v>
      </c>
      <c r="B14">
        <v>47.087429894524377</v>
      </c>
    </row>
    <row r="15" spans="1:2" x14ac:dyDescent="0.25">
      <c r="A15" t="s">
        <v>167</v>
      </c>
      <c r="B15">
        <v>42.871742581951061</v>
      </c>
    </row>
    <row r="16" spans="1:2" x14ac:dyDescent="0.25">
      <c r="A16" t="s">
        <v>36</v>
      </c>
      <c r="B16">
        <v>40.961610074932565</v>
      </c>
    </row>
    <row r="17" spans="1:2" x14ac:dyDescent="0.25">
      <c r="A17" t="s">
        <v>163</v>
      </c>
      <c r="B17">
        <v>40.569453731219205</v>
      </c>
    </row>
    <row r="18" spans="1:2" x14ac:dyDescent="0.25">
      <c r="A18" t="s">
        <v>102</v>
      </c>
      <c r="B18">
        <v>36.357032373468869</v>
      </c>
    </row>
    <row r="19" spans="1:2" x14ac:dyDescent="0.25">
      <c r="A19" t="s">
        <v>37</v>
      </c>
      <c r="B19">
        <v>36.357032373468869</v>
      </c>
    </row>
    <row r="20" spans="1:2" x14ac:dyDescent="0.25">
      <c r="A20" t="s">
        <v>101</v>
      </c>
      <c r="B20">
        <v>36.357032373468869</v>
      </c>
    </row>
    <row r="21" spans="1:2" x14ac:dyDescent="0.25">
      <c r="A21" t="s">
        <v>64</v>
      </c>
      <c r="B21">
        <v>33.808011727562224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BA260-173E-4503-BB9B-488BDC575C0B}">
  <dimension ref="A1:B21"/>
  <sheetViews>
    <sheetView workbookViewId="0">
      <selection activeCell="D12" sqref="D12"/>
    </sheetView>
  </sheetViews>
  <sheetFormatPr defaultRowHeight="15" x14ac:dyDescent="0.25"/>
  <cols>
    <col min="1" max="1" width="49.42578125" customWidth="1"/>
  </cols>
  <sheetData>
    <row r="1" spans="1:2" ht="15.75" thickBot="1" x14ac:dyDescent="0.3">
      <c r="A1" s="40" t="s">
        <v>25</v>
      </c>
      <c r="B1" s="40" t="s">
        <v>26</v>
      </c>
    </row>
    <row r="2" spans="1:2" x14ac:dyDescent="0.25">
      <c r="A2" t="s">
        <v>128</v>
      </c>
      <c r="B2">
        <v>75.589883816528769</v>
      </c>
    </row>
    <row r="3" spans="1:2" x14ac:dyDescent="0.25">
      <c r="A3" t="s">
        <v>66</v>
      </c>
      <c r="B3">
        <v>73.287594965796913</v>
      </c>
    </row>
    <row r="4" spans="1:2" x14ac:dyDescent="0.25">
      <c r="A4" t="s">
        <v>90</v>
      </c>
      <c r="B4">
        <v>68.436285469158435</v>
      </c>
    </row>
    <row r="5" spans="1:2" x14ac:dyDescent="0.25">
      <c r="A5" t="s">
        <v>87</v>
      </c>
      <c r="B5">
        <v>67.408506941379898</v>
      </c>
    </row>
    <row r="6" spans="1:2" x14ac:dyDescent="0.25">
      <c r="A6" t="s">
        <v>100</v>
      </c>
      <c r="B6">
        <v>62.557197444741412</v>
      </c>
    </row>
    <row r="7" spans="1:2" x14ac:dyDescent="0.25">
      <c r="A7" t="s">
        <v>35</v>
      </c>
      <c r="B7">
        <v>62.557197444741412</v>
      </c>
    </row>
    <row r="8" spans="1:2" x14ac:dyDescent="0.25">
      <c r="A8" t="s">
        <v>175</v>
      </c>
      <c r="B8">
        <v>60.008176798834768</v>
      </c>
    </row>
    <row r="9" spans="1:2" x14ac:dyDescent="0.25">
      <c r="A9" t="s">
        <v>69</v>
      </c>
      <c r="B9">
        <v>54.876650425959888</v>
      </c>
    </row>
    <row r="10" spans="1:2" x14ac:dyDescent="0.25">
      <c r="A10" t="s">
        <v>154</v>
      </c>
      <c r="B10">
        <v>53.101310246639223</v>
      </c>
    </row>
    <row r="11" spans="1:2" x14ac:dyDescent="0.25">
      <c r="A11" t="s">
        <v>31</v>
      </c>
      <c r="B11">
        <v>51.299851252274713</v>
      </c>
    </row>
    <row r="12" spans="1:2" x14ac:dyDescent="0.25">
      <c r="A12" t="s">
        <v>62</v>
      </c>
      <c r="B12">
        <v>49.389718745256225</v>
      </c>
    </row>
    <row r="13" spans="1:2" x14ac:dyDescent="0.25">
      <c r="A13" t="s">
        <v>79</v>
      </c>
      <c r="B13">
        <v>47.087429894524377</v>
      </c>
    </row>
    <row r="14" spans="1:2" x14ac:dyDescent="0.25">
      <c r="A14" t="s">
        <v>36</v>
      </c>
      <c r="B14">
        <v>40.961610074932565</v>
      </c>
    </row>
    <row r="15" spans="1:2" x14ac:dyDescent="0.25">
      <c r="A15" t="s">
        <v>102</v>
      </c>
      <c r="B15">
        <v>38.659321224200717</v>
      </c>
    </row>
    <row r="16" spans="1:2" x14ac:dyDescent="0.25">
      <c r="A16" t="s">
        <v>37</v>
      </c>
      <c r="B16">
        <v>36.357032373468869</v>
      </c>
    </row>
    <row r="17" spans="1:2" x14ac:dyDescent="0.25">
      <c r="A17" t="s">
        <v>101</v>
      </c>
      <c r="B17">
        <v>36.357032373468869</v>
      </c>
    </row>
    <row r="18" spans="1:2" x14ac:dyDescent="0.25">
      <c r="A18" t="s">
        <v>64</v>
      </c>
      <c r="B18">
        <v>33.808011727562224</v>
      </c>
    </row>
    <row r="19" spans="1:2" x14ac:dyDescent="0.25">
      <c r="A19" t="s">
        <v>112</v>
      </c>
      <c r="B19">
        <v>31.505722876830376</v>
      </c>
    </row>
    <row r="20" spans="1:2" x14ac:dyDescent="0.25">
      <c r="A20" t="s">
        <v>111</v>
      </c>
      <c r="B20">
        <v>31.505722876830376</v>
      </c>
    </row>
    <row r="21" spans="1:2" x14ac:dyDescent="0.25">
      <c r="A21" t="s">
        <v>97</v>
      </c>
      <c r="B21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BB623-B099-40CC-A8CB-F3337212AA3C}">
  <dimension ref="A1:B21"/>
  <sheetViews>
    <sheetView workbookViewId="0">
      <selection activeCell="E4" sqref="E4"/>
    </sheetView>
  </sheetViews>
  <sheetFormatPr defaultRowHeight="15" x14ac:dyDescent="0.25"/>
  <cols>
    <col min="1" max="1" width="49.28515625" customWidth="1"/>
  </cols>
  <sheetData>
    <row r="1" spans="1:2" ht="15.75" thickBot="1" x14ac:dyDescent="0.3">
      <c r="A1" s="40" t="s">
        <v>25</v>
      </c>
      <c r="B1" s="40" t="s">
        <v>26</v>
      </c>
    </row>
    <row r="2" spans="1:2" x14ac:dyDescent="0.25">
      <c r="A2" t="s">
        <v>128</v>
      </c>
      <c r="B2">
        <v>75.589883816528769</v>
      </c>
    </row>
    <row r="3" spans="1:2" x14ac:dyDescent="0.25">
      <c r="A3" t="s">
        <v>66</v>
      </c>
      <c r="B3">
        <v>73.287594965796913</v>
      </c>
    </row>
    <row r="4" spans="1:2" x14ac:dyDescent="0.25">
      <c r="A4" t="s">
        <v>90</v>
      </c>
      <c r="B4">
        <v>68.436285469158435</v>
      </c>
    </row>
    <row r="5" spans="1:2" x14ac:dyDescent="0.25">
      <c r="A5" t="s">
        <v>87</v>
      </c>
      <c r="B5">
        <v>67.408506941379898</v>
      </c>
    </row>
    <row r="6" spans="1:2" x14ac:dyDescent="0.25">
      <c r="A6" t="s">
        <v>80</v>
      </c>
      <c r="B6">
        <v>67.408506941379898</v>
      </c>
    </row>
    <row r="7" spans="1:2" x14ac:dyDescent="0.25">
      <c r="A7" t="s">
        <v>98</v>
      </c>
      <c r="B7">
        <v>62.557197444741412</v>
      </c>
    </row>
    <row r="8" spans="1:2" x14ac:dyDescent="0.25">
      <c r="A8" t="s">
        <v>99</v>
      </c>
      <c r="B8">
        <v>62.557197444741412</v>
      </c>
    </row>
    <row r="9" spans="1:2" x14ac:dyDescent="0.25">
      <c r="A9" t="s">
        <v>67</v>
      </c>
      <c r="B9">
        <v>58.453449599645054</v>
      </c>
    </row>
    <row r="10" spans="1:2" x14ac:dyDescent="0.25">
      <c r="A10" t="s">
        <v>109</v>
      </c>
      <c r="B10">
        <v>55.403599097371071</v>
      </c>
    </row>
    <row r="11" spans="1:2" x14ac:dyDescent="0.25">
      <c r="A11" t="s">
        <v>69</v>
      </c>
      <c r="B11">
        <v>54.876650425959888</v>
      </c>
    </row>
    <row r="12" spans="1:2" x14ac:dyDescent="0.25">
      <c r="A12" t="s">
        <v>71</v>
      </c>
      <c r="B12">
        <v>54.876650425959888</v>
      </c>
    </row>
    <row r="13" spans="1:2" x14ac:dyDescent="0.25">
      <c r="A13" t="s">
        <v>74</v>
      </c>
      <c r="B13">
        <v>53.101310246639223</v>
      </c>
    </row>
    <row r="14" spans="1:2" x14ac:dyDescent="0.25">
      <c r="A14" t="s">
        <v>31</v>
      </c>
      <c r="B14">
        <v>51.299851252274713</v>
      </c>
    </row>
    <row r="15" spans="1:2" x14ac:dyDescent="0.25">
      <c r="A15" t="s">
        <v>62</v>
      </c>
      <c r="B15">
        <v>49.389718745256225</v>
      </c>
    </row>
    <row r="16" spans="1:2" x14ac:dyDescent="0.25">
      <c r="A16" t="s">
        <v>79</v>
      </c>
      <c r="B16">
        <v>47.087429894524377</v>
      </c>
    </row>
    <row r="17" spans="1:2" x14ac:dyDescent="0.25">
      <c r="A17" t="s">
        <v>135</v>
      </c>
      <c r="B17">
        <v>45.812919571571058</v>
      </c>
    </row>
    <row r="18" spans="1:2" x14ac:dyDescent="0.25">
      <c r="A18" t="s">
        <v>36</v>
      </c>
      <c r="B18">
        <v>40.961610074932565</v>
      </c>
    </row>
    <row r="19" spans="1:2" x14ac:dyDescent="0.25">
      <c r="A19" t="s">
        <v>105</v>
      </c>
      <c r="B19">
        <v>38.659321224200717</v>
      </c>
    </row>
    <row r="20" spans="1:2" x14ac:dyDescent="0.25">
      <c r="A20" t="s">
        <v>37</v>
      </c>
      <c r="B20">
        <v>36.357032373468869</v>
      </c>
    </row>
    <row r="21" spans="1:2" x14ac:dyDescent="0.25">
      <c r="A21" t="s">
        <v>73</v>
      </c>
      <c r="B21">
        <v>35.082522050515543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40E26-7A07-4BA1-8786-7119AC623489}">
  <dimension ref="A1:B21"/>
  <sheetViews>
    <sheetView workbookViewId="0">
      <selection activeCell="D11" sqref="D11"/>
    </sheetView>
  </sheetViews>
  <sheetFormatPr defaultRowHeight="15" x14ac:dyDescent="0.25"/>
  <cols>
    <col min="1" max="1" width="49.7109375" customWidth="1"/>
  </cols>
  <sheetData>
    <row r="1" spans="1:2" ht="15.75" thickBot="1" x14ac:dyDescent="0.3">
      <c r="A1" s="40" t="s">
        <v>25</v>
      </c>
      <c r="B1" s="40" t="s">
        <v>26</v>
      </c>
    </row>
    <row r="2" spans="1:2" x14ac:dyDescent="0.25">
      <c r="A2" t="s">
        <v>128</v>
      </c>
      <c r="B2">
        <v>75.589883816528769</v>
      </c>
    </row>
    <row r="3" spans="1:2" x14ac:dyDescent="0.25">
      <c r="A3" t="s">
        <v>66</v>
      </c>
      <c r="B3">
        <v>75.589883816528769</v>
      </c>
    </row>
    <row r="4" spans="1:2" x14ac:dyDescent="0.25">
      <c r="A4" t="s">
        <v>90</v>
      </c>
      <c r="B4">
        <v>68.436285469158435</v>
      </c>
    </row>
    <row r="5" spans="1:2" x14ac:dyDescent="0.25">
      <c r="A5" t="s">
        <v>87</v>
      </c>
      <c r="B5">
        <v>67.408506941379898</v>
      </c>
    </row>
    <row r="6" spans="1:2" x14ac:dyDescent="0.25">
      <c r="A6" t="s">
        <v>88</v>
      </c>
      <c r="B6">
        <v>67.408506941379898</v>
      </c>
    </row>
    <row r="7" spans="1:2" x14ac:dyDescent="0.25">
      <c r="A7" t="s">
        <v>98</v>
      </c>
      <c r="B7">
        <v>62.557197444741412</v>
      </c>
    </row>
    <row r="8" spans="1:2" x14ac:dyDescent="0.25">
      <c r="A8" t="s">
        <v>99</v>
      </c>
      <c r="B8">
        <v>62.557197444741412</v>
      </c>
    </row>
    <row r="9" spans="1:2" x14ac:dyDescent="0.25">
      <c r="A9" t="s">
        <v>67</v>
      </c>
      <c r="B9">
        <v>58.453449599645054</v>
      </c>
    </row>
    <row r="10" spans="1:2" x14ac:dyDescent="0.25">
      <c r="A10" t="s">
        <v>69</v>
      </c>
      <c r="B10">
        <v>57.178939276691736</v>
      </c>
    </row>
    <row r="11" spans="1:2" x14ac:dyDescent="0.25">
      <c r="A11" t="s">
        <v>109</v>
      </c>
      <c r="B11">
        <v>55.403599097371071</v>
      </c>
    </row>
    <row r="12" spans="1:2" x14ac:dyDescent="0.25">
      <c r="A12" t="s">
        <v>71</v>
      </c>
      <c r="B12">
        <v>54.876650425959888</v>
      </c>
    </row>
    <row r="13" spans="1:2" x14ac:dyDescent="0.25">
      <c r="A13" t="s">
        <v>31</v>
      </c>
      <c r="B13">
        <v>53.602140103006569</v>
      </c>
    </row>
    <row r="14" spans="1:2" x14ac:dyDescent="0.25">
      <c r="A14" t="s">
        <v>62</v>
      </c>
      <c r="B14">
        <v>49.389718745256225</v>
      </c>
    </row>
    <row r="15" spans="1:2" x14ac:dyDescent="0.25">
      <c r="A15" t="s">
        <v>79</v>
      </c>
      <c r="B15">
        <v>47.087429894524377</v>
      </c>
    </row>
    <row r="16" spans="1:2" x14ac:dyDescent="0.25">
      <c r="A16" t="s">
        <v>135</v>
      </c>
      <c r="B16">
        <v>45.812919571571058</v>
      </c>
    </row>
    <row r="17" spans="1:2" x14ac:dyDescent="0.25">
      <c r="A17" t="s">
        <v>36</v>
      </c>
      <c r="B17">
        <v>40.961610074932565</v>
      </c>
    </row>
    <row r="18" spans="1:2" x14ac:dyDescent="0.25">
      <c r="A18" t="s">
        <v>73</v>
      </c>
      <c r="B18">
        <v>35.082522050515543</v>
      </c>
    </row>
    <row r="19" spans="1:2" x14ac:dyDescent="0.25">
      <c r="A19" t="s">
        <v>37</v>
      </c>
      <c r="B19">
        <v>34.054743522737013</v>
      </c>
    </row>
    <row r="20" spans="1:2" x14ac:dyDescent="0.25">
      <c r="A20" t="s">
        <v>64</v>
      </c>
      <c r="B20">
        <v>26.901145175366679</v>
      </c>
    </row>
    <row r="21" spans="1:2" x14ac:dyDescent="0.25">
      <c r="A21" t="s">
        <v>80</v>
      </c>
      <c r="B2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58A4F-08F3-4366-8742-B4F229F497A9}">
  <dimension ref="A1:B21"/>
  <sheetViews>
    <sheetView workbookViewId="0">
      <selection activeCell="F27" sqref="F27"/>
    </sheetView>
  </sheetViews>
  <sheetFormatPr defaultRowHeight="15" x14ac:dyDescent="0.25"/>
  <cols>
    <col min="1" max="1" width="49.5703125" customWidth="1"/>
  </cols>
  <sheetData>
    <row r="1" spans="1:2" ht="15.75" thickBot="1" x14ac:dyDescent="0.3">
      <c r="A1" s="40" t="s">
        <v>25</v>
      </c>
      <c r="B1" s="40" t="s">
        <v>26</v>
      </c>
    </row>
    <row r="2" spans="1:2" x14ac:dyDescent="0.25">
      <c r="A2" t="s">
        <v>128</v>
      </c>
      <c r="B2">
        <v>75.589883816528769</v>
      </c>
    </row>
    <row r="3" spans="1:2" x14ac:dyDescent="0.25">
      <c r="A3" t="s">
        <v>66</v>
      </c>
      <c r="B3">
        <v>75.589883816528769</v>
      </c>
    </row>
    <row r="4" spans="1:2" x14ac:dyDescent="0.25">
      <c r="A4" t="s">
        <v>80</v>
      </c>
      <c r="B4">
        <v>69.710795792111753</v>
      </c>
    </row>
    <row r="5" spans="1:2" x14ac:dyDescent="0.25">
      <c r="A5" t="s">
        <v>90</v>
      </c>
      <c r="B5">
        <v>68.436285469158435</v>
      </c>
    </row>
    <row r="6" spans="1:2" x14ac:dyDescent="0.25">
      <c r="A6" t="s">
        <v>87</v>
      </c>
      <c r="B6">
        <v>67.408506941379898</v>
      </c>
    </row>
    <row r="7" spans="1:2" x14ac:dyDescent="0.25">
      <c r="A7" t="s">
        <v>98</v>
      </c>
      <c r="B7">
        <v>62.557197444741412</v>
      </c>
    </row>
    <row r="8" spans="1:2" x14ac:dyDescent="0.25">
      <c r="A8" t="s">
        <v>99</v>
      </c>
      <c r="B8">
        <v>62.557197444741412</v>
      </c>
    </row>
    <row r="9" spans="1:2" x14ac:dyDescent="0.25">
      <c r="A9" t="s">
        <v>67</v>
      </c>
      <c r="B9">
        <v>58.453449599645054</v>
      </c>
    </row>
    <row r="10" spans="1:2" x14ac:dyDescent="0.25">
      <c r="A10" t="s">
        <v>69</v>
      </c>
      <c r="B10">
        <v>57.178939276691736</v>
      </c>
    </row>
    <row r="11" spans="1:2" x14ac:dyDescent="0.25">
      <c r="A11" t="s">
        <v>70</v>
      </c>
      <c r="B11">
        <v>57.178939276691736</v>
      </c>
    </row>
    <row r="12" spans="1:2" x14ac:dyDescent="0.25">
      <c r="A12" t="s">
        <v>109</v>
      </c>
      <c r="B12">
        <v>55.403599097371071</v>
      </c>
    </row>
    <row r="13" spans="1:2" x14ac:dyDescent="0.25">
      <c r="A13" t="s">
        <v>71</v>
      </c>
      <c r="B13">
        <v>54.876650425959888</v>
      </c>
    </row>
    <row r="14" spans="1:2" x14ac:dyDescent="0.25">
      <c r="A14" t="s">
        <v>55</v>
      </c>
      <c r="B14">
        <v>53.101310246639223</v>
      </c>
    </row>
    <row r="15" spans="1:2" x14ac:dyDescent="0.25">
      <c r="A15" t="s">
        <v>31</v>
      </c>
      <c r="B15">
        <v>51.299851252274713</v>
      </c>
    </row>
    <row r="16" spans="1:2" x14ac:dyDescent="0.25">
      <c r="A16" t="s">
        <v>62</v>
      </c>
      <c r="B16">
        <v>49.389718745256225</v>
      </c>
    </row>
    <row r="17" spans="1:2" x14ac:dyDescent="0.25">
      <c r="A17" t="s">
        <v>79</v>
      </c>
      <c r="B17">
        <v>47.087429894524377</v>
      </c>
    </row>
    <row r="18" spans="1:2" x14ac:dyDescent="0.25">
      <c r="A18" t="s">
        <v>135</v>
      </c>
      <c r="B18">
        <v>45.812919571571058</v>
      </c>
    </row>
    <row r="19" spans="1:2" x14ac:dyDescent="0.25">
      <c r="A19" t="s">
        <v>36</v>
      </c>
      <c r="B19">
        <v>40.961610074932565</v>
      </c>
    </row>
    <row r="20" spans="1:2" x14ac:dyDescent="0.25">
      <c r="A20" t="s">
        <v>37</v>
      </c>
      <c r="B20">
        <v>36.357032373468869</v>
      </c>
    </row>
    <row r="21" spans="1:2" x14ac:dyDescent="0.25">
      <c r="A21" t="s">
        <v>73</v>
      </c>
      <c r="B21">
        <v>35.082522050515543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873F3-40AF-4C53-8313-1E222C2F51CF}">
  <dimension ref="A1:B21"/>
  <sheetViews>
    <sheetView workbookViewId="0">
      <selection activeCell="D22" sqref="D22"/>
    </sheetView>
  </sheetViews>
  <sheetFormatPr defaultRowHeight="15" x14ac:dyDescent="0.25"/>
  <cols>
    <col min="1" max="1" width="50" customWidth="1"/>
  </cols>
  <sheetData>
    <row r="1" spans="1:2" ht="15.75" thickBot="1" x14ac:dyDescent="0.3">
      <c r="A1" s="40" t="s">
        <v>25</v>
      </c>
      <c r="B1" s="40" t="s">
        <v>26</v>
      </c>
    </row>
    <row r="2" spans="1:2" x14ac:dyDescent="0.25">
      <c r="A2" t="s">
        <v>128</v>
      </c>
      <c r="B2">
        <v>75.589883816528769</v>
      </c>
    </row>
    <row r="3" spans="1:2" x14ac:dyDescent="0.25">
      <c r="A3" t="s">
        <v>66</v>
      </c>
      <c r="B3">
        <v>75.589883816528769</v>
      </c>
    </row>
    <row r="4" spans="1:2" x14ac:dyDescent="0.25">
      <c r="A4" t="s">
        <v>90</v>
      </c>
      <c r="B4">
        <v>70.738574319890276</v>
      </c>
    </row>
    <row r="5" spans="1:2" x14ac:dyDescent="0.25">
      <c r="A5" t="s">
        <v>80</v>
      </c>
      <c r="B5">
        <v>69.710795792111753</v>
      </c>
    </row>
    <row r="6" spans="1:2" x14ac:dyDescent="0.25">
      <c r="A6" t="s">
        <v>87</v>
      </c>
      <c r="B6">
        <v>69.710795792111753</v>
      </c>
    </row>
    <row r="7" spans="1:2" x14ac:dyDescent="0.25">
      <c r="A7" t="s">
        <v>98</v>
      </c>
      <c r="B7">
        <v>62.557197444741412</v>
      </c>
    </row>
    <row r="8" spans="1:2" x14ac:dyDescent="0.25">
      <c r="A8" t="s">
        <v>99</v>
      </c>
      <c r="B8">
        <v>62.557197444741412</v>
      </c>
    </row>
    <row r="9" spans="1:2" x14ac:dyDescent="0.25">
      <c r="A9" t="s">
        <v>67</v>
      </c>
      <c r="B9">
        <v>58.453449599645054</v>
      </c>
    </row>
    <row r="10" spans="1:2" x14ac:dyDescent="0.25">
      <c r="A10" t="s">
        <v>69</v>
      </c>
      <c r="B10">
        <v>57.178939276691736</v>
      </c>
    </row>
    <row r="11" spans="1:2" x14ac:dyDescent="0.25">
      <c r="A11" t="s">
        <v>70</v>
      </c>
      <c r="B11">
        <v>57.178939276691736</v>
      </c>
    </row>
    <row r="12" spans="1:2" x14ac:dyDescent="0.25">
      <c r="A12" t="s">
        <v>109</v>
      </c>
      <c r="B12">
        <v>55.403599097371071</v>
      </c>
    </row>
    <row r="13" spans="1:2" x14ac:dyDescent="0.25">
      <c r="A13" t="s">
        <v>71</v>
      </c>
      <c r="B13">
        <v>54.876650425959888</v>
      </c>
    </row>
    <row r="14" spans="1:2" x14ac:dyDescent="0.25">
      <c r="A14" t="s">
        <v>55</v>
      </c>
      <c r="B14">
        <v>53.101310246639223</v>
      </c>
    </row>
    <row r="15" spans="1:2" x14ac:dyDescent="0.25">
      <c r="A15" t="s">
        <v>31</v>
      </c>
      <c r="B15">
        <v>51.299851252274713</v>
      </c>
    </row>
    <row r="16" spans="1:2" x14ac:dyDescent="0.25">
      <c r="A16" t="s">
        <v>79</v>
      </c>
      <c r="B16">
        <v>47.087429894524377</v>
      </c>
    </row>
    <row r="17" spans="1:2" x14ac:dyDescent="0.25">
      <c r="A17" t="s">
        <v>135</v>
      </c>
      <c r="B17">
        <v>45.812919571571058</v>
      </c>
    </row>
    <row r="18" spans="1:2" x14ac:dyDescent="0.25">
      <c r="A18" t="s">
        <v>36</v>
      </c>
      <c r="B18">
        <v>40.961610074932565</v>
      </c>
    </row>
    <row r="19" spans="1:2" x14ac:dyDescent="0.25">
      <c r="A19" t="s">
        <v>37</v>
      </c>
      <c r="B19">
        <v>36.357032373468869</v>
      </c>
    </row>
    <row r="20" spans="1:2" x14ac:dyDescent="0.25">
      <c r="A20" t="s">
        <v>73</v>
      </c>
      <c r="B20">
        <v>35.082522050515543</v>
      </c>
    </row>
    <row r="21" spans="1:2" x14ac:dyDescent="0.25">
      <c r="A21" t="s">
        <v>64</v>
      </c>
      <c r="B21">
        <v>31.505722876830376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B26B-111F-4958-B7F7-4650CF817C94}">
  <dimension ref="A1:B21"/>
  <sheetViews>
    <sheetView workbookViewId="0">
      <selection activeCell="C6" sqref="C6"/>
    </sheetView>
  </sheetViews>
  <sheetFormatPr defaultRowHeight="15" x14ac:dyDescent="0.25"/>
  <cols>
    <col min="1" max="1" width="50.85546875" customWidth="1"/>
  </cols>
  <sheetData>
    <row r="1" spans="1:2" ht="15.75" thickBot="1" x14ac:dyDescent="0.3">
      <c r="A1" s="40" t="s">
        <v>25</v>
      </c>
      <c r="B1" s="40" t="s">
        <v>26</v>
      </c>
    </row>
    <row r="2" spans="1:2" x14ac:dyDescent="0.25">
      <c r="A2" t="s">
        <v>128</v>
      </c>
      <c r="B2">
        <v>75.589883816528769</v>
      </c>
    </row>
    <row r="3" spans="1:2" x14ac:dyDescent="0.25">
      <c r="A3" t="s">
        <v>66</v>
      </c>
      <c r="B3">
        <v>75.589883816528769</v>
      </c>
    </row>
    <row r="4" spans="1:2" x14ac:dyDescent="0.25">
      <c r="A4" t="s">
        <v>90</v>
      </c>
      <c r="B4">
        <v>70.738574319890276</v>
      </c>
    </row>
    <row r="5" spans="1:2" x14ac:dyDescent="0.25">
      <c r="A5" t="s">
        <v>80</v>
      </c>
      <c r="B5">
        <v>69.710795792111753</v>
      </c>
    </row>
    <row r="6" spans="1:2" x14ac:dyDescent="0.25">
      <c r="A6" t="s">
        <v>87</v>
      </c>
      <c r="B6">
        <v>69.710795792111753</v>
      </c>
    </row>
    <row r="7" spans="1:2" x14ac:dyDescent="0.25">
      <c r="A7" t="s">
        <v>98</v>
      </c>
      <c r="B7">
        <v>62.557197444741412</v>
      </c>
    </row>
    <row r="8" spans="1:2" x14ac:dyDescent="0.25">
      <c r="A8" t="s">
        <v>99</v>
      </c>
      <c r="B8">
        <v>62.557197444741412</v>
      </c>
    </row>
    <row r="9" spans="1:2" x14ac:dyDescent="0.25">
      <c r="A9" t="s">
        <v>67</v>
      </c>
      <c r="B9">
        <v>58.453449599645054</v>
      </c>
    </row>
    <row r="10" spans="1:2" x14ac:dyDescent="0.25">
      <c r="A10" t="s">
        <v>69</v>
      </c>
      <c r="B10">
        <v>57.178939276691736</v>
      </c>
    </row>
    <row r="11" spans="1:2" x14ac:dyDescent="0.25">
      <c r="A11" t="s">
        <v>70</v>
      </c>
      <c r="B11">
        <v>57.178939276691736</v>
      </c>
    </row>
    <row r="12" spans="1:2" x14ac:dyDescent="0.25">
      <c r="A12" t="s">
        <v>109</v>
      </c>
      <c r="B12">
        <v>55.403599097371071</v>
      </c>
    </row>
    <row r="13" spans="1:2" x14ac:dyDescent="0.25">
      <c r="A13" t="s">
        <v>71</v>
      </c>
      <c r="B13">
        <v>54.876650425959888</v>
      </c>
    </row>
    <row r="14" spans="1:2" x14ac:dyDescent="0.25">
      <c r="A14" t="s">
        <v>55</v>
      </c>
      <c r="B14">
        <v>53.101310246639223</v>
      </c>
    </row>
    <row r="15" spans="1:2" x14ac:dyDescent="0.25">
      <c r="A15" t="s">
        <v>31</v>
      </c>
      <c r="B15">
        <v>51.299851252274713</v>
      </c>
    </row>
    <row r="16" spans="1:2" x14ac:dyDescent="0.25">
      <c r="A16" t="s">
        <v>79</v>
      </c>
      <c r="B16">
        <v>47.087429894524377</v>
      </c>
    </row>
    <row r="17" spans="1:2" x14ac:dyDescent="0.25">
      <c r="A17" t="s">
        <v>135</v>
      </c>
      <c r="B17">
        <v>45.812919571571058</v>
      </c>
    </row>
    <row r="18" spans="1:2" x14ac:dyDescent="0.25">
      <c r="A18" t="s">
        <v>36</v>
      </c>
      <c r="B18">
        <v>40.961610074932565</v>
      </c>
    </row>
    <row r="19" spans="1:2" x14ac:dyDescent="0.25">
      <c r="A19" t="s">
        <v>37</v>
      </c>
      <c r="B19">
        <v>36.357032373468869</v>
      </c>
    </row>
    <row r="20" spans="1:2" x14ac:dyDescent="0.25">
      <c r="A20" t="s">
        <v>73</v>
      </c>
      <c r="B20">
        <v>35.082522050515543</v>
      </c>
    </row>
    <row r="21" spans="1:2" x14ac:dyDescent="0.25">
      <c r="A21" t="s">
        <v>64</v>
      </c>
      <c r="B21">
        <v>31.505722876830376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C5549-5738-4767-9C59-126EA3D247F5}">
  <dimension ref="A1:B21"/>
  <sheetViews>
    <sheetView workbookViewId="0">
      <selection activeCell="E33" sqref="E33"/>
    </sheetView>
  </sheetViews>
  <sheetFormatPr defaultRowHeight="15" x14ac:dyDescent="0.25"/>
  <cols>
    <col min="1" max="1" width="49.42578125" customWidth="1"/>
  </cols>
  <sheetData>
    <row r="1" spans="1:2" ht="15.75" thickBot="1" x14ac:dyDescent="0.3">
      <c r="A1" s="40" t="s">
        <v>25</v>
      </c>
      <c r="B1" s="40" t="s">
        <v>26</v>
      </c>
    </row>
    <row r="2" spans="1:2" x14ac:dyDescent="0.25">
      <c r="A2" t="s">
        <v>128</v>
      </c>
      <c r="B2">
        <v>75.589883816528769</v>
      </c>
    </row>
    <row r="3" spans="1:2" x14ac:dyDescent="0.25">
      <c r="A3" t="s">
        <v>66</v>
      </c>
      <c r="B3">
        <v>75.589883816528769</v>
      </c>
    </row>
    <row r="4" spans="1:2" x14ac:dyDescent="0.25">
      <c r="A4" t="s">
        <v>81</v>
      </c>
      <c r="B4">
        <v>72.013084642843594</v>
      </c>
    </row>
    <row r="5" spans="1:2" x14ac:dyDescent="0.25">
      <c r="A5" t="s">
        <v>90</v>
      </c>
      <c r="B5">
        <v>70.738574319890276</v>
      </c>
    </row>
    <row r="6" spans="1:2" x14ac:dyDescent="0.25">
      <c r="A6" t="s">
        <v>80</v>
      </c>
      <c r="B6">
        <v>69.710795792111753</v>
      </c>
    </row>
    <row r="7" spans="1:2" x14ac:dyDescent="0.25">
      <c r="A7" t="s">
        <v>87</v>
      </c>
      <c r="B7">
        <v>69.710795792111753</v>
      </c>
    </row>
    <row r="8" spans="1:2" x14ac:dyDescent="0.25">
      <c r="A8" t="s">
        <v>98</v>
      </c>
      <c r="B8">
        <v>62.557197444741412</v>
      </c>
    </row>
    <row r="9" spans="1:2" x14ac:dyDescent="0.25">
      <c r="A9" t="s">
        <v>99</v>
      </c>
      <c r="B9">
        <v>62.557197444741412</v>
      </c>
    </row>
    <row r="10" spans="1:2" x14ac:dyDescent="0.25">
      <c r="A10" t="s">
        <v>69</v>
      </c>
      <c r="B10">
        <v>57.178939276691736</v>
      </c>
    </row>
    <row r="11" spans="1:2" x14ac:dyDescent="0.25">
      <c r="A11" t="s">
        <v>70</v>
      </c>
      <c r="B11">
        <v>57.178939276691736</v>
      </c>
    </row>
    <row r="12" spans="1:2" x14ac:dyDescent="0.25">
      <c r="A12" t="s">
        <v>31</v>
      </c>
      <c r="B12">
        <v>55.904428953738417</v>
      </c>
    </row>
    <row r="13" spans="1:2" x14ac:dyDescent="0.25">
      <c r="A13" t="s">
        <v>109</v>
      </c>
      <c r="B13">
        <v>55.403599097371071</v>
      </c>
    </row>
    <row r="14" spans="1:2" x14ac:dyDescent="0.25">
      <c r="A14" t="s">
        <v>71</v>
      </c>
      <c r="B14">
        <v>54.876650425959888</v>
      </c>
    </row>
    <row r="15" spans="1:2" x14ac:dyDescent="0.25">
      <c r="A15" t="s">
        <v>79</v>
      </c>
      <c r="B15">
        <v>47.087429894524377</v>
      </c>
    </row>
    <row r="16" spans="1:2" x14ac:dyDescent="0.25">
      <c r="A16" t="s">
        <v>135</v>
      </c>
      <c r="B16">
        <v>45.812919571571058</v>
      </c>
    </row>
    <row r="17" spans="1:2" x14ac:dyDescent="0.25">
      <c r="A17" t="s">
        <v>73</v>
      </c>
      <c r="B17">
        <v>35.082522050515543</v>
      </c>
    </row>
    <row r="18" spans="1:2" x14ac:dyDescent="0.25">
      <c r="A18" t="s">
        <v>67</v>
      </c>
      <c r="B18">
        <v>0</v>
      </c>
    </row>
    <row r="19" spans="1:2" x14ac:dyDescent="0.25">
      <c r="A19" t="s">
        <v>55</v>
      </c>
      <c r="B19">
        <v>0</v>
      </c>
    </row>
    <row r="20" spans="1:2" x14ac:dyDescent="0.25">
      <c r="A20" t="s">
        <v>36</v>
      </c>
      <c r="B20">
        <v>0</v>
      </c>
    </row>
    <row r="21" spans="1:2" x14ac:dyDescent="0.25">
      <c r="A21" t="s">
        <v>37</v>
      </c>
      <c r="B2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137A9-036C-47F7-8955-C72BA68A3D9D}">
  <dimension ref="A1:B21"/>
  <sheetViews>
    <sheetView workbookViewId="0">
      <selection activeCell="B1" sqref="B1:B21"/>
    </sheetView>
  </sheetViews>
  <sheetFormatPr defaultRowHeight="15" x14ac:dyDescent="0.25"/>
  <cols>
    <col min="1" max="1" width="49.140625" customWidth="1"/>
  </cols>
  <sheetData>
    <row r="1" spans="1:2" ht="15.75" thickBot="1" x14ac:dyDescent="0.3">
      <c r="A1" s="40" t="s">
        <v>25</v>
      </c>
      <c r="B1" s="40" t="s">
        <v>26</v>
      </c>
    </row>
    <row r="2" spans="1:2" x14ac:dyDescent="0.25">
      <c r="A2" t="s">
        <v>128</v>
      </c>
      <c r="B2">
        <v>75.589883816528769</v>
      </c>
    </row>
    <row r="3" spans="1:2" x14ac:dyDescent="0.25">
      <c r="A3" t="s">
        <v>66</v>
      </c>
      <c r="B3">
        <v>75.589883816528769</v>
      </c>
    </row>
    <row r="4" spans="1:2" x14ac:dyDescent="0.25">
      <c r="A4" t="s">
        <v>81</v>
      </c>
      <c r="B4">
        <v>72.013084642843594</v>
      </c>
    </row>
    <row r="5" spans="1:2" x14ac:dyDescent="0.25">
      <c r="A5" t="s">
        <v>90</v>
      </c>
      <c r="B5">
        <v>70.738574319890276</v>
      </c>
    </row>
    <row r="6" spans="1:2" x14ac:dyDescent="0.25">
      <c r="A6" t="s">
        <v>80</v>
      </c>
      <c r="B6">
        <v>69.710795792111753</v>
      </c>
    </row>
    <row r="7" spans="1:2" x14ac:dyDescent="0.25">
      <c r="A7" t="s">
        <v>87</v>
      </c>
      <c r="B7">
        <v>69.710795792111753</v>
      </c>
    </row>
    <row r="8" spans="1:2" x14ac:dyDescent="0.25">
      <c r="A8" t="s">
        <v>98</v>
      </c>
      <c r="B8">
        <v>62.557197444741412</v>
      </c>
    </row>
    <row r="9" spans="1:2" x14ac:dyDescent="0.25">
      <c r="A9" t="s">
        <v>99</v>
      </c>
      <c r="B9">
        <v>62.557197444741412</v>
      </c>
    </row>
    <row r="10" spans="1:2" x14ac:dyDescent="0.25">
      <c r="A10" t="s">
        <v>69</v>
      </c>
      <c r="B10">
        <v>57.178939276691736</v>
      </c>
    </row>
    <row r="11" spans="1:2" x14ac:dyDescent="0.25">
      <c r="A11" t="s">
        <v>70</v>
      </c>
      <c r="B11">
        <v>57.178939276691736</v>
      </c>
    </row>
    <row r="12" spans="1:2" x14ac:dyDescent="0.25">
      <c r="A12" t="s">
        <v>31</v>
      </c>
      <c r="B12">
        <v>55.904428953738417</v>
      </c>
    </row>
    <row r="13" spans="1:2" x14ac:dyDescent="0.25">
      <c r="A13" t="s">
        <v>71</v>
      </c>
      <c r="B13">
        <v>54.876650425959888</v>
      </c>
    </row>
    <row r="14" spans="1:2" x14ac:dyDescent="0.25">
      <c r="A14" t="s">
        <v>79</v>
      </c>
      <c r="B14">
        <v>47.087429894524377</v>
      </c>
    </row>
    <row r="15" spans="1:2" x14ac:dyDescent="0.25">
      <c r="A15" t="s">
        <v>135</v>
      </c>
      <c r="B15">
        <v>45.812919571571058</v>
      </c>
    </row>
    <row r="16" spans="1:2" x14ac:dyDescent="0.25">
      <c r="A16" t="s">
        <v>73</v>
      </c>
      <c r="B16">
        <v>35.082522050515543</v>
      </c>
    </row>
    <row r="17" spans="1:2" x14ac:dyDescent="0.25">
      <c r="A17" t="s">
        <v>109</v>
      </c>
      <c r="B17">
        <v>0</v>
      </c>
    </row>
    <row r="18" spans="1:2" x14ac:dyDescent="0.25">
      <c r="A18" t="s">
        <v>67</v>
      </c>
      <c r="B18">
        <v>0</v>
      </c>
    </row>
    <row r="19" spans="1:2" x14ac:dyDescent="0.25">
      <c r="A19" t="s">
        <v>55</v>
      </c>
      <c r="B19">
        <v>0</v>
      </c>
    </row>
    <row r="20" spans="1:2" x14ac:dyDescent="0.25">
      <c r="A20" t="s">
        <v>36</v>
      </c>
      <c r="B20">
        <v>0</v>
      </c>
    </row>
    <row r="21" spans="1:2" x14ac:dyDescent="0.25">
      <c r="A21" t="s">
        <v>37</v>
      </c>
      <c r="B2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EE1D0-29C8-4C1A-B54D-2855BFEF136B}">
  <dimension ref="A1:F6"/>
  <sheetViews>
    <sheetView workbookViewId="0">
      <selection activeCell="C25" sqref="C25"/>
    </sheetView>
  </sheetViews>
  <sheetFormatPr defaultRowHeight="15" x14ac:dyDescent="0.25"/>
  <cols>
    <col min="1" max="6" width="25" customWidth="1"/>
  </cols>
  <sheetData>
    <row r="1" spans="1:6" ht="52.5" customHeight="1" thickBot="1" x14ac:dyDescent="0.3">
      <c r="A1" s="4" t="s">
        <v>211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15</v>
      </c>
    </row>
    <row r="2" spans="1:6" ht="52.5" customHeight="1" thickBot="1" x14ac:dyDescent="0.3">
      <c r="A2" s="4" t="s">
        <v>1</v>
      </c>
      <c r="B2" s="5">
        <f>'Pair-wise matrix'!B2/'Pair-wise matrix'!B6</f>
        <v>0.22222222222222221</v>
      </c>
      <c r="C2" s="5">
        <f>'Pair-wise matrix'!C2/'Pair-wise matrix'!C6</f>
        <v>0.1764707958479951</v>
      </c>
      <c r="D2" s="5">
        <f>'Pair-wise matrix'!D2/'Pair-wise matrix'!D6</f>
        <v>0.30000030000029998</v>
      </c>
      <c r="E2" s="5">
        <f>'Pair-wise matrix'!E2/'Pair-wise matrix'!E6</f>
        <v>0.22222222222222221</v>
      </c>
      <c r="F2" s="6">
        <f>SUM(B2:E2)/4</f>
        <v>0.23022888507318487</v>
      </c>
    </row>
    <row r="3" spans="1:6" ht="52.5" customHeight="1" thickBot="1" x14ac:dyDescent="0.3">
      <c r="A3" s="4" t="s">
        <v>2</v>
      </c>
      <c r="B3" s="5">
        <f>'Pair-wise matrix'!B3/'Pair-wise matrix'!B6</f>
        <v>0.44444444444444442</v>
      </c>
      <c r="C3" s="5">
        <f>'Pair-wise matrix'!C3/'Pair-wise matrix'!C6</f>
        <v>0.35294159169599021</v>
      </c>
      <c r="D3" s="5">
        <f>'Pair-wise matrix'!D3/'Pair-wise matrix'!D6</f>
        <v>0.30000030000029998</v>
      </c>
      <c r="E3" s="5">
        <f>'Pair-wise matrix'!E3/'Pair-wise matrix'!E6</f>
        <v>0.33333333333333331</v>
      </c>
      <c r="F3" s="6">
        <f>SUM(B3:E3)/4</f>
        <v>0.35767991736851695</v>
      </c>
    </row>
    <row r="4" spans="1:6" ht="52.5" customHeight="1" thickBot="1" x14ac:dyDescent="0.3">
      <c r="A4" s="4" t="s">
        <v>3</v>
      </c>
      <c r="B4" s="5">
        <f>'Pair-wise matrix'!B4/'Pair-wise matrix'!B6</f>
        <v>0.22222222222222221</v>
      </c>
      <c r="C4" s="5">
        <f>'Pair-wise matrix'!C4/'Pair-wise matrix'!C6</f>
        <v>0.35294159169599021</v>
      </c>
      <c r="D4" s="5">
        <f>'Pair-wise matrix'!D4/'Pair-wise matrix'!D6</f>
        <v>0.30000030000029998</v>
      </c>
      <c r="E4" s="5">
        <f>'Pair-wise matrix'!E4/'Pair-wise matrix'!E6</f>
        <v>0.33333333333333331</v>
      </c>
      <c r="F4" s="6">
        <f>SUM(B4:E4)/4</f>
        <v>0.30212436181296143</v>
      </c>
    </row>
    <row r="5" spans="1:6" ht="52.5" customHeight="1" thickBot="1" x14ac:dyDescent="0.3">
      <c r="A5" s="4" t="s">
        <v>4</v>
      </c>
      <c r="B5" s="5">
        <f>'Pair-wise matrix'!B5/'Pair-wise matrix'!B6</f>
        <v>0.1111111111111111</v>
      </c>
      <c r="C5" s="5">
        <f>'Pair-wise matrix'!C5/'Pair-wise matrix'!C6</f>
        <v>0.11764602076002442</v>
      </c>
      <c r="D5" s="5">
        <f>'Pair-wise matrix'!D5/'Pair-wise matrix'!D6</f>
        <v>9.9999099999100005E-2</v>
      </c>
      <c r="E5" s="5">
        <f>'Pair-wise matrix'!E5/'Pair-wise matrix'!E6</f>
        <v>0.1111111111111111</v>
      </c>
      <c r="F5" s="6">
        <f>SUM(B5:E5)/4</f>
        <v>0.10996683574533665</v>
      </c>
    </row>
    <row r="6" spans="1:6" ht="52.5" customHeight="1" thickBot="1" x14ac:dyDescent="0.3">
      <c r="A6" s="4" t="s">
        <v>14</v>
      </c>
      <c r="B6" s="7">
        <f>SUM(B2:B5)</f>
        <v>1</v>
      </c>
      <c r="C6" s="7">
        <f t="shared" ref="C6:E6" si="0">SUM(C2:C5)</f>
        <v>0.99999999999999989</v>
      </c>
      <c r="D6" s="7">
        <f t="shared" si="0"/>
        <v>1</v>
      </c>
      <c r="E6" s="7">
        <f t="shared" si="0"/>
        <v>1</v>
      </c>
      <c r="F6" s="7">
        <f>SUM(F2:F5)</f>
        <v>0.99999999999999989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55481-6E33-491A-BC48-4972FCB854E6}">
  <dimension ref="A1:B21"/>
  <sheetViews>
    <sheetView workbookViewId="0">
      <selection activeCell="E23" sqref="E23"/>
    </sheetView>
  </sheetViews>
  <sheetFormatPr defaultRowHeight="15" x14ac:dyDescent="0.25"/>
  <cols>
    <col min="1" max="1" width="33.85546875" customWidth="1"/>
  </cols>
  <sheetData>
    <row r="1" spans="1:2" ht="15.75" thickBot="1" x14ac:dyDescent="0.3">
      <c r="A1" s="40" t="s">
        <v>25</v>
      </c>
      <c r="B1" s="40" t="s">
        <v>26</v>
      </c>
    </row>
    <row r="2" spans="1:2" x14ac:dyDescent="0.25">
      <c r="A2" t="s">
        <v>128</v>
      </c>
      <c r="B2">
        <v>74.574547684564976</v>
      </c>
    </row>
    <row r="3" spans="1:2" x14ac:dyDescent="0.25">
      <c r="A3" t="s">
        <v>66</v>
      </c>
      <c r="B3">
        <v>74.574547684564976</v>
      </c>
    </row>
    <row r="4" spans="1:2" x14ac:dyDescent="0.25">
      <c r="A4" t="s">
        <v>69</v>
      </c>
      <c r="B4">
        <v>51.924871910177018</v>
      </c>
    </row>
    <row r="5" spans="1:2" x14ac:dyDescent="0.25">
      <c r="A5" t="s">
        <v>70</v>
      </c>
      <c r="B5">
        <v>51.924871910177018</v>
      </c>
    </row>
    <row r="6" spans="1:2" x14ac:dyDescent="0.25">
      <c r="A6" t="s">
        <v>31</v>
      </c>
      <c r="B6">
        <v>48.054643645824044</v>
      </c>
    </row>
    <row r="7" spans="1:2" x14ac:dyDescent="0.25">
      <c r="A7" t="s">
        <v>100</v>
      </c>
      <c r="B7">
        <v>46.441175489618459</v>
      </c>
    </row>
    <row r="8" spans="1:2" x14ac:dyDescent="0.25">
      <c r="A8" t="s">
        <v>35</v>
      </c>
      <c r="B8">
        <v>46.441175489618459</v>
      </c>
    </row>
    <row r="9" spans="1:2" x14ac:dyDescent="0.25">
      <c r="A9" t="s">
        <v>79</v>
      </c>
      <c r="B9">
        <v>44.114583275711382</v>
      </c>
    </row>
    <row r="10" spans="1:2" x14ac:dyDescent="0.25">
      <c r="A10" t="s">
        <v>67</v>
      </c>
      <c r="B10">
        <v>42.337427644522101</v>
      </c>
    </row>
    <row r="11" spans="1:2" x14ac:dyDescent="0.25">
      <c r="A11" t="s">
        <v>135</v>
      </c>
      <c r="B11">
        <v>40.244355011358408</v>
      </c>
    </row>
    <row r="12" spans="1:2" x14ac:dyDescent="0.25">
      <c r="A12" t="s">
        <v>55</v>
      </c>
      <c r="B12">
        <v>39.287577142248118</v>
      </c>
    </row>
    <row r="13" spans="1:2" x14ac:dyDescent="0.25">
      <c r="A13" t="s">
        <v>154</v>
      </c>
      <c r="B13">
        <v>39.287577142248118</v>
      </c>
    </row>
    <row r="14" spans="1:2" x14ac:dyDescent="0.25">
      <c r="A14" t="s">
        <v>63</v>
      </c>
      <c r="B14">
        <v>39.287577142248118</v>
      </c>
    </row>
    <row r="15" spans="1:2" x14ac:dyDescent="0.25">
      <c r="A15" t="s">
        <v>73</v>
      </c>
      <c r="B15">
        <v>27.043510032638217</v>
      </c>
    </row>
    <row r="16" spans="1:2" x14ac:dyDescent="0.25">
      <c r="A16" t="s">
        <v>36</v>
      </c>
      <c r="B16">
        <v>22.543299269077764</v>
      </c>
    </row>
    <row r="17" spans="1:2" x14ac:dyDescent="0.25">
      <c r="A17" t="s">
        <v>37</v>
      </c>
      <c r="B17">
        <v>22.543299269077764</v>
      </c>
    </row>
    <row r="18" spans="1:2" x14ac:dyDescent="0.25">
      <c r="A18" t="s">
        <v>102</v>
      </c>
      <c r="B18">
        <v>22.543299269077764</v>
      </c>
    </row>
    <row r="19" spans="1:2" x14ac:dyDescent="0.25">
      <c r="A19" t="s">
        <v>64</v>
      </c>
      <c r="B19">
        <v>15.389700921707425</v>
      </c>
    </row>
    <row r="20" spans="1:2" x14ac:dyDescent="0.25">
      <c r="A20" t="s">
        <v>111</v>
      </c>
      <c r="B20">
        <v>15.389700921707425</v>
      </c>
    </row>
    <row r="21" spans="1:2" x14ac:dyDescent="0.25">
      <c r="A21" t="s">
        <v>81</v>
      </c>
      <c r="B21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E59CD-D849-483F-9ADE-6BA6272F9AD2}">
  <dimension ref="A1:B21"/>
  <sheetViews>
    <sheetView workbookViewId="0">
      <selection activeCell="C32" sqref="C32"/>
    </sheetView>
  </sheetViews>
  <sheetFormatPr defaultRowHeight="15" x14ac:dyDescent="0.25"/>
  <cols>
    <col min="1" max="1" width="33.28515625" customWidth="1"/>
  </cols>
  <sheetData>
    <row r="1" spans="1:2" ht="15.75" thickBot="1" x14ac:dyDescent="0.3">
      <c r="A1" s="40" t="s">
        <v>25</v>
      </c>
      <c r="B1" s="40" t="s">
        <v>26</v>
      </c>
    </row>
    <row r="2" spans="1:2" x14ac:dyDescent="0.25">
      <c r="A2" t="s">
        <v>128</v>
      </c>
      <c r="B2">
        <v>74.340787978928432</v>
      </c>
    </row>
    <row r="3" spans="1:2" x14ac:dyDescent="0.25">
      <c r="A3" t="s">
        <v>66</v>
      </c>
      <c r="B3">
        <v>74.340787978928432</v>
      </c>
    </row>
    <row r="4" spans="1:2" x14ac:dyDescent="0.25">
      <c r="A4" t="s">
        <v>69</v>
      </c>
      <c r="B4">
        <v>50.715233838284931</v>
      </c>
    </row>
    <row r="5" spans="1:2" x14ac:dyDescent="0.25">
      <c r="A5" t="s">
        <v>70</v>
      </c>
      <c r="B5">
        <v>50.715233838284931</v>
      </c>
    </row>
    <row r="6" spans="1:2" x14ac:dyDescent="0.25">
      <c r="A6" t="s">
        <v>31</v>
      </c>
      <c r="B6">
        <v>46.247396326319048</v>
      </c>
    </row>
    <row r="7" spans="1:2" x14ac:dyDescent="0.25">
      <c r="A7" t="s">
        <v>100</v>
      </c>
      <c r="B7">
        <v>57.133275544081442</v>
      </c>
    </row>
    <row r="8" spans="1:2" x14ac:dyDescent="0.25">
      <c r="A8" t="s">
        <v>35</v>
      </c>
      <c r="B8">
        <v>57.133275544081442</v>
      </c>
    </row>
    <row r="9" spans="1:2" x14ac:dyDescent="0.25">
      <c r="A9" t="s">
        <v>79</v>
      </c>
      <c r="B9">
        <v>43.430148113168478</v>
      </c>
    </row>
    <row r="10" spans="1:2" x14ac:dyDescent="0.25">
      <c r="A10" t="s">
        <v>67</v>
      </c>
      <c r="B10">
        <v>52.08472640798707</v>
      </c>
    </row>
    <row r="11" spans="1:2" x14ac:dyDescent="0.25">
      <c r="A11" t="s">
        <v>135</v>
      </c>
      <c r="B11">
        <v>38.962310601202596</v>
      </c>
    </row>
    <row r="12" spans="1:2" x14ac:dyDescent="0.25">
      <c r="A12" t="s">
        <v>55</v>
      </c>
      <c r="B12">
        <v>48.332712224934653</v>
      </c>
    </row>
    <row r="13" spans="1:2" x14ac:dyDescent="0.25">
      <c r="A13" t="s">
        <v>154</v>
      </c>
      <c r="B13">
        <v>48.332712224934653</v>
      </c>
    </row>
    <row r="14" spans="1:2" x14ac:dyDescent="0.25">
      <c r="A14" t="s">
        <v>63</v>
      </c>
      <c r="B14">
        <v>48.332712224934653</v>
      </c>
    </row>
    <row r="15" spans="1:2" x14ac:dyDescent="0.25">
      <c r="A15" t="s">
        <v>73</v>
      </c>
      <c r="B15">
        <v>25.192697258672386</v>
      </c>
    </row>
    <row r="16" spans="1:2" x14ac:dyDescent="0.25">
      <c r="A16" t="s">
        <v>36</v>
      </c>
      <c r="B16">
        <v>27.733417925668686</v>
      </c>
    </row>
    <row r="17" spans="1:2" x14ac:dyDescent="0.25">
      <c r="A17" t="s">
        <v>37</v>
      </c>
      <c r="B17">
        <v>27.733417925668686</v>
      </c>
    </row>
    <row r="18" spans="1:2" x14ac:dyDescent="0.25">
      <c r="A18" t="s">
        <v>102</v>
      </c>
      <c r="B18">
        <v>27.733417925668686</v>
      </c>
    </row>
    <row r="19" spans="1:2" x14ac:dyDescent="0.25">
      <c r="A19" t="s">
        <v>64</v>
      </c>
      <c r="B19">
        <v>18.932854606521893</v>
      </c>
    </row>
    <row r="20" spans="1:2" x14ac:dyDescent="0.25">
      <c r="A20" t="s">
        <v>111</v>
      </c>
      <c r="B20">
        <v>18.932854606521893</v>
      </c>
    </row>
    <row r="21" spans="1:2" x14ac:dyDescent="0.25">
      <c r="A21" t="s">
        <v>81</v>
      </c>
      <c r="B2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90E73-F001-4980-8F23-2D1460F4DA19}">
  <dimension ref="A1:B21"/>
  <sheetViews>
    <sheetView workbookViewId="0">
      <selection activeCell="D11" sqref="D11"/>
    </sheetView>
  </sheetViews>
  <sheetFormatPr defaultRowHeight="15" x14ac:dyDescent="0.25"/>
  <cols>
    <col min="1" max="1" width="37.5703125" customWidth="1"/>
  </cols>
  <sheetData>
    <row r="1" spans="1:2" ht="15.75" thickBot="1" x14ac:dyDescent="0.3">
      <c r="A1" s="40" t="s">
        <v>25</v>
      </c>
      <c r="B1" s="40" t="s">
        <v>26</v>
      </c>
    </row>
    <row r="2" spans="1:2" x14ac:dyDescent="0.25">
      <c r="A2" t="s">
        <v>128</v>
      </c>
      <c r="B2">
        <v>75.589883816528769</v>
      </c>
    </row>
    <row r="3" spans="1:2" x14ac:dyDescent="0.25">
      <c r="A3" t="s">
        <v>66</v>
      </c>
      <c r="B3">
        <v>75.589883816528769</v>
      </c>
    </row>
    <row r="4" spans="1:2" x14ac:dyDescent="0.25">
      <c r="A4" t="s">
        <v>81</v>
      </c>
      <c r="B4">
        <v>69.710795792111753</v>
      </c>
    </row>
    <row r="5" spans="1:2" x14ac:dyDescent="0.25">
      <c r="A5" t="s">
        <v>80</v>
      </c>
      <c r="B5">
        <v>69.710795792111753</v>
      </c>
    </row>
    <row r="6" spans="1:2" x14ac:dyDescent="0.25">
      <c r="A6" t="s">
        <v>90</v>
      </c>
      <c r="B6">
        <v>66.133996618426579</v>
      </c>
    </row>
    <row r="7" spans="1:2" x14ac:dyDescent="0.25">
      <c r="A7" t="s">
        <v>100</v>
      </c>
      <c r="B7">
        <v>64.85948629547326</v>
      </c>
    </row>
    <row r="8" spans="1:2" x14ac:dyDescent="0.25">
      <c r="A8" t="s">
        <v>35</v>
      </c>
      <c r="B8">
        <v>62.557197444741412</v>
      </c>
    </row>
    <row r="9" spans="1:2" x14ac:dyDescent="0.25">
      <c r="A9" t="s">
        <v>67</v>
      </c>
      <c r="B9">
        <v>58.453449599645054</v>
      </c>
    </row>
    <row r="10" spans="1:2" x14ac:dyDescent="0.25">
      <c r="A10" t="s">
        <v>69</v>
      </c>
      <c r="B10">
        <v>57.178939276691736</v>
      </c>
    </row>
    <row r="11" spans="1:2" x14ac:dyDescent="0.25">
      <c r="A11" t="s">
        <v>70</v>
      </c>
      <c r="B11">
        <v>57.178939276691736</v>
      </c>
    </row>
    <row r="12" spans="1:2" x14ac:dyDescent="0.25">
      <c r="A12" t="s">
        <v>154</v>
      </c>
      <c r="B12">
        <v>55.403599097371071</v>
      </c>
    </row>
    <row r="13" spans="1:2" x14ac:dyDescent="0.25">
      <c r="A13" t="s">
        <v>63</v>
      </c>
      <c r="B13">
        <v>55.403599097371071</v>
      </c>
    </row>
    <row r="14" spans="1:2" x14ac:dyDescent="0.25">
      <c r="A14" t="s">
        <v>55</v>
      </c>
      <c r="B14">
        <v>53.101310246639223</v>
      </c>
    </row>
    <row r="15" spans="1:2" x14ac:dyDescent="0.25">
      <c r="A15" t="s">
        <v>31</v>
      </c>
      <c r="B15">
        <v>51.299851252274713</v>
      </c>
    </row>
    <row r="16" spans="1:2" x14ac:dyDescent="0.25">
      <c r="A16" t="s">
        <v>79</v>
      </c>
      <c r="B16">
        <v>47.087429894524377</v>
      </c>
    </row>
    <row r="17" spans="1:2" x14ac:dyDescent="0.25">
      <c r="A17" t="s">
        <v>135</v>
      </c>
      <c r="B17">
        <v>45.812919571571058</v>
      </c>
    </row>
    <row r="18" spans="1:2" x14ac:dyDescent="0.25">
      <c r="A18" t="s">
        <v>36</v>
      </c>
      <c r="B18">
        <v>40.961610074932565</v>
      </c>
    </row>
    <row r="19" spans="1:2" x14ac:dyDescent="0.25">
      <c r="A19" t="s">
        <v>102</v>
      </c>
      <c r="B19">
        <v>38.659321224200717</v>
      </c>
    </row>
    <row r="20" spans="1:2" x14ac:dyDescent="0.25">
      <c r="A20" t="s">
        <v>37</v>
      </c>
      <c r="B20">
        <v>36.357032373468869</v>
      </c>
    </row>
    <row r="21" spans="1:2" x14ac:dyDescent="0.25">
      <c r="A21" t="s">
        <v>73</v>
      </c>
      <c r="B21">
        <v>35.082522050515543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632C3-DC31-4827-8F2E-5C42D26EFC00}">
  <dimension ref="A1:B21"/>
  <sheetViews>
    <sheetView workbookViewId="0">
      <selection activeCell="A34" sqref="A34"/>
    </sheetView>
  </sheetViews>
  <sheetFormatPr defaultRowHeight="15" x14ac:dyDescent="0.25"/>
  <cols>
    <col min="1" max="1" width="48.28515625" customWidth="1"/>
  </cols>
  <sheetData>
    <row r="1" spans="1:2" ht="15.75" thickBot="1" x14ac:dyDescent="0.3">
      <c r="A1" s="40" t="s">
        <v>25</v>
      </c>
      <c r="B1" s="40" t="s">
        <v>26</v>
      </c>
    </row>
    <row r="2" spans="1:2" x14ac:dyDescent="0.25">
      <c r="A2" t="s">
        <v>128</v>
      </c>
      <c r="B2">
        <v>75.589883816528769</v>
      </c>
    </row>
    <row r="3" spans="1:2" x14ac:dyDescent="0.25">
      <c r="A3" t="s">
        <v>66</v>
      </c>
      <c r="B3">
        <v>75.589883816528769</v>
      </c>
    </row>
    <row r="4" spans="1:2" x14ac:dyDescent="0.25">
      <c r="A4" t="s">
        <v>89</v>
      </c>
      <c r="B4">
        <v>70.738574319890276</v>
      </c>
    </row>
    <row r="5" spans="1:2" x14ac:dyDescent="0.25">
      <c r="A5" t="s">
        <v>100</v>
      </c>
      <c r="B5">
        <v>64.85948629547326</v>
      </c>
    </row>
    <row r="6" spans="1:2" x14ac:dyDescent="0.25">
      <c r="A6" t="s">
        <v>84</v>
      </c>
      <c r="B6">
        <v>64.212454004844901</v>
      </c>
    </row>
    <row r="7" spans="1:2" x14ac:dyDescent="0.25">
      <c r="A7" t="s">
        <v>35</v>
      </c>
      <c r="B7">
        <v>62.557197444741412</v>
      </c>
    </row>
    <row r="8" spans="1:2" x14ac:dyDescent="0.25">
      <c r="A8" t="s">
        <v>94</v>
      </c>
      <c r="B8">
        <v>62.557197444741412</v>
      </c>
    </row>
    <row r="9" spans="1:2" x14ac:dyDescent="0.25">
      <c r="A9" t="s">
        <v>121</v>
      </c>
      <c r="B9">
        <v>60.755738450376903</v>
      </c>
    </row>
    <row r="10" spans="1:2" x14ac:dyDescent="0.25">
      <c r="A10" t="s">
        <v>92</v>
      </c>
      <c r="B10">
        <v>60.254908594009564</v>
      </c>
    </row>
    <row r="11" spans="1:2" x14ac:dyDescent="0.25">
      <c r="A11" t="s">
        <v>67</v>
      </c>
      <c r="B11">
        <v>58.453449599645054</v>
      </c>
    </row>
    <row r="12" spans="1:2" x14ac:dyDescent="0.25">
      <c r="A12" t="s">
        <v>69</v>
      </c>
      <c r="B12">
        <v>57.178939276691736</v>
      </c>
    </row>
    <row r="13" spans="1:2" x14ac:dyDescent="0.25">
      <c r="A13" t="s">
        <v>70</v>
      </c>
      <c r="B13">
        <v>57.178939276691736</v>
      </c>
    </row>
    <row r="14" spans="1:2" x14ac:dyDescent="0.25">
      <c r="A14" t="s">
        <v>132</v>
      </c>
      <c r="B14">
        <v>57.178939276691736</v>
      </c>
    </row>
    <row r="15" spans="1:2" x14ac:dyDescent="0.25">
      <c r="A15" t="s">
        <v>86</v>
      </c>
      <c r="B15">
        <v>57.05885565747456</v>
      </c>
    </row>
    <row r="16" spans="1:2" x14ac:dyDescent="0.25">
      <c r="A16" t="s">
        <v>154</v>
      </c>
      <c r="B16">
        <v>55.403599097371071</v>
      </c>
    </row>
    <row r="17" spans="1:2" x14ac:dyDescent="0.25">
      <c r="A17" t="s">
        <v>63</v>
      </c>
      <c r="B17">
        <v>55.403599097371071</v>
      </c>
    </row>
    <row r="18" spans="1:2" x14ac:dyDescent="0.25">
      <c r="A18" t="s">
        <v>165</v>
      </c>
      <c r="B18">
        <v>55.403599097371071</v>
      </c>
    </row>
    <row r="19" spans="1:2" x14ac:dyDescent="0.25">
      <c r="A19" t="s">
        <v>171</v>
      </c>
      <c r="B19">
        <v>53.101310246639223</v>
      </c>
    </row>
    <row r="20" spans="1:2" x14ac:dyDescent="0.25">
      <c r="A20" t="s">
        <v>148</v>
      </c>
      <c r="B20">
        <v>52.207546160836074</v>
      </c>
    </row>
    <row r="21" spans="1:2" x14ac:dyDescent="0.25">
      <c r="A21" t="s">
        <v>131</v>
      </c>
      <c r="B21">
        <v>52.127479532326461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DD2C8-C267-4777-A10F-181A27D86551}">
  <dimension ref="A1:B21"/>
  <sheetViews>
    <sheetView workbookViewId="0">
      <selection activeCell="F12" sqref="F12"/>
    </sheetView>
  </sheetViews>
  <sheetFormatPr defaultRowHeight="15" x14ac:dyDescent="0.25"/>
  <cols>
    <col min="1" max="1" width="47.85546875" customWidth="1"/>
  </cols>
  <sheetData>
    <row r="1" spans="1:2" ht="15.75" thickBot="1" x14ac:dyDescent="0.3">
      <c r="A1" s="40" t="s">
        <v>25</v>
      </c>
      <c r="B1" s="40" t="s">
        <v>26</v>
      </c>
    </row>
    <row r="2" spans="1:2" x14ac:dyDescent="0.25">
      <c r="A2" t="s">
        <v>128</v>
      </c>
      <c r="B2">
        <v>75.589883816528769</v>
      </c>
    </row>
    <row r="3" spans="1:2" x14ac:dyDescent="0.25">
      <c r="A3" t="s">
        <v>66</v>
      </c>
      <c r="B3">
        <v>75.589883816528769</v>
      </c>
    </row>
    <row r="4" spans="1:2" x14ac:dyDescent="0.25">
      <c r="A4" t="s">
        <v>81</v>
      </c>
      <c r="B4">
        <v>67.408506941379898</v>
      </c>
    </row>
    <row r="5" spans="1:2" x14ac:dyDescent="0.25">
      <c r="A5" t="s">
        <v>88</v>
      </c>
      <c r="B5">
        <v>67.408506941379898</v>
      </c>
    </row>
    <row r="6" spans="1:2" x14ac:dyDescent="0.25">
      <c r="A6" t="s">
        <v>90</v>
      </c>
      <c r="B6">
        <v>66.133996618426579</v>
      </c>
    </row>
    <row r="7" spans="1:2" x14ac:dyDescent="0.25">
      <c r="A7" t="s">
        <v>100</v>
      </c>
      <c r="B7">
        <v>64.85948629547326</v>
      </c>
    </row>
    <row r="8" spans="1:2" x14ac:dyDescent="0.25">
      <c r="A8" t="s">
        <v>122</v>
      </c>
      <c r="B8">
        <v>63.058027301108758</v>
      </c>
    </row>
    <row r="9" spans="1:2" x14ac:dyDescent="0.25">
      <c r="A9" t="s">
        <v>35</v>
      </c>
      <c r="B9">
        <v>62.557197444741412</v>
      </c>
    </row>
    <row r="10" spans="1:2" x14ac:dyDescent="0.25">
      <c r="A10" t="s">
        <v>121</v>
      </c>
      <c r="B10">
        <v>60.755738450376903</v>
      </c>
    </row>
    <row r="11" spans="1:2" x14ac:dyDescent="0.25">
      <c r="A11" t="s">
        <v>149</v>
      </c>
      <c r="B11">
        <v>60.008176798834768</v>
      </c>
    </row>
    <row r="12" spans="1:2" x14ac:dyDescent="0.25">
      <c r="A12" t="s">
        <v>67</v>
      </c>
      <c r="B12">
        <v>58.453449599645054</v>
      </c>
    </row>
    <row r="13" spans="1:2" x14ac:dyDescent="0.25">
      <c r="A13" t="s">
        <v>69</v>
      </c>
      <c r="B13">
        <v>57.178939276691736</v>
      </c>
    </row>
    <row r="14" spans="1:2" x14ac:dyDescent="0.25">
      <c r="A14" t="s">
        <v>70</v>
      </c>
      <c r="B14">
        <v>57.178939276691736</v>
      </c>
    </row>
    <row r="15" spans="1:2" x14ac:dyDescent="0.25">
      <c r="A15" t="s">
        <v>132</v>
      </c>
      <c r="B15">
        <v>57.178939276691736</v>
      </c>
    </row>
    <row r="16" spans="1:2" x14ac:dyDescent="0.25">
      <c r="A16" t="s">
        <v>154</v>
      </c>
      <c r="B16">
        <v>55.403599097371071</v>
      </c>
    </row>
    <row r="17" spans="1:2" x14ac:dyDescent="0.25">
      <c r="A17" t="s">
        <v>63</v>
      </c>
      <c r="B17">
        <v>55.403599097371071</v>
      </c>
    </row>
    <row r="18" spans="1:2" x14ac:dyDescent="0.25">
      <c r="A18" t="s">
        <v>165</v>
      </c>
      <c r="B18">
        <v>55.403599097371071</v>
      </c>
    </row>
    <row r="19" spans="1:2" x14ac:dyDescent="0.25">
      <c r="A19" t="s">
        <v>74</v>
      </c>
      <c r="B19">
        <v>55.403599097371071</v>
      </c>
    </row>
    <row r="20" spans="1:2" x14ac:dyDescent="0.25">
      <c r="A20" t="s">
        <v>148</v>
      </c>
      <c r="B20">
        <v>52.207546160836074</v>
      </c>
    </row>
    <row r="21" spans="1:2" x14ac:dyDescent="0.25">
      <c r="A21" t="s">
        <v>158</v>
      </c>
      <c r="B21">
        <v>52.207546160836074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B402D-04AF-402C-B6C8-B306C975AB6A}">
  <dimension ref="A1:B21"/>
  <sheetViews>
    <sheetView workbookViewId="0">
      <selection activeCell="D32" sqref="D32"/>
    </sheetView>
  </sheetViews>
  <sheetFormatPr defaultRowHeight="15" x14ac:dyDescent="0.25"/>
  <cols>
    <col min="1" max="1" width="36.28515625" customWidth="1"/>
  </cols>
  <sheetData>
    <row r="1" spans="1:2" ht="15.75" thickBot="1" x14ac:dyDescent="0.3">
      <c r="A1" s="40" t="s">
        <v>25</v>
      </c>
      <c r="B1" s="40" t="s">
        <v>26</v>
      </c>
    </row>
    <row r="2" spans="1:2" x14ac:dyDescent="0.25">
      <c r="A2" t="s">
        <v>66</v>
      </c>
      <c r="B2">
        <v>75.589883816528769</v>
      </c>
    </row>
    <row r="3" spans="1:2" x14ac:dyDescent="0.25">
      <c r="A3" t="s">
        <v>100</v>
      </c>
      <c r="B3">
        <v>67.161775146205102</v>
      </c>
    </row>
    <row r="4" spans="1:2" x14ac:dyDescent="0.25">
      <c r="A4" t="s">
        <v>122</v>
      </c>
      <c r="B4">
        <v>63.058027301108758</v>
      </c>
    </row>
    <row r="5" spans="1:2" x14ac:dyDescent="0.25">
      <c r="A5" t="s">
        <v>35</v>
      </c>
      <c r="B5">
        <v>62.557197444741412</v>
      </c>
    </row>
    <row r="6" spans="1:2" x14ac:dyDescent="0.25">
      <c r="A6" t="s">
        <v>121</v>
      </c>
      <c r="B6">
        <v>60.755738450376903</v>
      </c>
    </row>
    <row r="7" spans="1:2" x14ac:dyDescent="0.25">
      <c r="A7" t="s">
        <v>123</v>
      </c>
      <c r="B7">
        <v>60.755738450376903</v>
      </c>
    </row>
    <row r="8" spans="1:2" x14ac:dyDescent="0.25">
      <c r="A8" t="s">
        <v>149</v>
      </c>
      <c r="B8">
        <v>60.008176798834768</v>
      </c>
    </row>
    <row r="9" spans="1:2" x14ac:dyDescent="0.25">
      <c r="A9" t="s">
        <v>132</v>
      </c>
      <c r="B9">
        <v>57.178939276691736</v>
      </c>
    </row>
    <row r="10" spans="1:2" x14ac:dyDescent="0.25">
      <c r="A10" t="s">
        <v>154</v>
      </c>
      <c r="B10">
        <v>55.403599097371071</v>
      </c>
    </row>
    <row r="11" spans="1:2" x14ac:dyDescent="0.25">
      <c r="A11" t="s">
        <v>63</v>
      </c>
      <c r="B11">
        <v>55.403599097371071</v>
      </c>
    </row>
    <row r="12" spans="1:2" x14ac:dyDescent="0.25">
      <c r="A12" t="s">
        <v>165</v>
      </c>
      <c r="B12">
        <v>55.403599097371071</v>
      </c>
    </row>
    <row r="13" spans="1:2" x14ac:dyDescent="0.25">
      <c r="A13" t="s">
        <v>74</v>
      </c>
      <c r="B13">
        <v>55.403599097371071</v>
      </c>
    </row>
    <row r="14" spans="1:2" x14ac:dyDescent="0.25">
      <c r="A14" t="s">
        <v>148</v>
      </c>
      <c r="B14">
        <v>52.207546160836074</v>
      </c>
    </row>
    <row r="15" spans="1:2" x14ac:dyDescent="0.25">
      <c r="A15" t="s">
        <v>155</v>
      </c>
      <c r="B15">
        <v>52.207546160836074</v>
      </c>
    </row>
    <row r="16" spans="1:2" x14ac:dyDescent="0.25">
      <c r="A16" t="s">
        <v>158</v>
      </c>
      <c r="B16">
        <v>49.905257310104219</v>
      </c>
    </row>
    <row r="17" spans="1:2" x14ac:dyDescent="0.25">
      <c r="A17" t="s">
        <v>151</v>
      </c>
      <c r="B17">
        <v>49.905257310104219</v>
      </c>
    </row>
    <row r="18" spans="1:2" x14ac:dyDescent="0.25">
      <c r="A18" t="s">
        <v>169</v>
      </c>
      <c r="B18">
        <v>49.905257310104219</v>
      </c>
    </row>
    <row r="19" spans="1:2" x14ac:dyDescent="0.25">
      <c r="A19" t="s">
        <v>147</v>
      </c>
      <c r="B19">
        <v>46.448541755636228</v>
      </c>
    </row>
    <row r="20" spans="1:2" x14ac:dyDescent="0.25">
      <c r="A20" t="s">
        <v>135</v>
      </c>
      <c r="B20">
        <v>45.812919571571058</v>
      </c>
    </row>
    <row r="21" spans="1:2" x14ac:dyDescent="0.25">
      <c r="A21" t="s">
        <v>167</v>
      </c>
      <c r="B21">
        <v>42.871742581951061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DC6E7-DF5E-4BB4-8819-BFE077965A5E}">
  <dimension ref="A1:B21"/>
  <sheetViews>
    <sheetView workbookViewId="0">
      <selection sqref="A1:B21"/>
    </sheetView>
  </sheetViews>
  <sheetFormatPr defaultRowHeight="15" x14ac:dyDescent="0.25"/>
  <cols>
    <col min="1" max="1" width="39.5703125" customWidth="1"/>
  </cols>
  <sheetData>
    <row r="1" spans="1:2" ht="15.75" thickBot="1" x14ac:dyDescent="0.3">
      <c r="A1" s="40" t="s">
        <v>25</v>
      </c>
      <c r="B1" s="40" t="s">
        <v>26</v>
      </c>
    </row>
    <row r="2" spans="1:2" x14ac:dyDescent="0.25">
      <c r="A2" t="s">
        <v>100</v>
      </c>
      <c r="B2">
        <v>67.161775146205102</v>
      </c>
    </row>
    <row r="3" spans="1:2" x14ac:dyDescent="0.25">
      <c r="A3" t="s">
        <v>89</v>
      </c>
      <c r="B3">
        <v>66.133996618426579</v>
      </c>
    </row>
    <row r="4" spans="1:2" x14ac:dyDescent="0.25">
      <c r="A4" t="s">
        <v>90</v>
      </c>
      <c r="B4">
        <v>63.831707767694731</v>
      </c>
    </row>
    <row r="5" spans="1:2" x14ac:dyDescent="0.25">
      <c r="A5" t="s">
        <v>122</v>
      </c>
      <c r="B5">
        <v>63.058027301108758</v>
      </c>
    </row>
    <row r="6" spans="1:2" x14ac:dyDescent="0.25">
      <c r="A6" t="s">
        <v>35</v>
      </c>
      <c r="B6">
        <v>62.557197444741412</v>
      </c>
    </row>
    <row r="7" spans="1:2" x14ac:dyDescent="0.25">
      <c r="A7" t="s">
        <v>121</v>
      </c>
      <c r="B7">
        <v>60.755738450376903</v>
      </c>
    </row>
    <row r="8" spans="1:2" x14ac:dyDescent="0.25">
      <c r="A8" t="s">
        <v>123</v>
      </c>
      <c r="B8">
        <v>60.755738450376903</v>
      </c>
    </row>
    <row r="9" spans="1:2" x14ac:dyDescent="0.25">
      <c r="A9" t="s">
        <v>149</v>
      </c>
      <c r="B9">
        <v>60.008176798834768</v>
      </c>
    </row>
    <row r="10" spans="1:2" x14ac:dyDescent="0.25">
      <c r="A10" t="s">
        <v>165</v>
      </c>
      <c r="B10">
        <v>57.705887948102927</v>
      </c>
    </row>
    <row r="11" spans="1:2" x14ac:dyDescent="0.25">
      <c r="A11" t="s">
        <v>132</v>
      </c>
      <c r="B11">
        <v>57.178939276691736</v>
      </c>
    </row>
    <row r="12" spans="1:2" x14ac:dyDescent="0.25">
      <c r="A12" t="s">
        <v>129</v>
      </c>
      <c r="B12">
        <v>55.704278706011628</v>
      </c>
    </row>
    <row r="13" spans="1:2" x14ac:dyDescent="0.25">
      <c r="A13" t="s">
        <v>154</v>
      </c>
      <c r="B13">
        <v>55.403599097371071</v>
      </c>
    </row>
    <row r="14" spans="1:2" x14ac:dyDescent="0.25">
      <c r="A14" t="s">
        <v>63</v>
      </c>
      <c r="B14">
        <v>55.403599097371071</v>
      </c>
    </row>
    <row r="15" spans="1:2" x14ac:dyDescent="0.25">
      <c r="A15" t="s">
        <v>74</v>
      </c>
      <c r="B15">
        <v>55.403599097371071</v>
      </c>
    </row>
    <row r="16" spans="1:2" x14ac:dyDescent="0.25">
      <c r="A16" t="s">
        <v>31</v>
      </c>
      <c r="B16">
        <v>53.602140103006569</v>
      </c>
    </row>
    <row r="17" spans="1:2" x14ac:dyDescent="0.25">
      <c r="A17" t="s">
        <v>55</v>
      </c>
      <c r="B17">
        <v>53.101310246639223</v>
      </c>
    </row>
    <row r="18" spans="1:2" x14ac:dyDescent="0.25">
      <c r="A18" t="s">
        <v>60</v>
      </c>
      <c r="B18">
        <v>53.101310246639223</v>
      </c>
    </row>
    <row r="19" spans="1:2" x14ac:dyDescent="0.25">
      <c r="A19" t="s">
        <v>170</v>
      </c>
      <c r="B19">
        <v>53.101310246639223</v>
      </c>
    </row>
    <row r="20" spans="1:2" x14ac:dyDescent="0.25">
      <c r="A20" t="s">
        <v>166</v>
      </c>
      <c r="B20">
        <v>53.101310246639223</v>
      </c>
    </row>
    <row r="21" spans="1:2" x14ac:dyDescent="0.25">
      <c r="A21" t="s">
        <v>148</v>
      </c>
      <c r="B21">
        <v>52.207546160836074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3D5AB-E138-48A5-BC1F-96DBD8CF4B0A}">
  <dimension ref="A1:B21"/>
  <sheetViews>
    <sheetView workbookViewId="0">
      <selection activeCell="E27" sqref="E27"/>
    </sheetView>
  </sheetViews>
  <sheetFormatPr defaultRowHeight="15" x14ac:dyDescent="0.25"/>
  <cols>
    <col min="1" max="1" width="39.42578125" customWidth="1"/>
  </cols>
  <sheetData>
    <row r="1" spans="1:2" ht="15.75" thickBot="1" x14ac:dyDescent="0.3">
      <c r="A1" s="40" t="s">
        <v>25</v>
      </c>
      <c r="B1" s="40" t="s">
        <v>26</v>
      </c>
    </row>
    <row r="2" spans="1:2" x14ac:dyDescent="0.25">
      <c r="A2" t="s">
        <v>89</v>
      </c>
      <c r="B2">
        <v>68.436285469158435</v>
      </c>
    </row>
    <row r="3" spans="1:2" x14ac:dyDescent="0.25">
      <c r="A3" t="s">
        <v>100</v>
      </c>
      <c r="B3">
        <v>67.161775146205102</v>
      </c>
    </row>
    <row r="4" spans="1:2" x14ac:dyDescent="0.25">
      <c r="A4" t="s">
        <v>90</v>
      </c>
      <c r="B4">
        <v>63.831707767694731</v>
      </c>
    </row>
    <row r="5" spans="1:2" x14ac:dyDescent="0.25">
      <c r="A5" t="s">
        <v>122</v>
      </c>
      <c r="B5">
        <v>63.058027301108758</v>
      </c>
    </row>
    <row r="6" spans="1:2" x14ac:dyDescent="0.25">
      <c r="A6" t="s">
        <v>35</v>
      </c>
      <c r="B6">
        <v>62.557197444741412</v>
      </c>
    </row>
    <row r="7" spans="1:2" x14ac:dyDescent="0.25">
      <c r="A7" t="s">
        <v>121</v>
      </c>
      <c r="B7">
        <v>60.755738450376903</v>
      </c>
    </row>
    <row r="8" spans="1:2" x14ac:dyDescent="0.25">
      <c r="A8" t="s">
        <v>149</v>
      </c>
      <c r="B8">
        <v>60.008176798834768</v>
      </c>
    </row>
    <row r="9" spans="1:2" x14ac:dyDescent="0.25">
      <c r="A9" t="s">
        <v>154</v>
      </c>
      <c r="B9">
        <v>57.705887948102927</v>
      </c>
    </row>
    <row r="10" spans="1:2" x14ac:dyDescent="0.25">
      <c r="A10" t="s">
        <v>132</v>
      </c>
      <c r="B10">
        <v>57.178939276691736</v>
      </c>
    </row>
    <row r="11" spans="1:2" x14ac:dyDescent="0.25">
      <c r="A11" t="s">
        <v>123</v>
      </c>
      <c r="B11">
        <v>56.151160748913206</v>
      </c>
    </row>
    <row r="12" spans="1:2" x14ac:dyDescent="0.25">
      <c r="A12" t="s">
        <v>63</v>
      </c>
      <c r="B12">
        <v>55.403599097371071</v>
      </c>
    </row>
    <row r="13" spans="1:2" x14ac:dyDescent="0.25">
      <c r="A13" t="s">
        <v>74</v>
      </c>
      <c r="B13">
        <v>55.403599097371071</v>
      </c>
    </row>
    <row r="14" spans="1:2" x14ac:dyDescent="0.25">
      <c r="A14" t="s">
        <v>109</v>
      </c>
      <c r="B14">
        <v>55.403599097371071</v>
      </c>
    </row>
    <row r="15" spans="1:2" x14ac:dyDescent="0.25">
      <c r="A15" t="s">
        <v>55</v>
      </c>
      <c r="B15">
        <v>53.101310246639223</v>
      </c>
    </row>
    <row r="16" spans="1:2" x14ac:dyDescent="0.25">
      <c r="A16" t="s">
        <v>60</v>
      </c>
      <c r="B16">
        <v>53.101310246639223</v>
      </c>
    </row>
    <row r="17" spans="1:2" x14ac:dyDescent="0.25">
      <c r="A17" t="s">
        <v>166</v>
      </c>
      <c r="B17">
        <v>53.101310246639223</v>
      </c>
    </row>
    <row r="18" spans="1:2" x14ac:dyDescent="0.25">
      <c r="A18" t="s">
        <v>148</v>
      </c>
      <c r="B18">
        <v>52.207546160836074</v>
      </c>
    </row>
    <row r="19" spans="1:2" x14ac:dyDescent="0.25">
      <c r="A19" t="s">
        <v>168</v>
      </c>
      <c r="B19">
        <v>52.207546160836074</v>
      </c>
    </row>
    <row r="20" spans="1:2" x14ac:dyDescent="0.25">
      <c r="A20" t="s">
        <v>31</v>
      </c>
      <c r="B20">
        <v>51.299851252274713</v>
      </c>
    </row>
    <row r="21" spans="1:2" x14ac:dyDescent="0.25">
      <c r="A21" t="s">
        <v>155</v>
      </c>
      <c r="B21">
        <v>49.905257310104219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AD2D6-D37A-49E6-8369-5AC981226AE0}">
  <dimension ref="A1:B21"/>
  <sheetViews>
    <sheetView workbookViewId="0">
      <selection activeCell="F28" sqref="F28"/>
    </sheetView>
  </sheetViews>
  <sheetFormatPr defaultRowHeight="15" x14ac:dyDescent="0.25"/>
  <cols>
    <col min="1" max="1" width="48" customWidth="1"/>
  </cols>
  <sheetData>
    <row r="1" spans="1:2" ht="15.75" thickBot="1" x14ac:dyDescent="0.3">
      <c r="A1" s="40" t="s">
        <v>25</v>
      </c>
      <c r="B1" s="40" t="s">
        <v>26</v>
      </c>
    </row>
    <row r="2" spans="1:2" x14ac:dyDescent="0.25">
      <c r="A2" t="s">
        <v>66</v>
      </c>
      <c r="B2">
        <v>75.589883816528769</v>
      </c>
    </row>
    <row r="3" spans="1:2" x14ac:dyDescent="0.25">
      <c r="A3" t="s">
        <v>128</v>
      </c>
      <c r="B3">
        <v>75.589883816528769</v>
      </c>
    </row>
    <row r="4" spans="1:2" x14ac:dyDescent="0.25">
      <c r="A4" t="s">
        <v>89</v>
      </c>
      <c r="B4">
        <v>70.738574319890276</v>
      </c>
    </row>
    <row r="5" spans="1:2" x14ac:dyDescent="0.25">
      <c r="A5" t="s">
        <v>88</v>
      </c>
      <c r="B5">
        <v>69.710795792111753</v>
      </c>
    </row>
    <row r="6" spans="1:2" x14ac:dyDescent="0.25">
      <c r="A6" t="s">
        <v>100</v>
      </c>
      <c r="B6">
        <v>64.85948629547326</v>
      </c>
    </row>
    <row r="7" spans="1:2" x14ac:dyDescent="0.25">
      <c r="A7" t="s">
        <v>35</v>
      </c>
      <c r="B7">
        <v>64.85948629547326</v>
      </c>
    </row>
    <row r="8" spans="1:2" x14ac:dyDescent="0.25">
      <c r="A8" t="s">
        <v>122</v>
      </c>
      <c r="B8">
        <v>63.058027301108758</v>
      </c>
    </row>
    <row r="9" spans="1:2" x14ac:dyDescent="0.25">
      <c r="A9" t="s">
        <v>149</v>
      </c>
      <c r="B9">
        <v>60.008176798834768</v>
      </c>
    </row>
    <row r="10" spans="1:2" x14ac:dyDescent="0.25">
      <c r="A10" t="s">
        <v>67</v>
      </c>
      <c r="B10">
        <v>58.453449599645054</v>
      </c>
    </row>
    <row r="11" spans="1:2" x14ac:dyDescent="0.25">
      <c r="A11" t="s">
        <v>132</v>
      </c>
      <c r="B11">
        <v>57.178939276691736</v>
      </c>
    </row>
    <row r="12" spans="1:2" x14ac:dyDescent="0.25">
      <c r="A12" t="s">
        <v>69</v>
      </c>
      <c r="B12">
        <v>57.178939276691736</v>
      </c>
    </row>
    <row r="13" spans="1:2" x14ac:dyDescent="0.25">
      <c r="A13" t="s">
        <v>70</v>
      </c>
      <c r="B13">
        <v>57.178939276691736</v>
      </c>
    </row>
    <row r="14" spans="1:2" x14ac:dyDescent="0.25">
      <c r="A14" t="s">
        <v>154</v>
      </c>
      <c r="B14">
        <v>55.403599097371071</v>
      </c>
    </row>
    <row r="15" spans="1:2" x14ac:dyDescent="0.25">
      <c r="A15" t="s">
        <v>63</v>
      </c>
      <c r="B15">
        <v>55.403599097371071</v>
      </c>
    </row>
    <row r="16" spans="1:2" x14ac:dyDescent="0.25">
      <c r="A16" t="s">
        <v>74</v>
      </c>
      <c r="B16">
        <v>55.403599097371071</v>
      </c>
    </row>
    <row r="17" spans="1:2" x14ac:dyDescent="0.25">
      <c r="A17" t="s">
        <v>148</v>
      </c>
      <c r="B17">
        <v>52.207546160836074</v>
      </c>
    </row>
    <row r="18" spans="1:2" x14ac:dyDescent="0.25">
      <c r="A18" t="s">
        <v>155</v>
      </c>
      <c r="B18">
        <v>52.207546160836074</v>
      </c>
    </row>
    <row r="19" spans="1:2" x14ac:dyDescent="0.25">
      <c r="A19" t="s">
        <v>31</v>
      </c>
      <c r="B19">
        <v>51.299851252274713</v>
      </c>
    </row>
    <row r="20" spans="1:2" x14ac:dyDescent="0.25">
      <c r="A20" t="s">
        <v>158</v>
      </c>
      <c r="B20">
        <v>49.905257310104219</v>
      </c>
    </row>
    <row r="21" spans="1:2" x14ac:dyDescent="0.25">
      <c r="A21" t="s">
        <v>151</v>
      </c>
      <c r="B21">
        <v>49.905257310104219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42DA2-E8E3-4EF4-9A20-60F2B849A761}">
  <dimension ref="A1:B21"/>
  <sheetViews>
    <sheetView workbookViewId="0">
      <selection activeCell="B1" sqref="B1:B21"/>
    </sheetView>
  </sheetViews>
  <sheetFormatPr defaultRowHeight="15" x14ac:dyDescent="0.25"/>
  <cols>
    <col min="1" max="1" width="38.85546875" customWidth="1"/>
  </cols>
  <sheetData>
    <row r="1" spans="1:2" ht="15.75" thickBot="1" x14ac:dyDescent="0.3">
      <c r="A1" s="40" t="s">
        <v>25</v>
      </c>
      <c r="B1" s="40" t="s">
        <v>26</v>
      </c>
    </row>
    <row r="2" spans="1:2" x14ac:dyDescent="0.25">
      <c r="A2" t="s">
        <v>143</v>
      </c>
      <c r="B2">
        <v>69.464063996936957</v>
      </c>
    </row>
    <row r="3" spans="1:2" x14ac:dyDescent="0.25">
      <c r="A3" t="s">
        <v>100</v>
      </c>
      <c r="B3">
        <v>67.161775146205102</v>
      </c>
    </row>
    <row r="4" spans="1:2" x14ac:dyDescent="0.25">
      <c r="A4" t="s">
        <v>122</v>
      </c>
      <c r="B4">
        <v>63.058027301108758</v>
      </c>
    </row>
    <row r="5" spans="1:2" x14ac:dyDescent="0.25">
      <c r="A5" t="s">
        <v>35</v>
      </c>
      <c r="B5">
        <v>62.557197444741412</v>
      </c>
    </row>
    <row r="6" spans="1:2" x14ac:dyDescent="0.25">
      <c r="A6" t="s">
        <v>121</v>
      </c>
      <c r="B6">
        <v>60.755738450376903</v>
      </c>
    </row>
    <row r="7" spans="1:2" x14ac:dyDescent="0.25">
      <c r="A7" t="s">
        <v>149</v>
      </c>
      <c r="B7">
        <v>60.008176798834768</v>
      </c>
    </row>
    <row r="8" spans="1:2" x14ac:dyDescent="0.25">
      <c r="A8" t="s">
        <v>154</v>
      </c>
      <c r="B8">
        <v>57.705887948102927</v>
      </c>
    </row>
    <row r="9" spans="1:2" x14ac:dyDescent="0.25">
      <c r="A9" t="s">
        <v>166</v>
      </c>
      <c r="B9">
        <v>57.705887948102927</v>
      </c>
    </row>
    <row r="10" spans="1:2" x14ac:dyDescent="0.25">
      <c r="A10" t="s">
        <v>175</v>
      </c>
      <c r="B10">
        <v>57.705887948102927</v>
      </c>
    </row>
    <row r="11" spans="1:2" x14ac:dyDescent="0.25">
      <c r="A11" t="s">
        <v>63</v>
      </c>
      <c r="B11">
        <v>55.403599097371071</v>
      </c>
    </row>
    <row r="12" spans="1:2" x14ac:dyDescent="0.25">
      <c r="A12" t="s">
        <v>74</v>
      </c>
      <c r="B12">
        <v>55.403599097371071</v>
      </c>
    </row>
    <row r="13" spans="1:2" x14ac:dyDescent="0.25">
      <c r="A13" t="s">
        <v>125</v>
      </c>
      <c r="B13">
        <v>53.994296446719929</v>
      </c>
    </row>
    <row r="14" spans="1:2" x14ac:dyDescent="0.25">
      <c r="A14" t="s">
        <v>55</v>
      </c>
      <c r="B14">
        <v>53.101310246639223</v>
      </c>
    </row>
    <row r="15" spans="1:2" x14ac:dyDescent="0.25">
      <c r="A15" t="s">
        <v>60</v>
      </c>
      <c r="B15">
        <v>53.101310246639223</v>
      </c>
    </row>
    <row r="16" spans="1:2" x14ac:dyDescent="0.25">
      <c r="A16" t="s">
        <v>142</v>
      </c>
      <c r="B16">
        <v>52.327629780053243</v>
      </c>
    </row>
    <row r="17" spans="1:2" x14ac:dyDescent="0.25">
      <c r="A17" t="s">
        <v>79</v>
      </c>
      <c r="B17">
        <v>47.087429894524377</v>
      </c>
    </row>
    <row r="18" spans="1:2" x14ac:dyDescent="0.25">
      <c r="A18" t="s">
        <v>36</v>
      </c>
      <c r="B18">
        <v>40.961610074932565</v>
      </c>
    </row>
    <row r="19" spans="1:2" x14ac:dyDescent="0.25">
      <c r="A19" t="s">
        <v>102</v>
      </c>
      <c r="B19">
        <v>38.659321224200717</v>
      </c>
    </row>
    <row r="20" spans="1:2" x14ac:dyDescent="0.25">
      <c r="A20" t="s">
        <v>37</v>
      </c>
      <c r="B20">
        <v>36.357032373468869</v>
      </c>
    </row>
    <row r="21" spans="1:2" x14ac:dyDescent="0.25">
      <c r="A21" t="s">
        <v>111</v>
      </c>
      <c r="B21">
        <v>36.11030057829408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06017-66C8-4AF8-8FD7-B055363FF281}">
  <dimension ref="A1:I14"/>
  <sheetViews>
    <sheetView workbookViewId="0">
      <selection activeCell="B10" sqref="B10"/>
    </sheetView>
  </sheetViews>
  <sheetFormatPr defaultRowHeight="15" x14ac:dyDescent="0.25"/>
  <cols>
    <col min="1" max="5" width="25" customWidth="1"/>
    <col min="6" max="9" width="25.7109375" customWidth="1"/>
  </cols>
  <sheetData>
    <row r="1" spans="1:9" ht="60" customHeight="1" thickBot="1" x14ac:dyDescent="0.3">
      <c r="A1" s="4" t="s">
        <v>15</v>
      </c>
      <c r="B1" s="6">
        <f>'Normalized pair-wise'!F2</f>
        <v>0.23022888507318487</v>
      </c>
      <c r="C1" s="6">
        <f>'Normalized pair-wise'!F3</f>
        <v>0.35767991736851695</v>
      </c>
      <c r="D1" s="6">
        <f>'Normalized pair-wise'!F4</f>
        <v>0.30212436181296143</v>
      </c>
      <c r="E1" s="6">
        <f>'Normalized pair-wise'!F5</f>
        <v>0.10996683574533665</v>
      </c>
    </row>
    <row r="2" spans="1:9" ht="60" customHeight="1" thickBot="1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16</v>
      </c>
      <c r="G2" s="4" t="s">
        <v>17</v>
      </c>
    </row>
    <row r="3" spans="1:9" ht="60" customHeight="1" thickBot="1" x14ac:dyDescent="0.3">
      <c r="A3" s="4" t="s">
        <v>1</v>
      </c>
      <c r="B3" s="5">
        <f>B1*'Pair-wise matrix'!B2</f>
        <v>0.23022888507318487</v>
      </c>
      <c r="C3" s="5">
        <f>C1*'Pair-wise matrix'!C2</f>
        <v>0.17883995868425848</v>
      </c>
      <c r="D3" s="5">
        <f>D1*'Pair-wise matrix'!D2</f>
        <v>0.30212436181296143</v>
      </c>
      <c r="E3" s="5">
        <f>E1*'Pair-wise matrix'!E2</f>
        <v>0.2199336714906733</v>
      </c>
      <c r="F3" s="6">
        <f>SUM(B3:E3)</f>
        <v>0.93112687706107811</v>
      </c>
      <c r="G3" s="6">
        <f>F3/B1</f>
        <v>4.0443529784070869</v>
      </c>
    </row>
    <row r="4" spans="1:9" ht="60" customHeight="1" thickBot="1" x14ac:dyDescent="0.3">
      <c r="A4" s="4" t="s">
        <v>2</v>
      </c>
      <c r="B4" s="5">
        <f>B1*'Pair-wise matrix'!B3</f>
        <v>0.46045777014636974</v>
      </c>
      <c r="C4" s="5">
        <f>C1*'Pair-wise matrix'!C3</f>
        <v>0.35767991736851695</v>
      </c>
      <c r="D4" s="5">
        <f>D1*'Pair-wise matrix'!D3</f>
        <v>0.30212436181296143</v>
      </c>
      <c r="E4" s="5">
        <f>E1*'Pair-wise matrix'!E3</f>
        <v>0.32990050723600994</v>
      </c>
      <c r="F4" s="6">
        <f t="shared" ref="F4:F6" si="0">SUM(B4:E4)</f>
        <v>1.4501625565638581</v>
      </c>
      <c r="G4" s="6">
        <f>F4/C1</f>
        <v>4.0543583414826116</v>
      </c>
    </row>
    <row r="5" spans="1:9" ht="60" customHeight="1" thickBot="1" x14ac:dyDescent="0.3">
      <c r="A5" s="4" t="s">
        <v>3</v>
      </c>
      <c r="B5" s="5">
        <f>B1*'Pair-wise matrix'!B4</f>
        <v>0.23022888507318487</v>
      </c>
      <c r="C5" s="5">
        <f>C1*'Pair-wise matrix'!C4</f>
        <v>0.35767991736851695</v>
      </c>
      <c r="D5" s="5">
        <f>D1*'Pair-wise matrix'!D4</f>
        <v>0.30212436181296143</v>
      </c>
      <c r="E5" s="5">
        <f>E1*'Pair-wise matrix'!E4</f>
        <v>0.32990050723600994</v>
      </c>
      <c r="F5" s="6">
        <f t="shared" si="0"/>
        <v>1.2199336714906732</v>
      </c>
      <c r="G5" s="6">
        <f>F5/D1</f>
        <v>4.0378527046617556</v>
      </c>
    </row>
    <row r="6" spans="1:9" ht="60" customHeight="1" thickBot="1" x14ac:dyDescent="0.3">
      <c r="A6" s="4" t="s">
        <v>4</v>
      </c>
      <c r="B6" s="5">
        <f>B1*'Pair-wise matrix'!B5</f>
        <v>0.11511444253659243</v>
      </c>
      <c r="C6" s="5">
        <f>C1*'Pair-wise matrix'!C5</f>
        <v>0.11922544685644776</v>
      </c>
      <c r="D6" s="5">
        <f>D1*'Pair-wise matrix'!D5</f>
        <v>0.10070711352311444</v>
      </c>
      <c r="E6" s="5">
        <f>E1*'Pair-wise matrix'!E5</f>
        <v>0.10996683574533665</v>
      </c>
      <c r="F6" s="6">
        <f t="shared" si="0"/>
        <v>0.4450138386614913</v>
      </c>
      <c r="G6" s="6">
        <f>F6/E1</f>
        <v>4.0468004343788069</v>
      </c>
    </row>
    <row r="8" spans="1:9" ht="15.75" thickBot="1" x14ac:dyDescent="0.3"/>
    <row r="9" spans="1:9" ht="60" customHeight="1" thickBot="1" x14ac:dyDescent="0.3">
      <c r="A9" s="4" t="s">
        <v>18</v>
      </c>
      <c r="B9" s="4" t="s">
        <v>19</v>
      </c>
      <c r="C9" s="4" t="s">
        <v>22</v>
      </c>
      <c r="D9" s="4" t="s">
        <v>23</v>
      </c>
      <c r="F9" s="8"/>
    </row>
    <row r="10" spans="1:9" ht="60" customHeight="1" thickBot="1" x14ac:dyDescent="0.3">
      <c r="A10" s="6">
        <f>SUM(G3:G6)/4</f>
        <v>4.045841114732565</v>
      </c>
      <c r="B10" s="6">
        <f>(A10-4)/(4-1)</f>
        <v>1.5280371577521676E-2</v>
      </c>
      <c r="C10" s="6">
        <f>B10/E14</f>
        <v>1.697819064169075E-2</v>
      </c>
      <c r="D10" s="9" t="str">
        <f>IF(C10&lt;0.1,"TRUE","FALSE")</f>
        <v>TRUE</v>
      </c>
    </row>
    <row r="12" spans="1:9" ht="15.75" thickBot="1" x14ac:dyDescent="0.3"/>
    <row r="13" spans="1:9" ht="30" customHeight="1" thickBot="1" x14ac:dyDescent="0.3">
      <c r="A13" s="4" t="s">
        <v>20</v>
      </c>
      <c r="B13" s="4">
        <v>1</v>
      </c>
      <c r="C13" s="4">
        <v>2</v>
      </c>
      <c r="D13" s="4">
        <v>3</v>
      </c>
      <c r="E13" s="4">
        <v>4</v>
      </c>
      <c r="F13" s="4">
        <v>5</v>
      </c>
      <c r="G13" s="4">
        <v>6</v>
      </c>
      <c r="H13" s="4">
        <v>7</v>
      </c>
      <c r="I13" s="4">
        <v>8</v>
      </c>
    </row>
    <row r="14" spans="1:9" ht="30" customHeight="1" thickBot="1" x14ac:dyDescent="0.3">
      <c r="A14" s="6" t="s">
        <v>21</v>
      </c>
      <c r="B14" s="6">
        <f t="shared" ref="B14:C14" si="1">SUM(H7:H10)/4</f>
        <v>0</v>
      </c>
      <c r="C14" s="6">
        <f t="shared" si="1"/>
        <v>0</v>
      </c>
      <c r="D14" s="6">
        <v>0.57999999999999996</v>
      </c>
      <c r="E14" s="6">
        <v>0.9</v>
      </c>
      <c r="F14" s="6">
        <v>1.1200000000000001</v>
      </c>
      <c r="G14" s="6">
        <v>1.24</v>
      </c>
      <c r="H14" s="6">
        <v>1.32</v>
      </c>
      <c r="I14" s="6">
        <v>1.41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110C6-AF77-4D41-B8C4-25AB99C2155A}">
  <dimension ref="A1:B42"/>
  <sheetViews>
    <sheetView zoomScale="110" zoomScaleNormal="110" workbookViewId="0">
      <selection activeCell="F7" sqref="F7"/>
    </sheetView>
  </sheetViews>
  <sheetFormatPr defaultRowHeight="15" x14ac:dyDescent="0.25"/>
  <cols>
    <col min="1" max="1" width="55.7109375" customWidth="1"/>
    <col min="10" max="10" width="52.85546875" customWidth="1"/>
    <col min="11" max="11" width="20" customWidth="1"/>
    <col min="12" max="12" width="43.7109375" customWidth="1"/>
    <col min="13" max="13" width="22.28515625" customWidth="1"/>
    <col min="19" max="19" width="48.85546875" customWidth="1"/>
    <col min="20" max="20" width="19.5703125" customWidth="1"/>
  </cols>
  <sheetData>
    <row r="1" spans="1:2" x14ac:dyDescent="0.25">
      <c r="A1" t="s">
        <v>128</v>
      </c>
      <c r="B1">
        <v>604.71907053223015</v>
      </c>
    </row>
    <row r="2" spans="1:2" x14ac:dyDescent="0.25">
      <c r="A2" t="s">
        <v>66</v>
      </c>
      <c r="B2">
        <v>659.58835469217217</v>
      </c>
    </row>
    <row r="3" spans="1:2" x14ac:dyDescent="0.25">
      <c r="A3" t="s">
        <v>99</v>
      </c>
      <c r="B3">
        <v>581.43308780852749</v>
      </c>
    </row>
    <row r="4" spans="1:2" x14ac:dyDescent="0.25">
      <c r="A4" t="s">
        <v>90</v>
      </c>
      <c r="B4">
        <v>597.50825841657104</v>
      </c>
    </row>
    <row r="5" spans="1:2" x14ac:dyDescent="0.25">
      <c r="A5" t="s">
        <v>87</v>
      </c>
      <c r="B5">
        <v>592.86282936802786</v>
      </c>
    </row>
    <row r="6" spans="1:2" x14ac:dyDescent="0.25">
      <c r="A6" t="s">
        <v>98</v>
      </c>
      <c r="B6">
        <v>563.01477700267264</v>
      </c>
    </row>
    <row r="7" spans="1:2" x14ac:dyDescent="0.25">
      <c r="A7" t="s">
        <v>72</v>
      </c>
      <c r="B7">
        <v>293.26799923685917</v>
      </c>
    </row>
    <row r="8" spans="1:2" x14ac:dyDescent="0.25">
      <c r="A8" t="s">
        <v>67</v>
      </c>
      <c r="B8">
        <v>303.77869225188454</v>
      </c>
    </row>
    <row r="9" spans="1:2" x14ac:dyDescent="0.25">
      <c r="A9" t="s">
        <v>32</v>
      </c>
      <c r="B9">
        <v>542.29417734608614</v>
      </c>
    </row>
    <row r="10" spans="1:2" x14ac:dyDescent="0.25">
      <c r="A10" t="s">
        <v>59</v>
      </c>
      <c r="B10">
        <v>60.008176798834768</v>
      </c>
    </row>
    <row r="11" spans="1:2" x14ac:dyDescent="0.25">
      <c r="A11" t="s">
        <v>166</v>
      </c>
      <c r="B11">
        <v>60.008176798834768</v>
      </c>
    </row>
    <row r="12" spans="1:2" x14ac:dyDescent="0.25">
      <c r="A12" t="s">
        <v>35</v>
      </c>
      <c r="B12">
        <v>294.36767641785229</v>
      </c>
    </row>
    <row r="13" spans="1:2" x14ac:dyDescent="0.25">
      <c r="A13" t="s">
        <v>63</v>
      </c>
      <c r="B13">
        <v>519.35299153292635</v>
      </c>
    </row>
    <row r="14" spans="1:2" x14ac:dyDescent="0.25">
      <c r="A14" t="s">
        <v>109</v>
      </c>
      <c r="B14">
        <v>528.56214693585366</v>
      </c>
    </row>
    <row r="15" spans="1:2" x14ac:dyDescent="0.25">
      <c r="A15" t="s">
        <v>65</v>
      </c>
      <c r="B15">
        <v>327.81701688276274</v>
      </c>
    </row>
    <row r="16" spans="1:2" x14ac:dyDescent="0.25">
      <c r="A16" t="s">
        <v>149</v>
      </c>
      <c r="B16">
        <v>221.61439638948428</v>
      </c>
    </row>
    <row r="17" spans="1:2" x14ac:dyDescent="0.25">
      <c r="A17" t="s">
        <v>55</v>
      </c>
      <c r="B17">
        <v>110.80719819474214</v>
      </c>
    </row>
    <row r="18" spans="1:2" x14ac:dyDescent="0.25">
      <c r="A18" t="s">
        <v>156</v>
      </c>
      <c r="B18">
        <v>337.02617228569017</v>
      </c>
    </row>
    <row r="19" spans="1:2" x14ac:dyDescent="0.25">
      <c r="A19" t="s">
        <v>170</v>
      </c>
      <c r="B19">
        <v>166.21079729211323</v>
      </c>
    </row>
    <row r="20" spans="1:2" x14ac:dyDescent="0.25">
      <c r="A20" t="s">
        <v>60</v>
      </c>
      <c r="B20">
        <v>166.21079729211323</v>
      </c>
    </row>
    <row r="21" spans="1:2" x14ac:dyDescent="0.25">
      <c r="A21" t="s">
        <v>69</v>
      </c>
      <c r="B21">
        <v>384.13655298171921</v>
      </c>
    </row>
    <row r="22" spans="1:2" x14ac:dyDescent="0.25">
      <c r="A22" t="s">
        <v>70</v>
      </c>
      <c r="B22">
        <v>441.31549225841098</v>
      </c>
    </row>
    <row r="23" spans="1:2" x14ac:dyDescent="0.25">
      <c r="A23" t="s">
        <v>71</v>
      </c>
      <c r="B23">
        <v>384.13655298171921</v>
      </c>
    </row>
    <row r="24" spans="1:2" x14ac:dyDescent="0.25">
      <c r="A24" t="s">
        <v>31</v>
      </c>
      <c r="B24">
        <v>205.19940500909885</v>
      </c>
    </row>
    <row r="25" spans="1:2" x14ac:dyDescent="0.25">
      <c r="A25" t="s">
        <v>62</v>
      </c>
      <c r="B25">
        <v>98.77943749051245</v>
      </c>
    </row>
    <row r="26" spans="1:2" x14ac:dyDescent="0.25">
      <c r="A26" t="s">
        <v>74</v>
      </c>
      <c r="B26">
        <v>101.59804279181475</v>
      </c>
    </row>
    <row r="27" spans="1:2" x14ac:dyDescent="0.25">
      <c r="A27" t="s">
        <v>160</v>
      </c>
      <c r="B27">
        <v>62.310465649566623</v>
      </c>
    </row>
    <row r="28" spans="1:2" x14ac:dyDescent="0.25">
      <c r="A28" t="s">
        <v>123</v>
      </c>
      <c r="B28">
        <v>119.20918805002196</v>
      </c>
    </row>
    <row r="29" spans="1:2" x14ac:dyDescent="0.25">
      <c r="A29" t="s">
        <v>100</v>
      </c>
      <c r="B29">
        <v>125.11439488948282</v>
      </c>
    </row>
    <row r="30" spans="1:2" x14ac:dyDescent="0.25">
      <c r="A30" t="s">
        <v>121</v>
      </c>
      <c r="B30">
        <v>121.51147690075381</v>
      </c>
    </row>
    <row r="31" spans="1:2" x14ac:dyDescent="0.25">
      <c r="A31" t="s">
        <v>159</v>
      </c>
      <c r="B31">
        <v>115.41177589620584</v>
      </c>
    </row>
    <row r="32" spans="1:2" x14ac:dyDescent="0.25">
      <c r="A32" t="s">
        <v>164</v>
      </c>
      <c r="B32">
        <v>170.81537499357691</v>
      </c>
    </row>
    <row r="33" spans="1:2" x14ac:dyDescent="0.25">
      <c r="A33" t="s">
        <v>122</v>
      </c>
      <c r="B33">
        <v>116.90689919929011</v>
      </c>
    </row>
    <row r="34" spans="1:2" x14ac:dyDescent="0.25">
      <c r="A34" t="s">
        <v>161</v>
      </c>
      <c r="B34">
        <v>110.80719819474214</v>
      </c>
    </row>
    <row r="35" spans="1:2" x14ac:dyDescent="0.25">
      <c r="A35" t="s">
        <v>79</v>
      </c>
      <c r="B35">
        <v>94.174859789048753</v>
      </c>
    </row>
    <row r="36" spans="1:2" x14ac:dyDescent="0.25">
      <c r="A36" t="s">
        <v>80</v>
      </c>
      <c r="B36">
        <v>202.22552082413969</v>
      </c>
    </row>
    <row r="37" spans="1:2" x14ac:dyDescent="0.25">
      <c r="A37" t="s">
        <v>81</v>
      </c>
      <c r="B37">
        <v>148.6307469871509</v>
      </c>
    </row>
    <row r="38" spans="1:2" x14ac:dyDescent="0.25">
      <c r="A38" t="s">
        <v>82</v>
      </c>
      <c r="B38">
        <v>74.31537349357545</v>
      </c>
    </row>
    <row r="39" spans="1:2" x14ac:dyDescent="0.25">
      <c r="A39" t="s">
        <v>92</v>
      </c>
      <c r="B39">
        <v>62.557197444741412</v>
      </c>
    </row>
    <row r="40" spans="1:2" x14ac:dyDescent="0.25">
      <c r="A40" t="s">
        <v>108</v>
      </c>
      <c r="B40">
        <v>61.282687121788094</v>
      </c>
    </row>
    <row r="41" spans="1:2" x14ac:dyDescent="0.25">
      <c r="A41" t="s">
        <v>94</v>
      </c>
      <c r="B41">
        <v>60.254908594009564</v>
      </c>
    </row>
    <row r="42" spans="1:2" x14ac:dyDescent="0.25">
      <c r="A42" t="s">
        <v>175</v>
      </c>
      <c r="B42">
        <v>57.705887948102927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AF7D4-6444-48F0-960A-7E896C028B3B}">
  <dimension ref="A1:D88"/>
  <sheetViews>
    <sheetView topLeftCell="C1" workbookViewId="0">
      <selection activeCell="J49" sqref="J49"/>
    </sheetView>
  </sheetViews>
  <sheetFormatPr defaultRowHeight="15" x14ac:dyDescent="0.25"/>
  <cols>
    <col min="1" max="1" width="62" customWidth="1"/>
    <col min="2" max="2" width="17.140625" customWidth="1"/>
    <col min="3" max="3" width="18.85546875" customWidth="1"/>
    <col min="4" max="4" width="28.28515625" customWidth="1"/>
  </cols>
  <sheetData>
    <row r="1" spans="1:4" ht="15.75" thickBot="1" x14ac:dyDescent="0.3">
      <c r="A1" s="40" t="s">
        <v>25</v>
      </c>
      <c r="B1" s="42" t="s">
        <v>212</v>
      </c>
      <c r="C1" s="43" t="s">
        <v>213</v>
      </c>
      <c r="D1" s="43" t="s">
        <v>214</v>
      </c>
    </row>
    <row r="2" spans="1:4" x14ac:dyDescent="0.25">
      <c r="A2" t="s">
        <v>66</v>
      </c>
      <c r="B2">
        <v>2153.0055770980603</v>
      </c>
      <c r="C2">
        <v>29</v>
      </c>
      <c r="D2">
        <f>B2/C2</f>
        <v>74.241571624071042</v>
      </c>
    </row>
    <row r="3" spans="1:4" x14ac:dyDescent="0.25">
      <c r="A3" t="s">
        <v>128</v>
      </c>
      <c r="B3">
        <v>1963.0725472601837</v>
      </c>
      <c r="C3">
        <v>26</v>
      </c>
      <c r="D3">
        <f>B3/C3</f>
        <v>75.502790279237828</v>
      </c>
    </row>
    <row r="4" spans="1:4" x14ac:dyDescent="0.25">
      <c r="A4" t="s">
        <v>90</v>
      </c>
      <c r="B4">
        <v>1687.8842482216419</v>
      </c>
      <c r="C4">
        <v>25</v>
      </c>
      <c r="D4">
        <f>B4/C4</f>
        <v>67.515369928865681</v>
      </c>
    </row>
    <row r="5" spans="1:4" x14ac:dyDescent="0.25">
      <c r="A5" t="s">
        <v>69</v>
      </c>
      <c r="B5">
        <v>1552.455905330738</v>
      </c>
      <c r="C5">
        <v>28</v>
      </c>
      <c r="D5">
        <f>B5/C5</f>
        <v>55.44485376181207</v>
      </c>
    </row>
    <row r="6" spans="1:4" x14ac:dyDescent="0.25">
      <c r="A6" t="s">
        <v>31</v>
      </c>
      <c r="B6">
        <v>1539.9070304387626</v>
      </c>
      <c r="C6">
        <v>30</v>
      </c>
      <c r="D6">
        <f>B6/C6</f>
        <v>51.330234347958751</v>
      </c>
    </row>
    <row r="7" spans="1:4" x14ac:dyDescent="0.25">
      <c r="A7" t="s">
        <v>79</v>
      </c>
      <c r="B7">
        <v>1441.568754076427</v>
      </c>
      <c r="C7">
        <v>31</v>
      </c>
      <c r="D7">
        <f>B7/C7</f>
        <v>46.502217873433132</v>
      </c>
    </row>
    <row r="8" spans="1:4" x14ac:dyDescent="0.25">
      <c r="A8" t="s">
        <v>87</v>
      </c>
      <c r="B8">
        <v>1410.9740680675136</v>
      </c>
      <c r="C8">
        <v>21</v>
      </c>
      <c r="D8">
        <f>B8/C8</f>
        <v>67.189241336548264</v>
      </c>
    </row>
    <row r="9" spans="1:4" x14ac:dyDescent="0.25">
      <c r="A9" t="s">
        <v>63</v>
      </c>
      <c r="B9">
        <v>1281.0256254714898</v>
      </c>
      <c r="C9">
        <v>23</v>
      </c>
      <c r="D9">
        <f>B9/C9</f>
        <v>55.696766324847381</v>
      </c>
    </row>
    <row r="10" spans="1:4" x14ac:dyDescent="0.25">
      <c r="A10" t="s">
        <v>36</v>
      </c>
      <c r="B10">
        <v>1227.1315543523724</v>
      </c>
      <c r="C10">
        <v>30</v>
      </c>
      <c r="D10">
        <f>B10/C10</f>
        <v>40.904385145079083</v>
      </c>
    </row>
    <row r="11" spans="1:4" x14ac:dyDescent="0.25">
      <c r="A11" t="s">
        <v>70</v>
      </c>
      <c r="B11">
        <v>1225.4982916257102</v>
      </c>
      <c r="C11">
        <v>22</v>
      </c>
      <c r="D11">
        <f>B11/C11</f>
        <v>55.704467801168647</v>
      </c>
    </row>
    <row r="12" spans="1:4" x14ac:dyDescent="0.25">
      <c r="A12" t="s">
        <v>135</v>
      </c>
      <c r="B12">
        <v>1224.5296549018367</v>
      </c>
      <c r="C12">
        <v>27</v>
      </c>
      <c r="D12">
        <f>B12/C12</f>
        <v>45.35295018154951</v>
      </c>
    </row>
    <row r="13" spans="1:4" x14ac:dyDescent="0.25">
      <c r="A13" t="s">
        <v>71</v>
      </c>
      <c r="B13">
        <v>1097.5330085191974</v>
      </c>
      <c r="C13">
        <v>20</v>
      </c>
      <c r="D13">
        <f>B13/C13</f>
        <v>54.876650425959873</v>
      </c>
    </row>
    <row r="14" spans="1:4" x14ac:dyDescent="0.25">
      <c r="A14" t="s">
        <v>35</v>
      </c>
      <c r="B14">
        <v>1090.6758770451713</v>
      </c>
      <c r="C14">
        <v>18</v>
      </c>
      <c r="D14">
        <f>B14/C14</f>
        <v>60.593104280287292</v>
      </c>
    </row>
    <row r="15" spans="1:4" x14ac:dyDescent="0.25">
      <c r="A15" t="s">
        <v>98</v>
      </c>
      <c r="B15">
        <v>1061.170067709872</v>
      </c>
      <c r="C15">
        <v>17</v>
      </c>
      <c r="D15">
        <f>B15/C15</f>
        <v>62.421768688816002</v>
      </c>
    </row>
    <row r="16" spans="1:4" x14ac:dyDescent="0.25">
      <c r="A16" t="s">
        <v>37</v>
      </c>
      <c r="B16">
        <v>1045.7303243827971</v>
      </c>
      <c r="C16">
        <v>29</v>
      </c>
      <c r="D16">
        <f>B16/C16</f>
        <v>36.059666358027485</v>
      </c>
    </row>
    <row r="17" spans="1:4" x14ac:dyDescent="0.25">
      <c r="A17" t="s">
        <v>99</v>
      </c>
      <c r="B17">
        <v>1019.3334699217173</v>
      </c>
      <c r="C17">
        <v>16</v>
      </c>
      <c r="D17">
        <f>B17/C17</f>
        <v>63.708341870107333</v>
      </c>
    </row>
    <row r="18" spans="1:4" x14ac:dyDescent="0.25">
      <c r="A18" t="s">
        <v>100</v>
      </c>
      <c r="B18">
        <v>1007.0026814688617</v>
      </c>
      <c r="C18">
        <v>16</v>
      </c>
      <c r="D18">
        <f>B18/C18</f>
        <v>62.937667591803859</v>
      </c>
    </row>
    <row r="19" spans="1:4" x14ac:dyDescent="0.25">
      <c r="A19" t="s">
        <v>67</v>
      </c>
      <c r="B19">
        <v>985.03763115157619</v>
      </c>
      <c r="C19">
        <v>17</v>
      </c>
      <c r="D19">
        <f>B19/C19</f>
        <v>57.943390067739777</v>
      </c>
    </row>
    <row r="20" spans="1:4" x14ac:dyDescent="0.25">
      <c r="A20" t="s">
        <v>64</v>
      </c>
      <c r="B20">
        <v>980.94688389997202</v>
      </c>
      <c r="C20">
        <v>30</v>
      </c>
      <c r="D20">
        <f>B20/C20</f>
        <v>32.698229463332403</v>
      </c>
    </row>
    <row r="21" spans="1:4" x14ac:dyDescent="0.25">
      <c r="A21" t="s">
        <v>109</v>
      </c>
      <c r="B21">
        <v>916.38734061745106</v>
      </c>
      <c r="C21">
        <v>16</v>
      </c>
      <c r="D21">
        <f>B21/C21</f>
        <v>57.274208788590691</v>
      </c>
    </row>
    <row r="22" spans="1:4" x14ac:dyDescent="0.25">
      <c r="A22" t="s">
        <v>80</v>
      </c>
      <c r="B22">
        <v>890.12432334232972</v>
      </c>
    </row>
    <row r="23" spans="1:4" x14ac:dyDescent="0.25">
      <c r="A23" t="s">
        <v>62</v>
      </c>
      <c r="B23">
        <v>839.62521866935583</v>
      </c>
    </row>
    <row r="24" spans="1:4" x14ac:dyDescent="0.25">
      <c r="A24" t="s">
        <v>73</v>
      </c>
      <c r="B24">
        <v>761.34170414335483</v>
      </c>
    </row>
    <row r="25" spans="1:4" x14ac:dyDescent="0.25">
      <c r="A25" t="s">
        <v>55</v>
      </c>
      <c r="B25">
        <v>731.7428788790487</v>
      </c>
    </row>
    <row r="26" spans="1:4" x14ac:dyDescent="0.25">
      <c r="A26" t="s">
        <v>32</v>
      </c>
      <c r="B26">
        <v>723.05890312811471</v>
      </c>
    </row>
    <row r="27" spans="1:4" x14ac:dyDescent="0.25">
      <c r="A27" t="s">
        <v>154</v>
      </c>
      <c r="B27">
        <v>701.66445713972826</v>
      </c>
    </row>
    <row r="28" spans="1:4" x14ac:dyDescent="0.25">
      <c r="A28" t="s">
        <v>74</v>
      </c>
      <c r="B28">
        <v>699.52618860923724</v>
      </c>
    </row>
    <row r="29" spans="1:4" x14ac:dyDescent="0.25">
      <c r="A29" t="s">
        <v>102</v>
      </c>
      <c r="B29">
        <v>682.63958988634909</v>
      </c>
    </row>
    <row r="30" spans="1:4" x14ac:dyDescent="0.25">
      <c r="A30" t="s">
        <v>81</v>
      </c>
      <c r="B30">
        <v>652.72233948705605</v>
      </c>
    </row>
    <row r="31" spans="1:4" x14ac:dyDescent="0.25">
      <c r="A31" t="s">
        <v>149</v>
      </c>
      <c r="B31">
        <v>637.06705627986389</v>
      </c>
    </row>
    <row r="32" spans="1:4" x14ac:dyDescent="0.25">
      <c r="A32" t="s">
        <v>121</v>
      </c>
      <c r="B32">
        <v>602.95280680230542</v>
      </c>
    </row>
    <row r="33" spans="1:2" x14ac:dyDescent="0.25">
      <c r="A33" t="s">
        <v>122</v>
      </c>
      <c r="B33">
        <v>495.2550630059427</v>
      </c>
    </row>
    <row r="34" spans="1:2" x14ac:dyDescent="0.25">
      <c r="A34" t="s">
        <v>123</v>
      </c>
      <c r="B34">
        <v>453.8138636927693</v>
      </c>
    </row>
    <row r="35" spans="1:2" x14ac:dyDescent="0.25">
      <c r="A35" t="s">
        <v>60</v>
      </c>
      <c r="B35">
        <v>436.32192622677309</v>
      </c>
    </row>
    <row r="36" spans="1:2" x14ac:dyDescent="0.25">
      <c r="A36" t="s">
        <v>132</v>
      </c>
      <c r="B36">
        <v>400.25257493684211</v>
      </c>
    </row>
    <row r="37" spans="1:2" x14ac:dyDescent="0.25">
      <c r="A37" t="s">
        <v>111</v>
      </c>
      <c r="B37">
        <v>399.30381797921819</v>
      </c>
    </row>
    <row r="38" spans="1:2" x14ac:dyDescent="0.25">
      <c r="A38" t="s">
        <v>164</v>
      </c>
      <c r="B38">
        <v>390.12748253232934</v>
      </c>
    </row>
    <row r="39" spans="1:2" x14ac:dyDescent="0.25">
      <c r="A39" t="s">
        <v>65</v>
      </c>
      <c r="B39">
        <v>383.2206159801338</v>
      </c>
    </row>
    <row r="40" spans="1:2" x14ac:dyDescent="0.25">
      <c r="A40" t="s">
        <v>170</v>
      </c>
      <c r="B40">
        <v>378.61603827867009</v>
      </c>
    </row>
    <row r="41" spans="1:2" x14ac:dyDescent="0.25">
      <c r="A41" t="s">
        <v>72</v>
      </c>
      <c r="B41">
        <v>347.31702138276728</v>
      </c>
    </row>
    <row r="42" spans="1:2" x14ac:dyDescent="0.25">
      <c r="A42" t="s">
        <v>163</v>
      </c>
      <c r="B42">
        <v>344.40448392438623</v>
      </c>
    </row>
    <row r="43" spans="1:2" x14ac:dyDescent="0.25">
      <c r="A43" t="s">
        <v>89</v>
      </c>
      <c r="B43">
        <v>342.18142734579214</v>
      </c>
    </row>
    <row r="44" spans="1:2" x14ac:dyDescent="0.25">
      <c r="A44" t="s">
        <v>175</v>
      </c>
      <c r="B44">
        <v>341.63074998715382</v>
      </c>
    </row>
    <row r="45" spans="1:2" x14ac:dyDescent="0.25">
      <c r="A45" t="s">
        <v>156</v>
      </c>
      <c r="B45">
        <v>337.02617228569017</v>
      </c>
    </row>
    <row r="46" spans="1:2" x14ac:dyDescent="0.25">
      <c r="A46" t="s">
        <v>112</v>
      </c>
      <c r="B46">
        <v>335.05150739147484</v>
      </c>
    </row>
    <row r="47" spans="1:2" x14ac:dyDescent="0.25">
      <c r="A47" t="s">
        <v>148</v>
      </c>
      <c r="B47">
        <v>313.24527696501639</v>
      </c>
    </row>
    <row r="48" spans="1:2" x14ac:dyDescent="0.25">
      <c r="A48" t="s">
        <v>157</v>
      </c>
      <c r="B48">
        <v>304.79412837544425</v>
      </c>
    </row>
    <row r="49" spans="1:2" x14ac:dyDescent="0.25">
      <c r="A49" t="s">
        <v>158</v>
      </c>
      <c r="B49">
        <v>301.73383271135719</v>
      </c>
    </row>
    <row r="50" spans="1:2" x14ac:dyDescent="0.25">
      <c r="A50" t="s">
        <v>165</v>
      </c>
      <c r="B50">
        <v>279.32028433758722</v>
      </c>
    </row>
    <row r="51" spans="1:2" x14ac:dyDescent="0.25">
      <c r="A51" t="s">
        <v>68</v>
      </c>
      <c r="B51">
        <v>277.92000166568255</v>
      </c>
    </row>
    <row r="52" spans="1:2" x14ac:dyDescent="0.25">
      <c r="A52" t="s">
        <v>166</v>
      </c>
      <c r="B52">
        <v>274.71570663612351</v>
      </c>
    </row>
    <row r="53" spans="1:2" x14ac:dyDescent="0.25">
      <c r="A53" t="s">
        <v>147</v>
      </c>
      <c r="B53">
        <v>262.57522857869441</v>
      </c>
    </row>
    <row r="54" spans="1:2" x14ac:dyDescent="0.25">
      <c r="A54" t="s">
        <v>155</v>
      </c>
      <c r="B54">
        <v>258.73544195344851</v>
      </c>
    </row>
    <row r="55" spans="1:2" x14ac:dyDescent="0.25">
      <c r="A55" t="s">
        <v>153</v>
      </c>
      <c r="B55">
        <v>253.99510697953687</v>
      </c>
    </row>
    <row r="56" spans="1:2" x14ac:dyDescent="0.25">
      <c r="A56" t="s">
        <v>145</v>
      </c>
      <c r="B56">
        <v>252.48452090580435</v>
      </c>
    </row>
    <row r="57" spans="1:2" x14ac:dyDescent="0.25">
      <c r="A57" t="s">
        <v>161</v>
      </c>
      <c r="B57">
        <v>228.52126294167982</v>
      </c>
    </row>
    <row r="58" spans="1:2" x14ac:dyDescent="0.25">
      <c r="A58" t="s">
        <v>82</v>
      </c>
      <c r="B58">
        <v>222.94612048072634</v>
      </c>
    </row>
    <row r="59" spans="1:2" x14ac:dyDescent="0.25">
      <c r="A59" t="s">
        <v>167</v>
      </c>
      <c r="B59">
        <v>214.3587129097553</v>
      </c>
    </row>
    <row r="60" spans="1:2" x14ac:dyDescent="0.25">
      <c r="A60" t="s">
        <v>88</v>
      </c>
      <c r="B60">
        <v>204.52780967487155</v>
      </c>
    </row>
    <row r="61" spans="1:2" x14ac:dyDescent="0.25">
      <c r="A61" t="s">
        <v>151</v>
      </c>
      <c r="B61">
        <v>199.62102924041687</v>
      </c>
    </row>
    <row r="62" spans="1:2" x14ac:dyDescent="0.25">
      <c r="A62" t="s">
        <v>108</v>
      </c>
      <c r="B62">
        <v>183.84806136536429</v>
      </c>
    </row>
    <row r="63" spans="1:2" x14ac:dyDescent="0.25">
      <c r="A63" t="s">
        <v>169</v>
      </c>
      <c r="B63">
        <v>149.71577193031266</v>
      </c>
    </row>
    <row r="64" spans="1:2" x14ac:dyDescent="0.25">
      <c r="A64" t="s">
        <v>143</v>
      </c>
      <c r="B64">
        <v>136.62583914314206</v>
      </c>
    </row>
    <row r="65" spans="1:2" x14ac:dyDescent="0.25">
      <c r="A65" t="s">
        <v>94</v>
      </c>
      <c r="B65">
        <v>122.81210603875098</v>
      </c>
    </row>
    <row r="66" spans="1:2" x14ac:dyDescent="0.25">
      <c r="A66" t="s">
        <v>92</v>
      </c>
      <c r="B66">
        <v>122.81210603875098</v>
      </c>
    </row>
    <row r="67" spans="1:2" x14ac:dyDescent="0.25">
      <c r="A67" t="s">
        <v>93</v>
      </c>
      <c r="B67">
        <v>118.28025252333398</v>
      </c>
    </row>
    <row r="68" spans="1:2" x14ac:dyDescent="0.25">
      <c r="A68" t="s">
        <v>160</v>
      </c>
      <c r="B68">
        <v>117.71406474693769</v>
      </c>
    </row>
    <row r="69" spans="1:2" x14ac:dyDescent="0.25">
      <c r="A69" t="s">
        <v>159</v>
      </c>
      <c r="B69">
        <v>115.41177589620584</v>
      </c>
    </row>
    <row r="70" spans="1:2" x14ac:dyDescent="0.25">
      <c r="A70" t="s">
        <v>59</v>
      </c>
      <c r="B70">
        <v>110.80719819474214</v>
      </c>
    </row>
    <row r="71" spans="1:2" x14ac:dyDescent="0.25">
      <c r="A71" t="s">
        <v>101</v>
      </c>
      <c r="B71">
        <v>109.07109712040661</v>
      </c>
    </row>
    <row r="72" spans="1:2" x14ac:dyDescent="0.25">
      <c r="A72" t="s">
        <v>171</v>
      </c>
      <c r="B72">
        <v>108.50490934401029</v>
      </c>
    </row>
    <row r="73" spans="1:2" x14ac:dyDescent="0.25">
      <c r="A73" t="s">
        <v>125</v>
      </c>
      <c r="B73">
        <v>107.98859289343986</v>
      </c>
    </row>
    <row r="74" spans="1:2" x14ac:dyDescent="0.25">
      <c r="A74" t="s">
        <v>142</v>
      </c>
      <c r="B74">
        <v>104.65525956010649</v>
      </c>
    </row>
    <row r="75" spans="1:2" x14ac:dyDescent="0.25">
      <c r="A75" t="s">
        <v>78</v>
      </c>
      <c r="B75">
        <v>98.77943749051245</v>
      </c>
    </row>
    <row r="76" spans="1:2" x14ac:dyDescent="0.25">
      <c r="A76" t="s">
        <v>141</v>
      </c>
      <c r="B76">
        <v>83.578476709968612</v>
      </c>
    </row>
    <row r="77" spans="1:2" x14ac:dyDescent="0.25">
      <c r="A77" t="s">
        <v>105</v>
      </c>
      <c r="B77">
        <v>75.016353597669593</v>
      </c>
    </row>
    <row r="78" spans="1:2" x14ac:dyDescent="0.25">
      <c r="A78" t="s">
        <v>144</v>
      </c>
      <c r="B78">
        <v>72.467332951762941</v>
      </c>
    </row>
    <row r="79" spans="1:2" x14ac:dyDescent="0.25">
      <c r="A79" t="s">
        <v>84</v>
      </c>
      <c r="B79">
        <v>64.212454004844901</v>
      </c>
    </row>
    <row r="80" spans="1:2" x14ac:dyDescent="0.25">
      <c r="A80" t="s">
        <v>97</v>
      </c>
      <c r="B80">
        <v>60.254908594009564</v>
      </c>
    </row>
    <row r="81" spans="1:2" x14ac:dyDescent="0.25">
      <c r="A81" t="s">
        <v>150</v>
      </c>
      <c r="B81">
        <v>57.513103966393899</v>
      </c>
    </row>
    <row r="82" spans="1:2" x14ac:dyDescent="0.25">
      <c r="A82" t="s">
        <v>86</v>
      </c>
      <c r="B82">
        <v>57.05885565747456</v>
      </c>
    </row>
    <row r="83" spans="1:2" x14ac:dyDescent="0.25">
      <c r="A83" t="s">
        <v>129</v>
      </c>
      <c r="B83">
        <v>55.704278706011628</v>
      </c>
    </row>
    <row r="84" spans="1:2" x14ac:dyDescent="0.25">
      <c r="A84" t="s">
        <v>168</v>
      </c>
      <c r="B84">
        <v>52.207546160836074</v>
      </c>
    </row>
    <row r="85" spans="1:2" x14ac:dyDescent="0.25">
      <c r="A85" t="s">
        <v>131</v>
      </c>
      <c r="B85">
        <v>52.127479532326461</v>
      </c>
    </row>
    <row r="86" spans="1:2" x14ac:dyDescent="0.25">
      <c r="A86" t="s">
        <v>77</v>
      </c>
      <c r="B86">
        <v>49.389718745256225</v>
      </c>
    </row>
    <row r="87" spans="1:2" x14ac:dyDescent="0.25">
      <c r="A87" t="s">
        <v>117</v>
      </c>
      <c r="B87">
        <v>47.087429894524377</v>
      </c>
    </row>
    <row r="88" spans="1:2" x14ac:dyDescent="0.25">
      <c r="A88" t="s">
        <v>173</v>
      </c>
      <c r="B88">
        <v>37.820282837585779</v>
      </c>
    </row>
  </sheetData>
  <autoFilter ref="A1:D88" xr:uid="{E14AF7D4-6444-48F0-960A-7E896C028B3B}"/>
  <pageMargins left="0.7" right="0.7" top="0.75" bottom="0.75" header="0.3" footer="0.3"/>
  <pageSetup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4D46D-AD1D-4B14-A66B-6B307CDAE83B}">
  <dimension ref="A1:D88"/>
  <sheetViews>
    <sheetView topLeftCell="A10" workbookViewId="0">
      <selection activeCell="C26" sqref="C26"/>
    </sheetView>
  </sheetViews>
  <sheetFormatPr defaultRowHeight="15" x14ac:dyDescent="0.25"/>
  <cols>
    <col min="1" max="1" width="62" customWidth="1"/>
    <col min="2" max="2" width="17.140625" customWidth="1"/>
    <col min="3" max="3" width="18.85546875" customWidth="1"/>
    <col min="4" max="4" width="28.28515625" customWidth="1"/>
  </cols>
  <sheetData>
    <row r="1" spans="1:4" ht="15.75" thickBot="1" x14ac:dyDescent="0.3">
      <c r="A1" s="40" t="s">
        <v>25</v>
      </c>
      <c r="B1" s="42" t="s">
        <v>212</v>
      </c>
      <c r="C1" s="43" t="s">
        <v>213</v>
      </c>
      <c r="D1" s="43" t="s">
        <v>214</v>
      </c>
    </row>
    <row r="2" spans="1:4" x14ac:dyDescent="0.25">
      <c r="A2" t="s">
        <v>128</v>
      </c>
      <c r="B2">
        <v>1963.0725472601837</v>
      </c>
      <c r="C2">
        <v>26</v>
      </c>
      <c r="D2">
        <f>B2/C2</f>
        <v>75.502790279237828</v>
      </c>
    </row>
    <row r="3" spans="1:4" x14ac:dyDescent="0.25">
      <c r="A3" t="s">
        <v>66</v>
      </c>
      <c r="B3">
        <v>2153.0055770980603</v>
      </c>
      <c r="C3">
        <v>29</v>
      </c>
      <c r="D3">
        <f>B3/C3</f>
        <v>74.241571624071042</v>
      </c>
    </row>
    <row r="4" spans="1:4" x14ac:dyDescent="0.25">
      <c r="A4" t="s">
        <v>90</v>
      </c>
      <c r="B4">
        <v>1687.8842482216419</v>
      </c>
      <c r="C4">
        <v>25</v>
      </c>
      <c r="D4">
        <f>B4/C4</f>
        <v>67.515369928865681</v>
      </c>
    </row>
    <row r="5" spans="1:4" x14ac:dyDescent="0.25">
      <c r="A5" t="s">
        <v>87</v>
      </c>
      <c r="B5">
        <v>1410.9740680675136</v>
      </c>
      <c r="C5">
        <v>21</v>
      </c>
      <c r="D5">
        <f>B5/C5</f>
        <v>67.189241336548264</v>
      </c>
    </row>
    <row r="6" spans="1:4" x14ac:dyDescent="0.25">
      <c r="A6" t="s">
        <v>99</v>
      </c>
      <c r="B6">
        <v>1019.3334699217173</v>
      </c>
      <c r="C6">
        <v>16</v>
      </c>
      <c r="D6">
        <f>B6/C6</f>
        <v>63.708341870107333</v>
      </c>
    </row>
    <row r="7" spans="1:4" x14ac:dyDescent="0.25">
      <c r="A7" t="s">
        <v>100</v>
      </c>
      <c r="B7">
        <v>1007.0026814688617</v>
      </c>
      <c r="C7">
        <v>16</v>
      </c>
      <c r="D7">
        <f>B7/C7</f>
        <v>62.937667591803859</v>
      </c>
    </row>
    <row r="8" spans="1:4" x14ac:dyDescent="0.25">
      <c r="A8" t="s">
        <v>98</v>
      </c>
      <c r="B8">
        <v>1061.170067709872</v>
      </c>
      <c r="C8">
        <v>17</v>
      </c>
      <c r="D8">
        <f>B8/C8</f>
        <v>62.421768688816002</v>
      </c>
    </row>
    <row r="9" spans="1:4" x14ac:dyDescent="0.25">
      <c r="A9" t="s">
        <v>35</v>
      </c>
      <c r="B9">
        <v>1090.6758770451713</v>
      </c>
      <c r="C9">
        <v>18</v>
      </c>
      <c r="D9">
        <f>B9/C9</f>
        <v>60.593104280287292</v>
      </c>
    </row>
    <row r="10" spans="1:4" x14ac:dyDescent="0.25">
      <c r="A10" t="s">
        <v>67</v>
      </c>
      <c r="B10">
        <v>985.03763115157619</v>
      </c>
      <c r="C10">
        <v>17</v>
      </c>
      <c r="D10">
        <f>B10/C10</f>
        <v>57.943390067739777</v>
      </c>
    </row>
    <row r="11" spans="1:4" x14ac:dyDescent="0.25">
      <c r="A11" t="s">
        <v>109</v>
      </c>
      <c r="B11">
        <v>916.38734061745106</v>
      </c>
      <c r="C11">
        <v>16</v>
      </c>
      <c r="D11">
        <f>B11/C11</f>
        <v>57.274208788590691</v>
      </c>
    </row>
    <row r="12" spans="1:4" x14ac:dyDescent="0.25">
      <c r="A12" t="s">
        <v>70</v>
      </c>
      <c r="B12">
        <v>1225.4982916257102</v>
      </c>
      <c r="C12">
        <v>22</v>
      </c>
      <c r="D12">
        <f>B12/C12</f>
        <v>55.704467801168647</v>
      </c>
    </row>
    <row r="13" spans="1:4" x14ac:dyDescent="0.25">
      <c r="A13" t="s">
        <v>63</v>
      </c>
      <c r="B13">
        <v>1281.0256254714898</v>
      </c>
      <c r="C13">
        <v>23</v>
      </c>
      <c r="D13">
        <f>B13/C13</f>
        <v>55.696766324847381</v>
      </c>
    </row>
    <row r="14" spans="1:4" x14ac:dyDescent="0.25">
      <c r="A14" t="s">
        <v>69</v>
      </c>
      <c r="B14">
        <v>1552.455905330738</v>
      </c>
      <c r="C14">
        <v>28</v>
      </c>
      <c r="D14">
        <f>B14/C14</f>
        <v>55.44485376181207</v>
      </c>
    </row>
    <row r="15" spans="1:4" x14ac:dyDescent="0.25">
      <c r="A15" t="s">
        <v>71</v>
      </c>
      <c r="B15">
        <v>1097.5330085191974</v>
      </c>
      <c r="C15">
        <v>20</v>
      </c>
      <c r="D15">
        <f>B15/C15</f>
        <v>54.876650425959873</v>
      </c>
    </row>
    <row r="16" spans="1:4" x14ac:dyDescent="0.25">
      <c r="A16" t="s">
        <v>31</v>
      </c>
      <c r="B16">
        <v>1539.9070304387626</v>
      </c>
      <c r="C16">
        <v>30</v>
      </c>
      <c r="D16">
        <f>B16/C16</f>
        <v>51.330234347958751</v>
      </c>
    </row>
    <row r="17" spans="1:4" x14ac:dyDescent="0.25">
      <c r="A17" t="s">
        <v>79</v>
      </c>
      <c r="B17">
        <v>1441.568754076427</v>
      </c>
      <c r="C17">
        <v>31</v>
      </c>
      <c r="D17">
        <f>B17/C17</f>
        <v>46.502217873433132</v>
      </c>
    </row>
    <row r="18" spans="1:4" x14ac:dyDescent="0.25">
      <c r="A18" t="s">
        <v>135</v>
      </c>
      <c r="B18">
        <v>1224.5296549018367</v>
      </c>
      <c r="C18">
        <v>27</v>
      </c>
      <c r="D18">
        <f>B18/C18</f>
        <v>45.35295018154951</v>
      </c>
    </row>
    <row r="19" spans="1:4" x14ac:dyDescent="0.25">
      <c r="A19" t="s">
        <v>36</v>
      </c>
      <c r="B19">
        <v>1227.1315543523724</v>
      </c>
      <c r="C19">
        <v>30</v>
      </c>
      <c r="D19">
        <f>B19/C19</f>
        <v>40.904385145079083</v>
      </c>
    </row>
    <row r="20" spans="1:4" x14ac:dyDescent="0.25">
      <c r="A20" t="s">
        <v>37</v>
      </c>
      <c r="B20">
        <v>1045.7303243827971</v>
      </c>
      <c r="C20">
        <v>29</v>
      </c>
      <c r="D20">
        <f>B20/C20</f>
        <v>36.059666358027485</v>
      </c>
    </row>
    <row r="21" spans="1:4" x14ac:dyDescent="0.25">
      <c r="A21" t="s">
        <v>64</v>
      </c>
      <c r="B21">
        <v>980.94688389997202</v>
      </c>
      <c r="C21">
        <v>30</v>
      </c>
      <c r="D21">
        <f>B21/C21</f>
        <v>32.698229463332403</v>
      </c>
    </row>
    <row r="22" spans="1:4" x14ac:dyDescent="0.25">
      <c r="A22" t="s">
        <v>80</v>
      </c>
      <c r="B22">
        <v>890.12432334232972</v>
      </c>
    </row>
    <row r="23" spans="1:4" x14ac:dyDescent="0.25">
      <c r="A23" t="s">
        <v>62</v>
      </c>
      <c r="B23">
        <v>839.62521866935583</v>
      </c>
    </row>
    <row r="24" spans="1:4" x14ac:dyDescent="0.25">
      <c r="A24" t="s">
        <v>73</v>
      </c>
      <c r="B24">
        <v>761.34170414335483</v>
      </c>
    </row>
    <row r="25" spans="1:4" x14ac:dyDescent="0.25">
      <c r="A25" t="s">
        <v>55</v>
      </c>
      <c r="B25">
        <v>731.7428788790487</v>
      </c>
    </row>
    <row r="26" spans="1:4" x14ac:dyDescent="0.25">
      <c r="A26" t="s">
        <v>32</v>
      </c>
      <c r="B26">
        <v>723.05890312811471</v>
      </c>
    </row>
    <row r="27" spans="1:4" x14ac:dyDescent="0.25">
      <c r="A27" t="s">
        <v>154</v>
      </c>
      <c r="B27">
        <v>701.66445713972826</v>
      </c>
    </row>
    <row r="28" spans="1:4" x14ac:dyDescent="0.25">
      <c r="A28" t="s">
        <v>74</v>
      </c>
      <c r="B28">
        <v>699.52618860923724</v>
      </c>
    </row>
    <row r="29" spans="1:4" x14ac:dyDescent="0.25">
      <c r="A29" t="s">
        <v>102</v>
      </c>
      <c r="B29">
        <v>682.63958988634909</v>
      </c>
    </row>
    <row r="30" spans="1:4" x14ac:dyDescent="0.25">
      <c r="A30" t="s">
        <v>81</v>
      </c>
      <c r="B30">
        <v>652.72233948705605</v>
      </c>
    </row>
    <row r="31" spans="1:4" x14ac:dyDescent="0.25">
      <c r="A31" t="s">
        <v>149</v>
      </c>
      <c r="B31">
        <v>637.06705627986389</v>
      </c>
    </row>
    <row r="32" spans="1:4" x14ac:dyDescent="0.25">
      <c r="A32" t="s">
        <v>121</v>
      </c>
      <c r="B32">
        <v>602.95280680230542</v>
      </c>
    </row>
    <row r="33" spans="1:2" x14ac:dyDescent="0.25">
      <c r="A33" t="s">
        <v>122</v>
      </c>
      <c r="B33">
        <v>495.2550630059427</v>
      </c>
    </row>
    <row r="34" spans="1:2" x14ac:dyDescent="0.25">
      <c r="A34" t="s">
        <v>123</v>
      </c>
      <c r="B34">
        <v>453.8138636927693</v>
      </c>
    </row>
    <row r="35" spans="1:2" x14ac:dyDescent="0.25">
      <c r="A35" t="s">
        <v>60</v>
      </c>
      <c r="B35">
        <v>436.32192622677309</v>
      </c>
    </row>
    <row r="36" spans="1:2" x14ac:dyDescent="0.25">
      <c r="A36" t="s">
        <v>132</v>
      </c>
      <c r="B36">
        <v>400.25257493684211</v>
      </c>
    </row>
    <row r="37" spans="1:2" x14ac:dyDescent="0.25">
      <c r="A37" t="s">
        <v>111</v>
      </c>
      <c r="B37">
        <v>399.30381797921819</v>
      </c>
    </row>
    <row r="38" spans="1:2" x14ac:dyDescent="0.25">
      <c r="A38" t="s">
        <v>164</v>
      </c>
      <c r="B38">
        <v>390.12748253232934</v>
      </c>
    </row>
    <row r="39" spans="1:2" x14ac:dyDescent="0.25">
      <c r="A39" t="s">
        <v>65</v>
      </c>
      <c r="B39">
        <v>383.2206159801338</v>
      </c>
    </row>
    <row r="40" spans="1:2" x14ac:dyDescent="0.25">
      <c r="A40" t="s">
        <v>170</v>
      </c>
      <c r="B40">
        <v>378.61603827867009</v>
      </c>
    </row>
    <row r="41" spans="1:2" x14ac:dyDescent="0.25">
      <c r="A41" t="s">
        <v>72</v>
      </c>
      <c r="B41">
        <v>347.31702138276728</v>
      </c>
    </row>
    <row r="42" spans="1:2" x14ac:dyDescent="0.25">
      <c r="A42" t="s">
        <v>163</v>
      </c>
      <c r="B42">
        <v>344.40448392438623</v>
      </c>
    </row>
    <row r="43" spans="1:2" x14ac:dyDescent="0.25">
      <c r="A43" t="s">
        <v>89</v>
      </c>
      <c r="B43">
        <v>342.18142734579214</v>
      </c>
    </row>
    <row r="44" spans="1:2" x14ac:dyDescent="0.25">
      <c r="A44" t="s">
        <v>175</v>
      </c>
      <c r="B44">
        <v>341.63074998715382</v>
      </c>
    </row>
    <row r="45" spans="1:2" x14ac:dyDescent="0.25">
      <c r="A45" t="s">
        <v>156</v>
      </c>
      <c r="B45">
        <v>337.02617228569017</v>
      </c>
    </row>
    <row r="46" spans="1:2" x14ac:dyDescent="0.25">
      <c r="A46" t="s">
        <v>112</v>
      </c>
      <c r="B46">
        <v>335.05150739147484</v>
      </c>
    </row>
    <row r="47" spans="1:2" x14ac:dyDescent="0.25">
      <c r="A47" t="s">
        <v>148</v>
      </c>
      <c r="B47">
        <v>313.24527696501639</v>
      </c>
    </row>
    <row r="48" spans="1:2" x14ac:dyDescent="0.25">
      <c r="A48" t="s">
        <v>157</v>
      </c>
      <c r="B48">
        <v>304.79412837544425</v>
      </c>
    </row>
    <row r="49" spans="1:2" x14ac:dyDescent="0.25">
      <c r="A49" t="s">
        <v>158</v>
      </c>
      <c r="B49">
        <v>301.73383271135719</v>
      </c>
    </row>
    <row r="50" spans="1:2" x14ac:dyDescent="0.25">
      <c r="A50" t="s">
        <v>165</v>
      </c>
      <c r="B50">
        <v>279.32028433758722</v>
      </c>
    </row>
    <row r="51" spans="1:2" x14ac:dyDescent="0.25">
      <c r="A51" t="s">
        <v>68</v>
      </c>
      <c r="B51">
        <v>277.92000166568255</v>
      </c>
    </row>
    <row r="52" spans="1:2" x14ac:dyDescent="0.25">
      <c r="A52" t="s">
        <v>166</v>
      </c>
      <c r="B52">
        <v>274.71570663612351</v>
      </c>
    </row>
    <row r="53" spans="1:2" x14ac:dyDescent="0.25">
      <c r="A53" t="s">
        <v>147</v>
      </c>
      <c r="B53">
        <v>262.57522857869441</v>
      </c>
    </row>
    <row r="54" spans="1:2" x14ac:dyDescent="0.25">
      <c r="A54" t="s">
        <v>155</v>
      </c>
      <c r="B54">
        <v>258.73544195344851</v>
      </c>
    </row>
    <row r="55" spans="1:2" x14ac:dyDescent="0.25">
      <c r="A55" t="s">
        <v>153</v>
      </c>
      <c r="B55">
        <v>253.99510697953687</v>
      </c>
    </row>
    <row r="56" spans="1:2" x14ac:dyDescent="0.25">
      <c r="A56" t="s">
        <v>145</v>
      </c>
      <c r="B56">
        <v>252.48452090580435</v>
      </c>
    </row>
    <row r="57" spans="1:2" x14ac:dyDescent="0.25">
      <c r="A57" t="s">
        <v>161</v>
      </c>
      <c r="B57">
        <v>228.52126294167982</v>
      </c>
    </row>
    <row r="58" spans="1:2" x14ac:dyDescent="0.25">
      <c r="A58" t="s">
        <v>82</v>
      </c>
      <c r="B58">
        <v>222.94612048072634</v>
      </c>
    </row>
    <row r="59" spans="1:2" x14ac:dyDescent="0.25">
      <c r="A59" t="s">
        <v>167</v>
      </c>
      <c r="B59">
        <v>214.3587129097553</v>
      </c>
    </row>
    <row r="60" spans="1:2" x14ac:dyDescent="0.25">
      <c r="A60" t="s">
        <v>88</v>
      </c>
      <c r="B60">
        <v>204.52780967487155</v>
      </c>
    </row>
    <row r="61" spans="1:2" x14ac:dyDescent="0.25">
      <c r="A61" t="s">
        <v>151</v>
      </c>
      <c r="B61">
        <v>199.62102924041687</v>
      </c>
    </row>
    <row r="62" spans="1:2" x14ac:dyDescent="0.25">
      <c r="A62" t="s">
        <v>108</v>
      </c>
      <c r="B62">
        <v>183.84806136536429</v>
      </c>
    </row>
    <row r="63" spans="1:2" x14ac:dyDescent="0.25">
      <c r="A63" t="s">
        <v>169</v>
      </c>
      <c r="B63">
        <v>149.71577193031266</v>
      </c>
    </row>
    <row r="64" spans="1:2" x14ac:dyDescent="0.25">
      <c r="A64" t="s">
        <v>143</v>
      </c>
      <c r="B64">
        <v>136.62583914314206</v>
      </c>
    </row>
    <row r="65" spans="1:2" x14ac:dyDescent="0.25">
      <c r="A65" t="s">
        <v>94</v>
      </c>
      <c r="B65">
        <v>122.81210603875098</v>
      </c>
    </row>
    <row r="66" spans="1:2" x14ac:dyDescent="0.25">
      <c r="A66" t="s">
        <v>92</v>
      </c>
      <c r="B66">
        <v>122.81210603875098</v>
      </c>
    </row>
    <row r="67" spans="1:2" x14ac:dyDescent="0.25">
      <c r="A67" t="s">
        <v>93</v>
      </c>
      <c r="B67">
        <v>118.28025252333398</v>
      </c>
    </row>
    <row r="68" spans="1:2" x14ac:dyDescent="0.25">
      <c r="A68" t="s">
        <v>160</v>
      </c>
      <c r="B68">
        <v>117.71406474693769</v>
      </c>
    </row>
    <row r="69" spans="1:2" x14ac:dyDescent="0.25">
      <c r="A69" t="s">
        <v>159</v>
      </c>
      <c r="B69">
        <v>115.41177589620584</v>
      </c>
    </row>
    <row r="70" spans="1:2" x14ac:dyDescent="0.25">
      <c r="A70" t="s">
        <v>59</v>
      </c>
      <c r="B70">
        <v>110.80719819474214</v>
      </c>
    </row>
    <row r="71" spans="1:2" x14ac:dyDescent="0.25">
      <c r="A71" t="s">
        <v>101</v>
      </c>
      <c r="B71">
        <v>109.07109712040661</v>
      </c>
    </row>
    <row r="72" spans="1:2" x14ac:dyDescent="0.25">
      <c r="A72" t="s">
        <v>171</v>
      </c>
      <c r="B72">
        <v>108.50490934401029</v>
      </c>
    </row>
    <row r="73" spans="1:2" x14ac:dyDescent="0.25">
      <c r="A73" t="s">
        <v>125</v>
      </c>
      <c r="B73">
        <v>107.98859289343986</v>
      </c>
    </row>
    <row r="74" spans="1:2" x14ac:dyDescent="0.25">
      <c r="A74" t="s">
        <v>142</v>
      </c>
      <c r="B74">
        <v>104.65525956010649</v>
      </c>
    </row>
    <row r="75" spans="1:2" x14ac:dyDescent="0.25">
      <c r="A75" t="s">
        <v>78</v>
      </c>
      <c r="B75">
        <v>98.77943749051245</v>
      </c>
    </row>
    <row r="76" spans="1:2" x14ac:dyDescent="0.25">
      <c r="A76" t="s">
        <v>141</v>
      </c>
      <c r="B76">
        <v>83.578476709968612</v>
      </c>
    </row>
    <row r="77" spans="1:2" x14ac:dyDescent="0.25">
      <c r="A77" t="s">
        <v>105</v>
      </c>
      <c r="B77">
        <v>75.016353597669593</v>
      </c>
    </row>
    <row r="78" spans="1:2" x14ac:dyDescent="0.25">
      <c r="A78" t="s">
        <v>144</v>
      </c>
      <c r="B78">
        <v>72.467332951762941</v>
      </c>
    </row>
    <row r="79" spans="1:2" x14ac:dyDescent="0.25">
      <c r="A79" t="s">
        <v>84</v>
      </c>
      <c r="B79">
        <v>64.212454004844901</v>
      </c>
    </row>
    <row r="80" spans="1:2" x14ac:dyDescent="0.25">
      <c r="A80" t="s">
        <v>97</v>
      </c>
      <c r="B80">
        <v>60.254908594009564</v>
      </c>
    </row>
    <row r="81" spans="1:2" x14ac:dyDescent="0.25">
      <c r="A81" t="s">
        <v>150</v>
      </c>
      <c r="B81">
        <v>57.513103966393899</v>
      </c>
    </row>
    <row r="82" spans="1:2" x14ac:dyDescent="0.25">
      <c r="A82" t="s">
        <v>86</v>
      </c>
      <c r="B82">
        <v>57.05885565747456</v>
      </c>
    </row>
    <row r="83" spans="1:2" x14ac:dyDescent="0.25">
      <c r="A83" t="s">
        <v>129</v>
      </c>
      <c r="B83">
        <v>55.704278706011628</v>
      </c>
    </row>
    <row r="84" spans="1:2" x14ac:dyDescent="0.25">
      <c r="A84" t="s">
        <v>168</v>
      </c>
      <c r="B84">
        <v>52.207546160836074</v>
      </c>
    </row>
    <row r="85" spans="1:2" x14ac:dyDescent="0.25">
      <c r="A85" t="s">
        <v>131</v>
      </c>
      <c r="B85">
        <v>52.127479532326461</v>
      </c>
    </row>
    <row r="86" spans="1:2" x14ac:dyDescent="0.25">
      <c r="A86" t="s">
        <v>77</v>
      </c>
      <c r="B86">
        <v>49.389718745256225</v>
      </c>
    </row>
    <row r="87" spans="1:2" x14ac:dyDescent="0.25">
      <c r="A87" t="s">
        <v>117</v>
      </c>
      <c r="B87">
        <v>47.087429894524377</v>
      </c>
    </row>
    <row r="88" spans="1:2" x14ac:dyDescent="0.25">
      <c r="A88" t="s">
        <v>173</v>
      </c>
      <c r="B88">
        <v>37.820282837585779</v>
      </c>
    </row>
  </sheetData>
  <autoFilter ref="A1:D88" xr:uid="{E14AF7D4-6444-48F0-960A-7E896C028B3B}">
    <sortState xmlns:xlrd2="http://schemas.microsoft.com/office/spreadsheetml/2017/richdata2" ref="A2:D88">
      <sortCondition descending="1" ref="D1:D88"/>
    </sortState>
  </autoFilter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926D5-79FF-4AF4-8AAB-AB1A9D274F71}">
  <dimension ref="A1:D88"/>
  <sheetViews>
    <sheetView tabSelected="1" workbookViewId="0">
      <selection activeCell="A5" sqref="A5"/>
    </sheetView>
  </sheetViews>
  <sheetFormatPr defaultRowHeight="15" x14ac:dyDescent="0.25"/>
  <cols>
    <col min="1" max="1" width="62" customWidth="1"/>
    <col min="2" max="2" width="17.140625" customWidth="1"/>
    <col min="3" max="3" width="18.85546875" customWidth="1"/>
    <col min="4" max="4" width="28.28515625" customWidth="1"/>
  </cols>
  <sheetData>
    <row r="1" spans="1:4" ht="15.75" thickBot="1" x14ac:dyDescent="0.3">
      <c r="A1" s="40" t="s">
        <v>25</v>
      </c>
      <c r="B1" s="42" t="s">
        <v>212</v>
      </c>
      <c r="C1" s="43" t="s">
        <v>213</v>
      </c>
      <c r="D1" s="43" t="s">
        <v>214</v>
      </c>
    </row>
    <row r="2" spans="1:4" x14ac:dyDescent="0.25">
      <c r="A2" t="s">
        <v>66</v>
      </c>
      <c r="B2">
        <v>2153.0055770980603</v>
      </c>
      <c r="C2">
        <v>29</v>
      </c>
      <c r="D2">
        <f>B2/C2</f>
        <v>74.241571624071042</v>
      </c>
    </row>
    <row r="3" spans="1:4" x14ac:dyDescent="0.25">
      <c r="A3" t="s">
        <v>128</v>
      </c>
      <c r="B3">
        <v>1963.0725472601837</v>
      </c>
      <c r="C3">
        <v>26</v>
      </c>
      <c r="D3">
        <f>B3/C3</f>
        <v>75.502790279237828</v>
      </c>
    </row>
    <row r="4" spans="1:4" x14ac:dyDescent="0.25">
      <c r="A4" t="s">
        <v>90</v>
      </c>
      <c r="B4">
        <v>1687.8842482216419</v>
      </c>
      <c r="C4">
        <v>25</v>
      </c>
      <c r="D4">
        <f>B4/C4</f>
        <v>67.515369928865681</v>
      </c>
    </row>
    <row r="5" spans="1:4" x14ac:dyDescent="0.25">
      <c r="A5" t="s">
        <v>69</v>
      </c>
      <c r="B5">
        <v>1552.455905330738</v>
      </c>
      <c r="C5">
        <v>28</v>
      </c>
      <c r="D5">
        <f>B5/C5</f>
        <v>55.44485376181207</v>
      </c>
    </row>
    <row r="6" spans="1:4" x14ac:dyDescent="0.25">
      <c r="A6" t="s">
        <v>31</v>
      </c>
      <c r="B6">
        <v>1539.9070304387626</v>
      </c>
      <c r="C6">
        <v>30</v>
      </c>
      <c r="D6">
        <f>B6/C6</f>
        <v>51.330234347958751</v>
      </c>
    </row>
    <row r="7" spans="1:4" x14ac:dyDescent="0.25">
      <c r="A7" t="s">
        <v>79</v>
      </c>
      <c r="B7">
        <v>1441.568754076427</v>
      </c>
      <c r="C7">
        <v>31</v>
      </c>
      <c r="D7">
        <f>B7/C7</f>
        <v>46.502217873433132</v>
      </c>
    </row>
    <row r="8" spans="1:4" x14ac:dyDescent="0.25">
      <c r="A8" t="s">
        <v>87</v>
      </c>
      <c r="B8">
        <v>1410.9740680675136</v>
      </c>
      <c r="C8">
        <v>21</v>
      </c>
      <c r="D8">
        <f>B8/C8</f>
        <v>67.189241336548264</v>
      </c>
    </row>
    <row r="9" spans="1:4" x14ac:dyDescent="0.25">
      <c r="A9" t="s">
        <v>63</v>
      </c>
      <c r="B9">
        <v>1281.0256254714898</v>
      </c>
      <c r="C9">
        <v>23</v>
      </c>
      <c r="D9">
        <f>B9/C9</f>
        <v>55.696766324847381</v>
      </c>
    </row>
    <row r="10" spans="1:4" x14ac:dyDescent="0.25">
      <c r="A10" t="s">
        <v>36</v>
      </c>
      <c r="B10">
        <v>1227.1315543523724</v>
      </c>
      <c r="C10">
        <v>30</v>
      </c>
      <c r="D10">
        <f>B10/C10</f>
        <v>40.904385145079083</v>
      </c>
    </row>
    <row r="11" spans="1:4" x14ac:dyDescent="0.25">
      <c r="A11" t="s">
        <v>70</v>
      </c>
      <c r="B11">
        <v>1225.4982916257102</v>
      </c>
      <c r="C11">
        <v>22</v>
      </c>
      <c r="D11">
        <f>B11/C11</f>
        <v>55.704467801168647</v>
      </c>
    </row>
    <row r="12" spans="1:4" x14ac:dyDescent="0.25">
      <c r="A12" t="s">
        <v>97</v>
      </c>
      <c r="B12">
        <v>1224.5296549018367</v>
      </c>
      <c r="C12">
        <v>27</v>
      </c>
      <c r="D12">
        <f>B12/C12</f>
        <v>45.35295018154951</v>
      </c>
    </row>
    <row r="13" spans="1:4" x14ac:dyDescent="0.25">
      <c r="A13" t="s">
        <v>71</v>
      </c>
      <c r="B13">
        <v>1097.5330085191974</v>
      </c>
      <c r="C13">
        <v>20</v>
      </c>
      <c r="D13">
        <f>B13/C13</f>
        <v>54.876650425959873</v>
      </c>
    </row>
    <row r="14" spans="1:4" x14ac:dyDescent="0.25">
      <c r="A14" t="s">
        <v>35</v>
      </c>
      <c r="B14">
        <v>1090.6758770451713</v>
      </c>
      <c r="C14">
        <v>18</v>
      </c>
      <c r="D14">
        <f>B14/C14</f>
        <v>60.593104280287292</v>
      </c>
    </row>
    <row r="15" spans="1:4" x14ac:dyDescent="0.25">
      <c r="A15" t="s">
        <v>98</v>
      </c>
      <c r="B15">
        <v>1061.170067709872</v>
      </c>
      <c r="C15">
        <v>17</v>
      </c>
      <c r="D15">
        <f>B15/C15</f>
        <v>62.421768688816002</v>
      </c>
    </row>
    <row r="16" spans="1:4" x14ac:dyDescent="0.25">
      <c r="A16" t="s">
        <v>37</v>
      </c>
      <c r="B16">
        <v>1045.7303243827971</v>
      </c>
      <c r="C16">
        <v>29</v>
      </c>
      <c r="D16">
        <f>B16/C16</f>
        <v>36.059666358027485</v>
      </c>
    </row>
    <row r="17" spans="1:4" x14ac:dyDescent="0.25">
      <c r="A17" t="s">
        <v>99</v>
      </c>
      <c r="B17">
        <v>1019.3334699217173</v>
      </c>
      <c r="C17">
        <v>16</v>
      </c>
      <c r="D17">
        <f>B17/C17</f>
        <v>63.708341870107333</v>
      </c>
    </row>
    <row r="18" spans="1:4" x14ac:dyDescent="0.25">
      <c r="A18" t="s">
        <v>100</v>
      </c>
      <c r="B18">
        <v>1007.0026814688617</v>
      </c>
      <c r="C18">
        <v>16</v>
      </c>
      <c r="D18">
        <f>B18/C18</f>
        <v>62.937667591803859</v>
      </c>
    </row>
    <row r="19" spans="1:4" x14ac:dyDescent="0.25">
      <c r="A19" t="s">
        <v>67</v>
      </c>
      <c r="B19">
        <v>985.03763115157619</v>
      </c>
      <c r="C19">
        <v>17</v>
      </c>
      <c r="D19">
        <f>B19/C19</f>
        <v>57.943390067739777</v>
      </c>
    </row>
    <row r="20" spans="1:4" x14ac:dyDescent="0.25">
      <c r="A20" t="s">
        <v>64</v>
      </c>
      <c r="B20">
        <v>980.94688389997202</v>
      </c>
      <c r="C20">
        <v>30</v>
      </c>
      <c r="D20">
        <f>B20/C20</f>
        <v>32.698229463332403</v>
      </c>
    </row>
    <row r="21" spans="1:4" x14ac:dyDescent="0.25">
      <c r="A21" t="s">
        <v>109</v>
      </c>
      <c r="B21">
        <v>916.38734061745106</v>
      </c>
      <c r="C21">
        <v>16</v>
      </c>
      <c r="D21">
        <f>B21/C21</f>
        <v>57.274208788590691</v>
      </c>
    </row>
    <row r="22" spans="1:4" x14ac:dyDescent="0.25">
      <c r="A22" t="s">
        <v>80</v>
      </c>
      <c r="B22">
        <v>890.12432334232972</v>
      </c>
    </row>
    <row r="23" spans="1:4" x14ac:dyDescent="0.25">
      <c r="A23" t="s">
        <v>62</v>
      </c>
      <c r="B23">
        <v>839.62521866935583</v>
      </c>
    </row>
    <row r="24" spans="1:4" x14ac:dyDescent="0.25">
      <c r="A24" t="s">
        <v>73</v>
      </c>
      <c r="B24">
        <v>761.34170414335483</v>
      </c>
    </row>
    <row r="25" spans="1:4" x14ac:dyDescent="0.25">
      <c r="A25" t="s">
        <v>55</v>
      </c>
      <c r="B25">
        <v>731.7428788790487</v>
      </c>
    </row>
    <row r="26" spans="1:4" x14ac:dyDescent="0.25">
      <c r="A26" t="s">
        <v>32</v>
      </c>
      <c r="B26">
        <v>723.05890312811471</v>
      </c>
    </row>
    <row r="27" spans="1:4" x14ac:dyDescent="0.25">
      <c r="A27" t="s">
        <v>154</v>
      </c>
      <c r="B27">
        <v>701.66445713972826</v>
      </c>
    </row>
    <row r="28" spans="1:4" x14ac:dyDescent="0.25">
      <c r="A28" t="s">
        <v>74</v>
      </c>
      <c r="B28">
        <v>699.52618860923724</v>
      </c>
    </row>
    <row r="29" spans="1:4" x14ac:dyDescent="0.25">
      <c r="A29" t="s">
        <v>102</v>
      </c>
      <c r="B29">
        <v>682.63958988634909</v>
      </c>
    </row>
    <row r="30" spans="1:4" x14ac:dyDescent="0.25">
      <c r="A30" t="s">
        <v>81</v>
      </c>
      <c r="B30">
        <v>652.72233948705605</v>
      </c>
    </row>
    <row r="31" spans="1:4" x14ac:dyDescent="0.25">
      <c r="A31" t="s">
        <v>149</v>
      </c>
      <c r="B31">
        <v>637.06705627986389</v>
      </c>
    </row>
    <row r="32" spans="1:4" x14ac:dyDescent="0.25">
      <c r="A32" t="s">
        <v>121</v>
      </c>
      <c r="B32">
        <v>602.95280680230542</v>
      </c>
    </row>
    <row r="33" spans="1:2" x14ac:dyDescent="0.25">
      <c r="A33" t="s">
        <v>122</v>
      </c>
      <c r="B33">
        <v>495.2550630059427</v>
      </c>
    </row>
    <row r="34" spans="1:2" x14ac:dyDescent="0.25">
      <c r="A34" t="s">
        <v>123</v>
      </c>
      <c r="B34">
        <v>453.8138636927693</v>
      </c>
    </row>
    <row r="35" spans="1:2" x14ac:dyDescent="0.25">
      <c r="A35" t="s">
        <v>60</v>
      </c>
      <c r="B35">
        <v>436.32192622677309</v>
      </c>
    </row>
    <row r="36" spans="1:2" x14ac:dyDescent="0.25">
      <c r="A36" t="s">
        <v>132</v>
      </c>
      <c r="B36">
        <v>400.25257493684211</v>
      </c>
    </row>
    <row r="37" spans="1:2" x14ac:dyDescent="0.25">
      <c r="A37" t="s">
        <v>111</v>
      </c>
      <c r="B37">
        <v>399.30381797921819</v>
      </c>
    </row>
    <row r="38" spans="1:2" x14ac:dyDescent="0.25">
      <c r="A38" t="s">
        <v>164</v>
      </c>
      <c r="B38">
        <v>390.12748253232934</v>
      </c>
    </row>
    <row r="39" spans="1:2" x14ac:dyDescent="0.25">
      <c r="A39" t="s">
        <v>65</v>
      </c>
      <c r="B39">
        <v>383.2206159801338</v>
      </c>
    </row>
    <row r="40" spans="1:2" x14ac:dyDescent="0.25">
      <c r="A40" t="s">
        <v>170</v>
      </c>
      <c r="B40">
        <v>378.61603827867009</v>
      </c>
    </row>
    <row r="41" spans="1:2" x14ac:dyDescent="0.25">
      <c r="A41" t="s">
        <v>72</v>
      </c>
      <c r="B41">
        <v>347.31702138276728</v>
      </c>
    </row>
    <row r="42" spans="1:2" x14ac:dyDescent="0.25">
      <c r="A42" t="s">
        <v>163</v>
      </c>
      <c r="B42">
        <v>344.40448392438623</v>
      </c>
    </row>
    <row r="43" spans="1:2" x14ac:dyDescent="0.25">
      <c r="A43" t="s">
        <v>89</v>
      </c>
      <c r="B43">
        <v>342.18142734579214</v>
      </c>
    </row>
    <row r="44" spans="1:2" x14ac:dyDescent="0.25">
      <c r="A44" t="s">
        <v>175</v>
      </c>
      <c r="B44">
        <v>341.63074998715382</v>
      </c>
    </row>
    <row r="45" spans="1:2" x14ac:dyDescent="0.25">
      <c r="A45" t="s">
        <v>156</v>
      </c>
      <c r="B45">
        <v>337.02617228569017</v>
      </c>
    </row>
    <row r="46" spans="1:2" x14ac:dyDescent="0.25">
      <c r="A46" t="s">
        <v>112</v>
      </c>
      <c r="B46">
        <v>335.05150739147484</v>
      </c>
    </row>
    <row r="47" spans="1:2" x14ac:dyDescent="0.25">
      <c r="A47" t="s">
        <v>148</v>
      </c>
      <c r="B47">
        <v>313.24527696501639</v>
      </c>
    </row>
    <row r="48" spans="1:2" x14ac:dyDescent="0.25">
      <c r="A48" t="s">
        <v>157</v>
      </c>
      <c r="B48">
        <v>304.79412837544425</v>
      </c>
    </row>
    <row r="49" spans="1:2" x14ac:dyDescent="0.25">
      <c r="A49" t="s">
        <v>158</v>
      </c>
      <c r="B49">
        <v>301.73383271135719</v>
      </c>
    </row>
    <row r="50" spans="1:2" x14ac:dyDescent="0.25">
      <c r="A50" t="s">
        <v>165</v>
      </c>
      <c r="B50">
        <v>279.32028433758722</v>
      </c>
    </row>
    <row r="51" spans="1:2" x14ac:dyDescent="0.25">
      <c r="A51" t="s">
        <v>68</v>
      </c>
      <c r="B51">
        <v>277.92000166568255</v>
      </c>
    </row>
    <row r="52" spans="1:2" x14ac:dyDescent="0.25">
      <c r="A52" t="s">
        <v>166</v>
      </c>
      <c r="B52">
        <v>274.71570663612351</v>
      </c>
    </row>
    <row r="53" spans="1:2" x14ac:dyDescent="0.25">
      <c r="A53" t="s">
        <v>147</v>
      </c>
      <c r="B53">
        <v>262.57522857869441</v>
      </c>
    </row>
    <row r="54" spans="1:2" x14ac:dyDescent="0.25">
      <c r="A54" t="s">
        <v>155</v>
      </c>
      <c r="B54">
        <v>258.73544195344851</v>
      </c>
    </row>
    <row r="55" spans="1:2" x14ac:dyDescent="0.25">
      <c r="A55" t="s">
        <v>153</v>
      </c>
      <c r="B55">
        <v>253.99510697953687</v>
      </c>
    </row>
    <row r="56" spans="1:2" x14ac:dyDescent="0.25">
      <c r="A56" t="s">
        <v>145</v>
      </c>
      <c r="B56">
        <v>252.48452090580435</v>
      </c>
    </row>
    <row r="57" spans="1:2" x14ac:dyDescent="0.25">
      <c r="A57" t="s">
        <v>161</v>
      </c>
      <c r="B57">
        <v>228.52126294167982</v>
      </c>
    </row>
    <row r="58" spans="1:2" x14ac:dyDescent="0.25">
      <c r="A58" t="s">
        <v>82</v>
      </c>
      <c r="B58">
        <v>222.94612048072634</v>
      </c>
    </row>
    <row r="59" spans="1:2" x14ac:dyDescent="0.25">
      <c r="A59" t="s">
        <v>167</v>
      </c>
      <c r="B59">
        <v>214.3587129097553</v>
      </c>
    </row>
    <row r="60" spans="1:2" x14ac:dyDescent="0.25">
      <c r="A60" t="s">
        <v>88</v>
      </c>
      <c r="B60">
        <v>204.52780967487155</v>
      </c>
    </row>
    <row r="61" spans="1:2" x14ac:dyDescent="0.25">
      <c r="A61" t="s">
        <v>151</v>
      </c>
      <c r="B61">
        <v>199.62102924041687</v>
      </c>
    </row>
    <row r="62" spans="1:2" x14ac:dyDescent="0.25">
      <c r="A62" t="s">
        <v>108</v>
      </c>
      <c r="B62">
        <v>183.84806136536429</v>
      </c>
    </row>
    <row r="63" spans="1:2" x14ac:dyDescent="0.25">
      <c r="A63" t="s">
        <v>169</v>
      </c>
      <c r="B63">
        <v>149.71577193031266</v>
      </c>
    </row>
    <row r="64" spans="1:2" x14ac:dyDescent="0.25">
      <c r="A64" t="s">
        <v>143</v>
      </c>
      <c r="B64">
        <v>136.62583914314206</v>
      </c>
    </row>
    <row r="65" spans="1:2" x14ac:dyDescent="0.25">
      <c r="A65" t="s">
        <v>94</v>
      </c>
      <c r="B65">
        <v>122.81210603875098</v>
      </c>
    </row>
    <row r="66" spans="1:2" x14ac:dyDescent="0.25">
      <c r="A66" t="s">
        <v>92</v>
      </c>
      <c r="B66">
        <v>122.81210603875098</v>
      </c>
    </row>
    <row r="67" spans="1:2" x14ac:dyDescent="0.25">
      <c r="A67" t="s">
        <v>93</v>
      </c>
      <c r="B67">
        <v>118.28025252333398</v>
      </c>
    </row>
    <row r="68" spans="1:2" x14ac:dyDescent="0.25">
      <c r="A68" t="s">
        <v>160</v>
      </c>
      <c r="B68">
        <v>117.71406474693769</v>
      </c>
    </row>
    <row r="69" spans="1:2" x14ac:dyDescent="0.25">
      <c r="A69" t="s">
        <v>159</v>
      </c>
      <c r="B69">
        <v>115.41177589620584</v>
      </c>
    </row>
    <row r="70" spans="1:2" x14ac:dyDescent="0.25">
      <c r="A70" t="s">
        <v>59</v>
      </c>
      <c r="B70">
        <v>110.80719819474214</v>
      </c>
    </row>
    <row r="71" spans="1:2" x14ac:dyDescent="0.25">
      <c r="A71" t="s">
        <v>101</v>
      </c>
      <c r="B71">
        <v>109.07109712040661</v>
      </c>
    </row>
    <row r="72" spans="1:2" x14ac:dyDescent="0.25">
      <c r="A72" t="s">
        <v>171</v>
      </c>
      <c r="B72">
        <v>108.50490934401029</v>
      </c>
    </row>
    <row r="73" spans="1:2" x14ac:dyDescent="0.25">
      <c r="A73" t="s">
        <v>125</v>
      </c>
      <c r="B73">
        <v>107.98859289343986</v>
      </c>
    </row>
    <row r="74" spans="1:2" x14ac:dyDescent="0.25">
      <c r="A74" t="s">
        <v>142</v>
      </c>
      <c r="B74">
        <v>104.65525956010649</v>
      </c>
    </row>
    <row r="75" spans="1:2" x14ac:dyDescent="0.25">
      <c r="A75" t="s">
        <v>78</v>
      </c>
      <c r="B75">
        <v>98.77943749051245</v>
      </c>
    </row>
    <row r="76" spans="1:2" x14ac:dyDescent="0.25">
      <c r="A76" t="s">
        <v>141</v>
      </c>
      <c r="B76">
        <v>83.578476709968612</v>
      </c>
    </row>
    <row r="77" spans="1:2" x14ac:dyDescent="0.25">
      <c r="A77" t="s">
        <v>105</v>
      </c>
      <c r="B77">
        <v>75.016353597669593</v>
      </c>
    </row>
    <row r="78" spans="1:2" x14ac:dyDescent="0.25">
      <c r="A78" t="s">
        <v>144</v>
      </c>
      <c r="B78">
        <v>72.467332951762941</v>
      </c>
    </row>
    <row r="79" spans="1:2" x14ac:dyDescent="0.25">
      <c r="A79" t="s">
        <v>84</v>
      </c>
      <c r="B79">
        <v>64.212454004844901</v>
      </c>
    </row>
    <row r="80" spans="1:2" x14ac:dyDescent="0.25">
      <c r="A80" t="s">
        <v>97</v>
      </c>
      <c r="B80">
        <v>60.254908594009564</v>
      </c>
    </row>
    <row r="81" spans="1:2" x14ac:dyDescent="0.25">
      <c r="A81" t="s">
        <v>150</v>
      </c>
      <c r="B81">
        <v>57.513103966393899</v>
      </c>
    </row>
    <row r="82" spans="1:2" x14ac:dyDescent="0.25">
      <c r="A82" t="s">
        <v>86</v>
      </c>
      <c r="B82">
        <v>57.05885565747456</v>
      </c>
    </row>
    <row r="83" spans="1:2" x14ac:dyDescent="0.25">
      <c r="A83" t="s">
        <v>129</v>
      </c>
      <c r="B83">
        <v>55.704278706011628</v>
      </c>
    </row>
    <row r="84" spans="1:2" x14ac:dyDescent="0.25">
      <c r="A84" t="s">
        <v>168</v>
      </c>
      <c r="B84">
        <v>52.207546160836074</v>
      </c>
    </row>
    <row r="85" spans="1:2" x14ac:dyDescent="0.25">
      <c r="A85" t="s">
        <v>131</v>
      </c>
      <c r="B85">
        <v>52.127479532326461</v>
      </c>
    </row>
    <row r="86" spans="1:2" x14ac:dyDescent="0.25">
      <c r="A86" t="s">
        <v>77</v>
      </c>
      <c r="B86">
        <v>49.389718745256225</v>
      </c>
    </row>
    <row r="87" spans="1:2" x14ac:dyDescent="0.25">
      <c r="A87" t="s">
        <v>117</v>
      </c>
      <c r="B87">
        <v>47.087429894524377</v>
      </c>
    </row>
    <row r="88" spans="1:2" x14ac:dyDescent="0.25">
      <c r="A88" t="s">
        <v>173</v>
      </c>
      <c r="B88">
        <v>37.820282837585779</v>
      </c>
    </row>
  </sheetData>
  <autoFilter ref="A1:D88" xr:uid="{E14AF7D4-6444-48F0-960A-7E896C028B3B}">
    <sortState xmlns:xlrd2="http://schemas.microsoft.com/office/spreadsheetml/2017/richdata2" ref="A2:D88">
      <sortCondition descending="1" ref="B1:B88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53A3A-BD9C-45B3-9352-40C9C86CB8A8}">
  <dimension ref="A1:F49"/>
  <sheetViews>
    <sheetView workbookViewId="0">
      <selection activeCell="A41" sqref="A41:E41"/>
    </sheetView>
  </sheetViews>
  <sheetFormatPr defaultRowHeight="15" x14ac:dyDescent="0.25"/>
  <cols>
    <col min="1" max="1" width="31.42578125" customWidth="1"/>
    <col min="2" max="6" width="25.7109375" customWidth="1"/>
  </cols>
  <sheetData>
    <row r="1" spans="1:6" ht="60" customHeight="1" thickBot="1" x14ac:dyDescent="0.3">
      <c r="A1" s="4" t="s">
        <v>25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26</v>
      </c>
    </row>
    <row r="2" spans="1:6" ht="15" customHeight="1" x14ac:dyDescent="0.25">
      <c r="A2" s="16" t="s">
        <v>46</v>
      </c>
      <c r="B2" s="13">
        <v>80</v>
      </c>
      <c r="C2" s="10">
        <v>60</v>
      </c>
      <c r="D2" s="10">
        <v>100</v>
      </c>
      <c r="E2" s="10">
        <v>50</v>
      </c>
      <c r="F2" s="19">
        <f t="shared" ref="F2:F36" si="0">B2*0.230228885+C2*0.357679917+D2*0.302124362+E2*0.109966836</f>
        <v>75.589883819999997</v>
      </c>
    </row>
    <row r="3" spans="1:6" ht="15" customHeight="1" x14ac:dyDescent="0.25">
      <c r="A3" s="17" t="s">
        <v>42</v>
      </c>
      <c r="B3" s="14">
        <v>70</v>
      </c>
      <c r="C3" s="11">
        <v>60</v>
      </c>
      <c r="D3" s="11">
        <v>100</v>
      </c>
      <c r="E3" s="11">
        <v>50</v>
      </c>
      <c r="F3" s="20">
        <f t="shared" si="0"/>
        <v>73.287594970000001</v>
      </c>
    </row>
    <row r="4" spans="1:6" ht="15" customHeight="1" x14ac:dyDescent="0.25">
      <c r="A4" s="17" t="s">
        <v>34</v>
      </c>
      <c r="B4" s="14">
        <v>90</v>
      </c>
      <c r="C4" s="11">
        <v>30</v>
      </c>
      <c r="D4" s="11">
        <v>100</v>
      </c>
      <c r="E4" s="11">
        <v>50</v>
      </c>
      <c r="F4" s="20">
        <f t="shared" si="0"/>
        <v>67.161775160000005</v>
      </c>
    </row>
    <row r="5" spans="1:6" ht="15" customHeight="1" x14ac:dyDescent="0.25">
      <c r="A5" s="17" t="s">
        <v>30</v>
      </c>
      <c r="B5" s="14">
        <v>70</v>
      </c>
      <c r="C5" s="11">
        <v>40</v>
      </c>
      <c r="D5" s="11">
        <v>100</v>
      </c>
      <c r="E5" s="11">
        <v>50</v>
      </c>
      <c r="F5" s="20">
        <f t="shared" si="0"/>
        <v>66.133996629999999</v>
      </c>
    </row>
    <row r="6" spans="1:6" ht="15" customHeight="1" x14ac:dyDescent="0.25">
      <c r="A6" s="17" t="s">
        <v>29</v>
      </c>
      <c r="B6" s="14">
        <v>50</v>
      </c>
      <c r="C6" s="11">
        <v>50</v>
      </c>
      <c r="D6" s="11">
        <v>100</v>
      </c>
      <c r="E6" s="11">
        <v>50</v>
      </c>
      <c r="F6" s="20">
        <f t="shared" si="0"/>
        <v>65.106218100000007</v>
      </c>
    </row>
    <row r="7" spans="1:6" ht="15" customHeight="1" x14ac:dyDescent="0.25">
      <c r="A7" s="17" t="s">
        <v>33</v>
      </c>
      <c r="B7" s="14">
        <v>80</v>
      </c>
      <c r="C7" s="11">
        <v>30</v>
      </c>
      <c r="D7" s="11">
        <v>100</v>
      </c>
      <c r="E7" s="11">
        <v>50</v>
      </c>
      <c r="F7" s="20">
        <f t="shared" si="0"/>
        <v>64.859486310000008</v>
      </c>
    </row>
    <row r="8" spans="1:6" ht="15" customHeight="1" x14ac:dyDescent="0.25">
      <c r="A8" s="17" t="s">
        <v>36</v>
      </c>
      <c r="B8" s="14">
        <v>90</v>
      </c>
      <c r="C8" s="11">
        <v>30</v>
      </c>
      <c r="D8" s="11">
        <v>100</v>
      </c>
      <c r="E8" s="11">
        <v>25</v>
      </c>
      <c r="F8" s="20">
        <f t="shared" si="0"/>
        <v>64.412604259999995</v>
      </c>
    </row>
    <row r="9" spans="1:6" ht="15" customHeight="1" x14ac:dyDescent="0.25">
      <c r="A9" s="17" t="s">
        <v>38</v>
      </c>
      <c r="B9" s="14">
        <v>80</v>
      </c>
      <c r="C9" s="11">
        <v>30</v>
      </c>
      <c r="D9" s="11">
        <v>100</v>
      </c>
      <c r="E9" s="11">
        <v>25</v>
      </c>
      <c r="F9" s="20">
        <f t="shared" si="0"/>
        <v>62.110315410000005</v>
      </c>
    </row>
    <row r="10" spans="1:6" ht="15" customHeight="1" x14ac:dyDescent="0.25">
      <c r="A10" s="17" t="s">
        <v>49</v>
      </c>
      <c r="B10" s="14">
        <v>100</v>
      </c>
      <c r="C10" s="11">
        <v>40</v>
      </c>
      <c r="D10" s="11">
        <v>60</v>
      </c>
      <c r="E10" s="11">
        <v>50</v>
      </c>
      <c r="F10" s="20">
        <f t="shared" si="0"/>
        <v>60.955888699999996</v>
      </c>
    </row>
    <row r="11" spans="1:6" ht="15" customHeight="1" x14ac:dyDescent="0.25">
      <c r="A11" s="17" t="s">
        <v>32</v>
      </c>
      <c r="B11" s="14">
        <v>60</v>
      </c>
      <c r="C11" s="11">
        <v>30</v>
      </c>
      <c r="D11" s="11">
        <v>100</v>
      </c>
      <c r="E11" s="11">
        <v>50</v>
      </c>
      <c r="F11" s="20">
        <f t="shared" si="0"/>
        <v>60.254908609999994</v>
      </c>
    </row>
    <row r="12" spans="1:6" ht="15" customHeight="1" x14ac:dyDescent="0.25">
      <c r="A12" s="17" t="s">
        <v>58</v>
      </c>
      <c r="B12" s="14">
        <v>90</v>
      </c>
      <c r="C12" s="11">
        <v>10</v>
      </c>
      <c r="D12" s="11">
        <v>100</v>
      </c>
      <c r="E12" s="11">
        <v>50</v>
      </c>
      <c r="F12" s="20">
        <f t="shared" si="0"/>
        <v>60.008176819999996</v>
      </c>
    </row>
    <row r="13" spans="1:6" ht="15" customHeight="1" x14ac:dyDescent="0.25">
      <c r="A13" s="17" t="s">
        <v>59</v>
      </c>
      <c r="B13" s="14">
        <v>90</v>
      </c>
      <c r="C13" s="11">
        <v>10</v>
      </c>
      <c r="D13" s="11">
        <v>100</v>
      </c>
      <c r="E13" s="11">
        <v>50</v>
      </c>
      <c r="F13" s="20">
        <f t="shared" si="0"/>
        <v>60.008176819999996</v>
      </c>
    </row>
    <row r="14" spans="1:6" ht="15" customHeight="1" x14ac:dyDescent="0.25">
      <c r="A14" s="17" t="s">
        <v>39</v>
      </c>
      <c r="B14" s="14">
        <v>80</v>
      </c>
      <c r="C14" s="11">
        <v>10</v>
      </c>
      <c r="D14" s="11">
        <v>100</v>
      </c>
      <c r="E14" s="11">
        <v>50</v>
      </c>
      <c r="F14" s="20">
        <f t="shared" si="0"/>
        <v>57.705887969999999</v>
      </c>
    </row>
    <row r="15" spans="1:6" ht="15" customHeight="1" x14ac:dyDescent="0.25">
      <c r="A15" s="17" t="s">
        <v>52</v>
      </c>
      <c r="B15" s="14">
        <v>70</v>
      </c>
      <c r="C15" s="11">
        <v>10</v>
      </c>
      <c r="D15" s="11">
        <v>100</v>
      </c>
      <c r="E15" s="11">
        <v>50</v>
      </c>
      <c r="F15" s="20">
        <f t="shared" si="0"/>
        <v>55.403599120000003</v>
      </c>
    </row>
    <row r="16" spans="1:6" ht="15" customHeight="1" x14ac:dyDescent="0.25">
      <c r="A16" s="17" t="s">
        <v>53</v>
      </c>
      <c r="B16" s="14">
        <v>70</v>
      </c>
      <c r="C16" s="11">
        <v>10</v>
      </c>
      <c r="D16" s="11">
        <v>100</v>
      </c>
      <c r="E16" s="11">
        <v>50</v>
      </c>
      <c r="F16" s="20">
        <f t="shared" si="0"/>
        <v>55.403599120000003</v>
      </c>
    </row>
    <row r="17" spans="1:6" ht="15" customHeight="1" x14ac:dyDescent="0.25">
      <c r="A17" s="17" t="s">
        <v>55</v>
      </c>
      <c r="B17" s="14">
        <v>70</v>
      </c>
      <c r="C17" s="11">
        <v>10</v>
      </c>
      <c r="D17" s="11">
        <v>100</v>
      </c>
      <c r="E17" s="11">
        <v>50</v>
      </c>
      <c r="F17" s="20">
        <f t="shared" si="0"/>
        <v>55.403599120000003</v>
      </c>
    </row>
    <row r="18" spans="1:6" ht="15" customHeight="1" x14ac:dyDescent="0.25">
      <c r="A18" s="17" t="s">
        <v>56</v>
      </c>
      <c r="B18" s="14">
        <v>70</v>
      </c>
      <c r="C18" s="11">
        <v>10</v>
      </c>
      <c r="D18" s="11">
        <v>100</v>
      </c>
      <c r="E18" s="11">
        <v>50</v>
      </c>
      <c r="F18" s="20">
        <f t="shared" si="0"/>
        <v>55.403599120000003</v>
      </c>
    </row>
    <row r="19" spans="1:6" ht="15" customHeight="1" x14ac:dyDescent="0.25">
      <c r="A19" s="17" t="s">
        <v>60</v>
      </c>
      <c r="B19" s="14">
        <v>70</v>
      </c>
      <c r="C19" s="11">
        <v>10</v>
      </c>
      <c r="D19" s="11">
        <v>100</v>
      </c>
      <c r="E19" s="11">
        <v>50</v>
      </c>
      <c r="F19" s="20">
        <f t="shared" si="0"/>
        <v>55.403599120000003</v>
      </c>
    </row>
    <row r="20" spans="1:6" ht="15" customHeight="1" x14ac:dyDescent="0.25">
      <c r="A20" s="17" t="s">
        <v>47</v>
      </c>
      <c r="B20" s="14">
        <v>70</v>
      </c>
      <c r="C20" s="11">
        <v>50</v>
      </c>
      <c r="D20" s="11">
        <v>60</v>
      </c>
      <c r="E20" s="11">
        <v>25</v>
      </c>
      <c r="F20" s="20">
        <f t="shared" si="0"/>
        <v>54.876650420000004</v>
      </c>
    </row>
    <row r="21" spans="1:6" ht="15" customHeight="1" x14ac:dyDescent="0.25">
      <c r="A21" s="17" t="s">
        <v>48</v>
      </c>
      <c r="B21" s="14">
        <v>70</v>
      </c>
      <c r="C21" s="11">
        <v>50</v>
      </c>
      <c r="D21" s="11">
        <v>60</v>
      </c>
      <c r="E21" s="11">
        <v>25</v>
      </c>
      <c r="F21" s="20">
        <f t="shared" si="0"/>
        <v>54.876650420000004</v>
      </c>
    </row>
    <row r="22" spans="1:6" ht="15" customHeight="1" x14ac:dyDescent="0.25">
      <c r="A22" s="17" t="s">
        <v>51</v>
      </c>
      <c r="B22" s="14">
        <v>60</v>
      </c>
      <c r="C22" s="11">
        <v>10</v>
      </c>
      <c r="D22" s="11">
        <v>100</v>
      </c>
      <c r="E22" s="11">
        <v>50</v>
      </c>
      <c r="F22" s="20">
        <f t="shared" si="0"/>
        <v>53.101310269999999</v>
      </c>
    </row>
    <row r="23" spans="1:6" ht="15" customHeight="1" x14ac:dyDescent="0.25">
      <c r="A23" s="17" t="s">
        <v>57</v>
      </c>
      <c r="B23" s="14">
        <v>60</v>
      </c>
      <c r="C23" s="11">
        <v>10</v>
      </c>
      <c r="D23" s="11">
        <v>100</v>
      </c>
      <c r="E23" s="11">
        <v>50</v>
      </c>
      <c r="F23" s="20">
        <f t="shared" si="0"/>
        <v>53.101310269999999</v>
      </c>
    </row>
    <row r="24" spans="1:6" ht="15" customHeight="1" x14ac:dyDescent="0.25">
      <c r="A24" s="17" t="s">
        <v>43</v>
      </c>
      <c r="B24" s="14">
        <v>80</v>
      </c>
      <c r="C24" s="11">
        <v>60</v>
      </c>
      <c r="D24" s="11">
        <v>30</v>
      </c>
      <c r="E24" s="11">
        <v>25</v>
      </c>
      <c r="F24" s="20">
        <f t="shared" si="0"/>
        <v>51.692007580000002</v>
      </c>
    </row>
    <row r="25" spans="1:6" ht="15" customHeight="1" x14ac:dyDescent="0.25">
      <c r="A25" s="17" t="s">
        <v>31</v>
      </c>
      <c r="B25" s="14">
        <v>70</v>
      </c>
      <c r="C25" s="11">
        <v>40</v>
      </c>
      <c r="D25" s="11">
        <v>60</v>
      </c>
      <c r="E25" s="11">
        <v>25</v>
      </c>
      <c r="F25" s="20">
        <f t="shared" si="0"/>
        <v>51.299851250000003</v>
      </c>
    </row>
    <row r="26" spans="1:6" ht="15" customHeight="1" x14ac:dyDescent="0.25">
      <c r="A26" s="17" t="s">
        <v>54</v>
      </c>
      <c r="B26" s="14">
        <v>50</v>
      </c>
      <c r="C26" s="11">
        <v>10</v>
      </c>
      <c r="D26" s="11">
        <v>100</v>
      </c>
      <c r="E26" s="11">
        <v>50</v>
      </c>
      <c r="F26" s="20">
        <f t="shared" si="0"/>
        <v>50.799021419999995</v>
      </c>
    </row>
    <row r="27" spans="1:6" ht="15" customHeight="1" x14ac:dyDescent="0.25">
      <c r="A27" s="17" t="s">
        <v>27</v>
      </c>
      <c r="B27" s="14">
        <v>70</v>
      </c>
      <c r="C27" s="11">
        <v>60</v>
      </c>
      <c r="D27" s="11">
        <v>30</v>
      </c>
      <c r="E27" s="11">
        <v>25</v>
      </c>
      <c r="F27" s="20">
        <f t="shared" si="0"/>
        <v>49.389718729999998</v>
      </c>
    </row>
    <row r="28" spans="1:6" ht="15" customHeight="1" x14ac:dyDescent="0.25">
      <c r="A28" s="17" t="s">
        <v>44</v>
      </c>
      <c r="B28" s="14">
        <v>60</v>
      </c>
      <c r="C28" s="11">
        <v>60</v>
      </c>
      <c r="D28" s="11">
        <v>30</v>
      </c>
      <c r="E28" s="11">
        <v>25</v>
      </c>
      <c r="F28" s="20">
        <f t="shared" si="0"/>
        <v>47.087429880000002</v>
      </c>
    </row>
    <row r="29" spans="1:6" ht="15" customHeight="1" x14ac:dyDescent="0.25">
      <c r="A29" s="17" t="s">
        <v>61</v>
      </c>
      <c r="B29" s="14">
        <v>70</v>
      </c>
      <c r="C29" s="11">
        <v>50</v>
      </c>
      <c r="D29" s="11">
        <v>30</v>
      </c>
      <c r="E29" s="11">
        <v>25</v>
      </c>
      <c r="F29" s="20">
        <f t="shared" si="0"/>
        <v>45.812919560000005</v>
      </c>
    </row>
    <row r="30" spans="1:6" ht="15" customHeight="1" x14ac:dyDescent="0.25">
      <c r="A30" s="17" t="s">
        <v>45</v>
      </c>
      <c r="B30" s="14">
        <v>70</v>
      </c>
      <c r="C30" s="11">
        <v>50</v>
      </c>
      <c r="D30" s="11">
        <v>30</v>
      </c>
      <c r="E30" s="11">
        <v>25</v>
      </c>
      <c r="F30" s="20">
        <f t="shared" si="0"/>
        <v>45.812919560000005</v>
      </c>
    </row>
    <row r="31" spans="1:6" ht="15" customHeight="1" x14ac:dyDescent="0.25">
      <c r="A31" s="17" t="s">
        <v>28</v>
      </c>
      <c r="B31" s="14">
        <v>50</v>
      </c>
      <c r="C31" s="11">
        <v>60</v>
      </c>
      <c r="D31" s="11">
        <v>30</v>
      </c>
      <c r="E31" s="11">
        <v>25</v>
      </c>
      <c r="F31" s="20">
        <f t="shared" si="0"/>
        <v>44.785141030000005</v>
      </c>
    </row>
    <row r="32" spans="1:6" ht="15" customHeight="1" x14ac:dyDescent="0.25">
      <c r="A32" s="17" t="s">
        <v>41</v>
      </c>
      <c r="B32" s="14">
        <v>70</v>
      </c>
      <c r="C32" s="11">
        <v>10</v>
      </c>
      <c r="D32" s="11">
        <v>60</v>
      </c>
      <c r="E32" s="11">
        <v>50</v>
      </c>
      <c r="F32" s="20">
        <f t="shared" si="0"/>
        <v>43.318624640000003</v>
      </c>
    </row>
    <row r="33" spans="1:6" ht="15" customHeight="1" x14ac:dyDescent="0.25">
      <c r="A33" s="17" t="s">
        <v>50</v>
      </c>
      <c r="B33" s="14">
        <v>50</v>
      </c>
      <c r="C33" s="11">
        <v>20</v>
      </c>
      <c r="D33" s="11">
        <v>60</v>
      </c>
      <c r="E33" s="11">
        <v>25</v>
      </c>
      <c r="F33" s="20">
        <f t="shared" si="0"/>
        <v>39.541675210000001</v>
      </c>
    </row>
    <row r="34" spans="1:6" ht="15" customHeight="1" x14ac:dyDescent="0.25">
      <c r="A34" s="17" t="s">
        <v>37</v>
      </c>
      <c r="B34" s="14">
        <v>70</v>
      </c>
      <c r="C34" s="11">
        <v>30</v>
      </c>
      <c r="D34" s="11">
        <v>30</v>
      </c>
      <c r="E34" s="11">
        <v>25</v>
      </c>
      <c r="F34" s="20">
        <f t="shared" si="0"/>
        <v>38.659321220000002</v>
      </c>
    </row>
    <row r="35" spans="1:6" ht="15" customHeight="1" x14ac:dyDescent="0.25">
      <c r="A35" s="17" t="s">
        <v>35</v>
      </c>
      <c r="B35" s="14">
        <v>50</v>
      </c>
      <c r="C35" s="11">
        <v>30</v>
      </c>
      <c r="D35" s="11">
        <v>30</v>
      </c>
      <c r="E35" s="11">
        <v>50</v>
      </c>
      <c r="F35" s="20">
        <f t="shared" si="0"/>
        <v>36.803914419999998</v>
      </c>
    </row>
    <row r="36" spans="1:6" ht="15" customHeight="1" thickBot="1" x14ac:dyDescent="0.3">
      <c r="A36" s="18" t="s">
        <v>40</v>
      </c>
      <c r="B36" s="15">
        <v>90</v>
      </c>
      <c r="C36" s="12">
        <v>10</v>
      </c>
      <c r="D36" s="12">
        <v>30</v>
      </c>
      <c r="E36" s="12">
        <v>25</v>
      </c>
      <c r="F36" s="21">
        <f t="shared" si="0"/>
        <v>36.110300580000008</v>
      </c>
    </row>
    <row r="37" spans="1:6" ht="15" customHeight="1" x14ac:dyDescent="0.25"/>
    <row r="38" spans="1:6" ht="15" customHeight="1" x14ac:dyDescent="0.25"/>
    <row r="39" spans="1:6" ht="15" customHeight="1" x14ac:dyDescent="0.25"/>
    <row r="40" spans="1:6" ht="15" customHeight="1" thickBot="1" x14ac:dyDescent="0.3"/>
    <row r="41" spans="1:6" ht="60" customHeight="1" thickBot="1" x14ac:dyDescent="0.3">
      <c r="A41" s="4" t="s">
        <v>15</v>
      </c>
      <c r="B41" s="6">
        <f>Consistency!B1</f>
        <v>0.23022888507318487</v>
      </c>
      <c r="C41" s="6">
        <f>Consistency!C1</f>
        <v>0.35767991736851695</v>
      </c>
      <c r="D41" s="6">
        <f>Consistency!D1</f>
        <v>0.30212436181296143</v>
      </c>
      <c r="E41" s="6">
        <f>Consistency!E1</f>
        <v>0.10996683574533665</v>
      </c>
    </row>
    <row r="42" spans="1:6" ht="15" customHeight="1" x14ac:dyDescent="0.25"/>
    <row r="43" spans="1:6" ht="15" customHeight="1" x14ac:dyDescent="0.25"/>
    <row r="44" spans="1:6" ht="15" customHeight="1" x14ac:dyDescent="0.25"/>
    <row r="45" spans="1:6" ht="15" customHeight="1" x14ac:dyDescent="0.25"/>
    <row r="46" spans="1:6" ht="15" customHeight="1" x14ac:dyDescent="0.25"/>
    <row r="47" spans="1:6" ht="15" customHeight="1" x14ac:dyDescent="0.25"/>
    <row r="48" spans="1:6" ht="15" customHeight="1" x14ac:dyDescent="0.25"/>
    <row r="49" ht="15" customHeight="1" x14ac:dyDescent="0.25"/>
  </sheetData>
  <autoFilter ref="A1:F36" xr:uid="{0A053A3A-BD9C-45B3-9352-40C9C86CB8A8}">
    <sortState xmlns:xlrd2="http://schemas.microsoft.com/office/spreadsheetml/2017/richdata2" ref="A2:F36">
      <sortCondition descending="1" ref="F1:F36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4CCA2-B034-42DD-85D9-847BC94E2BFF}">
  <dimension ref="A1:BP133"/>
  <sheetViews>
    <sheetView workbookViewId="0">
      <pane xSplit="3" ySplit="27" topLeftCell="D103" activePane="bottomRight" state="frozen"/>
      <selection pane="topRight" activeCell="D1" sqref="D1"/>
      <selection pane="bottomLeft" activeCell="A28" sqref="A28"/>
      <selection pane="bottomRight" activeCell="BU2" sqref="BU2"/>
    </sheetView>
  </sheetViews>
  <sheetFormatPr defaultRowHeight="15" x14ac:dyDescent="0.25"/>
  <cols>
    <col min="1" max="1" width="48.85546875" customWidth="1"/>
    <col min="2" max="2" width="22.7109375" customWidth="1"/>
    <col min="3" max="3" width="32.42578125" customWidth="1"/>
    <col min="4" max="4" width="22.7109375" customWidth="1"/>
    <col min="5" max="5" width="21.5703125" customWidth="1"/>
    <col min="6" max="6" width="19.42578125" customWidth="1"/>
    <col min="7" max="7" width="21.42578125" customWidth="1"/>
    <col min="8" max="8" width="10" customWidth="1"/>
    <col min="9" max="9" width="10.28515625" customWidth="1"/>
    <col min="11" max="11" width="24" customWidth="1"/>
    <col min="15" max="15" width="17.85546875" customWidth="1"/>
    <col min="17" max="17" width="20.140625" customWidth="1"/>
    <col min="19" max="19" width="14.85546875" customWidth="1"/>
    <col min="21" max="21" width="15.5703125" customWidth="1"/>
    <col min="23" max="23" width="17.5703125" customWidth="1"/>
    <col min="25" max="25" width="16.5703125" customWidth="1"/>
    <col min="27" max="27" width="22.7109375" customWidth="1"/>
    <col min="29" max="29" width="15.7109375" customWidth="1"/>
    <col min="31" max="31" width="21.42578125" customWidth="1"/>
    <col min="33" max="33" width="18.140625" customWidth="1"/>
    <col min="35" max="35" width="16.140625" customWidth="1"/>
    <col min="37" max="37" width="18.28515625" customWidth="1"/>
    <col min="39" max="39" width="19.42578125" customWidth="1"/>
    <col min="41" max="41" width="17.5703125" customWidth="1"/>
    <col min="43" max="43" width="13" customWidth="1"/>
    <col min="45" max="45" width="11.7109375" customWidth="1"/>
    <col min="47" max="47" width="20.7109375" customWidth="1"/>
    <col min="51" max="51" width="17.28515625" customWidth="1"/>
    <col min="53" max="53" width="24.140625" customWidth="1"/>
    <col min="55" max="55" width="21.42578125" customWidth="1"/>
    <col min="57" max="57" width="27.140625" customWidth="1"/>
    <col min="59" max="59" width="35.85546875" customWidth="1"/>
    <col min="60" max="60" width="9.28515625" customWidth="1"/>
    <col min="61" max="61" width="27.7109375" customWidth="1"/>
    <col min="63" max="63" width="20.28515625" customWidth="1"/>
    <col min="65" max="65" width="32.28515625" customWidth="1"/>
    <col min="67" max="67" width="29.28515625" customWidth="1"/>
  </cols>
  <sheetData>
    <row r="1" spans="1:68" s="36" customFormat="1" ht="15.75" thickBot="1" x14ac:dyDescent="0.3">
      <c r="E1" s="36" t="s">
        <v>75</v>
      </c>
      <c r="F1" s="36" t="s">
        <v>26</v>
      </c>
      <c r="G1" s="36" t="s">
        <v>76</v>
      </c>
      <c r="H1" s="36" t="s">
        <v>26</v>
      </c>
      <c r="I1" s="36" t="s">
        <v>177</v>
      </c>
      <c r="J1" s="36" t="s">
        <v>26</v>
      </c>
      <c r="K1" s="36" t="s">
        <v>178</v>
      </c>
      <c r="L1" s="36" t="s">
        <v>26</v>
      </c>
      <c r="M1" s="36" t="s">
        <v>179</v>
      </c>
      <c r="N1" s="36" t="s">
        <v>26</v>
      </c>
      <c r="O1" s="36" t="s">
        <v>180</v>
      </c>
      <c r="P1" s="36" t="s">
        <v>26</v>
      </c>
      <c r="Q1" s="36" t="s">
        <v>181</v>
      </c>
      <c r="R1" s="36" t="s">
        <v>26</v>
      </c>
      <c r="S1" s="36" t="s">
        <v>182</v>
      </c>
      <c r="T1" s="36" t="s">
        <v>26</v>
      </c>
      <c r="U1" s="36" t="s">
        <v>183</v>
      </c>
      <c r="V1" s="36" t="s">
        <v>26</v>
      </c>
      <c r="W1" s="36" t="s">
        <v>184</v>
      </c>
      <c r="X1" s="36" t="s">
        <v>26</v>
      </c>
      <c r="Y1" s="36" t="s">
        <v>185</v>
      </c>
      <c r="Z1" s="36" t="s">
        <v>26</v>
      </c>
      <c r="AA1" s="36" t="s">
        <v>186</v>
      </c>
      <c r="AB1" s="36" t="s">
        <v>26</v>
      </c>
      <c r="AC1" s="36" t="s">
        <v>187</v>
      </c>
      <c r="AD1" s="36" t="s">
        <v>26</v>
      </c>
      <c r="AE1" s="36" t="s">
        <v>188</v>
      </c>
      <c r="AF1" s="36" t="s">
        <v>26</v>
      </c>
      <c r="AG1" s="36" t="s">
        <v>189</v>
      </c>
      <c r="AH1" s="36" t="s">
        <v>26</v>
      </c>
      <c r="AI1" s="36" t="s">
        <v>194</v>
      </c>
      <c r="AJ1" s="36" t="s">
        <v>26</v>
      </c>
      <c r="AK1" s="36" t="s">
        <v>195</v>
      </c>
      <c r="AL1" s="36" t="s">
        <v>26</v>
      </c>
      <c r="AM1" s="36" t="s">
        <v>196</v>
      </c>
      <c r="AN1" s="36" t="s">
        <v>26</v>
      </c>
      <c r="AO1" s="36" t="s">
        <v>197</v>
      </c>
      <c r="AP1" s="36" t="s">
        <v>26</v>
      </c>
      <c r="AQ1" s="36" t="s">
        <v>198</v>
      </c>
      <c r="AR1" s="36" t="s">
        <v>26</v>
      </c>
      <c r="AS1" s="36" t="s">
        <v>199</v>
      </c>
      <c r="AT1" s="36" t="s">
        <v>26</v>
      </c>
      <c r="AU1" s="36" t="s">
        <v>200</v>
      </c>
      <c r="AV1" s="36" t="s">
        <v>26</v>
      </c>
      <c r="AW1" s="36" t="s">
        <v>201</v>
      </c>
      <c r="AX1" s="36" t="s">
        <v>26</v>
      </c>
      <c r="AY1" s="36" t="s">
        <v>202</v>
      </c>
      <c r="AZ1" s="36" t="s">
        <v>26</v>
      </c>
      <c r="BA1" s="36" t="s">
        <v>203</v>
      </c>
      <c r="BB1" s="36" t="s">
        <v>26</v>
      </c>
      <c r="BC1" s="36" t="s">
        <v>204</v>
      </c>
      <c r="BD1" s="36" t="s">
        <v>26</v>
      </c>
      <c r="BE1" s="36" t="s">
        <v>205</v>
      </c>
      <c r="BF1" s="36" t="s">
        <v>26</v>
      </c>
      <c r="BG1" s="36" t="s">
        <v>206</v>
      </c>
      <c r="BH1" s="36" t="s">
        <v>26</v>
      </c>
      <c r="BI1" s="36" t="s">
        <v>207</v>
      </c>
      <c r="BJ1" s="36" t="s">
        <v>26</v>
      </c>
      <c r="BK1" s="36" t="s">
        <v>208</v>
      </c>
      <c r="BL1" s="36" t="s">
        <v>26</v>
      </c>
      <c r="BM1" s="36" t="s">
        <v>209</v>
      </c>
      <c r="BN1" s="36" t="s">
        <v>26</v>
      </c>
      <c r="BO1" s="36" t="s">
        <v>210</v>
      </c>
      <c r="BP1" s="36" t="s">
        <v>26</v>
      </c>
    </row>
    <row r="2" spans="1:68" ht="19.5" thickBot="1" x14ac:dyDescent="0.3">
      <c r="A2" s="4" t="s">
        <v>25</v>
      </c>
      <c r="B2" s="4" t="s">
        <v>2</v>
      </c>
      <c r="C2" s="4" t="s">
        <v>3</v>
      </c>
      <c r="D2" s="4" t="s">
        <v>4</v>
      </c>
    </row>
    <row r="3" spans="1:68" x14ac:dyDescent="0.25">
      <c r="A3" s="39" t="s">
        <v>77</v>
      </c>
      <c r="B3" s="14">
        <v>60</v>
      </c>
      <c r="C3" s="11">
        <v>30</v>
      </c>
      <c r="D3" s="11">
        <v>25</v>
      </c>
      <c r="E3" s="37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70</v>
      </c>
      <c r="AD3">
        <f t="shared" ref="AD3" si="0">AC3*$B$132+B3*$C$132+C3*$D$132+D3*$E$132</f>
        <v>49.389718745256225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</row>
    <row r="4" spans="1:68" x14ac:dyDescent="0.25">
      <c r="A4" s="30" t="s">
        <v>78</v>
      </c>
      <c r="B4" s="14">
        <v>60</v>
      </c>
      <c r="C4" s="11">
        <v>30</v>
      </c>
      <c r="D4" s="11">
        <v>25</v>
      </c>
      <c r="E4" s="37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70</v>
      </c>
      <c r="BF4">
        <f t="shared" ref="BF4" si="1">BE4*$B$132+B4*$C$132+C4*$D$132+D4*$E$132</f>
        <v>49.389718745256225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70</v>
      </c>
      <c r="BN4">
        <f t="shared" ref="BN4" si="2">BM4*$B$132+B4*$C$132+C4*$D$132+D4*$E$132</f>
        <v>49.389718745256225</v>
      </c>
      <c r="BO4">
        <v>0</v>
      </c>
      <c r="BP4">
        <v>0</v>
      </c>
    </row>
    <row r="5" spans="1:68" x14ac:dyDescent="0.25">
      <c r="A5" s="30" t="s">
        <v>62</v>
      </c>
      <c r="B5" s="14">
        <v>60</v>
      </c>
      <c r="C5" s="11">
        <v>30</v>
      </c>
      <c r="D5" s="11">
        <v>25</v>
      </c>
      <c r="E5" s="37">
        <v>70</v>
      </c>
      <c r="F5">
        <f>E5*$B$132+B5*$C$132+C5*$D$132+D5*$E$132</f>
        <v>49.389718745256225</v>
      </c>
      <c r="G5">
        <v>70</v>
      </c>
      <c r="H5">
        <f>G5*$B$132+B5*$C$132+C5*$D$132+D5*$E$132</f>
        <v>49.389718745256225</v>
      </c>
      <c r="I5">
        <v>70</v>
      </c>
      <c r="J5">
        <f>I5*$B$132+B5*$C$132+C5*$D$132+D5*$E$132</f>
        <v>49.389718745256225</v>
      </c>
      <c r="K5">
        <v>70</v>
      </c>
      <c r="L5">
        <f t="shared" ref="L5:L36" si="3">K5*$B$132+B5*$C$132+C5*$D$132+D5*$E$132</f>
        <v>49.389718745256225</v>
      </c>
      <c r="M5">
        <v>70</v>
      </c>
      <c r="N5">
        <f t="shared" ref="N5:N36" si="4">M5*$B$132+B5*$C$132+C5*$D$132+D5*$E$132</f>
        <v>49.389718745256225</v>
      </c>
      <c r="O5">
        <v>70</v>
      </c>
      <c r="P5">
        <f>O5*$B$132+B5*$C$132+C5*$D$132+D5*$E$132</f>
        <v>49.389718745256225</v>
      </c>
      <c r="Q5">
        <v>0</v>
      </c>
      <c r="R5">
        <v>0</v>
      </c>
      <c r="S5">
        <v>70</v>
      </c>
      <c r="T5">
        <f>S5*$B$132+B5*$C$132+C5*$D$132+D5*$E$132</f>
        <v>49.389718745256225</v>
      </c>
      <c r="U5">
        <v>70</v>
      </c>
      <c r="V5">
        <f>U5*$B$132+B5*$C$132+C5*$D$132+D5*$E$132</f>
        <v>49.389718745256225</v>
      </c>
      <c r="W5">
        <v>70</v>
      </c>
      <c r="X5">
        <f>W5*$B$132+B5*$C$132+C5*$D$132+D5*$E$132</f>
        <v>49.389718745256225</v>
      </c>
      <c r="Y5">
        <v>70</v>
      </c>
      <c r="Z5">
        <f>Y5*$B$132+B5*$C$132+C5*$D$132+D5*$E$132</f>
        <v>49.389718745256225</v>
      </c>
      <c r="AA5">
        <v>70</v>
      </c>
      <c r="AB5">
        <f>AA5*$B$132+B5*$C$132+C5*$D$132+D5*$E$132</f>
        <v>49.389718745256225</v>
      </c>
      <c r="AC5">
        <v>70</v>
      </c>
      <c r="AD5">
        <f>AC5*$B$132+B5*$C$132+C5*$D$132+D5*$E$132</f>
        <v>49.389718745256225</v>
      </c>
      <c r="AE5">
        <v>70</v>
      </c>
      <c r="AF5">
        <f>AE5*$B$132+B5*$C$132+C5*$D$132+D5*$E$132</f>
        <v>49.389718745256225</v>
      </c>
      <c r="AG5">
        <v>70</v>
      </c>
      <c r="AH5">
        <f>AG5*$B$132+B5*$C$132+C5*$D$132+D5*$E$132</f>
        <v>49.389718745256225</v>
      </c>
      <c r="AI5">
        <v>70</v>
      </c>
      <c r="AJ5">
        <f>AI5*$B$132+B5*$C$132+C5*$D$132+D5*$E$132</f>
        <v>49.389718745256225</v>
      </c>
      <c r="AK5">
        <v>70</v>
      </c>
      <c r="AL5">
        <f>AK5*$B$132+B5*$C$132+C5*$D$132+D5*$E$132</f>
        <v>49.389718745256225</v>
      </c>
      <c r="AM5">
        <v>70</v>
      </c>
      <c r="AN5">
        <f>AM5*$B$132+B5*$C$132+C5*$D$132+D5*$E$132</f>
        <v>49.389718745256225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</row>
    <row r="6" spans="1:68" x14ac:dyDescent="0.25">
      <c r="A6" s="30" t="s">
        <v>79</v>
      </c>
      <c r="B6" s="14">
        <v>60</v>
      </c>
      <c r="C6" s="11">
        <v>30</v>
      </c>
      <c r="D6" s="11">
        <v>25</v>
      </c>
      <c r="E6" s="37">
        <v>50</v>
      </c>
      <c r="F6">
        <f>E6*$B$132+B6*$C$132+C6*$D$132+D6*$E$132</f>
        <v>44.785141043792528</v>
      </c>
      <c r="G6">
        <v>50</v>
      </c>
      <c r="H6">
        <f>G6*$B$132+B6*$C$132+C6*$D$132+D6*$E$132</f>
        <v>44.785141043792528</v>
      </c>
      <c r="I6">
        <v>50</v>
      </c>
      <c r="J6">
        <f>I6*$B$132+B6*$C$132+C6*$D$132+D6*$E$132</f>
        <v>44.785141043792528</v>
      </c>
      <c r="K6">
        <v>50</v>
      </c>
      <c r="L6">
        <f t="shared" si="3"/>
        <v>44.785141043792528</v>
      </c>
      <c r="M6">
        <v>50</v>
      </c>
      <c r="N6">
        <f t="shared" si="4"/>
        <v>44.785141043792528</v>
      </c>
      <c r="O6">
        <v>60</v>
      </c>
      <c r="P6">
        <f>O6*$B$132+B6*$C$132+C6*$D$132+D6*$E$132</f>
        <v>47.087429894524377</v>
      </c>
      <c r="Q6">
        <v>60</v>
      </c>
      <c r="R6">
        <f>Q6*$B$132+B6*$C$132+C6*$D$132+D6*$E$132</f>
        <v>47.087429894524377</v>
      </c>
      <c r="S6">
        <v>60</v>
      </c>
      <c r="T6">
        <f>S6*$B$132+B6*$C$132+C6*$D$132+D6*$E$132</f>
        <v>47.087429894524377</v>
      </c>
      <c r="U6">
        <v>60</v>
      </c>
      <c r="V6">
        <f>U6*$B$132+B6*$C$132+C6*$D$132+D6*$E$132</f>
        <v>47.087429894524377</v>
      </c>
      <c r="W6">
        <v>60</v>
      </c>
      <c r="X6">
        <f>W6*$B$132+B6*$C$132+C6*$D$132+D6*$E$132</f>
        <v>47.087429894524377</v>
      </c>
      <c r="Y6">
        <v>60</v>
      </c>
      <c r="Z6">
        <f t="shared" ref="Z6:Z67" si="5">Y6*$B$132+B6*$C$132+C6*$D$132+D6*$E$132</f>
        <v>47.087429894524377</v>
      </c>
      <c r="AA6">
        <v>60</v>
      </c>
      <c r="AB6">
        <f t="shared" ref="AB6:AB67" si="6">AA6*$B$132+B6*$C$132+C6*$D$132+D6*$E$132</f>
        <v>47.087429894524377</v>
      </c>
      <c r="AC6">
        <v>60</v>
      </c>
      <c r="AD6">
        <f t="shared" ref="AD6:AD67" si="7">AC6*$B$132+B6*$C$132+C6*$D$132+D6*$E$132</f>
        <v>47.087429894524377</v>
      </c>
      <c r="AE6">
        <v>60</v>
      </c>
      <c r="AF6">
        <f t="shared" ref="AF6:AF62" si="8">AE6*$B$132+B6*$C$132+C6*$D$132+D6*$E$132</f>
        <v>47.087429894524377</v>
      </c>
      <c r="AG6">
        <v>60</v>
      </c>
      <c r="AH6">
        <f t="shared" ref="AH6:AH67" si="9">AG6*$B$132+B6*$C$132+C6*$D$132+D6*$E$132</f>
        <v>47.087429894524377</v>
      </c>
      <c r="AI6">
        <v>60</v>
      </c>
      <c r="AJ6">
        <f t="shared" ref="AJ6:AJ67" si="10">AI6*$B$132+B6*$C$132+C6*$D$132+D6*$E$132</f>
        <v>47.087429894524377</v>
      </c>
      <c r="AK6">
        <v>60</v>
      </c>
      <c r="AL6">
        <f t="shared" ref="AL6:AL67" si="11">AK6*$B$132+B6*$C$132+C6*$D$132+D6*$E$132</f>
        <v>47.087429894524377</v>
      </c>
      <c r="AM6">
        <v>60</v>
      </c>
      <c r="AN6">
        <f t="shared" ref="AN6:AN67" si="12">AM6*$B$132+B6*$C$132+C6*$D$132+D6*$E$132</f>
        <v>47.087429894524377</v>
      </c>
      <c r="AO6">
        <v>60</v>
      </c>
      <c r="AP6">
        <f t="shared" ref="AP6:AP67" si="13">AO6*$B$132+B6*$C$132+C6*$D$132+D6*$E$132</f>
        <v>47.087429894524377</v>
      </c>
      <c r="AQ6">
        <v>60</v>
      </c>
      <c r="AR6">
        <f t="shared" ref="AR6:AR67" si="14">AQ6*$B$132+B6*$C$132+C6*$D$132+D6*$E$132</f>
        <v>47.087429894524377</v>
      </c>
      <c r="AS6">
        <v>60</v>
      </c>
      <c r="AT6">
        <f t="shared" ref="AT6:AT67" si="15">AS6*$B$132+B6*$C$132+C6*$D$132+D6*$E$132</f>
        <v>47.087429894524377</v>
      </c>
      <c r="AU6">
        <v>60</v>
      </c>
      <c r="AV6">
        <f t="shared" ref="AV6:AV51" si="16">AU6*$B$132+B6*$C$132+C6*$D$132+D6*$E$132</f>
        <v>47.087429894524377</v>
      </c>
      <c r="AW6">
        <v>60</v>
      </c>
      <c r="AX6">
        <f t="shared" ref="AX6:AX67" si="17">AV6*$B$132+B6*$C$132+C6*$D$132+D6*$E$132</f>
        <v>44.114583275711382</v>
      </c>
      <c r="AY6">
        <v>60</v>
      </c>
      <c r="AZ6">
        <f t="shared" ref="AZ6:AZ67" si="18">AX6*$B$132+B6*$C$132+C6*$D$132+D6*$E$132</f>
        <v>43.430148113168478</v>
      </c>
      <c r="BA6">
        <v>60</v>
      </c>
      <c r="BB6">
        <f t="shared" ref="BB6:BB67" si="19">BA6*$B$132+B6*$C$132+C6*$D$132+D6*$E$132</f>
        <v>47.087429894524377</v>
      </c>
      <c r="BC6">
        <v>60</v>
      </c>
      <c r="BD6">
        <f t="shared" ref="BD6:BD67" si="20">BC6*$B$132+B6*$C$132+C6*$D$132+D6*$E$132</f>
        <v>47.087429894524377</v>
      </c>
      <c r="BE6">
        <v>60</v>
      </c>
      <c r="BF6">
        <f t="shared" ref="BF6:BF67" si="21">BE6*$B$132+B6*$C$132+C6*$D$132+D6*$E$132</f>
        <v>47.087429894524377</v>
      </c>
      <c r="BG6">
        <v>0</v>
      </c>
      <c r="BH6">
        <v>0</v>
      </c>
      <c r="BI6">
        <v>60</v>
      </c>
      <c r="BJ6">
        <f t="shared" ref="BJ6:BJ68" si="22">BI6*$B$132+B6*$C$132+C6*$D$132+D6*$E$132</f>
        <v>47.087429894524377</v>
      </c>
      <c r="BK6">
        <v>60</v>
      </c>
      <c r="BL6">
        <f>BK6*$B$132+B6*$C$132+C6*$D$132+D6*$E$132</f>
        <v>47.087429894524377</v>
      </c>
      <c r="BM6">
        <v>60</v>
      </c>
      <c r="BN6">
        <f>BM6*$B$132+B6*$C$132+C6*$D$132+D6*$E$132</f>
        <v>47.087429894524377</v>
      </c>
      <c r="BO6">
        <v>60</v>
      </c>
      <c r="BP6">
        <f>BO6*$B$132+B6*$C$132+C6*$D$132+D6*$E$132</f>
        <v>47.087429894524377</v>
      </c>
    </row>
    <row r="7" spans="1:68" x14ac:dyDescent="0.25">
      <c r="A7" s="30" t="s">
        <v>87</v>
      </c>
      <c r="B7" s="14">
        <v>50</v>
      </c>
      <c r="C7" s="11">
        <v>100</v>
      </c>
      <c r="D7" s="11">
        <v>50</v>
      </c>
      <c r="E7" s="37">
        <v>50</v>
      </c>
      <c r="F7">
        <f>E7*$B$132+B7*$C$132+C7*$D$132+D7*$E$132</f>
        <v>65.106218090648042</v>
      </c>
      <c r="G7">
        <v>50</v>
      </c>
      <c r="H7">
        <f>G7*$B$132+B7*$C$132+C7*$D$132+D7*$E$132</f>
        <v>65.106218090648042</v>
      </c>
      <c r="I7">
        <v>50</v>
      </c>
      <c r="J7">
        <f>I7*$B$132+B7*$C$132+C7*$D$132+D7*$E$132</f>
        <v>65.106218090648042</v>
      </c>
      <c r="K7">
        <v>50</v>
      </c>
      <c r="L7">
        <f t="shared" si="3"/>
        <v>65.106218090648042</v>
      </c>
      <c r="M7">
        <v>50</v>
      </c>
      <c r="N7">
        <f t="shared" si="4"/>
        <v>65.106218090648042</v>
      </c>
      <c r="O7">
        <v>50</v>
      </c>
      <c r="P7">
        <f>O7*$B$132+B7*$C$132+C7*$D$132+D7*$E$132</f>
        <v>65.106218090648042</v>
      </c>
      <c r="Q7">
        <v>60</v>
      </c>
      <c r="R7">
        <f>Q7*$B$132+B7*$C$132+C7*$D$132+D7*$E$132</f>
        <v>67.408506941379898</v>
      </c>
      <c r="S7">
        <v>60</v>
      </c>
      <c r="T7">
        <f>S7*$B$132+B7*$C$132+C7*$D$132+D7*$E$132</f>
        <v>67.408506941379898</v>
      </c>
      <c r="U7">
        <v>60</v>
      </c>
      <c r="V7">
        <f>U7*$B$132+B7*$C$132+C7*$D$132+D7*$E$132</f>
        <v>67.408506941379898</v>
      </c>
      <c r="W7">
        <v>60</v>
      </c>
      <c r="X7">
        <f>W7*$B$132+B7*$C$132+C7*$D$132+D7*$E$132</f>
        <v>67.408506941379898</v>
      </c>
      <c r="Y7">
        <v>60</v>
      </c>
      <c r="Z7">
        <f t="shared" si="5"/>
        <v>67.408506941379898</v>
      </c>
      <c r="AA7">
        <v>60</v>
      </c>
      <c r="AB7">
        <f t="shared" si="6"/>
        <v>67.408506941379898</v>
      </c>
      <c r="AC7">
        <v>60</v>
      </c>
      <c r="AD7">
        <f t="shared" si="7"/>
        <v>67.408506941379898</v>
      </c>
      <c r="AE7">
        <v>0</v>
      </c>
      <c r="AF7">
        <v>0</v>
      </c>
      <c r="AG7">
        <v>60</v>
      </c>
      <c r="AH7">
        <f t="shared" si="9"/>
        <v>67.408506941379898</v>
      </c>
      <c r="AI7">
        <v>60</v>
      </c>
      <c r="AJ7">
        <f t="shared" si="10"/>
        <v>67.408506941379898</v>
      </c>
      <c r="AK7">
        <v>60</v>
      </c>
      <c r="AL7">
        <f t="shared" si="11"/>
        <v>67.408506941379898</v>
      </c>
      <c r="AM7">
        <v>60</v>
      </c>
      <c r="AN7">
        <f t="shared" si="12"/>
        <v>67.408506941379898</v>
      </c>
      <c r="AO7">
        <v>70</v>
      </c>
      <c r="AP7">
        <f t="shared" si="13"/>
        <v>69.710795792111753</v>
      </c>
      <c r="AQ7">
        <v>70</v>
      </c>
      <c r="AR7">
        <f t="shared" si="14"/>
        <v>69.710795792111753</v>
      </c>
      <c r="AS7">
        <v>70</v>
      </c>
      <c r="AT7">
        <f t="shared" si="15"/>
        <v>69.710795792111753</v>
      </c>
      <c r="AU7">
        <v>70</v>
      </c>
      <c r="AV7">
        <f t="shared" si="16"/>
        <v>69.710795792111753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</row>
    <row r="8" spans="1:68" x14ac:dyDescent="0.25">
      <c r="A8" s="30" t="s">
        <v>88</v>
      </c>
      <c r="B8" s="14">
        <v>50</v>
      </c>
      <c r="C8" s="11">
        <v>100</v>
      </c>
      <c r="D8" s="11">
        <v>50</v>
      </c>
      <c r="E8" s="37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3"/>
        <v>53.5947738369888</v>
      </c>
      <c r="M8">
        <v>0</v>
      </c>
      <c r="N8">
        <f t="shared" si="4"/>
        <v>53.5947738369888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60</v>
      </c>
      <c r="AL8">
        <f t="shared" si="11"/>
        <v>67.408506941379898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60</v>
      </c>
      <c r="BF8">
        <f t="shared" si="21"/>
        <v>67.408506941379898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70</v>
      </c>
      <c r="BN8">
        <f t="shared" ref="BN8:BN67" si="23">BM8*$B$132+B8*$C$132+C8*$D$132+D8*$E$132</f>
        <v>69.710795792111753</v>
      </c>
      <c r="BO8">
        <v>0</v>
      </c>
      <c r="BP8">
        <v>0</v>
      </c>
    </row>
    <row r="9" spans="1:68" x14ac:dyDescent="0.25">
      <c r="A9" s="30" t="s">
        <v>80</v>
      </c>
      <c r="B9" s="14">
        <v>50</v>
      </c>
      <c r="C9" s="11">
        <v>100</v>
      </c>
      <c r="D9" s="11">
        <v>50</v>
      </c>
      <c r="E9" s="37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 t="shared" si="3"/>
        <v>53.5947738369888</v>
      </c>
      <c r="M9">
        <v>0</v>
      </c>
      <c r="N9">
        <f t="shared" si="4"/>
        <v>53.5947738369888</v>
      </c>
      <c r="O9">
        <v>0</v>
      </c>
      <c r="P9">
        <v>0</v>
      </c>
      <c r="Q9">
        <v>60</v>
      </c>
      <c r="R9">
        <f>Q9*$B$132+B9*$C$132+C9*$D$132+D9*$E$132</f>
        <v>67.408506941379898</v>
      </c>
      <c r="S9">
        <v>60</v>
      </c>
      <c r="T9">
        <f>S9*$B$132+B9*$C$132+C9*$D$132+D9*$E$132</f>
        <v>67.408506941379898</v>
      </c>
      <c r="U9">
        <v>60</v>
      </c>
      <c r="V9">
        <f>U9*$B$132+B9*$C$132+C9*$D$132+D9*$E$132</f>
        <v>67.408506941379898</v>
      </c>
      <c r="W9">
        <v>60</v>
      </c>
      <c r="X9">
        <f>W9*$B$132+B9*$C$132+C9*$D$132+D9*$E$132</f>
        <v>67.408506941379898</v>
      </c>
      <c r="Y9">
        <v>60</v>
      </c>
      <c r="Z9">
        <f t="shared" si="5"/>
        <v>67.408506941379898</v>
      </c>
      <c r="AA9">
        <v>60</v>
      </c>
      <c r="AB9">
        <f t="shared" si="6"/>
        <v>67.408506941379898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60</v>
      </c>
      <c r="AJ9">
        <f t="shared" si="10"/>
        <v>67.408506941379898</v>
      </c>
      <c r="AK9">
        <v>0</v>
      </c>
      <c r="AL9">
        <v>0</v>
      </c>
      <c r="AM9">
        <v>70</v>
      </c>
      <c r="AN9">
        <f t="shared" si="12"/>
        <v>69.710795792111753</v>
      </c>
      <c r="AO9">
        <v>70</v>
      </c>
      <c r="AP9">
        <f t="shared" si="13"/>
        <v>69.710795792111753</v>
      </c>
      <c r="AQ9">
        <v>70</v>
      </c>
      <c r="AR9">
        <f t="shared" si="14"/>
        <v>69.710795792111753</v>
      </c>
      <c r="AS9">
        <v>70</v>
      </c>
      <c r="AT9">
        <f t="shared" si="15"/>
        <v>69.710795792111753</v>
      </c>
      <c r="AU9">
        <v>70</v>
      </c>
      <c r="AV9">
        <f t="shared" si="16"/>
        <v>69.710795792111753</v>
      </c>
      <c r="AW9">
        <v>0</v>
      </c>
      <c r="AX9">
        <v>0</v>
      </c>
      <c r="AY9">
        <v>0</v>
      </c>
      <c r="AZ9">
        <v>0</v>
      </c>
      <c r="BA9">
        <v>70</v>
      </c>
      <c r="BB9">
        <f t="shared" si="19"/>
        <v>69.710795792111753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</row>
    <row r="10" spans="1:68" x14ac:dyDescent="0.25">
      <c r="A10" s="30" t="s">
        <v>81</v>
      </c>
      <c r="B10" s="14">
        <v>50</v>
      </c>
      <c r="C10" s="11">
        <v>100</v>
      </c>
      <c r="D10" s="11">
        <v>50</v>
      </c>
      <c r="E10" s="37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 t="shared" si="3"/>
        <v>53.5947738369888</v>
      </c>
      <c r="M10">
        <v>0</v>
      </c>
      <c r="N10">
        <f t="shared" si="4"/>
        <v>53.5947738369888</v>
      </c>
      <c r="O10">
        <v>0</v>
      </c>
      <c r="P10">
        <v>0</v>
      </c>
      <c r="Q10">
        <v>0</v>
      </c>
      <c r="R10">
        <v>0</v>
      </c>
      <c r="S10">
        <v>90</v>
      </c>
      <c r="T10">
        <f>S10*$B$132+B10*$C$132+C10*$D$132+D10*$E$132</f>
        <v>74.31537349357545</v>
      </c>
      <c r="U10">
        <v>90</v>
      </c>
      <c r="V10">
        <f>U10*$B$132+B10*$C$132+C10*$D$132+D10*$E$132</f>
        <v>74.31537349357545</v>
      </c>
      <c r="W10">
        <v>90</v>
      </c>
      <c r="X10">
        <f>W10*$B$132+B10*$C$132+C10*$D$132+D10*$E$132</f>
        <v>74.31537349357545</v>
      </c>
      <c r="Y10">
        <v>90</v>
      </c>
      <c r="Z10">
        <f t="shared" si="5"/>
        <v>74.31537349357545</v>
      </c>
      <c r="AA10">
        <v>90</v>
      </c>
      <c r="AB10">
        <f t="shared" si="6"/>
        <v>74.31537349357545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80</v>
      </c>
      <c r="AT10">
        <f t="shared" si="15"/>
        <v>72.013084642843594</v>
      </c>
      <c r="AU10">
        <v>80</v>
      </c>
      <c r="AV10">
        <f t="shared" si="16"/>
        <v>72.013084642843594</v>
      </c>
      <c r="AW10">
        <v>0</v>
      </c>
      <c r="AX10">
        <v>0</v>
      </c>
      <c r="AY10">
        <v>0</v>
      </c>
      <c r="AZ10">
        <v>0</v>
      </c>
      <c r="BA10">
        <v>70</v>
      </c>
      <c r="BB10">
        <f t="shared" si="19"/>
        <v>69.710795792111753</v>
      </c>
      <c r="BC10">
        <v>0</v>
      </c>
      <c r="BD10">
        <v>0</v>
      </c>
      <c r="BE10">
        <v>60</v>
      </c>
      <c r="BF10">
        <f t="shared" si="21"/>
        <v>67.408506941379898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</row>
    <row r="11" spans="1:68" x14ac:dyDescent="0.25">
      <c r="A11" s="30" t="s">
        <v>82</v>
      </c>
      <c r="B11" s="14">
        <v>50</v>
      </c>
      <c r="C11" s="11">
        <v>100</v>
      </c>
      <c r="D11" s="11">
        <v>50</v>
      </c>
      <c r="E11" s="37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3"/>
        <v>53.5947738369888</v>
      </c>
      <c r="M11">
        <v>0</v>
      </c>
      <c r="N11">
        <f t="shared" si="4"/>
        <v>53.5947738369888</v>
      </c>
      <c r="O11">
        <v>0</v>
      </c>
      <c r="P11">
        <v>0</v>
      </c>
      <c r="Q11">
        <v>0</v>
      </c>
      <c r="R11">
        <v>0</v>
      </c>
      <c r="S11">
        <v>90</v>
      </c>
      <c r="T11">
        <f>S11*$B$132+B11*$C$132+C11*$D$132+D11*$E$132</f>
        <v>74.31537349357545</v>
      </c>
      <c r="U11">
        <v>0</v>
      </c>
      <c r="V11">
        <v>0</v>
      </c>
      <c r="W11">
        <v>0</v>
      </c>
      <c r="X11">
        <v>0</v>
      </c>
      <c r="Y11">
        <v>90</v>
      </c>
      <c r="Z11">
        <f t="shared" si="5"/>
        <v>74.31537349357545</v>
      </c>
      <c r="AA11">
        <v>90</v>
      </c>
      <c r="AB11">
        <f t="shared" si="6"/>
        <v>74.31537349357545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</row>
    <row r="12" spans="1:68" x14ac:dyDescent="0.25">
      <c r="A12" s="24" t="s">
        <v>83</v>
      </c>
      <c r="B12" s="14">
        <v>50</v>
      </c>
      <c r="C12" s="11">
        <v>100</v>
      </c>
      <c r="D12" s="11">
        <v>0</v>
      </c>
      <c r="E12" s="37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 t="shared" si="3"/>
        <v>48.096432049721948</v>
      </c>
      <c r="M12">
        <v>0</v>
      </c>
      <c r="N12">
        <f t="shared" si="4"/>
        <v>48.096432049721948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</row>
    <row r="13" spans="1:68" x14ac:dyDescent="0.25">
      <c r="A13" s="30" t="s">
        <v>84</v>
      </c>
      <c r="B13" s="14">
        <v>50</v>
      </c>
      <c r="C13" s="11">
        <v>100</v>
      </c>
      <c r="D13" s="11">
        <v>0</v>
      </c>
      <c r="E13" s="37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 t="shared" si="3"/>
        <v>48.096432049721948</v>
      </c>
      <c r="M13">
        <v>0</v>
      </c>
      <c r="N13">
        <f t="shared" si="4"/>
        <v>48.096432049721948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70</v>
      </c>
      <c r="BD13">
        <f t="shared" si="20"/>
        <v>64.212454004844901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</row>
    <row r="14" spans="1:68" x14ac:dyDescent="0.25">
      <c r="A14" s="24" t="s">
        <v>85</v>
      </c>
      <c r="B14" s="14">
        <v>40</v>
      </c>
      <c r="C14" s="11">
        <v>100</v>
      </c>
      <c r="D14" s="11">
        <v>0</v>
      </c>
      <c r="E14" s="37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 t="shared" si="3"/>
        <v>44.519632876036781</v>
      </c>
      <c r="M14">
        <v>0</v>
      </c>
      <c r="N14">
        <f t="shared" si="4"/>
        <v>44.519632876036781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</row>
    <row r="15" spans="1:68" x14ac:dyDescent="0.25">
      <c r="A15" s="24" t="s">
        <v>86</v>
      </c>
      <c r="B15" s="14">
        <v>40</v>
      </c>
      <c r="C15" s="11">
        <v>100</v>
      </c>
      <c r="D15" s="11">
        <v>0</v>
      </c>
      <c r="E15" s="37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 t="shared" si="3"/>
        <v>44.519632876036781</v>
      </c>
      <c r="M15">
        <v>0</v>
      </c>
      <c r="N15">
        <f t="shared" si="4"/>
        <v>44.519632876036781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</row>
    <row r="16" spans="1:68" x14ac:dyDescent="0.25">
      <c r="A16" s="30" t="s">
        <v>89</v>
      </c>
      <c r="B16" s="14">
        <v>40</v>
      </c>
      <c r="C16" s="11">
        <v>100</v>
      </c>
      <c r="D16" s="11">
        <v>50</v>
      </c>
      <c r="E16" s="37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 t="shared" si="3"/>
        <v>50.017974663303633</v>
      </c>
      <c r="M16">
        <v>0</v>
      </c>
      <c r="N16">
        <f t="shared" si="4"/>
        <v>50.017974663303633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70</v>
      </c>
      <c r="AD16">
        <f t="shared" si="7"/>
        <v>66.133996618426579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90</v>
      </c>
      <c r="BD16">
        <f t="shared" si="20"/>
        <v>70.738574319890276</v>
      </c>
      <c r="BE16">
        <v>0</v>
      </c>
      <c r="BF16">
        <v>0</v>
      </c>
      <c r="BG16">
        <v>0</v>
      </c>
      <c r="BH16">
        <v>0</v>
      </c>
      <c r="BI16">
        <v>70</v>
      </c>
      <c r="BJ16">
        <f t="shared" si="22"/>
        <v>66.133996618426579</v>
      </c>
      <c r="BK16">
        <v>80</v>
      </c>
      <c r="BL16">
        <f t="shared" ref="BL16:BL62" si="24">BK16*$B$132+B16*$C$132+C16*$D$132+D16*$E$132</f>
        <v>68.436285469158435</v>
      </c>
      <c r="BM16">
        <v>90</v>
      </c>
      <c r="BN16">
        <f t="shared" si="23"/>
        <v>70.738574319890276</v>
      </c>
      <c r="BO16">
        <v>0</v>
      </c>
      <c r="BP16">
        <v>0</v>
      </c>
    </row>
    <row r="17" spans="1:68" x14ac:dyDescent="0.25">
      <c r="A17" s="30" t="s">
        <v>90</v>
      </c>
      <c r="B17" s="14">
        <v>40</v>
      </c>
      <c r="C17" s="11">
        <v>100</v>
      </c>
      <c r="D17" s="11">
        <v>50</v>
      </c>
      <c r="E17" s="37">
        <v>70</v>
      </c>
      <c r="F17">
        <f>E17*$B$132+B17*$C$132+C17*$D$132+D17*$E$132</f>
        <v>66.133996618426579</v>
      </c>
      <c r="G17">
        <v>70</v>
      </c>
      <c r="H17">
        <f>G17*$B$132+B17*$C$132+C17*$D$132+D17*$E$132</f>
        <v>66.133996618426579</v>
      </c>
      <c r="I17">
        <v>80</v>
      </c>
      <c r="J17">
        <f>I17*$B$132+B17*$C$132+C17*$D$132+D17*$E$132</f>
        <v>68.436285469158435</v>
      </c>
      <c r="K17">
        <v>50</v>
      </c>
      <c r="L17">
        <f t="shared" si="3"/>
        <v>61.529418916962882</v>
      </c>
      <c r="M17">
        <v>70</v>
      </c>
      <c r="N17">
        <f t="shared" si="4"/>
        <v>66.133996618426579</v>
      </c>
      <c r="O17">
        <v>70</v>
      </c>
      <c r="P17">
        <f>O17*$B$132+B17*$C$132+C17*$D$132+D17*$E$132</f>
        <v>66.133996618426579</v>
      </c>
      <c r="Q17">
        <v>70</v>
      </c>
      <c r="R17">
        <f>Q17*$B$132+B17*$C$132+C17*$D$132+D17*$E$132</f>
        <v>66.133996618426579</v>
      </c>
      <c r="S17">
        <v>80</v>
      </c>
      <c r="T17">
        <f>S17*$B$132+B17*$C$132+C17*$D$132+D17*$E$132</f>
        <v>68.436285469158435</v>
      </c>
      <c r="U17">
        <v>80</v>
      </c>
      <c r="V17">
        <f>U17*$B$132+B17*$C$132+C17*$D$132+D17*$E$132</f>
        <v>68.436285469158435</v>
      </c>
      <c r="W17">
        <v>80</v>
      </c>
      <c r="X17">
        <f>W17*$B$132+B17*$C$132+C17*$D$132+D17*$E$132</f>
        <v>68.436285469158435</v>
      </c>
      <c r="Y17">
        <v>80</v>
      </c>
      <c r="Z17">
        <f t="shared" si="5"/>
        <v>68.436285469158435</v>
      </c>
      <c r="AA17">
        <v>80</v>
      </c>
      <c r="AB17">
        <f t="shared" si="6"/>
        <v>68.436285469158435</v>
      </c>
      <c r="AC17">
        <v>80</v>
      </c>
      <c r="AD17">
        <f t="shared" si="7"/>
        <v>68.436285469158435</v>
      </c>
      <c r="AE17">
        <v>0</v>
      </c>
      <c r="AF17">
        <v>0</v>
      </c>
      <c r="AG17">
        <v>80</v>
      </c>
      <c r="AH17">
        <f t="shared" si="9"/>
        <v>68.436285469158435</v>
      </c>
      <c r="AI17">
        <v>80</v>
      </c>
      <c r="AJ17">
        <f t="shared" si="10"/>
        <v>68.436285469158435</v>
      </c>
      <c r="AK17">
        <v>80</v>
      </c>
      <c r="AL17">
        <f t="shared" si="11"/>
        <v>68.436285469158435</v>
      </c>
      <c r="AM17">
        <v>80</v>
      </c>
      <c r="AN17">
        <f t="shared" si="12"/>
        <v>68.436285469158435</v>
      </c>
      <c r="AO17">
        <v>90</v>
      </c>
      <c r="AP17">
        <f t="shared" si="13"/>
        <v>70.738574319890276</v>
      </c>
      <c r="AQ17">
        <v>90</v>
      </c>
      <c r="AR17">
        <f t="shared" si="14"/>
        <v>70.738574319890276</v>
      </c>
      <c r="AS17">
        <v>90</v>
      </c>
      <c r="AT17">
        <f t="shared" si="15"/>
        <v>70.738574319890276</v>
      </c>
      <c r="AU17">
        <v>90</v>
      </c>
      <c r="AV17">
        <f t="shared" si="16"/>
        <v>70.738574319890276</v>
      </c>
      <c r="AW17">
        <v>0</v>
      </c>
      <c r="AX17">
        <v>0</v>
      </c>
      <c r="AY17">
        <v>0</v>
      </c>
      <c r="AZ17">
        <v>0</v>
      </c>
      <c r="BA17">
        <v>70</v>
      </c>
      <c r="BB17">
        <f t="shared" si="19"/>
        <v>66.133996618426579</v>
      </c>
      <c r="BC17">
        <v>0</v>
      </c>
      <c r="BD17">
        <v>0</v>
      </c>
      <c r="BE17">
        <v>70</v>
      </c>
      <c r="BF17">
        <f t="shared" si="21"/>
        <v>66.133996618426579</v>
      </c>
      <c r="BG17">
        <v>0</v>
      </c>
      <c r="BH17">
        <v>0</v>
      </c>
      <c r="BI17">
        <v>60</v>
      </c>
      <c r="BJ17">
        <f t="shared" si="22"/>
        <v>63.831707767694731</v>
      </c>
      <c r="BK17">
        <v>60</v>
      </c>
      <c r="BL17">
        <f t="shared" si="24"/>
        <v>63.831707767694731</v>
      </c>
      <c r="BM17">
        <v>0</v>
      </c>
      <c r="BN17">
        <v>0</v>
      </c>
      <c r="BO17">
        <v>0</v>
      </c>
      <c r="BP17">
        <v>0</v>
      </c>
    </row>
    <row r="18" spans="1:68" x14ac:dyDescent="0.25">
      <c r="A18" s="30" t="s">
        <v>31</v>
      </c>
      <c r="B18" s="14">
        <v>40</v>
      </c>
      <c r="C18" s="11">
        <v>60</v>
      </c>
      <c r="D18" s="11">
        <v>25</v>
      </c>
      <c r="E18" s="37">
        <v>70</v>
      </c>
      <c r="F18">
        <f>E18*$B$132+B18*$C$132+C18*$D$132+D18*$E$132</f>
        <v>51.299851252274713</v>
      </c>
      <c r="G18">
        <v>70</v>
      </c>
      <c r="H18">
        <f>G18*$B$132+B18*$C$132+C18*$D$132+D18*$E$132</f>
        <v>51.299851252274713</v>
      </c>
      <c r="I18">
        <v>70</v>
      </c>
      <c r="J18">
        <f>I18*$B$132+B18*$C$132+C18*$D$132+D18*$E$132</f>
        <v>51.299851252274713</v>
      </c>
      <c r="K18">
        <v>60</v>
      </c>
      <c r="L18">
        <f t="shared" si="3"/>
        <v>48.997562401542865</v>
      </c>
      <c r="M18">
        <v>70</v>
      </c>
      <c r="N18">
        <f t="shared" si="4"/>
        <v>51.299851252274713</v>
      </c>
      <c r="O18">
        <v>70</v>
      </c>
      <c r="P18">
        <f>O18*$B$132+B18*$C$132+C18*$D$132+D18*$E$132</f>
        <v>51.299851252274713</v>
      </c>
      <c r="Q18">
        <v>70</v>
      </c>
      <c r="R18">
        <f>Q18*$B$132+B18*$C$132+C18*$D$132+D18*$E$132</f>
        <v>51.299851252274713</v>
      </c>
      <c r="S18">
        <v>70</v>
      </c>
      <c r="T18">
        <f>S18*$B$132+B18*$C$132+C18*$D$132+D18*$E$132</f>
        <v>51.299851252274713</v>
      </c>
      <c r="U18">
        <v>70</v>
      </c>
      <c r="V18">
        <f>U18*$B$132+B18*$C$132+C18*$D$132+D18*$E$132</f>
        <v>51.299851252274713</v>
      </c>
      <c r="W18">
        <v>70</v>
      </c>
      <c r="X18">
        <f>W18*$B$132+B18*$C$132+C18*$D$132+D18*$E$132</f>
        <v>51.299851252274713</v>
      </c>
      <c r="Y18">
        <v>70</v>
      </c>
      <c r="Z18">
        <f t="shared" si="5"/>
        <v>51.299851252274713</v>
      </c>
      <c r="AA18">
        <v>70</v>
      </c>
      <c r="AB18">
        <f t="shared" si="6"/>
        <v>51.299851252274713</v>
      </c>
      <c r="AC18">
        <v>70</v>
      </c>
      <c r="AD18">
        <f t="shared" si="7"/>
        <v>51.299851252274713</v>
      </c>
      <c r="AE18">
        <v>60</v>
      </c>
      <c r="AF18">
        <f t="shared" si="8"/>
        <v>48.997562401542865</v>
      </c>
      <c r="AG18">
        <v>70</v>
      </c>
      <c r="AH18">
        <f t="shared" si="9"/>
        <v>51.299851252274713</v>
      </c>
      <c r="AI18">
        <v>70</v>
      </c>
      <c r="AJ18">
        <f t="shared" si="10"/>
        <v>51.299851252274713</v>
      </c>
      <c r="AK18">
        <v>80</v>
      </c>
      <c r="AL18">
        <f t="shared" si="11"/>
        <v>53.602140103006569</v>
      </c>
      <c r="AM18">
        <v>70</v>
      </c>
      <c r="AN18">
        <f t="shared" si="12"/>
        <v>51.299851252274713</v>
      </c>
      <c r="AO18">
        <v>70</v>
      </c>
      <c r="AP18">
        <f t="shared" si="13"/>
        <v>51.299851252274713</v>
      </c>
      <c r="AQ18">
        <v>70</v>
      </c>
      <c r="AR18">
        <f t="shared" si="14"/>
        <v>51.299851252274713</v>
      </c>
      <c r="AS18">
        <v>90</v>
      </c>
      <c r="AT18">
        <f t="shared" si="15"/>
        <v>55.904428953738417</v>
      </c>
      <c r="AU18">
        <v>90</v>
      </c>
      <c r="AV18">
        <f t="shared" si="16"/>
        <v>55.904428953738417</v>
      </c>
      <c r="AW18">
        <v>70</v>
      </c>
      <c r="AX18">
        <f t="shared" si="17"/>
        <v>48.054643645824044</v>
      </c>
      <c r="AY18">
        <v>70</v>
      </c>
      <c r="AZ18">
        <f t="shared" si="18"/>
        <v>46.247396326319048</v>
      </c>
      <c r="BA18">
        <v>70</v>
      </c>
      <c r="BB18">
        <f t="shared" si="19"/>
        <v>51.299851252274713</v>
      </c>
      <c r="BC18">
        <v>70</v>
      </c>
      <c r="BD18">
        <f t="shared" si="20"/>
        <v>51.299851252274713</v>
      </c>
      <c r="BE18">
        <v>70</v>
      </c>
      <c r="BF18">
        <f t="shared" si="21"/>
        <v>51.299851252274713</v>
      </c>
      <c r="BG18">
        <v>0</v>
      </c>
      <c r="BH18">
        <v>0</v>
      </c>
      <c r="BI18">
        <v>80</v>
      </c>
      <c r="BJ18">
        <f t="shared" si="22"/>
        <v>53.602140103006569</v>
      </c>
      <c r="BK18">
        <v>70</v>
      </c>
      <c r="BL18">
        <f t="shared" si="24"/>
        <v>51.299851252274713</v>
      </c>
      <c r="BM18">
        <v>70</v>
      </c>
      <c r="BN18">
        <f t="shared" si="23"/>
        <v>51.299851252274713</v>
      </c>
      <c r="BO18">
        <v>0</v>
      </c>
      <c r="BP18">
        <v>0</v>
      </c>
    </row>
    <row r="19" spans="1:68" x14ac:dyDescent="0.25">
      <c r="A19" s="24" t="s">
        <v>91</v>
      </c>
      <c r="B19" s="14">
        <v>40</v>
      </c>
      <c r="C19" s="11">
        <v>100</v>
      </c>
      <c r="D19" s="11">
        <v>0</v>
      </c>
      <c r="E19" s="37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 t="shared" si="3"/>
        <v>44.519632876036781</v>
      </c>
      <c r="M19">
        <v>0</v>
      </c>
      <c r="N19">
        <f t="shared" si="4"/>
        <v>44.519632876036781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</row>
    <row r="20" spans="1:68" x14ac:dyDescent="0.25">
      <c r="A20" s="33" t="s">
        <v>92</v>
      </c>
      <c r="B20" s="14">
        <v>30</v>
      </c>
      <c r="C20" s="11">
        <v>100</v>
      </c>
      <c r="D20" s="11">
        <v>50</v>
      </c>
      <c r="E20" s="37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f t="shared" si="3"/>
        <v>46.441175489618459</v>
      </c>
      <c r="M20">
        <v>0</v>
      </c>
      <c r="N20">
        <f t="shared" si="4"/>
        <v>46.441175489618459</v>
      </c>
      <c r="O20">
        <v>0</v>
      </c>
      <c r="P20">
        <v>0</v>
      </c>
      <c r="Q20">
        <v>0</v>
      </c>
      <c r="R20">
        <v>0</v>
      </c>
      <c r="S20">
        <v>70</v>
      </c>
      <c r="T20">
        <f>S20*$B$132+B20*$C$132+C20*$D$132+D20*$E$132</f>
        <v>62.557197444741412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60</v>
      </c>
      <c r="BD20">
        <f t="shared" si="20"/>
        <v>60.254908594009564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</row>
    <row r="21" spans="1:68" x14ac:dyDescent="0.25">
      <c r="A21" s="33" t="s">
        <v>86</v>
      </c>
      <c r="B21" s="14">
        <v>30</v>
      </c>
      <c r="C21" s="11">
        <v>100</v>
      </c>
      <c r="D21" s="11">
        <v>0</v>
      </c>
      <c r="E21" s="37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 t="shared" si="3"/>
        <v>40.942833702351606</v>
      </c>
      <c r="M21">
        <v>0</v>
      </c>
      <c r="N21">
        <f t="shared" si="4"/>
        <v>40.942833702351606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70</v>
      </c>
      <c r="BD21">
        <f t="shared" si="20"/>
        <v>57.05885565747456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</row>
    <row r="22" spans="1:68" x14ac:dyDescent="0.25">
      <c r="A22" s="33" t="s">
        <v>93</v>
      </c>
      <c r="B22" s="14">
        <v>30</v>
      </c>
      <c r="C22" s="11">
        <v>30</v>
      </c>
      <c r="D22" s="11">
        <v>25</v>
      </c>
      <c r="E22" s="37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 t="shared" si="3"/>
        <v>22.543299269077764</v>
      </c>
      <c r="M22">
        <v>0</v>
      </c>
      <c r="N22">
        <f t="shared" si="4"/>
        <v>22.543299269077764</v>
      </c>
      <c r="O22">
        <v>0</v>
      </c>
      <c r="P22">
        <v>0</v>
      </c>
      <c r="Q22">
        <v>0</v>
      </c>
      <c r="R22">
        <v>0</v>
      </c>
      <c r="S22">
        <v>70</v>
      </c>
      <c r="T22">
        <f>S22*$B$132+B22*$C$132+C22*$D$132+D22*$E$132</f>
        <v>38.659321224200717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80</v>
      </c>
      <c r="BD22">
        <f t="shared" si="20"/>
        <v>40.961610074932565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70</v>
      </c>
      <c r="BL22">
        <f t="shared" si="24"/>
        <v>38.659321224200717</v>
      </c>
      <c r="BM22">
        <v>0</v>
      </c>
      <c r="BN22">
        <v>0</v>
      </c>
      <c r="BO22">
        <v>0</v>
      </c>
      <c r="BP22">
        <v>0</v>
      </c>
    </row>
    <row r="23" spans="1:68" x14ac:dyDescent="0.25">
      <c r="A23" s="33" t="s">
        <v>94</v>
      </c>
      <c r="B23" s="14">
        <v>30</v>
      </c>
      <c r="C23" s="11">
        <v>100</v>
      </c>
      <c r="D23" s="11">
        <v>50</v>
      </c>
      <c r="E23" s="37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 t="shared" si="3"/>
        <v>46.441175489618459</v>
      </c>
      <c r="M23">
        <v>0</v>
      </c>
      <c r="N23">
        <f t="shared" si="4"/>
        <v>46.441175489618459</v>
      </c>
      <c r="O23">
        <v>0</v>
      </c>
      <c r="P23">
        <v>0</v>
      </c>
      <c r="Q23">
        <v>0</v>
      </c>
      <c r="R23">
        <v>0</v>
      </c>
      <c r="S23">
        <v>60</v>
      </c>
      <c r="T23">
        <f>S23*$B$132+B23*$C$132+C23*$D$132+D23*$E$132</f>
        <v>60.254908594009564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70</v>
      </c>
      <c r="BD23">
        <f t="shared" si="20"/>
        <v>62.557197444741412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</row>
    <row r="24" spans="1:68" x14ac:dyDescent="0.25">
      <c r="A24" s="24" t="s">
        <v>95</v>
      </c>
      <c r="B24" s="14">
        <v>30</v>
      </c>
      <c r="C24" s="11">
        <v>100</v>
      </c>
      <c r="D24" s="11">
        <v>0</v>
      </c>
      <c r="E24" s="37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 t="shared" si="3"/>
        <v>40.942833702351606</v>
      </c>
      <c r="M24">
        <v>0</v>
      </c>
      <c r="N24">
        <f t="shared" si="4"/>
        <v>40.942833702351606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</row>
    <row r="25" spans="1:68" x14ac:dyDescent="0.25">
      <c r="A25" s="24" t="s">
        <v>96</v>
      </c>
      <c r="B25" s="14">
        <v>30</v>
      </c>
      <c r="C25" s="11">
        <v>100</v>
      </c>
      <c r="D25" s="11">
        <v>0</v>
      </c>
      <c r="E25" s="37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 t="shared" si="3"/>
        <v>40.942833702351606</v>
      </c>
      <c r="M25">
        <v>0</v>
      </c>
      <c r="N25">
        <f t="shared" si="4"/>
        <v>40.942833702351606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</row>
    <row r="26" spans="1:68" x14ac:dyDescent="0.25">
      <c r="A26" s="33" t="s">
        <v>97</v>
      </c>
      <c r="B26" s="14">
        <v>30</v>
      </c>
      <c r="C26" s="11">
        <v>100</v>
      </c>
      <c r="D26" s="11">
        <v>50</v>
      </c>
      <c r="E26" s="37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f t="shared" si="3"/>
        <v>46.441175489618459</v>
      </c>
      <c r="M26">
        <v>0</v>
      </c>
      <c r="N26">
        <f t="shared" si="4"/>
        <v>46.441175489618459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60</v>
      </c>
      <c r="AF26">
        <f t="shared" si="8"/>
        <v>60.254908594009564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</row>
    <row r="27" spans="1:68" x14ac:dyDescent="0.25">
      <c r="A27" s="30" t="s">
        <v>32</v>
      </c>
      <c r="B27" s="14">
        <v>30</v>
      </c>
      <c r="C27" s="11">
        <v>100</v>
      </c>
      <c r="D27" s="11">
        <v>50</v>
      </c>
      <c r="E27" s="37">
        <v>60</v>
      </c>
      <c r="F27">
        <f>E27*$B$132+B27*$C$132+C27*$D$132+D27*$E$132</f>
        <v>60.254908594009564</v>
      </c>
      <c r="G27">
        <v>60</v>
      </c>
      <c r="H27">
        <f>G27*$B$132+B27*$C$132+C27*$D$132+D27*$E$132</f>
        <v>60.254908594009564</v>
      </c>
      <c r="I27">
        <v>60</v>
      </c>
      <c r="J27">
        <f>I27*$B$132+B27*$C$132+C27*$D$132+D27*$E$132</f>
        <v>60.254908594009564</v>
      </c>
      <c r="K27">
        <v>60</v>
      </c>
      <c r="L27">
        <f t="shared" si="3"/>
        <v>60.254908594009564</v>
      </c>
      <c r="M27">
        <v>60</v>
      </c>
      <c r="N27">
        <f t="shared" si="4"/>
        <v>60.254908594009564</v>
      </c>
      <c r="O27">
        <v>60</v>
      </c>
      <c r="P27">
        <f t="shared" ref="P27:P32" si="25">O27*$B$132+B27*$C$132+C27*$D$132+D27*$E$132</f>
        <v>60.254908594009564</v>
      </c>
      <c r="Q27">
        <v>60</v>
      </c>
      <c r="R27">
        <f>Q27*$B$132+B27*$C$132+C27*$D$132+D27*$E$132</f>
        <v>60.254908594009564</v>
      </c>
      <c r="S27">
        <v>60</v>
      </c>
      <c r="T27">
        <f>S27*$B$132+B27*$C$132+C27*$D$132+D27*$E$132</f>
        <v>60.254908594009564</v>
      </c>
      <c r="U27">
        <v>60</v>
      </c>
      <c r="V27">
        <f>U27*$B$132+B27*$C$132+C27*$D$132+D27*$E$132</f>
        <v>60.254908594009564</v>
      </c>
      <c r="W27">
        <v>60</v>
      </c>
      <c r="X27">
        <f>W27*$B$132+B27*$C$132+C27*$D$132+D27*$E$132</f>
        <v>60.254908594009564</v>
      </c>
      <c r="Y27">
        <v>60</v>
      </c>
      <c r="Z27">
        <f t="shared" si="5"/>
        <v>60.254908594009564</v>
      </c>
      <c r="AA27">
        <v>60</v>
      </c>
      <c r="AB27">
        <f t="shared" si="6"/>
        <v>60.254908594009564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</row>
    <row r="28" spans="1:68" x14ac:dyDescent="0.25">
      <c r="A28" s="34" t="s">
        <v>98</v>
      </c>
      <c r="B28" s="14">
        <v>30</v>
      </c>
      <c r="C28" s="11">
        <v>100</v>
      </c>
      <c r="D28" s="11">
        <v>50</v>
      </c>
      <c r="E28" s="37">
        <v>80</v>
      </c>
      <c r="F28">
        <f>E28*$B$132+B28*$C$132+C28*$D$132+D28*$E$132</f>
        <v>64.85948629547326</v>
      </c>
      <c r="G28">
        <v>80</v>
      </c>
      <c r="H28">
        <f>G28*$B$132+B28*$C$132+C28*$D$132+D28*$E$132</f>
        <v>64.85948629547326</v>
      </c>
      <c r="I28">
        <v>80</v>
      </c>
      <c r="J28">
        <f>I28*$B$132+B28*$C$132+C28*$D$132+D28*$E$132</f>
        <v>64.85948629547326</v>
      </c>
      <c r="K28">
        <v>60</v>
      </c>
      <c r="L28">
        <f t="shared" si="3"/>
        <v>60.254908594009564</v>
      </c>
      <c r="M28">
        <v>70</v>
      </c>
      <c r="N28">
        <f t="shared" si="4"/>
        <v>62.557197444741412</v>
      </c>
      <c r="O28">
        <v>70</v>
      </c>
      <c r="P28">
        <f t="shared" si="25"/>
        <v>62.557197444741412</v>
      </c>
      <c r="Q28">
        <v>70</v>
      </c>
      <c r="R28">
        <f>Q28*$B$132+B28*$C$132+C28*$D$132+D28*$E$132</f>
        <v>62.557197444741412</v>
      </c>
      <c r="S28">
        <v>60</v>
      </c>
      <c r="T28">
        <f>S28*$B$132+B28*$C$132+C28*$D$132+D28*$E$132</f>
        <v>60.254908594009564</v>
      </c>
      <c r="U28">
        <v>60</v>
      </c>
      <c r="V28">
        <f>U28*$B$132+B28*$C$132+C28*$D$132+D28*$E$132</f>
        <v>60.254908594009564</v>
      </c>
      <c r="W28">
        <v>60</v>
      </c>
      <c r="X28">
        <f>W28*$B$132+B28*$C$132+C28*$D$132+D28*$E$132</f>
        <v>60.254908594009564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70</v>
      </c>
      <c r="AJ28">
        <f t="shared" si="10"/>
        <v>62.557197444741412</v>
      </c>
      <c r="AK28">
        <v>70</v>
      </c>
      <c r="AL28">
        <f t="shared" si="11"/>
        <v>62.557197444741412</v>
      </c>
      <c r="AM28">
        <v>70</v>
      </c>
      <c r="AN28">
        <f t="shared" si="12"/>
        <v>62.557197444741412</v>
      </c>
      <c r="AO28">
        <v>70</v>
      </c>
      <c r="AP28">
        <f t="shared" si="13"/>
        <v>62.557197444741412</v>
      </c>
      <c r="AQ28">
        <v>70</v>
      </c>
      <c r="AR28">
        <f t="shared" si="14"/>
        <v>62.557197444741412</v>
      </c>
      <c r="AS28">
        <v>70</v>
      </c>
      <c r="AT28">
        <f t="shared" si="15"/>
        <v>62.557197444741412</v>
      </c>
      <c r="AU28">
        <v>70</v>
      </c>
      <c r="AV28">
        <f t="shared" si="16"/>
        <v>62.557197444741412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</row>
    <row r="29" spans="1:68" x14ac:dyDescent="0.25">
      <c r="A29" s="30" t="s">
        <v>99</v>
      </c>
      <c r="B29" s="14">
        <v>30</v>
      </c>
      <c r="C29" s="11">
        <v>100</v>
      </c>
      <c r="D29" s="11">
        <v>50</v>
      </c>
      <c r="E29" s="37">
        <v>90</v>
      </c>
      <c r="F29">
        <f>E29*$B$132+B29*$C$132+C29*$D$132+D29*$E$132</f>
        <v>67.161775146205102</v>
      </c>
      <c r="G29">
        <v>90</v>
      </c>
      <c r="H29">
        <f>G29*$B$132+B29*$C$132+C29*$D$132+D29*$E$132</f>
        <v>67.161775146205102</v>
      </c>
      <c r="I29">
        <v>90</v>
      </c>
      <c r="J29">
        <f>I29*$B$132+B29*$C$132+C29*$D$132+D29*$E$132</f>
        <v>67.161775146205102</v>
      </c>
      <c r="K29">
        <v>80</v>
      </c>
      <c r="L29">
        <f t="shared" si="3"/>
        <v>64.85948629547326</v>
      </c>
      <c r="M29">
        <v>80</v>
      </c>
      <c r="N29">
        <f t="shared" si="4"/>
        <v>64.85948629547326</v>
      </c>
      <c r="O29">
        <v>80</v>
      </c>
      <c r="P29">
        <f t="shared" si="25"/>
        <v>64.85948629547326</v>
      </c>
      <c r="Q29">
        <v>80</v>
      </c>
      <c r="R29">
        <f>Q29*$B$132+B29*$C$132+C29*$D$132+D29*$E$132</f>
        <v>64.85948629547326</v>
      </c>
      <c r="S29">
        <v>60</v>
      </c>
      <c r="T29">
        <f>S29*$B$132+B29*$C$132+C29*$D$132+D29*$E$132</f>
        <v>60.254908594009564</v>
      </c>
      <c r="U29">
        <v>60</v>
      </c>
      <c r="V29">
        <f>U29*$B$132+B29*$C$132+C29*$D$132+D29*$E$132</f>
        <v>60.254908594009564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70</v>
      </c>
      <c r="AJ29">
        <f t="shared" si="10"/>
        <v>62.557197444741412</v>
      </c>
      <c r="AK29">
        <v>70</v>
      </c>
      <c r="AL29">
        <f t="shared" si="11"/>
        <v>62.557197444741412</v>
      </c>
      <c r="AM29">
        <v>70</v>
      </c>
      <c r="AN29">
        <f t="shared" si="12"/>
        <v>62.557197444741412</v>
      </c>
      <c r="AO29">
        <v>70</v>
      </c>
      <c r="AP29">
        <f t="shared" si="13"/>
        <v>62.557197444741412</v>
      </c>
      <c r="AQ29">
        <v>70</v>
      </c>
      <c r="AR29">
        <f t="shared" si="14"/>
        <v>62.557197444741412</v>
      </c>
      <c r="AS29">
        <v>70</v>
      </c>
      <c r="AT29">
        <f t="shared" si="15"/>
        <v>62.557197444741412</v>
      </c>
      <c r="AU29">
        <v>70</v>
      </c>
      <c r="AV29">
        <f t="shared" si="16"/>
        <v>62.557197444741412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</row>
    <row r="30" spans="1:68" x14ac:dyDescent="0.25">
      <c r="A30" s="30" t="s">
        <v>35</v>
      </c>
      <c r="B30" s="14">
        <v>30</v>
      </c>
      <c r="C30" s="11">
        <v>100</v>
      </c>
      <c r="D30" s="11">
        <v>50</v>
      </c>
      <c r="E30" s="37">
        <v>50</v>
      </c>
      <c r="F30">
        <f>E30*$B$132+B30*$C$132+C30*$D$132+D30*$E$132</f>
        <v>57.952619743277708</v>
      </c>
      <c r="G30">
        <v>50</v>
      </c>
      <c r="H30">
        <f>G30*$B$132+B30*$C$132+C30*$D$132+D30*$E$132</f>
        <v>57.952619743277708</v>
      </c>
      <c r="I30">
        <v>0</v>
      </c>
      <c r="J30">
        <v>0</v>
      </c>
      <c r="K30">
        <v>40</v>
      </c>
      <c r="L30">
        <f t="shared" si="3"/>
        <v>55.65033089254586</v>
      </c>
      <c r="M30">
        <v>50</v>
      </c>
      <c r="N30">
        <f t="shared" si="4"/>
        <v>57.952619743277708</v>
      </c>
      <c r="O30">
        <v>80</v>
      </c>
      <c r="P30">
        <f t="shared" si="25"/>
        <v>64.85948629547326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80</v>
      </c>
      <c r="X30">
        <f>W30*$B$132+B30*$C$132+C30*$D$132+D30*$E$132</f>
        <v>64.85948629547326</v>
      </c>
      <c r="Y30">
        <v>0</v>
      </c>
      <c r="Z30">
        <v>0</v>
      </c>
      <c r="AA30">
        <v>0</v>
      </c>
      <c r="AB30">
        <v>0</v>
      </c>
      <c r="AC30">
        <v>70</v>
      </c>
      <c r="AD30">
        <f t="shared" si="7"/>
        <v>62.557197444741412</v>
      </c>
      <c r="AE30">
        <v>0</v>
      </c>
      <c r="AF30">
        <v>0</v>
      </c>
      <c r="AG30">
        <v>70</v>
      </c>
      <c r="AH30">
        <f t="shared" si="9"/>
        <v>62.557197444741412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70</v>
      </c>
      <c r="AX30">
        <f t="shared" si="17"/>
        <v>46.441175489618459</v>
      </c>
      <c r="AY30">
        <v>70</v>
      </c>
      <c r="AZ30">
        <f t="shared" si="18"/>
        <v>57.133275544081442</v>
      </c>
      <c r="BA30">
        <v>70</v>
      </c>
      <c r="BB30">
        <f t="shared" si="19"/>
        <v>62.557197444741412</v>
      </c>
      <c r="BC30">
        <v>70</v>
      </c>
      <c r="BD30">
        <f t="shared" si="20"/>
        <v>62.557197444741412</v>
      </c>
      <c r="BE30">
        <v>70</v>
      </c>
      <c r="BF30">
        <f t="shared" si="21"/>
        <v>62.557197444741412</v>
      </c>
      <c r="BG30">
        <v>70</v>
      </c>
      <c r="BH30">
        <f t="shared" ref="BH30:BH62" si="26">BG30*$B$132+B30*$C$132+C30*$D$132+D30*$E$132</f>
        <v>62.557197444741412</v>
      </c>
      <c r="BI30">
        <v>70</v>
      </c>
      <c r="BJ30">
        <f t="shared" si="22"/>
        <v>62.557197444741412</v>
      </c>
      <c r="BK30">
        <v>70</v>
      </c>
      <c r="BL30">
        <f t="shared" si="24"/>
        <v>62.557197444741412</v>
      </c>
      <c r="BM30">
        <v>80</v>
      </c>
      <c r="BN30">
        <f t="shared" si="23"/>
        <v>64.85948629547326</v>
      </c>
      <c r="BO30">
        <v>70</v>
      </c>
      <c r="BP30">
        <f t="shared" ref="BP30:BP64" si="27">BO30*$B$132+B30*$C$132+C30*$D$132+D30*$E$132</f>
        <v>62.557197444741412</v>
      </c>
    </row>
    <row r="31" spans="1:68" x14ac:dyDescent="0.25">
      <c r="A31" s="30" t="s">
        <v>100</v>
      </c>
      <c r="B31" s="14">
        <v>30</v>
      </c>
      <c r="C31" s="11">
        <v>100</v>
      </c>
      <c r="D31" s="11">
        <v>50</v>
      </c>
      <c r="E31" s="37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 t="shared" si="3"/>
        <v>46.441175489618459</v>
      </c>
      <c r="M31">
        <v>0</v>
      </c>
      <c r="N31">
        <f t="shared" si="4"/>
        <v>46.441175489618459</v>
      </c>
      <c r="O31">
        <v>70</v>
      </c>
      <c r="P31">
        <f t="shared" si="25"/>
        <v>62.557197444741412</v>
      </c>
      <c r="Q31">
        <v>0</v>
      </c>
      <c r="R31">
        <v>0</v>
      </c>
      <c r="S31">
        <v>0</v>
      </c>
      <c r="T31">
        <v>0</v>
      </c>
      <c r="U31">
        <v>70</v>
      </c>
      <c r="V31">
        <f>U31*$B$132+B31*$C$132+C31*$D$132+D31*$E$132</f>
        <v>62.557197444741412</v>
      </c>
      <c r="W31">
        <v>70</v>
      </c>
      <c r="X31">
        <f>W31*$B$132+B31*$C$132+C31*$D$132+D31*$E$132</f>
        <v>62.557197444741412</v>
      </c>
      <c r="Y31">
        <v>0</v>
      </c>
      <c r="Z31">
        <v>0</v>
      </c>
      <c r="AA31">
        <v>0</v>
      </c>
      <c r="AB31">
        <v>0</v>
      </c>
      <c r="AC31">
        <v>70</v>
      </c>
      <c r="AD31">
        <f t="shared" si="7"/>
        <v>62.557197444741412</v>
      </c>
      <c r="AE31">
        <v>70</v>
      </c>
      <c r="AF31">
        <f t="shared" si="8"/>
        <v>62.557197444741412</v>
      </c>
      <c r="AG31">
        <v>70</v>
      </c>
      <c r="AH31">
        <f t="shared" si="9"/>
        <v>62.557197444741412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80</v>
      </c>
      <c r="AX31">
        <f t="shared" si="17"/>
        <v>46.441175489618459</v>
      </c>
      <c r="AY31">
        <v>90</v>
      </c>
      <c r="AZ31">
        <f t="shared" si="18"/>
        <v>57.133275544081442</v>
      </c>
      <c r="BA31">
        <v>80</v>
      </c>
      <c r="BB31">
        <f t="shared" si="19"/>
        <v>64.85948629547326</v>
      </c>
      <c r="BC31">
        <v>80</v>
      </c>
      <c r="BD31">
        <f t="shared" si="20"/>
        <v>64.85948629547326</v>
      </c>
      <c r="BE31">
        <v>80</v>
      </c>
      <c r="BF31">
        <f t="shared" si="21"/>
        <v>64.85948629547326</v>
      </c>
      <c r="BG31">
        <v>90</v>
      </c>
      <c r="BH31">
        <f t="shared" si="26"/>
        <v>67.161775146205102</v>
      </c>
      <c r="BI31">
        <v>90</v>
      </c>
      <c r="BJ31">
        <f t="shared" si="22"/>
        <v>67.161775146205102</v>
      </c>
      <c r="BK31">
        <v>90</v>
      </c>
      <c r="BL31">
        <f t="shared" si="24"/>
        <v>67.161775146205102</v>
      </c>
      <c r="BM31">
        <v>80</v>
      </c>
      <c r="BN31">
        <f t="shared" si="23"/>
        <v>64.85948629547326</v>
      </c>
      <c r="BO31">
        <v>90</v>
      </c>
      <c r="BP31">
        <f t="shared" si="27"/>
        <v>67.161775146205102</v>
      </c>
    </row>
    <row r="32" spans="1:68" x14ac:dyDescent="0.25">
      <c r="A32" s="30" t="s">
        <v>36</v>
      </c>
      <c r="B32" s="14">
        <v>30</v>
      </c>
      <c r="C32" s="11">
        <v>30</v>
      </c>
      <c r="D32" s="11">
        <v>25</v>
      </c>
      <c r="E32" s="37">
        <v>90</v>
      </c>
      <c r="F32">
        <f>E32*$B$132+B32*$C$132+C32*$D$132+D32*$E$132</f>
        <v>43.263898925664414</v>
      </c>
      <c r="G32">
        <v>90</v>
      </c>
      <c r="H32">
        <f>G32*$B$132+B32*$C$132+C32*$D$132+D32*$E$132</f>
        <v>43.263898925664414</v>
      </c>
      <c r="I32">
        <v>90</v>
      </c>
      <c r="J32">
        <f>I32*$B$132+B32*$C$132+C32*$D$132+D32*$E$132</f>
        <v>43.263898925664414</v>
      </c>
      <c r="K32">
        <v>90</v>
      </c>
      <c r="L32">
        <f t="shared" si="3"/>
        <v>43.263898925664414</v>
      </c>
      <c r="M32">
        <v>90</v>
      </c>
      <c r="N32">
        <f t="shared" si="4"/>
        <v>43.263898925664414</v>
      </c>
      <c r="O32">
        <v>90</v>
      </c>
      <c r="P32">
        <f t="shared" si="25"/>
        <v>43.263898925664414</v>
      </c>
      <c r="Q32">
        <v>90</v>
      </c>
      <c r="R32">
        <f>Q32*$B$132+B32*$C$132+C32*$D$132+D32*$E$132</f>
        <v>43.263898925664414</v>
      </c>
      <c r="S32">
        <v>90</v>
      </c>
      <c r="T32">
        <f>S32*$B$132+B32*$C$132+C32*$D$132+D32*$E$132</f>
        <v>43.263898925664414</v>
      </c>
      <c r="U32">
        <v>90</v>
      </c>
      <c r="V32">
        <f>U32*$B$132+B32*$C$132+C32*$D$132+D32*$E$132</f>
        <v>43.263898925664414</v>
      </c>
      <c r="W32">
        <v>90</v>
      </c>
      <c r="X32">
        <f>W32*$B$132+B32*$C$132+C32*$D$132+D32*$E$132</f>
        <v>43.263898925664414</v>
      </c>
      <c r="Y32">
        <v>90</v>
      </c>
      <c r="Z32">
        <f t="shared" si="5"/>
        <v>43.263898925664414</v>
      </c>
      <c r="AA32">
        <v>90</v>
      </c>
      <c r="AB32">
        <f t="shared" si="6"/>
        <v>43.263898925664414</v>
      </c>
      <c r="AC32">
        <v>90</v>
      </c>
      <c r="AD32">
        <f t="shared" si="7"/>
        <v>43.263898925664414</v>
      </c>
      <c r="AE32">
        <v>80</v>
      </c>
      <c r="AF32">
        <f t="shared" si="8"/>
        <v>40.961610074932565</v>
      </c>
      <c r="AG32">
        <v>80</v>
      </c>
      <c r="AH32">
        <f t="shared" si="9"/>
        <v>40.961610074932565</v>
      </c>
      <c r="AI32">
        <v>80</v>
      </c>
      <c r="AJ32">
        <f t="shared" si="10"/>
        <v>40.961610074932565</v>
      </c>
      <c r="AK32">
        <v>80</v>
      </c>
      <c r="AL32">
        <f t="shared" si="11"/>
        <v>40.961610074932565</v>
      </c>
      <c r="AM32">
        <v>80</v>
      </c>
      <c r="AN32">
        <f t="shared" si="12"/>
        <v>40.961610074932565</v>
      </c>
      <c r="AO32">
        <v>80</v>
      </c>
      <c r="AP32">
        <f t="shared" si="13"/>
        <v>40.961610074932565</v>
      </c>
      <c r="AQ32">
        <v>80</v>
      </c>
      <c r="AR32">
        <f t="shared" si="14"/>
        <v>40.961610074932565</v>
      </c>
      <c r="AS32">
        <v>0</v>
      </c>
      <c r="AT32">
        <v>0</v>
      </c>
      <c r="AU32">
        <v>0</v>
      </c>
      <c r="AV32">
        <v>0</v>
      </c>
      <c r="AW32">
        <v>80</v>
      </c>
      <c r="AX32">
        <f t="shared" si="17"/>
        <v>22.543299269077764</v>
      </c>
      <c r="AY32">
        <v>80</v>
      </c>
      <c r="AZ32">
        <f t="shared" si="18"/>
        <v>27.733417925668686</v>
      </c>
      <c r="BA32">
        <v>80</v>
      </c>
      <c r="BB32">
        <f t="shared" si="19"/>
        <v>40.961610074932565</v>
      </c>
      <c r="BC32">
        <v>80</v>
      </c>
      <c r="BD32">
        <f t="shared" si="20"/>
        <v>40.961610074932565</v>
      </c>
      <c r="BE32">
        <v>80</v>
      </c>
      <c r="BF32">
        <f t="shared" si="21"/>
        <v>40.961610074932565</v>
      </c>
      <c r="BG32">
        <v>80</v>
      </c>
      <c r="BH32">
        <f t="shared" si="26"/>
        <v>40.961610074932565</v>
      </c>
      <c r="BI32">
        <v>80</v>
      </c>
      <c r="BJ32">
        <f t="shared" si="22"/>
        <v>40.961610074932565</v>
      </c>
      <c r="BK32">
        <v>80</v>
      </c>
      <c r="BL32">
        <f t="shared" si="24"/>
        <v>40.961610074932565</v>
      </c>
      <c r="BM32">
        <v>80</v>
      </c>
      <c r="BN32">
        <f t="shared" si="23"/>
        <v>40.961610074932565</v>
      </c>
      <c r="BO32">
        <v>80</v>
      </c>
      <c r="BP32">
        <f t="shared" si="27"/>
        <v>40.961610074932565</v>
      </c>
    </row>
    <row r="33" spans="1:68" x14ac:dyDescent="0.25">
      <c r="A33" s="30" t="s">
        <v>101</v>
      </c>
      <c r="B33" s="14">
        <v>30</v>
      </c>
      <c r="C33" s="11">
        <v>30</v>
      </c>
      <c r="D33" s="11">
        <v>25</v>
      </c>
      <c r="E33" s="37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f t="shared" si="3"/>
        <v>22.543299269077764</v>
      </c>
      <c r="M33">
        <v>0</v>
      </c>
      <c r="N33">
        <f t="shared" si="4"/>
        <v>22.543299269077764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60</v>
      </c>
      <c r="AD33">
        <f t="shared" si="7"/>
        <v>36.357032373468869</v>
      </c>
      <c r="AE33">
        <v>60</v>
      </c>
      <c r="AF33">
        <f t="shared" si="8"/>
        <v>36.357032373468869</v>
      </c>
      <c r="AG33">
        <v>60</v>
      </c>
      <c r="AH33">
        <f t="shared" si="9"/>
        <v>36.357032373468869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</row>
    <row r="34" spans="1:68" x14ac:dyDescent="0.25">
      <c r="A34" s="30" t="s">
        <v>37</v>
      </c>
      <c r="B34" s="14">
        <v>30</v>
      </c>
      <c r="C34" s="11">
        <v>30</v>
      </c>
      <c r="D34" s="11">
        <v>25</v>
      </c>
      <c r="E34" s="37">
        <v>70</v>
      </c>
      <c r="F34">
        <f>E34*$B$132+B34*$C$132+C34*$D$132+D34*$E$132</f>
        <v>38.659321224200717</v>
      </c>
      <c r="G34">
        <v>70</v>
      </c>
      <c r="H34">
        <f>G34*$B$132+B34*$C$132+C34*$D$132+D34*$E$132</f>
        <v>38.659321224200717</v>
      </c>
      <c r="I34">
        <v>50</v>
      </c>
      <c r="J34">
        <f>I34*$B$132+B34*$C$132+C34*$D$132+D34*$E$132</f>
        <v>34.054743522737013</v>
      </c>
      <c r="K34">
        <v>50</v>
      </c>
      <c r="L34">
        <f t="shared" si="3"/>
        <v>34.054743522737013</v>
      </c>
      <c r="M34">
        <v>50</v>
      </c>
      <c r="N34">
        <f t="shared" si="4"/>
        <v>34.054743522737013</v>
      </c>
      <c r="O34">
        <v>70</v>
      </c>
      <c r="P34">
        <f>O34*$B$132+B34*$C$132+C34*$D$132+D34*$E$132</f>
        <v>38.659321224200717</v>
      </c>
      <c r="Q34">
        <v>0</v>
      </c>
      <c r="R34">
        <v>0</v>
      </c>
      <c r="S34">
        <v>70</v>
      </c>
      <c r="T34">
        <f>S34*$B$132+B34*$C$132+C34*$D$132+D34*$E$132</f>
        <v>38.659321224200717</v>
      </c>
      <c r="U34">
        <v>70</v>
      </c>
      <c r="V34">
        <f>U34*$B$132+B34*$C$132+C34*$D$132+D34*$E$132</f>
        <v>38.659321224200717</v>
      </c>
      <c r="W34">
        <v>70</v>
      </c>
      <c r="X34">
        <f>W34*$B$132+B34*$C$132+C34*$D$132+D34*$E$132</f>
        <v>38.659321224200717</v>
      </c>
      <c r="Y34">
        <v>70</v>
      </c>
      <c r="Z34">
        <f t="shared" si="5"/>
        <v>38.659321224200717</v>
      </c>
      <c r="AA34">
        <v>70</v>
      </c>
      <c r="AB34">
        <f t="shared" si="6"/>
        <v>38.659321224200717</v>
      </c>
      <c r="AC34">
        <v>80</v>
      </c>
      <c r="AD34">
        <f t="shared" si="7"/>
        <v>40.961610074932565</v>
      </c>
      <c r="AE34">
        <v>60</v>
      </c>
      <c r="AF34">
        <f t="shared" si="8"/>
        <v>36.357032373468869</v>
      </c>
      <c r="AG34">
        <v>60</v>
      </c>
      <c r="AH34">
        <f t="shared" si="9"/>
        <v>36.357032373468869</v>
      </c>
      <c r="AI34">
        <v>60</v>
      </c>
      <c r="AJ34">
        <f t="shared" si="10"/>
        <v>36.357032373468869</v>
      </c>
      <c r="AK34">
        <v>50</v>
      </c>
      <c r="AL34">
        <f t="shared" si="11"/>
        <v>34.054743522737013</v>
      </c>
      <c r="AM34">
        <v>60</v>
      </c>
      <c r="AN34">
        <f t="shared" si="12"/>
        <v>36.357032373468869</v>
      </c>
      <c r="AO34">
        <v>60</v>
      </c>
      <c r="AP34">
        <f t="shared" si="13"/>
        <v>36.357032373468869</v>
      </c>
      <c r="AQ34">
        <v>60</v>
      </c>
      <c r="AR34">
        <f t="shared" si="14"/>
        <v>36.357032373468869</v>
      </c>
      <c r="AS34">
        <v>0</v>
      </c>
      <c r="AT34">
        <v>0</v>
      </c>
      <c r="AU34">
        <v>0</v>
      </c>
      <c r="AV34">
        <v>0</v>
      </c>
      <c r="AW34">
        <v>60</v>
      </c>
      <c r="AX34">
        <f t="shared" si="17"/>
        <v>22.543299269077764</v>
      </c>
      <c r="AY34">
        <v>70</v>
      </c>
      <c r="AZ34">
        <f t="shared" si="18"/>
        <v>27.733417925668686</v>
      </c>
      <c r="BA34">
        <v>60</v>
      </c>
      <c r="BB34">
        <f t="shared" si="19"/>
        <v>36.357032373468869</v>
      </c>
      <c r="BC34">
        <v>60</v>
      </c>
      <c r="BD34">
        <f t="shared" si="20"/>
        <v>36.357032373468869</v>
      </c>
      <c r="BE34">
        <v>60</v>
      </c>
      <c r="BF34">
        <f t="shared" si="21"/>
        <v>36.357032373468869</v>
      </c>
      <c r="BG34">
        <v>60</v>
      </c>
      <c r="BH34">
        <f t="shared" si="26"/>
        <v>36.357032373468869</v>
      </c>
      <c r="BI34">
        <v>60</v>
      </c>
      <c r="BJ34">
        <f t="shared" si="22"/>
        <v>36.357032373468869</v>
      </c>
      <c r="BK34">
        <v>60</v>
      </c>
      <c r="BL34">
        <f t="shared" si="24"/>
        <v>36.357032373468869</v>
      </c>
      <c r="BM34">
        <v>60</v>
      </c>
      <c r="BN34">
        <f t="shared" si="23"/>
        <v>36.357032373468869</v>
      </c>
      <c r="BO34">
        <v>60</v>
      </c>
      <c r="BP34">
        <f t="shared" si="27"/>
        <v>36.357032373468869</v>
      </c>
    </row>
    <row r="35" spans="1:68" x14ac:dyDescent="0.25">
      <c r="A35" s="30" t="s">
        <v>102</v>
      </c>
      <c r="B35" s="14">
        <v>30</v>
      </c>
      <c r="C35" s="11">
        <v>30</v>
      </c>
      <c r="D35" s="11">
        <v>25</v>
      </c>
      <c r="E35" s="37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f t="shared" si="3"/>
        <v>22.543299269077764</v>
      </c>
      <c r="M35">
        <v>0</v>
      </c>
      <c r="N35">
        <f t="shared" si="4"/>
        <v>22.543299269077764</v>
      </c>
      <c r="O35">
        <v>0</v>
      </c>
      <c r="P35">
        <v>0</v>
      </c>
      <c r="Q35">
        <v>0</v>
      </c>
      <c r="R35">
        <v>0</v>
      </c>
      <c r="S35">
        <v>80</v>
      </c>
      <c r="T35">
        <f>S35*$B$132+B35*$C$132+C35*$D$132+D35*$E$132</f>
        <v>40.961610074932565</v>
      </c>
      <c r="U35">
        <v>80</v>
      </c>
      <c r="V35">
        <f>U35*$B$132+B35*$C$132+C35*$D$132+D35*$E$132</f>
        <v>40.961610074932565</v>
      </c>
      <c r="W35">
        <v>80</v>
      </c>
      <c r="X35">
        <f>W35*$B$132+B35*$C$132+C35*$D$132+D35*$E$132</f>
        <v>40.961610074932565</v>
      </c>
      <c r="Y35">
        <v>80</v>
      </c>
      <c r="Z35">
        <f t="shared" si="5"/>
        <v>40.961610074932565</v>
      </c>
      <c r="AA35">
        <v>80</v>
      </c>
      <c r="AB35">
        <f t="shared" si="6"/>
        <v>40.961610074932565</v>
      </c>
      <c r="AC35">
        <v>80</v>
      </c>
      <c r="AD35">
        <f t="shared" si="7"/>
        <v>40.961610074932565</v>
      </c>
      <c r="AE35">
        <v>60</v>
      </c>
      <c r="AF35">
        <f t="shared" si="8"/>
        <v>36.357032373468869</v>
      </c>
      <c r="AG35">
        <v>70</v>
      </c>
      <c r="AH35">
        <f t="shared" si="9"/>
        <v>38.659321224200717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70</v>
      </c>
      <c r="AX35">
        <f t="shared" si="17"/>
        <v>22.543299269077764</v>
      </c>
      <c r="AY35">
        <v>70</v>
      </c>
      <c r="AZ35">
        <f t="shared" si="18"/>
        <v>27.733417925668686</v>
      </c>
      <c r="BA35">
        <v>70</v>
      </c>
      <c r="BB35">
        <f t="shared" si="19"/>
        <v>38.659321224200717</v>
      </c>
      <c r="BC35">
        <v>70</v>
      </c>
      <c r="BD35">
        <f t="shared" si="20"/>
        <v>38.659321224200717</v>
      </c>
      <c r="BE35">
        <v>70</v>
      </c>
      <c r="BF35">
        <f t="shared" si="21"/>
        <v>38.659321224200717</v>
      </c>
      <c r="BG35">
        <v>70</v>
      </c>
      <c r="BH35">
        <f t="shared" si="26"/>
        <v>38.659321224200717</v>
      </c>
      <c r="BI35">
        <v>70</v>
      </c>
      <c r="BJ35">
        <f t="shared" si="22"/>
        <v>38.659321224200717</v>
      </c>
      <c r="BK35">
        <v>70</v>
      </c>
      <c r="BL35">
        <f t="shared" si="24"/>
        <v>38.659321224200717</v>
      </c>
      <c r="BM35">
        <v>80</v>
      </c>
      <c r="BN35">
        <f t="shared" si="23"/>
        <v>40.961610074932565</v>
      </c>
      <c r="BO35">
        <v>70</v>
      </c>
      <c r="BP35">
        <f t="shared" si="27"/>
        <v>38.659321224200717</v>
      </c>
    </row>
    <row r="36" spans="1:68" x14ac:dyDescent="0.25">
      <c r="A36" s="25" t="s">
        <v>103</v>
      </c>
      <c r="B36" s="27">
        <v>30</v>
      </c>
      <c r="C36" s="22">
        <v>30</v>
      </c>
      <c r="D36" s="22">
        <v>0</v>
      </c>
      <c r="E36" s="37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f t="shared" si="3"/>
        <v>19.794128375444338</v>
      </c>
      <c r="M36">
        <v>0</v>
      </c>
      <c r="N36">
        <f t="shared" si="4"/>
        <v>19.794128375444338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</row>
    <row r="37" spans="1:68" x14ac:dyDescent="0.25">
      <c r="A37" s="26" t="s">
        <v>104</v>
      </c>
      <c r="B37" s="28">
        <v>30</v>
      </c>
      <c r="C37" s="23">
        <v>30</v>
      </c>
      <c r="D37" s="23">
        <v>0</v>
      </c>
      <c r="E37" s="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f t="shared" ref="L37:L68" si="28">K37*$B$132+B37*$C$132+C37*$D$132+D37*$E$132</f>
        <v>19.794128375444338</v>
      </c>
      <c r="M37">
        <v>0</v>
      </c>
      <c r="N37">
        <f t="shared" ref="N37:N68" si="29">M37*$B$132+B37*$C$132+C37*$D$132+D37*$E$132</f>
        <v>19.794128375444338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</row>
    <row r="38" spans="1:68" x14ac:dyDescent="0.25">
      <c r="A38" s="32" t="s">
        <v>105</v>
      </c>
      <c r="B38" s="28">
        <v>30</v>
      </c>
      <c r="C38" s="23">
        <v>30</v>
      </c>
      <c r="D38">
        <v>25</v>
      </c>
      <c r="E38" s="37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f t="shared" si="28"/>
        <v>22.543299269077764</v>
      </c>
      <c r="M38">
        <v>0</v>
      </c>
      <c r="N38">
        <f t="shared" si="29"/>
        <v>22.543299269077764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60</v>
      </c>
      <c r="AD38">
        <f t="shared" si="7"/>
        <v>36.357032373468869</v>
      </c>
      <c r="AE38">
        <v>0</v>
      </c>
      <c r="AF38">
        <v>0</v>
      </c>
      <c r="AG38">
        <v>0</v>
      </c>
      <c r="AH38">
        <v>0</v>
      </c>
      <c r="AI38">
        <v>70</v>
      </c>
      <c r="AJ38">
        <f t="shared" si="10"/>
        <v>38.659321224200717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</row>
    <row r="39" spans="1:68" x14ac:dyDescent="0.25">
      <c r="A39" s="26" t="s">
        <v>106</v>
      </c>
      <c r="B39" s="28">
        <v>20</v>
      </c>
      <c r="C39" s="23">
        <v>60</v>
      </c>
      <c r="D39">
        <v>0</v>
      </c>
      <c r="E39" s="37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f t="shared" si="28"/>
        <v>25.281060056148</v>
      </c>
      <c r="M39">
        <v>0</v>
      </c>
      <c r="N39">
        <f t="shared" si="29"/>
        <v>25.281060056148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</row>
    <row r="40" spans="1:68" x14ac:dyDescent="0.25">
      <c r="A40" s="26" t="s">
        <v>107</v>
      </c>
      <c r="B40" s="28">
        <v>20</v>
      </c>
      <c r="C40" s="23">
        <v>60</v>
      </c>
      <c r="D40">
        <v>0</v>
      </c>
      <c r="E40" s="37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f t="shared" si="28"/>
        <v>25.281060056148</v>
      </c>
      <c r="M40">
        <v>0</v>
      </c>
      <c r="N40">
        <f t="shared" si="29"/>
        <v>25.281060056148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</row>
    <row r="41" spans="1:68" x14ac:dyDescent="0.25">
      <c r="A41" s="32" t="s">
        <v>108</v>
      </c>
      <c r="B41" s="28">
        <v>20</v>
      </c>
      <c r="C41" s="23">
        <v>100</v>
      </c>
      <c r="D41">
        <v>50</v>
      </c>
      <c r="E41" s="37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f t="shared" si="28"/>
        <v>42.864376315933292</v>
      </c>
      <c r="M41">
        <v>0</v>
      </c>
      <c r="N41">
        <f t="shared" si="29"/>
        <v>42.864376315933292</v>
      </c>
      <c r="O41">
        <v>0</v>
      </c>
      <c r="P41">
        <v>0</v>
      </c>
      <c r="Q41">
        <v>0</v>
      </c>
      <c r="R41">
        <v>0</v>
      </c>
      <c r="S41">
        <v>80</v>
      </c>
      <c r="T41">
        <f>S41*$B$132+B41*$C$132+C41*$D$132+D41*$E$132</f>
        <v>61.282687121788094</v>
      </c>
      <c r="U41">
        <v>0</v>
      </c>
      <c r="V41">
        <v>0</v>
      </c>
      <c r="W41">
        <v>0</v>
      </c>
      <c r="X41">
        <v>0</v>
      </c>
      <c r="Y41">
        <v>80</v>
      </c>
      <c r="Z41">
        <f t="shared" si="5"/>
        <v>61.282687121788094</v>
      </c>
      <c r="AA41">
        <v>80</v>
      </c>
      <c r="AB41">
        <f t="shared" si="6"/>
        <v>61.282687121788094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</row>
    <row r="42" spans="1:68" x14ac:dyDescent="0.25">
      <c r="A42" s="32" t="s">
        <v>63</v>
      </c>
      <c r="B42" s="28">
        <v>10</v>
      </c>
      <c r="C42" s="23">
        <v>100</v>
      </c>
      <c r="D42">
        <v>50</v>
      </c>
      <c r="E42">
        <v>80</v>
      </c>
      <c r="F42">
        <f>E42*$B$132+B42*$C$132+C42*$D$132+D42*$E$132</f>
        <v>57.705887948102927</v>
      </c>
      <c r="G42">
        <v>80</v>
      </c>
      <c r="H42">
        <f>G42*$B$132+B42*$C$132+C42*$D$132+D42*$E$132</f>
        <v>57.705887948102927</v>
      </c>
      <c r="I42">
        <v>80</v>
      </c>
      <c r="J42">
        <f>I42*$B$132+B42*$C$132+C42*$D$132+D42*$E$132</f>
        <v>57.705887948102927</v>
      </c>
      <c r="K42">
        <v>80</v>
      </c>
      <c r="L42">
        <f t="shared" si="28"/>
        <v>57.705887948102927</v>
      </c>
      <c r="M42">
        <v>80</v>
      </c>
      <c r="N42">
        <f t="shared" si="29"/>
        <v>57.705887948102927</v>
      </c>
      <c r="O42">
        <v>80</v>
      </c>
      <c r="P42">
        <f>O42*$B$132+B42*$C$132+C42*$D$132+D42*$E$132</f>
        <v>57.705887948102927</v>
      </c>
      <c r="Q42">
        <v>80</v>
      </c>
      <c r="R42">
        <f>Q42*$B$132+B42*$C$132+C42*$D$132+D42*$E$132</f>
        <v>57.705887948102927</v>
      </c>
      <c r="S42">
        <v>80</v>
      </c>
      <c r="T42">
        <f>S42*$B$132+B42*$C$132+C42*$D$132+D42*$E$132</f>
        <v>57.705887948102927</v>
      </c>
      <c r="U42">
        <v>80</v>
      </c>
      <c r="V42">
        <f>U42*$B$132+B42*$C$132+C42*$D$132+D42*$E$132</f>
        <v>57.705887948102927</v>
      </c>
      <c r="W42">
        <v>80</v>
      </c>
      <c r="X42">
        <f>W42*$B$132+B42*$C$132+C42*$D$132+D42*$E$132</f>
        <v>57.705887948102927</v>
      </c>
      <c r="Y42">
        <v>80</v>
      </c>
      <c r="Z42">
        <f t="shared" si="5"/>
        <v>57.705887948102927</v>
      </c>
      <c r="AA42">
        <v>80</v>
      </c>
      <c r="AB42">
        <f t="shared" si="6"/>
        <v>57.705887948102927</v>
      </c>
      <c r="AC42">
        <v>80</v>
      </c>
      <c r="AD42">
        <f t="shared" si="7"/>
        <v>57.705887948102927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70</v>
      </c>
      <c r="AX42">
        <f t="shared" si="17"/>
        <v>39.287577142248118</v>
      </c>
      <c r="AY42">
        <v>70</v>
      </c>
      <c r="AZ42">
        <f t="shared" si="18"/>
        <v>48.332712224934653</v>
      </c>
      <c r="BA42">
        <v>70</v>
      </c>
      <c r="BB42">
        <f t="shared" si="19"/>
        <v>55.403599097371071</v>
      </c>
      <c r="BC42">
        <v>70</v>
      </c>
      <c r="BD42">
        <f>BC42*$B$132+B42*$C$132+C42*$D$132+D42*$E$132</f>
        <v>55.403599097371071</v>
      </c>
      <c r="BE42">
        <v>70</v>
      </c>
      <c r="BF42">
        <f t="shared" si="21"/>
        <v>55.403599097371071</v>
      </c>
      <c r="BG42">
        <v>70</v>
      </c>
      <c r="BH42">
        <f t="shared" si="26"/>
        <v>55.403599097371071</v>
      </c>
      <c r="BI42">
        <v>70</v>
      </c>
      <c r="BJ42">
        <f t="shared" si="22"/>
        <v>55.403599097371071</v>
      </c>
      <c r="BK42">
        <v>70</v>
      </c>
      <c r="BL42">
        <f t="shared" si="24"/>
        <v>55.403599097371071</v>
      </c>
      <c r="BM42">
        <v>70</v>
      </c>
      <c r="BN42">
        <f t="shared" si="23"/>
        <v>55.403599097371071</v>
      </c>
      <c r="BO42">
        <v>70</v>
      </c>
      <c r="BP42">
        <f t="shared" si="27"/>
        <v>55.403599097371071</v>
      </c>
    </row>
    <row r="43" spans="1:68" x14ac:dyDescent="0.25">
      <c r="A43" s="32" t="s">
        <v>109</v>
      </c>
      <c r="B43" s="28">
        <v>10</v>
      </c>
      <c r="C43" s="23">
        <v>100</v>
      </c>
      <c r="D43">
        <v>50</v>
      </c>
      <c r="E43">
        <v>80</v>
      </c>
      <c r="F43">
        <f>E43*$B$132+B43*$C$132+C43*$D$132+D43*$E$132</f>
        <v>57.705887948102927</v>
      </c>
      <c r="G43">
        <v>80</v>
      </c>
      <c r="H43">
        <f>G43*$B$132+B43*$C$132+C43*$D$132+D43*$E$132</f>
        <v>57.705887948102927</v>
      </c>
      <c r="I43">
        <v>80</v>
      </c>
      <c r="J43">
        <f>I43*$B$132+B43*$C$132+C43*$D$132+D43*$E$132</f>
        <v>57.705887948102927</v>
      </c>
      <c r="K43">
        <v>100</v>
      </c>
      <c r="L43">
        <f t="shared" si="28"/>
        <v>62.310465649566623</v>
      </c>
      <c r="M43">
        <v>100</v>
      </c>
      <c r="N43">
        <f t="shared" si="29"/>
        <v>62.310465649566623</v>
      </c>
      <c r="O43">
        <v>100</v>
      </c>
      <c r="P43">
        <f>O43*$B$132+B43*$C$132+C43*$D$132+D43*$E$132</f>
        <v>62.310465649566623</v>
      </c>
      <c r="Q43">
        <v>100</v>
      </c>
      <c r="R43">
        <f>Q43*$B$132+B43*$C$132+C43*$D$132+D43*$E$132</f>
        <v>62.310465649566623</v>
      </c>
      <c r="S43">
        <v>60</v>
      </c>
      <c r="T43">
        <f>S43*$B$132+B43*$C$132+C43*$D$132+D43*$E$132</f>
        <v>53.101310246639223</v>
      </c>
      <c r="U43">
        <v>60</v>
      </c>
      <c r="V43">
        <f>U43*$B$132+B43*$C$132+C43*$D$132+D43*$E$132</f>
        <v>53.101310246639223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70</v>
      </c>
      <c r="AJ43">
        <f t="shared" si="10"/>
        <v>55.403599097371071</v>
      </c>
      <c r="AK43">
        <v>70</v>
      </c>
      <c r="AL43">
        <f t="shared" si="11"/>
        <v>55.403599097371071</v>
      </c>
      <c r="AM43">
        <v>70</v>
      </c>
      <c r="AN43">
        <f t="shared" si="12"/>
        <v>55.403599097371071</v>
      </c>
      <c r="AO43">
        <v>70</v>
      </c>
      <c r="AP43">
        <f t="shared" si="13"/>
        <v>55.403599097371071</v>
      </c>
      <c r="AQ43">
        <v>70</v>
      </c>
      <c r="AR43">
        <f t="shared" si="14"/>
        <v>55.403599097371071</v>
      </c>
      <c r="AS43">
        <v>70</v>
      </c>
      <c r="AT43">
        <f t="shared" si="15"/>
        <v>55.403599097371071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70</v>
      </c>
      <c r="BL43">
        <f t="shared" si="24"/>
        <v>55.403599097371071</v>
      </c>
      <c r="BM43">
        <v>0</v>
      </c>
      <c r="BN43">
        <v>0</v>
      </c>
      <c r="BO43">
        <v>0</v>
      </c>
      <c r="BP43">
        <v>0</v>
      </c>
    </row>
    <row r="44" spans="1:68" x14ac:dyDescent="0.25">
      <c r="A44" s="32" t="s">
        <v>64</v>
      </c>
      <c r="B44" s="28">
        <v>10</v>
      </c>
      <c r="C44" s="23">
        <v>30</v>
      </c>
      <c r="D44">
        <v>25</v>
      </c>
      <c r="E44">
        <v>90</v>
      </c>
      <c r="F44">
        <f>E44*$B$132+B44*$C$132+C44*$D$132+D44*$E$132</f>
        <v>36.11030057829408</v>
      </c>
      <c r="G44">
        <v>90</v>
      </c>
      <c r="H44">
        <f>G44*$B$132+B44*$C$132+C44*$D$132+D44*$E$132</f>
        <v>36.11030057829408</v>
      </c>
      <c r="I44">
        <v>90</v>
      </c>
      <c r="J44">
        <f>I44*$B$132+B44*$C$132+C44*$D$132+D44*$E$132</f>
        <v>36.11030057829408</v>
      </c>
      <c r="K44">
        <v>90</v>
      </c>
      <c r="L44">
        <f t="shared" si="28"/>
        <v>36.11030057829408</v>
      </c>
      <c r="M44">
        <v>90</v>
      </c>
      <c r="N44">
        <f t="shared" si="29"/>
        <v>36.11030057829408</v>
      </c>
      <c r="O44">
        <v>90</v>
      </c>
      <c r="P44">
        <f>O44*$B$132+B44*$C$132+C44*$D$132+D44*$E$132</f>
        <v>36.11030057829408</v>
      </c>
      <c r="Q44">
        <v>90</v>
      </c>
      <c r="R44">
        <f>Q44*$B$132+B44*$C$132+C44*$D$132+D44*$E$132</f>
        <v>36.11030057829408</v>
      </c>
      <c r="S44">
        <v>90</v>
      </c>
      <c r="T44">
        <f>S44*$B$132+B44*$C$132+C44*$D$132+D44*$E$132</f>
        <v>36.11030057829408</v>
      </c>
      <c r="U44">
        <v>90</v>
      </c>
      <c r="V44">
        <f>U44*$B$132+B44*$C$132+C44*$D$132+D44*$E$132</f>
        <v>36.11030057829408</v>
      </c>
      <c r="W44">
        <v>90</v>
      </c>
      <c r="X44">
        <f>W44*$B$132+B44*$C$132+C44*$D$132+D44*$E$132</f>
        <v>36.11030057829408</v>
      </c>
      <c r="Y44">
        <v>90</v>
      </c>
      <c r="Z44">
        <f t="shared" si="5"/>
        <v>36.11030057829408</v>
      </c>
      <c r="AA44">
        <v>90</v>
      </c>
      <c r="AB44">
        <f t="shared" si="6"/>
        <v>36.11030057829408</v>
      </c>
      <c r="AC44">
        <v>90</v>
      </c>
      <c r="AD44">
        <f t="shared" si="7"/>
        <v>36.11030057829408</v>
      </c>
      <c r="AE44">
        <v>80</v>
      </c>
      <c r="AF44">
        <f t="shared" si="8"/>
        <v>33.808011727562224</v>
      </c>
      <c r="AG44">
        <v>80</v>
      </c>
      <c r="AH44">
        <f t="shared" si="9"/>
        <v>33.808011727562224</v>
      </c>
      <c r="AI44">
        <v>80</v>
      </c>
      <c r="AJ44">
        <f t="shared" si="10"/>
        <v>33.808011727562224</v>
      </c>
      <c r="AK44">
        <v>50</v>
      </c>
      <c r="AL44">
        <f t="shared" si="11"/>
        <v>26.901145175366679</v>
      </c>
      <c r="AM44">
        <v>80</v>
      </c>
      <c r="AN44">
        <f t="shared" si="12"/>
        <v>33.808011727562224</v>
      </c>
      <c r="AO44">
        <v>70</v>
      </c>
      <c r="AP44">
        <f t="shared" si="13"/>
        <v>31.505722876830376</v>
      </c>
      <c r="AQ44">
        <v>70</v>
      </c>
      <c r="AR44">
        <f t="shared" si="14"/>
        <v>31.505722876830376</v>
      </c>
      <c r="AS44">
        <v>0</v>
      </c>
      <c r="AT44">
        <v>0</v>
      </c>
      <c r="AU44">
        <v>0</v>
      </c>
      <c r="AV44">
        <v>0</v>
      </c>
      <c r="AW44">
        <v>70</v>
      </c>
      <c r="AX44">
        <f t="shared" si="17"/>
        <v>15.389700921707425</v>
      </c>
      <c r="AY44">
        <v>80</v>
      </c>
      <c r="AZ44">
        <f t="shared" si="18"/>
        <v>18.932854606521893</v>
      </c>
      <c r="BA44">
        <v>70</v>
      </c>
      <c r="BB44">
        <f t="shared" si="19"/>
        <v>31.505722876830376</v>
      </c>
      <c r="BC44">
        <v>70</v>
      </c>
      <c r="BD44">
        <f t="shared" si="20"/>
        <v>31.505722876830376</v>
      </c>
      <c r="BE44">
        <v>70</v>
      </c>
      <c r="BF44">
        <f t="shared" si="21"/>
        <v>31.505722876830376</v>
      </c>
      <c r="BG44">
        <v>70</v>
      </c>
      <c r="BH44">
        <f t="shared" si="26"/>
        <v>31.505722876830376</v>
      </c>
      <c r="BI44">
        <v>70</v>
      </c>
      <c r="BJ44">
        <f t="shared" si="22"/>
        <v>31.505722876830376</v>
      </c>
      <c r="BK44">
        <v>70</v>
      </c>
      <c r="BL44">
        <f t="shared" si="24"/>
        <v>31.505722876830376</v>
      </c>
      <c r="BM44">
        <v>70</v>
      </c>
      <c r="BN44">
        <f t="shared" si="23"/>
        <v>31.505722876830376</v>
      </c>
      <c r="BO44">
        <v>70</v>
      </c>
      <c r="BP44">
        <f t="shared" si="27"/>
        <v>31.505722876830376</v>
      </c>
    </row>
    <row r="45" spans="1:68" x14ac:dyDescent="0.25">
      <c r="A45" s="26" t="s">
        <v>110</v>
      </c>
      <c r="B45" s="28">
        <v>10</v>
      </c>
      <c r="C45" s="23">
        <v>60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f t="shared" si="28"/>
        <v>21.70426088246283</v>
      </c>
      <c r="M45">
        <v>0</v>
      </c>
      <c r="N45">
        <f t="shared" si="29"/>
        <v>21.70426088246283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</row>
    <row r="46" spans="1:68" x14ac:dyDescent="0.25">
      <c r="A46" s="32" t="s">
        <v>65</v>
      </c>
      <c r="B46" s="28">
        <v>10</v>
      </c>
      <c r="C46" s="23">
        <v>100</v>
      </c>
      <c r="D46">
        <v>50</v>
      </c>
      <c r="E46">
        <v>70</v>
      </c>
      <c r="F46">
        <f>E46*$B$132+B46*$C$132+C46*$D$132+D46*$E$132</f>
        <v>55.403599097371071</v>
      </c>
      <c r="G46">
        <v>70</v>
      </c>
      <c r="H46">
        <f>G46*$B$132+B46*$C$132+C46*$D$132+D46*$E$132</f>
        <v>55.403599097371071</v>
      </c>
      <c r="I46">
        <v>50</v>
      </c>
      <c r="J46">
        <f>I46*$B$132+B46*$C$132+C46*$D$132+D46*$E$132</f>
        <v>50.799021395907374</v>
      </c>
      <c r="K46">
        <v>80</v>
      </c>
      <c r="L46">
        <f t="shared" si="28"/>
        <v>57.705887948102927</v>
      </c>
      <c r="M46">
        <v>60</v>
      </c>
      <c r="N46">
        <f t="shared" si="29"/>
        <v>53.101310246639223</v>
      </c>
      <c r="O46">
        <v>70</v>
      </c>
      <c r="P46">
        <f>O46*$B$132+B46*$C$132+C46*$D$132+D46*$E$132</f>
        <v>55.403599097371071</v>
      </c>
      <c r="Q46">
        <v>70</v>
      </c>
      <c r="R46">
        <f>Q46*$B$132+B46*$C$132+C46*$D$132+D46*$E$132</f>
        <v>55.403599097371071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</row>
    <row r="47" spans="1:68" x14ac:dyDescent="0.25">
      <c r="A47" s="32" t="s">
        <v>111</v>
      </c>
      <c r="B47" s="28">
        <v>10</v>
      </c>
      <c r="C47" s="23">
        <v>30</v>
      </c>
      <c r="D47">
        <v>25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f t="shared" si="28"/>
        <v>15.389700921707425</v>
      </c>
      <c r="M47">
        <v>0</v>
      </c>
      <c r="N47">
        <f t="shared" si="29"/>
        <v>15.389700921707425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70</v>
      </c>
      <c r="AD47">
        <f t="shared" si="7"/>
        <v>31.505722876830376</v>
      </c>
      <c r="AE47">
        <v>70</v>
      </c>
      <c r="AF47">
        <f t="shared" si="8"/>
        <v>31.505722876830376</v>
      </c>
      <c r="AG47">
        <v>70</v>
      </c>
      <c r="AH47">
        <f t="shared" si="9"/>
        <v>31.505722876830376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70</v>
      </c>
      <c r="AX47">
        <f t="shared" si="17"/>
        <v>15.389700921707425</v>
      </c>
      <c r="AY47">
        <v>70</v>
      </c>
      <c r="AZ47">
        <f t="shared" si="18"/>
        <v>18.932854606521893</v>
      </c>
      <c r="BA47">
        <v>70</v>
      </c>
      <c r="BB47">
        <f t="shared" si="19"/>
        <v>31.505722876830376</v>
      </c>
      <c r="BC47">
        <v>70</v>
      </c>
      <c r="BD47">
        <f t="shared" si="20"/>
        <v>31.505722876830376</v>
      </c>
      <c r="BE47">
        <v>70</v>
      </c>
      <c r="BF47">
        <f t="shared" si="21"/>
        <v>31.505722876830376</v>
      </c>
      <c r="BG47">
        <v>90</v>
      </c>
      <c r="BH47">
        <f t="shared" si="26"/>
        <v>36.11030057829408</v>
      </c>
      <c r="BI47">
        <v>90</v>
      </c>
      <c r="BJ47">
        <f t="shared" si="22"/>
        <v>36.11030057829408</v>
      </c>
      <c r="BK47">
        <v>90</v>
      </c>
      <c r="BL47">
        <f t="shared" si="24"/>
        <v>36.11030057829408</v>
      </c>
      <c r="BM47">
        <v>70</v>
      </c>
      <c r="BN47">
        <f t="shared" si="23"/>
        <v>31.505722876830376</v>
      </c>
      <c r="BO47">
        <v>90</v>
      </c>
      <c r="BP47">
        <f t="shared" si="27"/>
        <v>36.11030057829408</v>
      </c>
    </row>
    <row r="48" spans="1:68" x14ac:dyDescent="0.25">
      <c r="A48" s="32" t="s">
        <v>112</v>
      </c>
      <c r="B48">
        <v>10</v>
      </c>
      <c r="C48" s="23">
        <v>30</v>
      </c>
      <c r="D48">
        <v>25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f t="shared" si="28"/>
        <v>15.389700921707425</v>
      </c>
      <c r="M48">
        <v>0</v>
      </c>
      <c r="N48">
        <f t="shared" si="29"/>
        <v>15.389700921707425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70</v>
      </c>
      <c r="X48">
        <f>W48*$B$132+B48*$C$132+C48*$D$132+D48*$E$132</f>
        <v>31.505722876830376</v>
      </c>
      <c r="Y48">
        <v>0</v>
      </c>
      <c r="Z48">
        <v>0</v>
      </c>
      <c r="AA48">
        <v>0</v>
      </c>
      <c r="AB48">
        <v>0</v>
      </c>
      <c r="AC48">
        <v>70</v>
      </c>
      <c r="AD48">
        <f t="shared" si="7"/>
        <v>31.505722876830376</v>
      </c>
      <c r="AE48">
        <v>70</v>
      </c>
      <c r="AF48">
        <f t="shared" si="8"/>
        <v>31.505722876830376</v>
      </c>
      <c r="AG48">
        <v>70</v>
      </c>
      <c r="AH48">
        <f t="shared" si="9"/>
        <v>31.505722876830376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70</v>
      </c>
      <c r="AZ48">
        <f t="shared" si="18"/>
        <v>15.389700921707425</v>
      </c>
      <c r="BA48">
        <v>0</v>
      </c>
      <c r="BB48">
        <v>0</v>
      </c>
      <c r="BC48">
        <v>70</v>
      </c>
      <c r="BD48">
        <f t="shared" si="20"/>
        <v>31.505722876830376</v>
      </c>
      <c r="BE48">
        <v>0</v>
      </c>
      <c r="BF48">
        <v>0</v>
      </c>
      <c r="BG48">
        <v>80</v>
      </c>
      <c r="BH48">
        <f t="shared" si="26"/>
        <v>33.808011727562224</v>
      </c>
      <c r="BI48">
        <v>80</v>
      </c>
      <c r="BJ48">
        <f t="shared" si="22"/>
        <v>33.808011727562224</v>
      </c>
      <c r="BK48">
        <v>70</v>
      </c>
      <c r="BL48">
        <f t="shared" si="24"/>
        <v>31.505722876830376</v>
      </c>
      <c r="BM48">
        <v>70</v>
      </c>
      <c r="BN48">
        <f t="shared" si="23"/>
        <v>31.505722876830376</v>
      </c>
      <c r="BO48">
        <v>70</v>
      </c>
      <c r="BP48">
        <f t="shared" si="27"/>
        <v>31.505722876830376</v>
      </c>
    </row>
    <row r="49" spans="1:68" x14ac:dyDescent="0.25">
      <c r="A49" s="26" t="s">
        <v>113</v>
      </c>
      <c r="B49">
        <v>60</v>
      </c>
      <c r="C49" s="23">
        <v>30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f t="shared" si="28"/>
        <v>30.524525896499849</v>
      </c>
      <c r="M49">
        <v>0</v>
      </c>
      <c r="N49">
        <f t="shared" si="29"/>
        <v>30.524525896499849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</row>
    <row r="50" spans="1:68" x14ac:dyDescent="0.25">
      <c r="A50" s="26" t="s">
        <v>114</v>
      </c>
      <c r="B50">
        <v>60</v>
      </c>
      <c r="C50" s="23">
        <v>30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f t="shared" si="28"/>
        <v>30.524525896499849</v>
      </c>
      <c r="M50">
        <v>0</v>
      </c>
      <c r="N50">
        <f t="shared" si="29"/>
        <v>30.524525896499849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</row>
    <row r="51" spans="1:68" x14ac:dyDescent="0.25">
      <c r="A51" s="32" t="s">
        <v>66</v>
      </c>
      <c r="B51">
        <v>60</v>
      </c>
      <c r="C51">
        <v>100</v>
      </c>
      <c r="D51">
        <v>50</v>
      </c>
      <c r="E51">
        <v>70</v>
      </c>
      <c r="F51">
        <f>E51*$B$132+B51*$C$132+C51*$D$132+D51*$E$132</f>
        <v>73.287594965796913</v>
      </c>
      <c r="G51">
        <v>70</v>
      </c>
      <c r="H51">
        <f>G51*$B$132+B51*$C$132+C51*$D$132+D51*$E$132</f>
        <v>73.287594965796913</v>
      </c>
      <c r="I51">
        <v>70</v>
      </c>
      <c r="J51">
        <f>I51*$B$132+B51*$C$132+C51*$D$132+D51*$E$132</f>
        <v>73.287594965796913</v>
      </c>
      <c r="K51">
        <v>70</v>
      </c>
      <c r="L51">
        <f t="shared" si="28"/>
        <v>73.287594965796913</v>
      </c>
      <c r="M51">
        <v>70</v>
      </c>
      <c r="N51">
        <f t="shared" si="29"/>
        <v>73.287594965796913</v>
      </c>
      <c r="O51">
        <v>70</v>
      </c>
      <c r="P51">
        <f>O51*$B$132+B51*$C$132+C51*$D$132+D51*$E$132</f>
        <v>73.287594965796913</v>
      </c>
      <c r="Q51">
        <v>70</v>
      </c>
      <c r="R51">
        <f>Q51*$B$132+B51*$C$132+C51*$D$132+D51*$E$132</f>
        <v>73.287594965796913</v>
      </c>
      <c r="S51">
        <v>70</v>
      </c>
      <c r="T51">
        <f>S51*$B$132+B51*$C$132+C51*$D$132+D51*$E$132</f>
        <v>73.287594965796913</v>
      </c>
      <c r="U51">
        <v>70</v>
      </c>
      <c r="V51">
        <f>U51*$B$132+B51*$C$132+C51*$D$132+D51*$E$132</f>
        <v>73.287594965796913</v>
      </c>
      <c r="W51">
        <v>70</v>
      </c>
      <c r="X51">
        <f>W51*$B$132+B51*$C$132+C51*$D$132+D51*$E$132</f>
        <v>73.287594965796913</v>
      </c>
      <c r="Y51">
        <v>70</v>
      </c>
      <c r="Z51">
        <f t="shared" si="5"/>
        <v>73.287594965796913</v>
      </c>
      <c r="AA51">
        <v>70</v>
      </c>
      <c r="AB51">
        <f t="shared" si="6"/>
        <v>73.287594965796913</v>
      </c>
      <c r="AC51">
        <v>70</v>
      </c>
      <c r="AD51">
        <f t="shared" si="7"/>
        <v>73.287594965796913</v>
      </c>
      <c r="AE51">
        <v>70</v>
      </c>
      <c r="AF51">
        <f t="shared" si="8"/>
        <v>73.287594965796913</v>
      </c>
      <c r="AG51">
        <v>70</v>
      </c>
      <c r="AH51">
        <f t="shared" si="9"/>
        <v>73.287594965796913</v>
      </c>
      <c r="AI51">
        <v>70</v>
      </c>
      <c r="AJ51">
        <f t="shared" si="10"/>
        <v>73.287594965796913</v>
      </c>
      <c r="AK51">
        <v>80</v>
      </c>
      <c r="AL51">
        <f t="shared" si="11"/>
        <v>75.589883816528769</v>
      </c>
      <c r="AM51">
        <v>80</v>
      </c>
      <c r="AN51">
        <f t="shared" si="12"/>
        <v>75.589883816528769</v>
      </c>
      <c r="AO51">
        <v>80</v>
      </c>
      <c r="AP51">
        <f t="shared" si="13"/>
        <v>75.589883816528769</v>
      </c>
      <c r="AQ51">
        <v>80</v>
      </c>
      <c r="AR51">
        <f t="shared" si="14"/>
        <v>75.589883816528769</v>
      </c>
      <c r="AS51">
        <v>80</v>
      </c>
      <c r="AT51">
        <f t="shared" si="15"/>
        <v>75.589883816528769</v>
      </c>
      <c r="AU51">
        <v>80</v>
      </c>
      <c r="AV51">
        <f t="shared" si="16"/>
        <v>75.589883816528769</v>
      </c>
      <c r="AW51">
        <v>80</v>
      </c>
      <c r="AX51">
        <f t="shared" si="17"/>
        <v>74.574547684564976</v>
      </c>
      <c r="AY51">
        <v>80</v>
      </c>
      <c r="AZ51">
        <f t="shared" si="18"/>
        <v>74.340787978928432</v>
      </c>
      <c r="BA51">
        <v>80</v>
      </c>
      <c r="BB51">
        <f t="shared" si="19"/>
        <v>75.589883816528769</v>
      </c>
      <c r="BC51">
        <v>80</v>
      </c>
      <c r="BD51">
        <f t="shared" si="20"/>
        <v>75.589883816528769</v>
      </c>
      <c r="BE51">
        <v>80</v>
      </c>
      <c r="BF51">
        <f t="shared" si="21"/>
        <v>75.589883816528769</v>
      </c>
      <c r="BG51">
        <v>80</v>
      </c>
      <c r="BH51">
        <f t="shared" si="26"/>
        <v>75.589883816528769</v>
      </c>
      <c r="BI51">
        <v>0</v>
      </c>
      <c r="BJ51">
        <v>0</v>
      </c>
      <c r="BK51">
        <v>0</v>
      </c>
      <c r="BL51">
        <v>0</v>
      </c>
      <c r="BM51">
        <v>80</v>
      </c>
      <c r="BN51">
        <f t="shared" si="23"/>
        <v>75.589883816528769</v>
      </c>
      <c r="BO51">
        <v>0</v>
      </c>
      <c r="BP51">
        <v>0</v>
      </c>
    </row>
    <row r="52" spans="1:68" x14ac:dyDescent="0.25">
      <c r="A52" s="26" t="s">
        <v>115</v>
      </c>
      <c r="B52">
        <v>60</v>
      </c>
      <c r="C52">
        <v>30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f t="shared" si="28"/>
        <v>30.524525896499849</v>
      </c>
      <c r="M52">
        <v>0</v>
      </c>
      <c r="N52">
        <f t="shared" si="29"/>
        <v>30.524525896499849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</row>
    <row r="53" spans="1:68" x14ac:dyDescent="0.25">
      <c r="A53" s="26" t="s">
        <v>116</v>
      </c>
      <c r="B53">
        <v>60</v>
      </c>
      <c r="C53">
        <v>30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f t="shared" si="28"/>
        <v>30.524525896499849</v>
      </c>
      <c r="M53">
        <v>0</v>
      </c>
      <c r="N53">
        <f t="shared" si="29"/>
        <v>30.524525896499849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</row>
    <row r="54" spans="1:68" x14ac:dyDescent="0.25">
      <c r="A54" s="32" t="s">
        <v>117</v>
      </c>
      <c r="B54">
        <v>60</v>
      </c>
      <c r="C54">
        <v>30</v>
      </c>
      <c r="D54">
        <v>25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f t="shared" si="28"/>
        <v>33.273696790133272</v>
      </c>
      <c r="M54">
        <v>0</v>
      </c>
      <c r="N54">
        <f t="shared" si="29"/>
        <v>33.273696790133272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60</v>
      </c>
      <c r="AD54">
        <f t="shared" si="7"/>
        <v>47.087429894524377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</row>
    <row r="55" spans="1:68" x14ac:dyDescent="0.25">
      <c r="A55" s="26" t="s">
        <v>118</v>
      </c>
      <c r="B55">
        <v>60</v>
      </c>
      <c r="C55">
        <v>30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f t="shared" si="28"/>
        <v>30.524525896499849</v>
      </c>
      <c r="M55">
        <v>0</v>
      </c>
      <c r="N55">
        <f t="shared" si="29"/>
        <v>30.524525896499849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</row>
    <row r="56" spans="1:68" x14ac:dyDescent="0.25">
      <c r="A56" s="32" t="s">
        <v>67</v>
      </c>
      <c r="B56">
        <v>60</v>
      </c>
      <c r="C56">
        <v>60</v>
      </c>
      <c r="D56">
        <v>25</v>
      </c>
      <c r="E56">
        <v>80</v>
      </c>
      <c r="F56">
        <f>E56*$B$132+B56*$C$132+C56*$D$132+D56*$E$132</f>
        <v>60.755738450376903</v>
      </c>
      <c r="G56">
        <v>80</v>
      </c>
      <c r="H56">
        <f>G56*$B$132+B56*$C$132+C56*$D$132+D56*$E$132</f>
        <v>60.755738450376903</v>
      </c>
      <c r="I56">
        <v>80</v>
      </c>
      <c r="J56">
        <f>I56*$B$132+B56*$C$132+C56*$D$132+D56*$E$132</f>
        <v>60.755738450376903</v>
      </c>
      <c r="K56">
        <v>80</v>
      </c>
      <c r="L56">
        <f t="shared" si="28"/>
        <v>60.755738450376903</v>
      </c>
      <c r="M56">
        <v>80</v>
      </c>
      <c r="N56">
        <f t="shared" si="29"/>
        <v>60.755738450376903</v>
      </c>
      <c r="O56">
        <v>80</v>
      </c>
      <c r="P56">
        <f>O56*$B$132+B56*$C$132+C56*$D$132+D56*$E$132</f>
        <v>60.755738450376903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70</v>
      </c>
      <c r="AJ56">
        <f t="shared" si="10"/>
        <v>58.453449599645054</v>
      </c>
      <c r="AK56">
        <v>70</v>
      </c>
      <c r="AL56">
        <f t="shared" si="11"/>
        <v>58.453449599645054</v>
      </c>
      <c r="AM56">
        <v>70</v>
      </c>
      <c r="AN56">
        <f t="shared" si="12"/>
        <v>58.453449599645054</v>
      </c>
      <c r="AO56">
        <v>70</v>
      </c>
      <c r="AP56">
        <f t="shared" si="13"/>
        <v>58.453449599645054</v>
      </c>
      <c r="AQ56">
        <v>70</v>
      </c>
      <c r="AR56">
        <f t="shared" si="14"/>
        <v>58.453449599645054</v>
      </c>
      <c r="AS56">
        <v>0</v>
      </c>
      <c r="AT56">
        <v>0</v>
      </c>
      <c r="AU56">
        <v>0</v>
      </c>
      <c r="AV56">
        <v>0</v>
      </c>
      <c r="AW56">
        <v>70</v>
      </c>
      <c r="AX56">
        <f t="shared" si="17"/>
        <v>42.337427644522101</v>
      </c>
      <c r="AY56">
        <v>70</v>
      </c>
      <c r="AZ56">
        <f t="shared" si="18"/>
        <v>52.08472640798707</v>
      </c>
      <c r="BA56">
        <v>70</v>
      </c>
      <c r="BB56">
        <f t="shared" si="19"/>
        <v>58.453449599645054</v>
      </c>
      <c r="BC56">
        <v>70</v>
      </c>
      <c r="BD56">
        <f t="shared" si="20"/>
        <v>58.453449599645054</v>
      </c>
      <c r="BE56">
        <v>70</v>
      </c>
      <c r="BF56">
        <f t="shared" si="21"/>
        <v>58.453449599645054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70</v>
      </c>
      <c r="BN56">
        <f t="shared" si="23"/>
        <v>58.453449599645054</v>
      </c>
      <c r="BO56">
        <v>0</v>
      </c>
      <c r="BP56">
        <v>0</v>
      </c>
    </row>
    <row r="57" spans="1:68" x14ac:dyDescent="0.25">
      <c r="A57" s="26" t="s">
        <v>119</v>
      </c>
      <c r="B57">
        <v>60</v>
      </c>
      <c r="C57">
        <v>60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f t="shared" si="28"/>
        <v>39.588256750888675</v>
      </c>
      <c r="M57">
        <v>0</v>
      </c>
      <c r="N57">
        <f t="shared" si="29"/>
        <v>39.588256750888675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</row>
    <row r="58" spans="1:68" x14ac:dyDescent="0.25">
      <c r="A58" s="32" t="s">
        <v>68</v>
      </c>
      <c r="B58">
        <v>60</v>
      </c>
      <c r="C58">
        <v>30</v>
      </c>
      <c r="D58">
        <v>25</v>
      </c>
      <c r="E58">
        <v>60</v>
      </c>
      <c r="F58">
        <f>E58*$B$132+B58*$C$132+C58*$D$132+D58*$E$132</f>
        <v>47.087429894524377</v>
      </c>
      <c r="G58">
        <v>60</v>
      </c>
      <c r="H58">
        <f>G58*$B$132+B58*$C$132+C58*$D$132+D58*$E$132</f>
        <v>47.087429894524377</v>
      </c>
      <c r="I58">
        <v>60</v>
      </c>
      <c r="J58">
        <f>I58*$B$132+B58*$C$132+C58*$D$132+D58*$E$132</f>
        <v>47.087429894524377</v>
      </c>
      <c r="K58">
        <v>50</v>
      </c>
      <c r="L58">
        <f t="shared" si="28"/>
        <v>44.785141043792528</v>
      </c>
      <c r="M58">
        <v>50</v>
      </c>
      <c r="N58">
        <f t="shared" si="29"/>
        <v>44.785141043792528</v>
      </c>
      <c r="O58">
        <v>60</v>
      </c>
      <c r="P58">
        <f>O58*$B$132+B58*$C$132+C58*$D$132+D58*$E$132</f>
        <v>47.087429894524377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</row>
    <row r="59" spans="1:68" x14ac:dyDescent="0.25">
      <c r="A59" s="26" t="s">
        <v>120</v>
      </c>
      <c r="B59">
        <v>60</v>
      </c>
      <c r="C59">
        <v>60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f t="shared" si="28"/>
        <v>39.588256750888675</v>
      </c>
      <c r="M59">
        <v>0</v>
      </c>
      <c r="N59">
        <f t="shared" si="29"/>
        <v>39.588256750888675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</row>
    <row r="60" spans="1:68" x14ac:dyDescent="0.25">
      <c r="A60" s="32" t="s">
        <v>121</v>
      </c>
      <c r="B60">
        <v>60</v>
      </c>
      <c r="C60">
        <v>60</v>
      </c>
      <c r="D60">
        <v>25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f t="shared" si="28"/>
        <v>42.337427644522101</v>
      </c>
      <c r="M60">
        <v>0</v>
      </c>
      <c r="N60">
        <f t="shared" si="29"/>
        <v>42.337427644522101</v>
      </c>
      <c r="O60">
        <v>80</v>
      </c>
      <c r="P60">
        <f>O60*$B$132+B60*$C$132+C60*$D$132+D60*$E$132</f>
        <v>60.755738450376903</v>
      </c>
      <c r="Q60">
        <v>80</v>
      </c>
      <c r="R60">
        <f>Q60*$B$132+B60*$C$132+C60*$D$132+D60*$E$132</f>
        <v>60.755738450376903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70</v>
      </c>
      <c r="AD60">
        <f t="shared" si="7"/>
        <v>58.453449599645054</v>
      </c>
      <c r="AE60">
        <v>70</v>
      </c>
      <c r="AF60">
        <f t="shared" si="8"/>
        <v>58.453449599645054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80</v>
      </c>
      <c r="BD60">
        <f t="shared" si="20"/>
        <v>60.755738450376903</v>
      </c>
      <c r="BE60">
        <v>80</v>
      </c>
      <c r="BF60">
        <f t="shared" si="21"/>
        <v>60.755738450376903</v>
      </c>
      <c r="BG60">
        <v>80</v>
      </c>
      <c r="BH60">
        <f t="shared" si="26"/>
        <v>60.755738450376903</v>
      </c>
      <c r="BI60">
        <v>80</v>
      </c>
      <c r="BJ60">
        <f t="shared" si="22"/>
        <v>60.755738450376903</v>
      </c>
      <c r="BK60">
        <v>80</v>
      </c>
      <c r="BL60">
        <f t="shared" si="24"/>
        <v>60.755738450376903</v>
      </c>
      <c r="BM60">
        <v>0</v>
      </c>
      <c r="BN60">
        <v>0</v>
      </c>
      <c r="BO60">
        <v>80</v>
      </c>
      <c r="BP60">
        <f t="shared" si="27"/>
        <v>60.755738450376903</v>
      </c>
    </row>
    <row r="61" spans="1:68" x14ac:dyDescent="0.25">
      <c r="A61" s="32" t="s">
        <v>122</v>
      </c>
      <c r="B61">
        <v>60</v>
      </c>
      <c r="C61">
        <v>60</v>
      </c>
      <c r="D61">
        <v>25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f t="shared" si="28"/>
        <v>42.337427644522101</v>
      </c>
      <c r="M61">
        <v>0</v>
      </c>
      <c r="N61">
        <f t="shared" si="29"/>
        <v>42.337427644522101</v>
      </c>
      <c r="O61">
        <v>70</v>
      </c>
      <c r="P61">
        <f>O61*$B$132+B61*$C$132+C61*$D$132+D61*$E$132</f>
        <v>58.453449599645054</v>
      </c>
      <c r="Q61">
        <v>70</v>
      </c>
      <c r="R61">
        <f>Q61*$B$132+B61*$C$132+C61*$D$132+D61*$E$132</f>
        <v>58.453449599645054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90</v>
      </c>
      <c r="BF61">
        <f t="shared" si="21"/>
        <v>63.058027301108758</v>
      </c>
      <c r="BG61">
        <v>90</v>
      </c>
      <c r="BH61">
        <f t="shared" si="26"/>
        <v>63.058027301108758</v>
      </c>
      <c r="BI61">
        <v>90</v>
      </c>
      <c r="BJ61">
        <f t="shared" si="22"/>
        <v>63.058027301108758</v>
      </c>
      <c r="BK61">
        <v>90</v>
      </c>
      <c r="BL61">
        <f t="shared" si="24"/>
        <v>63.058027301108758</v>
      </c>
      <c r="BM61">
        <v>90</v>
      </c>
      <c r="BN61">
        <f t="shared" si="23"/>
        <v>63.058027301108758</v>
      </c>
      <c r="BO61">
        <v>90</v>
      </c>
      <c r="BP61">
        <f t="shared" si="27"/>
        <v>63.058027301108758</v>
      </c>
    </row>
    <row r="62" spans="1:68" x14ac:dyDescent="0.25">
      <c r="A62" s="32" t="s">
        <v>123</v>
      </c>
      <c r="B62">
        <v>60</v>
      </c>
      <c r="C62">
        <v>60</v>
      </c>
      <c r="D62">
        <v>25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f t="shared" si="28"/>
        <v>42.337427644522101</v>
      </c>
      <c r="M62">
        <v>0</v>
      </c>
      <c r="N62">
        <f t="shared" si="29"/>
        <v>42.337427644522101</v>
      </c>
      <c r="O62">
        <v>90</v>
      </c>
      <c r="P62">
        <f>O62*$B$132+B62*$C$132+C62*$D$132+D62*$E$132</f>
        <v>63.058027301108758</v>
      </c>
      <c r="Q62">
        <v>60</v>
      </c>
      <c r="R62">
        <f>Q62*$B$132+B62*$C$132+C62*$D$132+D62*$E$132</f>
        <v>56.151160748913206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60</v>
      </c>
      <c r="AD62">
        <f t="shared" si="7"/>
        <v>56.151160748913206</v>
      </c>
      <c r="AE62">
        <v>70</v>
      </c>
      <c r="AF62">
        <f t="shared" si="8"/>
        <v>58.453449599645054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80</v>
      </c>
      <c r="AZ62">
        <f t="shared" si="18"/>
        <v>42.337427644522101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80</v>
      </c>
      <c r="BH62">
        <f t="shared" si="26"/>
        <v>60.755738450376903</v>
      </c>
      <c r="BI62">
        <v>80</v>
      </c>
      <c r="BJ62">
        <f t="shared" si="22"/>
        <v>60.755738450376903</v>
      </c>
      <c r="BK62">
        <v>60</v>
      </c>
      <c r="BL62">
        <f t="shared" si="24"/>
        <v>56.151160748913206</v>
      </c>
      <c r="BM62">
        <v>0</v>
      </c>
      <c r="BN62">
        <v>0</v>
      </c>
      <c r="BO62">
        <v>0</v>
      </c>
      <c r="BP62">
        <v>0</v>
      </c>
    </row>
    <row r="63" spans="1:68" x14ac:dyDescent="0.25">
      <c r="A63" s="26" t="s">
        <v>124</v>
      </c>
      <c r="B63">
        <v>60</v>
      </c>
      <c r="C63">
        <v>60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f t="shared" si="28"/>
        <v>39.588256750888675</v>
      </c>
      <c r="M63">
        <v>0</v>
      </c>
      <c r="N63">
        <f t="shared" si="29"/>
        <v>39.588256750888675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</row>
    <row r="64" spans="1:68" x14ac:dyDescent="0.25">
      <c r="A64" s="33" t="s">
        <v>125</v>
      </c>
      <c r="B64">
        <v>60</v>
      </c>
      <c r="C64">
        <v>30</v>
      </c>
      <c r="D64">
        <v>25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f t="shared" si="28"/>
        <v>33.273696790133272</v>
      </c>
      <c r="M64">
        <v>0</v>
      </c>
      <c r="N64">
        <f t="shared" si="29"/>
        <v>33.273696790133272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90</v>
      </c>
      <c r="AD64">
        <f t="shared" si="7"/>
        <v>53.994296446719929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90</v>
      </c>
      <c r="BP64">
        <f t="shared" si="27"/>
        <v>53.994296446719929</v>
      </c>
    </row>
    <row r="65" spans="1:68" x14ac:dyDescent="0.25">
      <c r="A65" s="29" t="s">
        <v>126</v>
      </c>
      <c r="B65">
        <v>60</v>
      </c>
      <c r="C65">
        <v>30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f t="shared" si="28"/>
        <v>30.524525896499849</v>
      </c>
      <c r="M65">
        <v>0</v>
      </c>
      <c r="N65">
        <f t="shared" si="29"/>
        <v>30.524525896499849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</row>
    <row r="66" spans="1:68" x14ac:dyDescent="0.25">
      <c r="A66" s="29" t="s">
        <v>127</v>
      </c>
      <c r="B66">
        <v>60</v>
      </c>
      <c r="C66">
        <v>60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f t="shared" si="28"/>
        <v>39.588256750888675</v>
      </c>
      <c r="M66">
        <v>0</v>
      </c>
      <c r="N66">
        <f t="shared" si="29"/>
        <v>39.588256750888675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</row>
    <row r="67" spans="1:68" x14ac:dyDescent="0.25">
      <c r="A67" s="31" t="s">
        <v>128</v>
      </c>
      <c r="B67">
        <v>60</v>
      </c>
      <c r="C67">
        <v>100</v>
      </c>
      <c r="D67">
        <v>50</v>
      </c>
      <c r="E67">
        <v>80</v>
      </c>
      <c r="F67">
        <f>E67*$B$132+B67*$C$132+C67*$D$132+D67*$E$132</f>
        <v>75.589883816528769</v>
      </c>
      <c r="G67">
        <v>80</v>
      </c>
      <c r="H67">
        <f>G67*$B$132+B67*$C$132+C67*$D$132+D67*$E$132</f>
        <v>75.589883816528769</v>
      </c>
      <c r="I67">
        <v>80</v>
      </c>
      <c r="J67">
        <f>I67*$B$132+B67*$C$132+C67*$D$132+D67*$E$132</f>
        <v>75.589883816528769</v>
      </c>
      <c r="K67">
        <v>80</v>
      </c>
      <c r="L67">
        <f t="shared" si="28"/>
        <v>75.589883816528769</v>
      </c>
      <c r="M67">
        <v>80</v>
      </c>
      <c r="N67">
        <f t="shared" si="29"/>
        <v>75.589883816528769</v>
      </c>
      <c r="O67">
        <v>80</v>
      </c>
      <c r="P67">
        <f>O67*$B$132+B67*$C$132+C67*$D$132+D67*$E$132</f>
        <v>75.589883816528769</v>
      </c>
      <c r="Q67">
        <v>80</v>
      </c>
      <c r="R67">
        <f>Q67*$B$132+B67*$C$132+C67*$D$132+D67*$E$132</f>
        <v>75.589883816528769</v>
      </c>
      <c r="S67">
        <v>80</v>
      </c>
      <c r="T67">
        <f>S67*$B$132+B67*$C$132+C67*$D$132+D67*$E$132</f>
        <v>75.589883816528769</v>
      </c>
      <c r="U67">
        <v>0</v>
      </c>
      <c r="V67">
        <v>0</v>
      </c>
      <c r="W67">
        <v>80</v>
      </c>
      <c r="X67">
        <f>W67*$B$132+B67*$C$132+C67*$D$132+D67*$E$132</f>
        <v>75.589883816528769</v>
      </c>
      <c r="Y67">
        <v>80</v>
      </c>
      <c r="Z67">
        <f t="shared" si="5"/>
        <v>75.589883816528769</v>
      </c>
      <c r="AA67">
        <v>80</v>
      </c>
      <c r="AB67">
        <f t="shared" si="6"/>
        <v>75.589883816528769</v>
      </c>
      <c r="AC67">
        <v>80</v>
      </c>
      <c r="AD67">
        <f t="shared" si="7"/>
        <v>75.589883816528769</v>
      </c>
      <c r="AE67">
        <v>0</v>
      </c>
      <c r="AF67">
        <v>0</v>
      </c>
      <c r="AG67">
        <v>80</v>
      </c>
      <c r="AH67">
        <f t="shared" si="9"/>
        <v>75.589883816528769</v>
      </c>
      <c r="AI67">
        <v>80</v>
      </c>
      <c r="AJ67">
        <f t="shared" si="10"/>
        <v>75.589883816528769</v>
      </c>
      <c r="AK67">
        <v>80</v>
      </c>
      <c r="AL67">
        <f t="shared" si="11"/>
        <v>75.589883816528769</v>
      </c>
      <c r="AM67">
        <v>80</v>
      </c>
      <c r="AN67">
        <f t="shared" si="12"/>
        <v>75.589883816528769</v>
      </c>
      <c r="AO67">
        <v>80</v>
      </c>
      <c r="AP67">
        <f t="shared" si="13"/>
        <v>75.589883816528769</v>
      </c>
      <c r="AQ67">
        <v>80</v>
      </c>
      <c r="AR67">
        <f t="shared" si="14"/>
        <v>75.589883816528769</v>
      </c>
      <c r="AS67">
        <v>80</v>
      </c>
      <c r="AT67">
        <f t="shared" si="15"/>
        <v>75.589883816528769</v>
      </c>
      <c r="AU67">
        <v>80</v>
      </c>
      <c r="AV67">
        <f>AU67*$B$132+B67*$C$132+C67*$D$132+D67*$E$132</f>
        <v>75.589883816528769</v>
      </c>
      <c r="AW67">
        <v>80</v>
      </c>
      <c r="AX67">
        <f t="shared" si="17"/>
        <v>74.574547684564976</v>
      </c>
      <c r="AY67">
        <v>80</v>
      </c>
      <c r="AZ67">
        <f t="shared" si="18"/>
        <v>74.340787978928432</v>
      </c>
      <c r="BA67">
        <v>80</v>
      </c>
      <c r="BB67">
        <f t="shared" si="19"/>
        <v>75.589883816528769</v>
      </c>
      <c r="BC67">
        <v>80</v>
      </c>
      <c r="BD67">
        <f t="shared" si="20"/>
        <v>75.589883816528769</v>
      </c>
      <c r="BE67">
        <v>80</v>
      </c>
      <c r="BF67">
        <f t="shared" si="21"/>
        <v>75.589883816528769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80</v>
      </c>
      <c r="BN67">
        <f t="shared" si="23"/>
        <v>75.589883816528769</v>
      </c>
      <c r="BO67">
        <v>0</v>
      </c>
      <c r="BP67">
        <v>0</v>
      </c>
    </row>
    <row r="68" spans="1:68" x14ac:dyDescent="0.25">
      <c r="A68" s="31" t="s">
        <v>129</v>
      </c>
      <c r="B68">
        <v>60</v>
      </c>
      <c r="C68">
        <v>60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f t="shared" si="28"/>
        <v>39.588256750888675</v>
      </c>
      <c r="M68">
        <v>0</v>
      </c>
      <c r="N68">
        <f t="shared" si="29"/>
        <v>39.588256750888675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70</v>
      </c>
      <c r="BJ68">
        <f t="shared" si="22"/>
        <v>55.704278706011628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</row>
    <row r="69" spans="1:68" x14ac:dyDescent="0.25">
      <c r="A69" s="29" t="s">
        <v>130</v>
      </c>
      <c r="B69">
        <v>50</v>
      </c>
      <c r="C69">
        <v>60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f t="shared" ref="L69:L100" si="30">K69*$B$132+B69*$C$132+C69*$D$132+D69*$E$132</f>
        <v>36.011457577203508</v>
      </c>
      <c r="M69">
        <v>0</v>
      </c>
      <c r="N69">
        <f t="shared" ref="N69:N100" si="31">M69*$B$132+B69*$C$132+C69*$D$132+D69*$E$132</f>
        <v>36.011457577203508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</row>
    <row r="70" spans="1:68" x14ac:dyDescent="0.25">
      <c r="A70" s="31" t="s">
        <v>131</v>
      </c>
      <c r="B70">
        <v>50</v>
      </c>
      <c r="C70">
        <v>60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f t="shared" si="30"/>
        <v>36.011457577203508</v>
      </c>
      <c r="M70">
        <v>0</v>
      </c>
      <c r="N70">
        <f t="shared" si="31"/>
        <v>36.011457577203508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70</v>
      </c>
      <c r="BD70">
        <f t="shared" ref="BD70:BD118" si="32">BC70*$B$132+B70*$C$132+C70*$D$132+D70*$E$132</f>
        <v>52.127479532326461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</row>
    <row r="71" spans="1:68" x14ac:dyDescent="0.25">
      <c r="A71" s="31" t="s">
        <v>132</v>
      </c>
      <c r="B71">
        <v>50</v>
      </c>
      <c r="C71">
        <v>60</v>
      </c>
      <c r="D71">
        <v>25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f t="shared" si="30"/>
        <v>38.760628470836934</v>
      </c>
      <c r="M71">
        <v>0</v>
      </c>
      <c r="N71">
        <f t="shared" si="31"/>
        <v>38.760628470836934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80</v>
      </c>
      <c r="AD71">
        <f t="shared" ref="AD71:AD124" si="33">AC71*$B$132+B71*$C$132+C71*$D$132+D71*$E$132</f>
        <v>57.178939276691736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80</v>
      </c>
      <c r="BD71">
        <f t="shared" si="32"/>
        <v>57.178939276691736</v>
      </c>
      <c r="BE71">
        <v>80</v>
      </c>
      <c r="BF71">
        <f t="shared" ref="BF71:BF116" si="34">BE71*$B$132+B71*$C$132+C71*$D$132+D71*$E$132</f>
        <v>57.178939276691736</v>
      </c>
      <c r="BG71">
        <v>80</v>
      </c>
      <c r="BH71">
        <f t="shared" ref="BH71:BH116" si="35">BG71*$B$132+B71*$C$132+C71*$D$132+D71*$E$132</f>
        <v>57.178939276691736</v>
      </c>
      <c r="BI71">
        <v>80</v>
      </c>
      <c r="BJ71">
        <f t="shared" ref="BJ71:BJ124" si="36">BI71*$B$132+B71*$C$132+C71*$D$132+D71*$E$132</f>
        <v>57.178939276691736</v>
      </c>
      <c r="BK71">
        <v>80</v>
      </c>
      <c r="BL71">
        <f t="shared" ref="BL71:BL124" si="37">BK71*$B$132+B71*$C$132+C71*$D$132+D71*$E$132</f>
        <v>57.178939276691736</v>
      </c>
      <c r="BM71">
        <v>80</v>
      </c>
      <c r="BN71">
        <f t="shared" ref="BN71:BN104" si="38">BM71*$B$132+B71*$C$132+C71*$D$132+D71*$E$132</f>
        <v>57.178939276691736</v>
      </c>
      <c r="BO71">
        <v>0</v>
      </c>
      <c r="BP71">
        <v>0</v>
      </c>
    </row>
    <row r="72" spans="1:68" x14ac:dyDescent="0.25">
      <c r="A72" s="29" t="s">
        <v>133</v>
      </c>
      <c r="B72">
        <v>50</v>
      </c>
      <c r="C72">
        <v>100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f t="shared" si="30"/>
        <v>48.096432049721948</v>
      </c>
      <c r="M72">
        <v>0</v>
      </c>
      <c r="N72">
        <f t="shared" si="31"/>
        <v>48.096432049721948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</row>
    <row r="73" spans="1:68" x14ac:dyDescent="0.25">
      <c r="A73" s="29" t="s">
        <v>134</v>
      </c>
      <c r="B73">
        <v>50</v>
      </c>
      <c r="C73">
        <v>30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f t="shared" si="30"/>
        <v>26.947726722814679</v>
      </c>
      <c r="M73">
        <v>0</v>
      </c>
      <c r="N73">
        <f t="shared" si="31"/>
        <v>26.947726722814679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</row>
    <row r="74" spans="1:68" x14ac:dyDescent="0.25">
      <c r="A74" s="31" t="s">
        <v>69</v>
      </c>
      <c r="B74">
        <v>50</v>
      </c>
      <c r="C74">
        <v>60</v>
      </c>
      <c r="D74">
        <v>25</v>
      </c>
      <c r="E74">
        <v>70</v>
      </c>
      <c r="F74">
        <f>E74*$B$132+B74*$C$132+C74*$D$132+D74*$E$132</f>
        <v>54.876650425959888</v>
      </c>
      <c r="G74">
        <v>70</v>
      </c>
      <c r="H74">
        <f>G74*$B$132+B74*$C$132+C74*$D$132+D74*$E$132</f>
        <v>54.876650425959888</v>
      </c>
      <c r="I74">
        <v>70</v>
      </c>
      <c r="J74">
        <f>I74*$B$132+B74*$C$132+C74*$D$132+D74*$E$132</f>
        <v>54.876650425959888</v>
      </c>
      <c r="K74">
        <v>70</v>
      </c>
      <c r="L74">
        <f t="shared" si="30"/>
        <v>54.876650425959888</v>
      </c>
      <c r="M74">
        <v>70</v>
      </c>
      <c r="N74">
        <f t="shared" si="31"/>
        <v>54.876650425959888</v>
      </c>
      <c r="O74">
        <v>70</v>
      </c>
      <c r="P74">
        <f>O74*$B$132+B74*$C$132+C74*$D$132+D74*$E$132</f>
        <v>54.876650425959888</v>
      </c>
      <c r="Q74">
        <v>70</v>
      </c>
      <c r="R74">
        <f>Q74*$B$132+B74*$C$132+C74*$D$132+D74*$E$132</f>
        <v>54.876650425959888</v>
      </c>
      <c r="S74">
        <v>70</v>
      </c>
      <c r="T74">
        <f>S74*$B$132+B74*$C$132+C74*$D$132+D74*$E$132</f>
        <v>54.876650425959888</v>
      </c>
      <c r="U74">
        <v>70</v>
      </c>
      <c r="V74">
        <f>U74*$B$132+B74*$C$132+C74*$D$132+D74*$E$132</f>
        <v>54.876650425959888</v>
      </c>
      <c r="W74">
        <v>70</v>
      </c>
      <c r="X74">
        <f>W74*$B$132+B74*$C$132+C74*$D$132+D74*$E$132</f>
        <v>54.876650425959888</v>
      </c>
      <c r="Y74">
        <v>70</v>
      </c>
      <c r="Z74">
        <f t="shared" ref="Z74:Z122" si="39">Y74*$B$132+B74*$C$132+C74*$D$132+D74*$E$132</f>
        <v>54.876650425959888</v>
      </c>
      <c r="AA74">
        <v>70</v>
      </c>
      <c r="AB74">
        <f t="shared" ref="AB74:AB122" si="40">AA74*$B$132+B74*$C$132+C74*$D$132+D74*$E$132</f>
        <v>54.876650425959888</v>
      </c>
      <c r="AC74">
        <v>70</v>
      </c>
      <c r="AD74">
        <f t="shared" si="33"/>
        <v>54.876650425959888</v>
      </c>
      <c r="AE74">
        <v>70</v>
      </c>
      <c r="AF74">
        <f t="shared" ref="AF74:AF114" si="41">AE74*$B$132+B74*$C$132+C74*$D$132+D74*$E$132</f>
        <v>54.876650425959888</v>
      </c>
      <c r="AG74">
        <v>70</v>
      </c>
      <c r="AH74">
        <f t="shared" ref="AH74:AH122" si="42">AG74*$B$132+B74*$C$132+C74*$D$132+D74*$E$132</f>
        <v>54.876650425959888</v>
      </c>
      <c r="AI74">
        <v>70</v>
      </c>
      <c r="AJ74">
        <f t="shared" ref="AJ74:AJ94" si="43">AI74*$B$132+B74*$C$132+C74*$D$132+D74*$E$132</f>
        <v>54.876650425959888</v>
      </c>
      <c r="AK74">
        <v>80</v>
      </c>
      <c r="AL74">
        <f t="shared" ref="AL74:AL90" si="44">AK74*$B$132+B74*$C$132+C74*$D$132+D74*$E$132</f>
        <v>57.178939276691736</v>
      </c>
      <c r="AM74">
        <v>80</v>
      </c>
      <c r="AN74">
        <f t="shared" ref="AN74:AN100" si="45">AM74*$B$132+B74*$C$132+C74*$D$132+D74*$E$132</f>
        <v>57.178939276691736</v>
      </c>
      <c r="AO74">
        <v>80</v>
      </c>
      <c r="AP74">
        <f t="shared" ref="AP74:AP100" si="46">AO74*$B$132+B74*$C$132+C74*$D$132+D74*$E$132</f>
        <v>57.178939276691736</v>
      </c>
      <c r="AQ74">
        <v>80</v>
      </c>
      <c r="AR74">
        <f t="shared" ref="AR74:AR100" si="47">AQ74*$B$132+B74*$C$132+C74*$D$132+D74*$E$132</f>
        <v>57.178939276691736</v>
      </c>
      <c r="AS74">
        <v>80</v>
      </c>
      <c r="AT74">
        <f t="shared" ref="AT74:AT90" si="48">AS74*$B$132+B74*$C$132+C74*$D$132+D74*$E$132</f>
        <v>57.178939276691736</v>
      </c>
      <c r="AU74">
        <v>80</v>
      </c>
      <c r="AV74">
        <f t="shared" ref="AV74:AV90" si="49">AU74*$B$132+B74*$C$132+C74*$D$132+D74*$E$132</f>
        <v>57.178939276691736</v>
      </c>
      <c r="AW74">
        <v>80</v>
      </c>
      <c r="AX74">
        <f t="shared" ref="AX74:AX100" si="50">AV74*$B$132+B74*$C$132+C74*$D$132+D74*$E$132</f>
        <v>51.924871910177018</v>
      </c>
      <c r="AY74">
        <v>80</v>
      </c>
      <c r="AZ74">
        <f t="shared" ref="AZ74:AZ109" si="51">AX74*$B$132+B74*$C$132+C74*$D$132+D74*$E$132</f>
        <v>50.715233838284931</v>
      </c>
      <c r="BA74">
        <v>80</v>
      </c>
      <c r="BB74">
        <f t="shared" ref="BB74:BB100" si="52">BA74*$B$132+B74*$C$132+C74*$D$132+D74*$E$132</f>
        <v>57.178939276691736</v>
      </c>
      <c r="BC74">
        <v>80</v>
      </c>
      <c r="BD74">
        <f t="shared" si="32"/>
        <v>57.178939276691736</v>
      </c>
      <c r="BE74">
        <v>80</v>
      </c>
      <c r="BF74">
        <f t="shared" si="34"/>
        <v>57.178939276691736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80</v>
      </c>
      <c r="BN74">
        <f t="shared" si="38"/>
        <v>57.178939276691736</v>
      </c>
      <c r="BO74">
        <v>0</v>
      </c>
      <c r="BP74">
        <v>0</v>
      </c>
    </row>
    <row r="75" spans="1:68" x14ac:dyDescent="0.25">
      <c r="A75" s="31" t="s">
        <v>70</v>
      </c>
      <c r="B75">
        <v>50</v>
      </c>
      <c r="C75">
        <v>60</v>
      </c>
      <c r="D75">
        <v>25</v>
      </c>
      <c r="E75">
        <v>70</v>
      </c>
      <c r="F75">
        <f>E75*$B$132+B75*$C$132+C75*$D$132+D75*$E$132</f>
        <v>54.876650425959888</v>
      </c>
      <c r="G75">
        <v>70</v>
      </c>
      <c r="H75">
        <f>G75*$B$132+B75*$C$132+C75*$D$132+D75*$E$132</f>
        <v>54.876650425959888</v>
      </c>
      <c r="I75">
        <v>70</v>
      </c>
      <c r="J75">
        <f>I75*$B$132+B75*$C$132+C75*$D$132+D75*$E$132</f>
        <v>54.876650425959888</v>
      </c>
      <c r="K75">
        <v>70</v>
      </c>
      <c r="L75">
        <f t="shared" si="30"/>
        <v>54.876650425959888</v>
      </c>
      <c r="M75">
        <v>70</v>
      </c>
      <c r="N75">
        <f t="shared" si="31"/>
        <v>54.876650425959888</v>
      </c>
      <c r="O75">
        <v>80</v>
      </c>
      <c r="P75">
        <f>O75*$B$132+B75*$C$132+C75*$D$132+D75*$E$132</f>
        <v>57.178939276691736</v>
      </c>
      <c r="Q75">
        <v>70</v>
      </c>
      <c r="R75">
        <f>Q75*$B$132+B75*$C$132+C75*$D$132+D75*$E$132</f>
        <v>54.876650425959888</v>
      </c>
      <c r="S75">
        <v>70</v>
      </c>
      <c r="T75">
        <f>S75*$B$132+B75*$C$132+C75*$D$132+D75*$E$132</f>
        <v>54.876650425959888</v>
      </c>
      <c r="U75">
        <v>70</v>
      </c>
      <c r="V75">
        <f>U75*$B$132+B75*$C$132+C75*$D$132+D75*$E$132</f>
        <v>54.876650425959888</v>
      </c>
      <c r="W75">
        <v>70</v>
      </c>
      <c r="X75">
        <f>W75*$B$132+B75*$C$132+C75*$D$132+D75*$E$132</f>
        <v>54.876650425959888</v>
      </c>
      <c r="Y75">
        <v>0</v>
      </c>
      <c r="Z75">
        <v>0</v>
      </c>
      <c r="AA75">
        <v>0</v>
      </c>
      <c r="AB75">
        <v>0</v>
      </c>
      <c r="AC75">
        <v>80</v>
      </c>
      <c r="AD75">
        <f t="shared" si="33"/>
        <v>57.178939276691736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80</v>
      </c>
      <c r="AN75">
        <f t="shared" si="45"/>
        <v>57.178939276691736</v>
      </c>
      <c r="AO75">
        <v>80</v>
      </c>
      <c r="AP75">
        <f t="shared" si="46"/>
        <v>57.178939276691736</v>
      </c>
      <c r="AQ75">
        <v>80</v>
      </c>
      <c r="AR75">
        <f t="shared" si="47"/>
        <v>57.178939276691736</v>
      </c>
      <c r="AS75">
        <v>80</v>
      </c>
      <c r="AT75">
        <f t="shared" si="48"/>
        <v>57.178939276691736</v>
      </c>
      <c r="AU75">
        <v>80</v>
      </c>
      <c r="AV75">
        <f t="shared" si="49"/>
        <v>57.178939276691736</v>
      </c>
      <c r="AW75">
        <v>80</v>
      </c>
      <c r="AX75">
        <f t="shared" si="50"/>
        <v>51.924871910177018</v>
      </c>
      <c r="AY75">
        <v>80</v>
      </c>
      <c r="AZ75">
        <f t="shared" si="51"/>
        <v>50.715233838284931</v>
      </c>
      <c r="BA75">
        <v>80</v>
      </c>
      <c r="BB75">
        <f t="shared" si="52"/>
        <v>57.178939276691736</v>
      </c>
      <c r="BC75">
        <v>80</v>
      </c>
      <c r="BD75">
        <f t="shared" si="32"/>
        <v>57.178939276691736</v>
      </c>
      <c r="BE75">
        <v>80</v>
      </c>
      <c r="BF75">
        <f t="shared" si="34"/>
        <v>57.178939276691736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80</v>
      </c>
      <c r="BN75">
        <f t="shared" si="38"/>
        <v>57.178939276691736</v>
      </c>
      <c r="BO75">
        <v>0</v>
      </c>
      <c r="BP75">
        <v>0</v>
      </c>
    </row>
    <row r="76" spans="1:68" x14ac:dyDescent="0.25">
      <c r="A76" s="35" t="s">
        <v>71</v>
      </c>
      <c r="B76">
        <v>50</v>
      </c>
      <c r="C76">
        <v>60</v>
      </c>
      <c r="D76">
        <v>25</v>
      </c>
      <c r="E76">
        <v>70</v>
      </c>
      <c r="F76">
        <f>E76*$B$132+B76*$C$132+C76*$D$132+D76*$E$132</f>
        <v>54.876650425959888</v>
      </c>
      <c r="G76">
        <v>70</v>
      </c>
      <c r="H76">
        <f>G76*$B$132+B76*$C$132+C76*$D$132+D76*$E$132</f>
        <v>54.876650425959888</v>
      </c>
      <c r="I76">
        <v>70</v>
      </c>
      <c r="J76">
        <f>I76*$B$132+B76*$C$132+C76*$D$132+D76*$E$132</f>
        <v>54.876650425959888</v>
      </c>
      <c r="K76">
        <v>70</v>
      </c>
      <c r="L76">
        <f t="shared" si="30"/>
        <v>54.876650425959888</v>
      </c>
      <c r="M76">
        <v>70</v>
      </c>
      <c r="N76">
        <f t="shared" si="31"/>
        <v>54.876650425959888</v>
      </c>
      <c r="O76">
        <v>70</v>
      </c>
      <c r="P76">
        <f>O76*$B$132+B76*$C$132+C76*$D$132+D76*$E$132</f>
        <v>54.876650425959888</v>
      </c>
      <c r="Q76">
        <v>70</v>
      </c>
      <c r="R76">
        <f>Q76*$B$132+B76*$C$132+C76*$D$132+D76*$E$132</f>
        <v>54.876650425959888</v>
      </c>
      <c r="S76">
        <v>70</v>
      </c>
      <c r="T76">
        <f>S76*$B$132+B76*$C$132+C76*$D$132+D76*$E$132</f>
        <v>54.876650425959888</v>
      </c>
      <c r="U76">
        <v>70</v>
      </c>
      <c r="V76">
        <f>U76*$B$132+B76*$C$132+C76*$D$132+D76*$E$132</f>
        <v>54.876650425959888</v>
      </c>
      <c r="W76">
        <v>70</v>
      </c>
      <c r="X76">
        <f>W76*$B$132+B76*$C$132+C76*$D$132+D76*$E$132</f>
        <v>54.876650425959888</v>
      </c>
      <c r="Y76">
        <v>70</v>
      </c>
      <c r="Z76">
        <f t="shared" si="39"/>
        <v>54.876650425959888</v>
      </c>
      <c r="AA76">
        <v>70</v>
      </c>
      <c r="AB76">
        <f t="shared" si="40"/>
        <v>54.876650425959888</v>
      </c>
      <c r="AC76">
        <v>70</v>
      </c>
      <c r="AD76">
        <f t="shared" si="33"/>
        <v>54.876650425959888</v>
      </c>
      <c r="AE76">
        <v>0</v>
      </c>
      <c r="AF76">
        <v>0</v>
      </c>
      <c r="AG76">
        <v>0</v>
      </c>
      <c r="AH76">
        <v>0</v>
      </c>
      <c r="AI76">
        <v>70</v>
      </c>
      <c r="AJ76">
        <f t="shared" si="43"/>
        <v>54.876650425959888</v>
      </c>
      <c r="AK76">
        <v>70</v>
      </c>
      <c r="AL76">
        <f t="shared" si="44"/>
        <v>54.876650425959888</v>
      </c>
      <c r="AM76">
        <v>70</v>
      </c>
      <c r="AN76">
        <f t="shared" si="45"/>
        <v>54.876650425959888</v>
      </c>
      <c r="AO76">
        <v>70</v>
      </c>
      <c r="AP76">
        <f t="shared" si="46"/>
        <v>54.876650425959888</v>
      </c>
      <c r="AQ76">
        <v>70</v>
      </c>
      <c r="AR76">
        <f t="shared" si="47"/>
        <v>54.876650425959888</v>
      </c>
      <c r="AS76">
        <v>70</v>
      </c>
      <c r="AT76">
        <f t="shared" si="48"/>
        <v>54.876650425959888</v>
      </c>
      <c r="AU76">
        <v>70</v>
      </c>
      <c r="AV76">
        <f t="shared" si="49"/>
        <v>54.876650425959888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</row>
    <row r="77" spans="1:68" x14ac:dyDescent="0.25">
      <c r="A77" s="31" t="s">
        <v>135</v>
      </c>
      <c r="B77">
        <v>50</v>
      </c>
      <c r="C77">
        <v>30</v>
      </c>
      <c r="D77">
        <v>25</v>
      </c>
      <c r="E77">
        <v>70</v>
      </c>
      <c r="F77">
        <f>E77*$B$132+B77*$C$132+C77*$D$132+D77*$E$132</f>
        <v>45.812919571571058</v>
      </c>
      <c r="G77">
        <v>70</v>
      </c>
      <c r="H77">
        <f>G77*$B$132+B77*$C$132+C77*$D$132+D77*$E$132</f>
        <v>45.812919571571058</v>
      </c>
      <c r="I77">
        <v>70</v>
      </c>
      <c r="J77">
        <f>I77*$B$132+B77*$C$132+C77*$D$132+D77*$E$132</f>
        <v>45.812919571571058</v>
      </c>
      <c r="K77">
        <v>70</v>
      </c>
      <c r="L77">
        <f t="shared" si="30"/>
        <v>45.812919571571058</v>
      </c>
      <c r="M77">
        <v>70</v>
      </c>
      <c r="N77">
        <f t="shared" si="31"/>
        <v>45.812919571571058</v>
      </c>
      <c r="O77">
        <v>70</v>
      </c>
      <c r="P77">
        <f>O77*$B$132+B77*$C$132+C77*$D$132+D77*$E$132</f>
        <v>45.812919571571058</v>
      </c>
      <c r="Q77">
        <v>70</v>
      </c>
      <c r="R77">
        <f>Q77*$B$132+B77*$C$132+C77*$D$132+D77*$E$132</f>
        <v>45.812919571571058</v>
      </c>
      <c r="S77">
        <v>70</v>
      </c>
      <c r="T77">
        <f>S77*$B$132+B77*$C$132+C77*$D$132+D77*$E$132</f>
        <v>45.812919571571058</v>
      </c>
      <c r="U77">
        <v>70</v>
      </c>
      <c r="V77">
        <f>U77*$B$132+B77*$C$132+C77*$D$132+D77*$E$132</f>
        <v>45.812919571571058</v>
      </c>
      <c r="W77">
        <v>70</v>
      </c>
      <c r="X77">
        <f>W77*$B$132+B77*$C$132+C77*$D$132+D77*$E$132</f>
        <v>45.812919571571058</v>
      </c>
      <c r="Y77">
        <v>70</v>
      </c>
      <c r="Z77">
        <f t="shared" si="39"/>
        <v>45.812919571571058</v>
      </c>
      <c r="AA77">
        <v>70</v>
      </c>
      <c r="AB77">
        <f t="shared" si="40"/>
        <v>45.812919571571058</v>
      </c>
      <c r="AC77">
        <v>70</v>
      </c>
      <c r="AD77">
        <f t="shared" si="33"/>
        <v>45.812919571571058</v>
      </c>
      <c r="AE77">
        <v>0</v>
      </c>
      <c r="AF77">
        <v>0</v>
      </c>
      <c r="AG77">
        <v>0</v>
      </c>
      <c r="AH77">
        <v>0</v>
      </c>
      <c r="AI77">
        <v>70</v>
      </c>
      <c r="AJ77">
        <f t="shared" si="43"/>
        <v>45.812919571571058</v>
      </c>
      <c r="AK77">
        <v>70</v>
      </c>
      <c r="AL77">
        <f t="shared" si="44"/>
        <v>45.812919571571058</v>
      </c>
      <c r="AM77">
        <v>70</v>
      </c>
      <c r="AN77">
        <f t="shared" si="45"/>
        <v>45.812919571571058</v>
      </c>
      <c r="AO77">
        <v>70</v>
      </c>
      <c r="AP77">
        <f t="shared" si="46"/>
        <v>45.812919571571058</v>
      </c>
      <c r="AQ77">
        <v>70</v>
      </c>
      <c r="AR77">
        <f t="shared" si="47"/>
        <v>45.812919571571058</v>
      </c>
      <c r="AS77">
        <v>70</v>
      </c>
      <c r="AT77">
        <f t="shared" si="48"/>
        <v>45.812919571571058</v>
      </c>
      <c r="AU77">
        <v>70</v>
      </c>
      <c r="AV77">
        <f t="shared" si="49"/>
        <v>45.812919571571058</v>
      </c>
      <c r="AW77">
        <v>70</v>
      </c>
      <c r="AX77">
        <f t="shared" si="50"/>
        <v>40.244355011358408</v>
      </c>
      <c r="AY77">
        <v>70</v>
      </c>
      <c r="AZ77">
        <f t="shared" si="51"/>
        <v>38.962310601202596</v>
      </c>
      <c r="BA77">
        <v>70</v>
      </c>
      <c r="BB77">
        <f t="shared" si="52"/>
        <v>45.812919571571058</v>
      </c>
      <c r="BC77">
        <v>70</v>
      </c>
      <c r="BD77">
        <f t="shared" si="32"/>
        <v>45.812919571571058</v>
      </c>
      <c r="BE77">
        <v>70</v>
      </c>
      <c r="BF77">
        <f t="shared" si="34"/>
        <v>45.812919571571058</v>
      </c>
      <c r="BG77">
        <v>70</v>
      </c>
      <c r="BH77">
        <f t="shared" si="35"/>
        <v>45.812919571571058</v>
      </c>
      <c r="BI77">
        <v>0</v>
      </c>
      <c r="BJ77">
        <v>0</v>
      </c>
      <c r="BK77">
        <v>0</v>
      </c>
      <c r="BL77">
        <v>0</v>
      </c>
      <c r="BM77">
        <v>70</v>
      </c>
      <c r="BN77">
        <f t="shared" si="38"/>
        <v>45.812919571571058</v>
      </c>
      <c r="BO77">
        <v>0</v>
      </c>
      <c r="BP77">
        <v>0</v>
      </c>
    </row>
    <row r="78" spans="1:68" x14ac:dyDescent="0.25">
      <c r="A78" s="29" t="s">
        <v>136</v>
      </c>
      <c r="B78">
        <v>40</v>
      </c>
      <c r="C78">
        <v>60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f t="shared" si="30"/>
        <v>32.434658403518341</v>
      </c>
      <c r="M78">
        <v>0</v>
      </c>
      <c r="N78">
        <f t="shared" si="31"/>
        <v>32.434658403518341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</row>
    <row r="79" spans="1:68" x14ac:dyDescent="0.25">
      <c r="A79" s="29" t="s">
        <v>137</v>
      </c>
      <c r="B79">
        <v>40</v>
      </c>
      <c r="C79">
        <v>100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f t="shared" si="30"/>
        <v>44.519632876036781</v>
      </c>
      <c r="M79">
        <v>0</v>
      </c>
      <c r="N79">
        <f t="shared" si="31"/>
        <v>44.519632876036781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</row>
    <row r="80" spans="1:68" x14ac:dyDescent="0.25">
      <c r="A80" s="29" t="s">
        <v>138</v>
      </c>
      <c r="B80">
        <v>40</v>
      </c>
      <c r="C80">
        <v>100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f t="shared" si="30"/>
        <v>44.519632876036781</v>
      </c>
      <c r="M80">
        <v>0</v>
      </c>
      <c r="N80">
        <f t="shared" si="31"/>
        <v>44.519632876036781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</row>
    <row r="81" spans="1:68" x14ac:dyDescent="0.25">
      <c r="A81" s="29" t="s">
        <v>139</v>
      </c>
      <c r="B81">
        <v>40</v>
      </c>
      <c r="C81">
        <v>30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f t="shared" si="30"/>
        <v>23.370927549129512</v>
      </c>
      <c r="M81">
        <v>0</v>
      </c>
      <c r="N81">
        <f t="shared" si="31"/>
        <v>23.370927549129512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</row>
    <row r="82" spans="1:68" x14ac:dyDescent="0.25">
      <c r="A82" s="29" t="s">
        <v>140</v>
      </c>
      <c r="B82">
        <v>40</v>
      </c>
      <c r="C82">
        <v>100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f t="shared" si="30"/>
        <v>44.519632876036781</v>
      </c>
      <c r="M82">
        <v>0</v>
      </c>
      <c r="N82">
        <f t="shared" si="31"/>
        <v>44.519632876036781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</row>
    <row r="83" spans="1:68" x14ac:dyDescent="0.25">
      <c r="A83" s="31" t="s">
        <v>141</v>
      </c>
      <c r="B83">
        <v>40</v>
      </c>
      <c r="C83">
        <v>30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f t="shared" si="30"/>
        <v>23.370927549129512</v>
      </c>
      <c r="M83">
        <v>0</v>
      </c>
      <c r="N83">
        <f t="shared" si="31"/>
        <v>23.370927549129512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90</v>
      </c>
      <c r="BD83">
        <f t="shared" si="32"/>
        <v>44.091527205716162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70</v>
      </c>
      <c r="BL83">
        <f t="shared" si="37"/>
        <v>39.486949504252458</v>
      </c>
      <c r="BM83">
        <v>0</v>
      </c>
      <c r="BN83">
        <v>0</v>
      </c>
      <c r="BO83">
        <v>0</v>
      </c>
      <c r="BP83">
        <v>0</v>
      </c>
    </row>
    <row r="84" spans="1:68" x14ac:dyDescent="0.25">
      <c r="A84" s="33" t="s">
        <v>72</v>
      </c>
      <c r="B84">
        <v>40</v>
      </c>
      <c r="C84">
        <v>60</v>
      </c>
      <c r="D84">
        <v>50</v>
      </c>
      <c r="E84">
        <v>100</v>
      </c>
      <c r="F84">
        <f>E84*$B$132+B84*$C$132+C84*$D$132+D84*$E$132</f>
        <v>60.955888698103692</v>
      </c>
      <c r="G84">
        <v>100</v>
      </c>
      <c r="H84">
        <f>G84*$B$132+B84*$C$132+C84*$D$132+D84*$E$132</f>
        <v>60.955888698103692</v>
      </c>
      <c r="I84">
        <v>100</v>
      </c>
      <c r="J84">
        <f>I84*$B$132+B84*$C$132+C84*$D$132+D84*$E$132</f>
        <v>60.955888698103692</v>
      </c>
      <c r="K84">
        <v>70</v>
      </c>
      <c r="L84">
        <f t="shared" si="30"/>
        <v>54.04902214590814</v>
      </c>
      <c r="M84">
        <v>80</v>
      </c>
      <c r="N84">
        <f t="shared" si="31"/>
        <v>56.351310996639995</v>
      </c>
      <c r="O84">
        <v>70</v>
      </c>
      <c r="P84">
        <f>O84*$B$132+B84*$C$132+C84*$D$132+D84*$E$132</f>
        <v>54.04902214590814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</row>
    <row r="85" spans="1:68" x14ac:dyDescent="0.25">
      <c r="A85" s="31" t="s">
        <v>142</v>
      </c>
      <c r="B85">
        <v>30</v>
      </c>
      <c r="C85">
        <v>60</v>
      </c>
      <c r="D85">
        <v>25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f t="shared" si="30"/>
        <v>31.607030123466593</v>
      </c>
      <c r="M85">
        <v>0</v>
      </c>
      <c r="N85">
        <f t="shared" si="31"/>
        <v>31.607030123466593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90</v>
      </c>
      <c r="AD85">
        <f t="shared" si="33"/>
        <v>52.327629780053243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90</v>
      </c>
      <c r="BP85">
        <f t="shared" ref="BP85:BP124" si="53">BO85*$B$132+B85*$C$132+C85*$D$132+D85*$E$132</f>
        <v>52.327629780053243</v>
      </c>
    </row>
    <row r="86" spans="1:68" x14ac:dyDescent="0.25">
      <c r="A86" s="31" t="s">
        <v>143</v>
      </c>
      <c r="B86">
        <v>30</v>
      </c>
      <c r="C86">
        <v>100</v>
      </c>
      <c r="D86">
        <v>50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f t="shared" si="30"/>
        <v>46.441175489618459</v>
      </c>
      <c r="M86">
        <v>0</v>
      </c>
      <c r="N86">
        <f t="shared" si="31"/>
        <v>46.441175489618459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90</v>
      </c>
      <c r="AD86">
        <f t="shared" si="33"/>
        <v>67.161775146205102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100</v>
      </c>
      <c r="BP86">
        <f t="shared" si="53"/>
        <v>69.464063996936957</v>
      </c>
    </row>
    <row r="87" spans="1:68" x14ac:dyDescent="0.25">
      <c r="A87" s="31" t="s">
        <v>144</v>
      </c>
      <c r="B87">
        <v>20</v>
      </c>
      <c r="C87">
        <v>30</v>
      </c>
      <c r="D87">
        <v>25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f t="shared" si="30"/>
        <v>18.966500095392597</v>
      </c>
      <c r="M87">
        <v>0</v>
      </c>
      <c r="N87">
        <f t="shared" si="31"/>
        <v>18.966500095392597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80</v>
      </c>
      <c r="AD87">
        <f t="shared" si="33"/>
        <v>37.384810901247398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70</v>
      </c>
      <c r="BJ87">
        <f t="shared" si="36"/>
        <v>35.082522050515543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</row>
    <row r="88" spans="1:68" x14ac:dyDescent="0.25">
      <c r="A88" s="31" t="s">
        <v>145</v>
      </c>
      <c r="B88">
        <v>20</v>
      </c>
      <c r="C88">
        <v>30</v>
      </c>
      <c r="D88">
        <v>25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f t="shared" si="30"/>
        <v>18.966500095392597</v>
      </c>
      <c r="M88">
        <v>0</v>
      </c>
      <c r="N88">
        <f t="shared" si="31"/>
        <v>18.966500095392597</v>
      </c>
      <c r="O88">
        <v>0</v>
      </c>
      <c r="P88">
        <v>0</v>
      </c>
      <c r="Q88">
        <v>0</v>
      </c>
      <c r="R88">
        <v>0</v>
      </c>
      <c r="S88">
        <v>80</v>
      </c>
      <c r="T88">
        <f>S88*$B$132+B88*$C$132+C88*$D$132+D88*$E$132</f>
        <v>37.384810901247398</v>
      </c>
      <c r="U88">
        <v>0</v>
      </c>
      <c r="V88">
        <v>0</v>
      </c>
      <c r="W88">
        <v>0</v>
      </c>
      <c r="X88">
        <v>0</v>
      </c>
      <c r="Y88">
        <v>80</v>
      </c>
      <c r="Z88">
        <f t="shared" si="39"/>
        <v>37.384810901247398</v>
      </c>
      <c r="AA88">
        <v>80</v>
      </c>
      <c r="AB88">
        <f t="shared" si="40"/>
        <v>37.384810901247398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70</v>
      </c>
      <c r="BH88">
        <f t="shared" si="35"/>
        <v>35.082522050515543</v>
      </c>
      <c r="BI88">
        <v>70</v>
      </c>
      <c r="BJ88">
        <f t="shared" si="36"/>
        <v>35.082522050515543</v>
      </c>
      <c r="BK88">
        <v>70</v>
      </c>
      <c r="BL88">
        <f>BK88*$B$132+B88*$C$132+C88*$D$132+D88*$E$132</f>
        <v>35.082522050515543</v>
      </c>
      <c r="BM88">
        <v>0</v>
      </c>
      <c r="BN88">
        <v>0</v>
      </c>
      <c r="BO88">
        <v>70</v>
      </c>
      <c r="BP88">
        <f t="shared" si="53"/>
        <v>35.082522050515543</v>
      </c>
    </row>
    <row r="89" spans="1:68" x14ac:dyDescent="0.25">
      <c r="A89" s="29" t="s">
        <v>146</v>
      </c>
      <c r="B89">
        <v>20</v>
      </c>
      <c r="C89">
        <v>30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f t="shared" si="30"/>
        <v>16.217329201759171</v>
      </c>
      <c r="M89">
        <v>0</v>
      </c>
      <c r="N89">
        <f t="shared" si="31"/>
        <v>16.217329201759171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</row>
    <row r="90" spans="1:68" x14ac:dyDescent="0.25">
      <c r="A90" s="31" t="s">
        <v>73</v>
      </c>
      <c r="B90">
        <v>20</v>
      </c>
      <c r="C90">
        <v>30</v>
      </c>
      <c r="D90">
        <v>25</v>
      </c>
      <c r="E90">
        <v>50</v>
      </c>
      <c r="F90">
        <f>E90*$B$132+B90*$C$132+C90*$D$132+D90*$E$132</f>
        <v>30.477944349051846</v>
      </c>
      <c r="G90">
        <v>50</v>
      </c>
      <c r="H90">
        <f>G90*$B$132+B90*$C$132+C90*$D$132+D90*$E$132</f>
        <v>30.477944349051846</v>
      </c>
      <c r="I90">
        <v>50</v>
      </c>
      <c r="J90">
        <f>I90*$B$132+B90*$C$132+C90*$D$132+D90*$E$132</f>
        <v>30.477944349051846</v>
      </c>
      <c r="K90">
        <v>50</v>
      </c>
      <c r="L90">
        <f t="shared" si="30"/>
        <v>30.477944349051846</v>
      </c>
      <c r="M90">
        <v>50</v>
      </c>
      <c r="N90">
        <f t="shared" si="31"/>
        <v>30.477944349051846</v>
      </c>
      <c r="O90">
        <v>50</v>
      </c>
      <c r="P90">
        <f>O90*$B$132+B90*$C$132+C90*$D$132+D90*$E$132</f>
        <v>30.477944349051846</v>
      </c>
      <c r="Q90">
        <v>70</v>
      </c>
      <c r="R90">
        <f>Q90*$B$132+B90*$C$132+C90*$D$132+D90*$E$132</f>
        <v>35.082522050515543</v>
      </c>
      <c r="S90">
        <v>70</v>
      </c>
      <c r="T90">
        <f>S90*$B$132+B90*$C$132+C90*$D$132+D90*$E$132</f>
        <v>35.082522050515543</v>
      </c>
      <c r="U90">
        <v>0</v>
      </c>
      <c r="V90">
        <v>0</v>
      </c>
      <c r="W90">
        <v>70</v>
      </c>
      <c r="X90">
        <f>W90*$B$132+B90*$C$132+C90*$D$132+D90*$E$132</f>
        <v>35.082522050515543</v>
      </c>
      <c r="Y90">
        <v>70</v>
      </c>
      <c r="Z90">
        <f t="shared" si="39"/>
        <v>35.082522050515543</v>
      </c>
      <c r="AA90">
        <v>70</v>
      </c>
      <c r="AB90">
        <f>AA90*$B$132+B90*$C$132+C90*$D$132+D90*$E$132</f>
        <v>35.082522050515543</v>
      </c>
      <c r="AC90">
        <v>70</v>
      </c>
      <c r="AD90">
        <f t="shared" si="33"/>
        <v>35.082522050515543</v>
      </c>
      <c r="AE90">
        <v>0</v>
      </c>
      <c r="AF90">
        <v>0</v>
      </c>
      <c r="AG90">
        <v>0</v>
      </c>
      <c r="AH90">
        <v>0</v>
      </c>
      <c r="AI90">
        <v>70</v>
      </c>
      <c r="AJ90">
        <f t="shared" si="43"/>
        <v>35.082522050515543</v>
      </c>
      <c r="AK90">
        <v>70</v>
      </c>
      <c r="AL90">
        <f t="shared" si="44"/>
        <v>35.082522050515543</v>
      </c>
      <c r="AM90">
        <v>70</v>
      </c>
      <c r="AN90">
        <f t="shared" si="45"/>
        <v>35.082522050515543</v>
      </c>
      <c r="AO90">
        <v>70</v>
      </c>
      <c r="AP90">
        <f t="shared" si="46"/>
        <v>35.082522050515543</v>
      </c>
      <c r="AQ90">
        <v>70</v>
      </c>
      <c r="AR90">
        <f t="shared" si="47"/>
        <v>35.082522050515543</v>
      </c>
      <c r="AS90">
        <v>70</v>
      </c>
      <c r="AT90">
        <f t="shared" si="48"/>
        <v>35.082522050515543</v>
      </c>
      <c r="AU90">
        <v>70</v>
      </c>
      <c r="AV90">
        <f t="shared" si="49"/>
        <v>35.082522050515543</v>
      </c>
      <c r="AW90">
        <v>70</v>
      </c>
      <c r="AX90">
        <f t="shared" si="50"/>
        <v>27.043510032638217</v>
      </c>
      <c r="AY90">
        <v>70</v>
      </c>
      <c r="AZ90">
        <f t="shared" si="51"/>
        <v>25.192697258672386</v>
      </c>
      <c r="BA90">
        <v>70</v>
      </c>
      <c r="BB90">
        <f t="shared" si="52"/>
        <v>35.082522050515543</v>
      </c>
      <c r="BC90">
        <v>70</v>
      </c>
      <c r="BD90">
        <f t="shared" si="32"/>
        <v>35.082522050515543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</row>
    <row r="91" spans="1:68" x14ac:dyDescent="0.25">
      <c r="A91" s="31" t="s">
        <v>147</v>
      </c>
      <c r="B91">
        <v>20</v>
      </c>
      <c r="C91">
        <v>60</v>
      </c>
      <c r="D91">
        <v>25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f t="shared" si="30"/>
        <v>28.030230949781426</v>
      </c>
      <c r="M91">
        <v>0</v>
      </c>
      <c r="N91">
        <f t="shared" si="31"/>
        <v>28.030230949781426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90</v>
      </c>
      <c r="AF91">
        <f t="shared" si="41"/>
        <v>48.750830606368076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80</v>
      </c>
      <c r="AZ91">
        <f t="shared" si="51"/>
        <v>28.030230949781426</v>
      </c>
      <c r="BA91">
        <v>0</v>
      </c>
      <c r="BB91">
        <v>0</v>
      </c>
      <c r="BC91">
        <v>0</v>
      </c>
      <c r="BD91">
        <v>0</v>
      </c>
      <c r="BE91">
        <v>80</v>
      </c>
      <c r="BF91">
        <f t="shared" si="34"/>
        <v>46.448541755636228</v>
      </c>
      <c r="BG91">
        <v>80</v>
      </c>
      <c r="BH91">
        <f t="shared" si="35"/>
        <v>46.448541755636228</v>
      </c>
      <c r="BI91">
        <v>80</v>
      </c>
      <c r="BJ91">
        <f t="shared" si="36"/>
        <v>46.448541755636228</v>
      </c>
      <c r="BK91">
        <v>80</v>
      </c>
      <c r="BL91">
        <f t="shared" si="37"/>
        <v>46.448541755636228</v>
      </c>
      <c r="BM91">
        <v>0</v>
      </c>
      <c r="BN91">
        <v>0</v>
      </c>
      <c r="BO91">
        <v>0</v>
      </c>
      <c r="BP91">
        <v>0</v>
      </c>
    </row>
    <row r="92" spans="1:68" x14ac:dyDescent="0.25">
      <c r="A92" s="31" t="s">
        <v>148</v>
      </c>
      <c r="B92">
        <v>10</v>
      </c>
      <c r="C92">
        <v>100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f t="shared" si="30"/>
        <v>33.789235354981265</v>
      </c>
      <c r="M92">
        <v>0</v>
      </c>
      <c r="N92">
        <f t="shared" si="31"/>
        <v>33.789235354981265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80</v>
      </c>
      <c r="BD92">
        <f t="shared" si="32"/>
        <v>52.207546160836074</v>
      </c>
      <c r="BE92">
        <v>80</v>
      </c>
      <c r="BF92">
        <f t="shared" si="34"/>
        <v>52.207546160836074</v>
      </c>
      <c r="BG92">
        <v>80</v>
      </c>
      <c r="BH92">
        <f t="shared" si="35"/>
        <v>52.207546160836074</v>
      </c>
      <c r="BI92">
        <v>80</v>
      </c>
      <c r="BJ92">
        <f t="shared" si="36"/>
        <v>52.207546160836074</v>
      </c>
      <c r="BK92">
        <v>80</v>
      </c>
      <c r="BL92">
        <f t="shared" si="37"/>
        <v>52.207546160836074</v>
      </c>
      <c r="BM92">
        <v>80</v>
      </c>
      <c r="BN92">
        <f t="shared" si="38"/>
        <v>52.207546160836074</v>
      </c>
      <c r="BO92">
        <v>0</v>
      </c>
      <c r="BP92">
        <v>0</v>
      </c>
    </row>
    <row r="93" spans="1:68" x14ac:dyDescent="0.25">
      <c r="A93" s="31" t="s">
        <v>149</v>
      </c>
      <c r="B93">
        <v>10</v>
      </c>
      <c r="C93">
        <v>100</v>
      </c>
      <c r="D93">
        <v>50</v>
      </c>
      <c r="E93">
        <v>70</v>
      </c>
      <c r="F93">
        <f>E93*$B$132+B93*$C$132+C93*$D$132+D93*$E$132</f>
        <v>55.403599097371071</v>
      </c>
      <c r="G93">
        <v>70</v>
      </c>
      <c r="H93">
        <f>G93*$B$132+B93*$C$132+C93*$D$132+D93*$E$132</f>
        <v>55.403599097371071</v>
      </c>
      <c r="I93">
        <v>0</v>
      </c>
      <c r="J93">
        <v>0</v>
      </c>
      <c r="K93">
        <v>70</v>
      </c>
      <c r="L93">
        <f t="shared" si="30"/>
        <v>55.403599097371071</v>
      </c>
      <c r="M93">
        <v>70</v>
      </c>
      <c r="N93">
        <f t="shared" si="31"/>
        <v>55.403599097371071</v>
      </c>
      <c r="O93">
        <v>70</v>
      </c>
      <c r="P93">
        <f>O93*$B$132+B93*$C$132+C93*$D$132+D93*$E$132</f>
        <v>55.403599097371071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90</v>
      </c>
      <c r="BF93">
        <f t="shared" si="34"/>
        <v>60.008176798834768</v>
      </c>
      <c r="BG93">
        <v>90</v>
      </c>
      <c r="BH93">
        <f t="shared" si="35"/>
        <v>60.008176798834768</v>
      </c>
      <c r="BI93">
        <v>90</v>
      </c>
      <c r="BJ93">
        <f t="shared" si="36"/>
        <v>60.008176798834768</v>
      </c>
      <c r="BK93">
        <v>90</v>
      </c>
      <c r="BL93">
        <f t="shared" si="37"/>
        <v>60.008176798834768</v>
      </c>
      <c r="BM93">
        <v>90</v>
      </c>
      <c r="BN93">
        <f t="shared" si="38"/>
        <v>60.008176798834768</v>
      </c>
      <c r="BO93">
        <v>90</v>
      </c>
      <c r="BP93">
        <f t="shared" si="53"/>
        <v>60.008176798834768</v>
      </c>
    </row>
    <row r="94" spans="1:68" x14ac:dyDescent="0.25">
      <c r="A94" s="31" t="s">
        <v>74</v>
      </c>
      <c r="B94">
        <v>10</v>
      </c>
      <c r="C94">
        <v>100</v>
      </c>
      <c r="D94">
        <v>50</v>
      </c>
      <c r="E94">
        <v>60</v>
      </c>
      <c r="F94">
        <f>E94*$B$132+B94*$C$132+C94*$D$132+D94*$E$132</f>
        <v>53.101310246639223</v>
      </c>
      <c r="G94">
        <v>60</v>
      </c>
      <c r="H94">
        <f>G94*$B$132+B94*$C$132+C94*$D$132+D94*$E$132</f>
        <v>53.101310246639223</v>
      </c>
      <c r="I94">
        <v>40</v>
      </c>
      <c r="J94">
        <f>I94*$B$132+B94*$C$132+C94*$D$132+D94*$E$132</f>
        <v>48.496732545175519</v>
      </c>
      <c r="K94">
        <v>60</v>
      </c>
      <c r="L94">
        <f t="shared" si="30"/>
        <v>53.101310246639223</v>
      </c>
      <c r="M94">
        <v>60</v>
      </c>
      <c r="N94">
        <f t="shared" si="31"/>
        <v>53.101310246639223</v>
      </c>
      <c r="O94">
        <v>60</v>
      </c>
      <c r="P94">
        <f>O94*$B$132+B94*$C$132+C94*$D$132+D94*$E$132</f>
        <v>53.101310246639223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60</v>
      </c>
      <c r="AJ94">
        <f t="shared" si="43"/>
        <v>53.101310246639223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70</v>
      </c>
      <c r="BF94">
        <f t="shared" si="34"/>
        <v>55.403599097371071</v>
      </c>
      <c r="BG94">
        <v>70</v>
      </c>
      <c r="BH94">
        <f t="shared" si="35"/>
        <v>55.403599097371071</v>
      </c>
      <c r="BI94">
        <v>70</v>
      </c>
      <c r="BJ94">
        <f t="shared" si="36"/>
        <v>55.403599097371071</v>
      </c>
      <c r="BK94">
        <v>70</v>
      </c>
      <c r="BL94">
        <f t="shared" si="37"/>
        <v>55.403599097371071</v>
      </c>
      <c r="BM94">
        <v>70</v>
      </c>
      <c r="BN94">
        <f t="shared" si="38"/>
        <v>55.403599097371071</v>
      </c>
      <c r="BO94">
        <v>70</v>
      </c>
      <c r="BP94">
        <f t="shared" si="53"/>
        <v>55.403599097371071</v>
      </c>
    </row>
    <row r="95" spans="1:68" x14ac:dyDescent="0.25">
      <c r="A95" s="31" t="s">
        <v>150</v>
      </c>
      <c r="B95">
        <v>10</v>
      </c>
      <c r="C95">
        <v>30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f t="shared" si="30"/>
        <v>12.640530028074</v>
      </c>
      <c r="M95">
        <v>0</v>
      </c>
      <c r="N95">
        <f t="shared" si="31"/>
        <v>12.640530028074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70</v>
      </c>
      <c r="BH95">
        <f t="shared" si="35"/>
        <v>28.75655198319695</v>
      </c>
      <c r="BI95">
        <v>70</v>
      </c>
      <c r="BJ95">
        <f t="shared" si="36"/>
        <v>28.75655198319695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</row>
    <row r="96" spans="1:68" x14ac:dyDescent="0.25">
      <c r="A96" s="31" t="s">
        <v>151</v>
      </c>
      <c r="B96">
        <v>10</v>
      </c>
      <c r="C96">
        <v>100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f t="shared" si="30"/>
        <v>33.789235354981265</v>
      </c>
      <c r="M96">
        <v>0</v>
      </c>
      <c r="N96">
        <f t="shared" si="31"/>
        <v>33.789235354981265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70</v>
      </c>
      <c r="BF96">
        <f t="shared" si="34"/>
        <v>49.905257310104219</v>
      </c>
      <c r="BG96">
        <v>70</v>
      </c>
      <c r="BH96">
        <f t="shared" si="35"/>
        <v>49.905257310104219</v>
      </c>
      <c r="BI96">
        <v>70</v>
      </c>
      <c r="BJ96">
        <f t="shared" si="36"/>
        <v>49.905257310104219</v>
      </c>
      <c r="BK96">
        <v>0</v>
      </c>
      <c r="BL96">
        <v>0</v>
      </c>
      <c r="BM96">
        <v>70</v>
      </c>
      <c r="BN96">
        <f t="shared" si="38"/>
        <v>49.905257310104219</v>
      </c>
      <c r="BO96">
        <v>0</v>
      </c>
      <c r="BP96">
        <v>0</v>
      </c>
    </row>
    <row r="97" spans="1:68" x14ac:dyDescent="0.25">
      <c r="A97" s="29" t="s">
        <v>152</v>
      </c>
      <c r="B97">
        <v>10</v>
      </c>
      <c r="C97">
        <v>30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f t="shared" si="30"/>
        <v>12.640530028074</v>
      </c>
      <c r="M97">
        <v>0</v>
      </c>
      <c r="N97">
        <f t="shared" si="31"/>
        <v>12.640530028074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</row>
    <row r="98" spans="1:68" x14ac:dyDescent="0.25">
      <c r="A98" s="31" t="s">
        <v>153</v>
      </c>
      <c r="B98">
        <v>10</v>
      </c>
      <c r="C98">
        <v>100</v>
      </c>
      <c r="D98">
        <v>50</v>
      </c>
      <c r="E98">
        <v>50</v>
      </c>
      <c r="F98">
        <f>E98*$B$132+B98*$C$132+C98*$D$132+D98*$E$132</f>
        <v>50.799021395907374</v>
      </c>
      <c r="G98">
        <v>50</v>
      </c>
      <c r="H98">
        <f>G98*$B$132+B98*$C$132+C98*$D$132+D98*$E$132</f>
        <v>50.799021395907374</v>
      </c>
      <c r="I98">
        <v>0</v>
      </c>
      <c r="J98">
        <v>0</v>
      </c>
      <c r="K98">
        <v>50</v>
      </c>
      <c r="L98">
        <f t="shared" si="30"/>
        <v>50.799021395907374</v>
      </c>
      <c r="M98">
        <v>50</v>
      </c>
      <c r="N98">
        <f t="shared" si="31"/>
        <v>50.799021395907374</v>
      </c>
      <c r="O98">
        <v>50</v>
      </c>
      <c r="P98">
        <f>O98*$B$132+B98*$C$132+C98*$D$132+D98*$E$132</f>
        <v>50.799021395907374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</row>
    <row r="99" spans="1:68" x14ac:dyDescent="0.25">
      <c r="A99" s="31" t="s">
        <v>154</v>
      </c>
      <c r="B99">
        <v>10</v>
      </c>
      <c r="C99">
        <v>100</v>
      </c>
      <c r="D99">
        <v>50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f t="shared" si="30"/>
        <v>39.287577142248118</v>
      </c>
      <c r="M99">
        <v>0</v>
      </c>
      <c r="N99">
        <f t="shared" si="31"/>
        <v>39.287577142248118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90</v>
      </c>
      <c r="AD99">
        <f t="shared" si="33"/>
        <v>60.008176798834768</v>
      </c>
      <c r="AE99">
        <v>60</v>
      </c>
      <c r="AF99">
        <f t="shared" si="41"/>
        <v>53.101310246639223</v>
      </c>
      <c r="AG99">
        <v>60</v>
      </c>
      <c r="AH99">
        <f t="shared" si="42"/>
        <v>53.101310246639223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70</v>
      </c>
      <c r="AX99">
        <f t="shared" si="50"/>
        <v>39.287577142248118</v>
      </c>
      <c r="AY99">
        <v>80</v>
      </c>
      <c r="AZ99">
        <f t="shared" si="51"/>
        <v>48.332712224934653</v>
      </c>
      <c r="BA99">
        <v>70</v>
      </c>
      <c r="BB99">
        <f t="shared" si="52"/>
        <v>55.403599097371071</v>
      </c>
      <c r="BC99">
        <v>70</v>
      </c>
      <c r="BD99">
        <f t="shared" si="32"/>
        <v>55.403599097371071</v>
      </c>
      <c r="BE99">
        <v>70</v>
      </c>
      <c r="BF99">
        <f t="shared" si="34"/>
        <v>55.403599097371071</v>
      </c>
      <c r="BG99">
        <v>70</v>
      </c>
      <c r="BH99">
        <f t="shared" si="35"/>
        <v>55.403599097371071</v>
      </c>
      <c r="BI99">
        <v>70</v>
      </c>
      <c r="BJ99">
        <f t="shared" si="36"/>
        <v>55.403599097371071</v>
      </c>
      <c r="BK99">
        <v>80</v>
      </c>
      <c r="BL99">
        <f t="shared" si="37"/>
        <v>57.705887948102927</v>
      </c>
      <c r="BM99">
        <v>70</v>
      </c>
      <c r="BN99">
        <f t="shared" si="38"/>
        <v>55.403599097371071</v>
      </c>
      <c r="BO99">
        <v>80</v>
      </c>
      <c r="BP99">
        <f t="shared" si="53"/>
        <v>57.705887948102927</v>
      </c>
    </row>
    <row r="100" spans="1:68" x14ac:dyDescent="0.25">
      <c r="A100" s="31" t="s">
        <v>55</v>
      </c>
      <c r="B100">
        <v>10</v>
      </c>
      <c r="C100">
        <v>100</v>
      </c>
      <c r="D100">
        <v>50</v>
      </c>
      <c r="E100">
        <v>70</v>
      </c>
      <c r="F100">
        <f>E100*$B$132+B100*$C$132+C100*$D$132+D100*$E$132</f>
        <v>55.403599097371071</v>
      </c>
      <c r="G100">
        <v>0</v>
      </c>
      <c r="H100">
        <v>0</v>
      </c>
      <c r="I100">
        <v>0</v>
      </c>
      <c r="J100">
        <v>0</v>
      </c>
      <c r="K100">
        <v>70</v>
      </c>
      <c r="L100">
        <f t="shared" si="30"/>
        <v>55.403599097371071</v>
      </c>
      <c r="M100">
        <v>0</v>
      </c>
      <c r="N100">
        <f t="shared" si="31"/>
        <v>39.287577142248118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50</v>
      </c>
      <c r="Z100">
        <f t="shared" si="39"/>
        <v>50.799021395907374</v>
      </c>
      <c r="AA100">
        <v>70</v>
      </c>
      <c r="AB100">
        <f t="shared" si="40"/>
        <v>55.403599097371071</v>
      </c>
      <c r="AC100">
        <v>70</v>
      </c>
      <c r="AD100">
        <f t="shared" si="33"/>
        <v>55.403599097371071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60</v>
      </c>
      <c r="AN100">
        <f t="shared" si="45"/>
        <v>53.101310246639223</v>
      </c>
      <c r="AO100">
        <v>60</v>
      </c>
      <c r="AP100">
        <f t="shared" si="46"/>
        <v>53.101310246639223</v>
      </c>
      <c r="AQ100">
        <v>60</v>
      </c>
      <c r="AR100">
        <f t="shared" si="47"/>
        <v>53.101310246639223</v>
      </c>
      <c r="AS100">
        <v>0</v>
      </c>
      <c r="AT100">
        <v>0</v>
      </c>
      <c r="AU100">
        <v>0</v>
      </c>
      <c r="AV100">
        <v>0</v>
      </c>
      <c r="AW100">
        <v>60</v>
      </c>
      <c r="AX100">
        <f t="shared" si="50"/>
        <v>39.287577142248118</v>
      </c>
      <c r="AY100">
        <v>70</v>
      </c>
      <c r="AZ100">
        <f t="shared" si="51"/>
        <v>48.332712224934653</v>
      </c>
      <c r="BA100">
        <v>60</v>
      </c>
      <c r="BB100">
        <f t="shared" si="52"/>
        <v>53.101310246639223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60</v>
      </c>
      <c r="BJ100">
        <f t="shared" si="36"/>
        <v>53.101310246639223</v>
      </c>
      <c r="BK100">
        <v>60</v>
      </c>
      <c r="BL100">
        <f t="shared" si="37"/>
        <v>53.101310246639223</v>
      </c>
      <c r="BM100">
        <v>0</v>
      </c>
      <c r="BN100">
        <v>0</v>
      </c>
      <c r="BO100">
        <v>60</v>
      </c>
      <c r="BP100">
        <f t="shared" si="53"/>
        <v>53.101310246639223</v>
      </c>
    </row>
    <row r="101" spans="1:68" x14ac:dyDescent="0.25">
      <c r="A101" s="31" t="s">
        <v>155</v>
      </c>
      <c r="B101">
        <v>10</v>
      </c>
      <c r="C101">
        <v>100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f t="shared" ref="L101:L124" si="54">K101*$B$132+B101*$C$132+C101*$D$132+D101*$E$132</f>
        <v>33.789235354981265</v>
      </c>
      <c r="M101">
        <v>0</v>
      </c>
      <c r="N101">
        <f t="shared" ref="N101:N124" si="55">M101*$B$132+B101*$C$132+C101*$D$132+D101*$E$132</f>
        <v>33.789235354981265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80</v>
      </c>
      <c r="BF101">
        <f t="shared" si="34"/>
        <v>52.207546160836074</v>
      </c>
      <c r="BG101">
        <v>80</v>
      </c>
      <c r="BH101">
        <f t="shared" si="35"/>
        <v>52.207546160836074</v>
      </c>
      <c r="BI101">
        <v>80</v>
      </c>
      <c r="BJ101">
        <f t="shared" si="36"/>
        <v>52.207546160836074</v>
      </c>
      <c r="BK101">
        <v>70</v>
      </c>
      <c r="BL101">
        <f t="shared" si="37"/>
        <v>49.905257310104219</v>
      </c>
      <c r="BM101">
        <v>80</v>
      </c>
      <c r="BN101">
        <f t="shared" si="38"/>
        <v>52.207546160836074</v>
      </c>
      <c r="BO101">
        <v>0</v>
      </c>
      <c r="BP101">
        <v>0</v>
      </c>
    </row>
    <row r="102" spans="1:68" x14ac:dyDescent="0.25">
      <c r="A102" s="31" t="s">
        <v>156</v>
      </c>
      <c r="B102">
        <v>10</v>
      </c>
      <c r="C102">
        <v>100</v>
      </c>
      <c r="D102">
        <v>50</v>
      </c>
      <c r="E102">
        <v>70</v>
      </c>
      <c r="F102">
        <f>E102*$B$132+B102*$C$132+C102*$D$132+D102*$E$132</f>
        <v>55.403599097371071</v>
      </c>
      <c r="G102">
        <v>70</v>
      </c>
      <c r="H102">
        <f>G102*$B$132+B102*$C$132+C102*$D$132+D102*$E$132</f>
        <v>55.403599097371071</v>
      </c>
      <c r="I102">
        <v>80</v>
      </c>
      <c r="J102">
        <f>I102*$B$132+B102*$C$132+C102*$D$132+D102*$E$132</f>
        <v>57.705887948102927</v>
      </c>
      <c r="K102">
        <v>60</v>
      </c>
      <c r="L102">
        <f t="shared" si="54"/>
        <v>53.101310246639223</v>
      </c>
      <c r="M102">
        <v>80</v>
      </c>
      <c r="N102">
        <f t="shared" si="55"/>
        <v>57.705887948102927</v>
      </c>
      <c r="O102">
        <v>80</v>
      </c>
      <c r="P102">
        <f>O102*$B$132+B102*$C$132+C102*$D$132+D102*$E$132</f>
        <v>57.705887948102927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</row>
    <row r="103" spans="1:68" x14ac:dyDescent="0.25">
      <c r="A103" s="31" t="s">
        <v>157</v>
      </c>
      <c r="B103">
        <v>10</v>
      </c>
      <c r="C103">
        <v>100</v>
      </c>
      <c r="D103">
        <v>50</v>
      </c>
      <c r="E103">
        <v>60</v>
      </c>
      <c r="F103">
        <f>E103*$B$132+B103*$C$132+C103*$D$132+D103*$E$132</f>
        <v>53.101310246639223</v>
      </c>
      <c r="G103">
        <v>60</v>
      </c>
      <c r="H103">
        <f>G103*$B$132+B103*$C$132+C103*$D$132+D103*$E$132</f>
        <v>53.101310246639223</v>
      </c>
      <c r="I103">
        <v>40</v>
      </c>
      <c r="J103">
        <f>I103*$B$132+B103*$C$132+C103*$D$132+D103*$E$132</f>
        <v>48.496732545175519</v>
      </c>
      <c r="K103">
        <v>40</v>
      </c>
      <c r="L103">
        <f t="shared" si="54"/>
        <v>48.496732545175519</v>
      </c>
      <c r="M103">
        <v>50</v>
      </c>
      <c r="N103">
        <f t="shared" si="55"/>
        <v>50.799021395907374</v>
      </c>
      <c r="O103">
        <v>50</v>
      </c>
      <c r="P103">
        <f>O103*$B$132+B103*$C$132+C103*$D$132+D103*$E$132</f>
        <v>50.799021395907374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</row>
    <row r="104" spans="1:68" x14ac:dyDescent="0.25">
      <c r="A104" s="31" t="s">
        <v>158</v>
      </c>
      <c r="B104">
        <v>10</v>
      </c>
      <c r="C104">
        <v>100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f t="shared" si="54"/>
        <v>33.789235354981265</v>
      </c>
      <c r="M104">
        <v>0</v>
      </c>
      <c r="N104">
        <f t="shared" si="55"/>
        <v>33.789235354981265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70</v>
      </c>
      <c r="BD104">
        <f t="shared" si="32"/>
        <v>49.905257310104219</v>
      </c>
      <c r="BE104">
        <v>80</v>
      </c>
      <c r="BF104">
        <f t="shared" si="34"/>
        <v>52.207546160836074</v>
      </c>
      <c r="BG104">
        <v>70</v>
      </c>
      <c r="BH104">
        <f t="shared" si="35"/>
        <v>49.905257310104219</v>
      </c>
      <c r="BI104">
        <v>70</v>
      </c>
      <c r="BJ104">
        <f t="shared" si="36"/>
        <v>49.905257310104219</v>
      </c>
      <c r="BK104">
        <v>70</v>
      </c>
      <c r="BL104">
        <f t="shared" si="37"/>
        <v>49.905257310104219</v>
      </c>
      <c r="BM104">
        <v>70</v>
      </c>
      <c r="BN104">
        <f t="shared" si="38"/>
        <v>49.905257310104219</v>
      </c>
      <c r="BO104">
        <v>0</v>
      </c>
      <c r="BP104">
        <v>0</v>
      </c>
    </row>
    <row r="105" spans="1:68" x14ac:dyDescent="0.25">
      <c r="A105" s="31" t="s">
        <v>159</v>
      </c>
      <c r="B105">
        <v>10</v>
      </c>
      <c r="C105">
        <v>100</v>
      </c>
      <c r="D105">
        <v>50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f t="shared" si="54"/>
        <v>39.287577142248118</v>
      </c>
      <c r="M105">
        <v>0</v>
      </c>
      <c r="N105">
        <f t="shared" si="55"/>
        <v>39.287577142248118</v>
      </c>
      <c r="O105">
        <v>90</v>
      </c>
      <c r="P105">
        <f>O105*$B$132+B105*$C$132+C105*$D$132+D105*$E$132</f>
        <v>60.008176798834768</v>
      </c>
      <c r="Q105">
        <v>70</v>
      </c>
      <c r="R105">
        <f>Q105*$B$132+B105*$C$132+C105*$D$132+D105*$E$132</f>
        <v>55.403599097371071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</row>
    <row r="106" spans="1:68" x14ac:dyDescent="0.25">
      <c r="A106" s="31" t="s">
        <v>160</v>
      </c>
      <c r="B106">
        <v>10</v>
      </c>
      <c r="C106">
        <v>100</v>
      </c>
      <c r="D106">
        <v>50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f t="shared" si="54"/>
        <v>39.287577142248118</v>
      </c>
      <c r="M106">
        <v>100</v>
      </c>
      <c r="N106">
        <f t="shared" si="55"/>
        <v>62.310465649566623</v>
      </c>
      <c r="O106">
        <v>70</v>
      </c>
      <c r="P106">
        <f>O106*$B$132+B106*$C$132+C106*$D$132+D106*$E$132</f>
        <v>55.403599097371071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</row>
    <row r="107" spans="1:68" x14ac:dyDescent="0.25">
      <c r="A107" s="31" t="s">
        <v>161</v>
      </c>
      <c r="B107">
        <v>10</v>
      </c>
      <c r="C107">
        <v>100</v>
      </c>
      <c r="D107">
        <v>50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f t="shared" si="54"/>
        <v>39.287577142248118</v>
      </c>
      <c r="M107">
        <v>0</v>
      </c>
      <c r="N107">
        <f t="shared" si="55"/>
        <v>39.287577142248118</v>
      </c>
      <c r="O107">
        <v>80</v>
      </c>
      <c r="P107">
        <f>O107*$B$132+B107*$C$132+C107*$D$132+D107*$E$132</f>
        <v>57.705887948102927</v>
      </c>
      <c r="Q107">
        <v>0</v>
      </c>
      <c r="R107">
        <v>0</v>
      </c>
      <c r="S107">
        <v>0</v>
      </c>
      <c r="T107">
        <v>0</v>
      </c>
      <c r="U107">
        <v>60</v>
      </c>
      <c r="V107">
        <f>U107*$B$132+B107*$C$132+C107*$D$132+D107*$E$132</f>
        <v>53.101310246639223</v>
      </c>
      <c r="W107">
        <v>100</v>
      </c>
      <c r="X107">
        <f>W107*$B$132+B107*$C$132+C107*$D$132+D107*$E$132</f>
        <v>62.310465649566623</v>
      </c>
      <c r="Y107">
        <v>70</v>
      </c>
      <c r="Z107">
        <f t="shared" si="39"/>
        <v>55.403599097371071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</row>
    <row r="108" spans="1:68" x14ac:dyDescent="0.25">
      <c r="A108" s="29" t="s">
        <v>162</v>
      </c>
      <c r="B108">
        <v>10</v>
      </c>
      <c r="C108">
        <v>60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f t="shared" si="54"/>
        <v>21.70426088246283</v>
      </c>
      <c r="M108">
        <v>0</v>
      </c>
      <c r="N108">
        <f t="shared" si="55"/>
        <v>21.70426088246283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</row>
    <row r="109" spans="1:68" x14ac:dyDescent="0.25">
      <c r="A109" s="31" t="s">
        <v>163</v>
      </c>
      <c r="B109">
        <v>10</v>
      </c>
      <c r="C109">
        <v>60</v>
      </c>
      <c r="D109">
        <v>25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f t="shared" si="54"/>
        <v>24.453431776096256</v>
      </c>
      <c r="M109">
        <v>0</v>
      </c>
      <c r="N109">
        <f t="shared" si="55"/>
        <v>24.453431776096256</v>
      </c>
      <c r="O109">
        <v>90</v>
      </c>
      <c r="P109">
        <f>O109*$B$132+B109*$C$132+C109*$D$132+D109*$E$132</f>
        <v>45.174031432682902</v>
      </c>
      <c r="Q109">
        <v>0</v>
      </c>
      <c r="R109">
        <v>0</v>
      </c>
      <c r="S109">
        <v>60</v>
      </c>
      <c r="T109">
        <f>S109*$B$132+B109*$C$132+C109*$D$132+D109*$E$132</f>
        <v>38.267164880487357</v>
      </c>
      <c r="U109">
        <v>80</v>
      </c>
      <c r="V109">
        <f>U109*$B$132+B109*$C$132+C109*$D$132+D109*$E$132</f>
        <v>42.871742581951061</v>
      </c>
      <c r="W109">
        <v>0</v>
      </c>
      <c r="X109">
        <v>0</v>
      </c>
      <c r="Y109">
        <v>60</v>
      </c>
      <c r="Z109">
        <f t="shared" si="39"/>
        <v>38.267164880487357</v>
      </c>
      <c r="AA109">
        <v>0</v>
      </c>
      <c r="AB109">
        <v>0</v>
      </c>
      <c r="AC109">
        <v>0</v>
      </c>
      <c r="AD109">
        <v>0</v>
      </c>
      <c r="AE109">
        <v>70</v>
      </c>
      <c r="AF109">
        <f t="shared" si="41"/>
        <v>40.569453731219205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70</v>
      </c>
      <c r="AZ109">
        <f t="shared" si="51"/>
        <v>24.453431776096256</v>
      </c>
      <c r="BA109">
        <v>0</v>
      </c>
      <c r="BB109">
        <v>0</v>
      </c>
      <c r="BC109">
        <v>0</v>
      </c>
      <c r="BD109">
        <v>0</v>
      </c>
      <c r="BE109">
        <v>60</v>
      </c>
      <c r="BF109">
        <f t="shared" si="34"/>
        <v>38.267164880487357</v>
      </c>
      <c r="BG109">
        <v>60</v>
      </c>
      <c r="BH109">
        <f t="shared" si="35"/>
        <v>38.267164880487357</v>
      </c>
      <c r="BI109">
        <v>60</v>
      </c>
      <c r="BJ109">
        <f>BI109*$B$132+B109*$C$132+C109*$D$132+D109*$E$132</f>
        <v>38.267164880487357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</row>
    <row r="110" spans="1:68" x14ac:dyDescent="0.25">
      <c r="A110" s="31" t="s">
        <v>164</v>
      </c>
      <c r="B110">
        <v>10</v>
      </c>
      <c r="C110">
        <v>100</v>
      </c>
      <c r="D110">
        <v>50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f t="shared" si="54"/>
        <v>39.287577142248118</v>
      </c>
      <c r="M110">
        <v>0</v>
      </c>
      <c r="N110">
        <f t="shared" si="55"/>
        <v>39.287577142248118</v>
      </c>
      <c r="O110">
        <v>90</v>
      </c>
      <c r="P110">
        <f>O110*$B$132+B110*$C$132+C110*$D$132+D110*$E$132</f>
        <v>60.008176798834768</v>
      </c>
      <c r="Q110">
        <v>0</v>
      </c>
      <c r="R110">
        <v>0</v>
      </c>
      <c r="S110">
        <v>70</v>
      </c>
      <c r="T110">
        <f>S110*$B$132+B110*$C$132+C110*$D$132+D110*$E$132</f>
        <v>55.403599097371071</v>
      </c>
      <c r="U110">
        <v>70</v>
      </c>
      <c r="V110">
        <f>U110*$B$132+B110*$C$132+C110*$D$132+D110*$E$132</f>
        <v>55.403599097371071</v>
      </c>
      <c r="W110">
        <v>0</v>
      </c>
      <c r="X110">
        <v>0</v>
      </c>
      <c r="Y110">
        <v>70</v>
      </c>
      <c r="Z110">
        <f t="shared" si="39"/>
        <v>55.403599097371071</v>
      </c>
      <c r="AA110">
        <v>70</v>
      </c>
      <c r="AB110">
        <f t="shared" si="40"/>
        <v>55.403599097371071</v>
      </c>
      <c r="AC110">
        <v>70</v>
      </c>
      <c r="AD110">
        <f t="shared" si="33"/>
        <v>55.403599097371071</v>
      </c>
      <c r="AE110">
        <v>60</v>
      </c>
      <c r="AF110">
        <f t="shared" si="41"/>
        <v>53.101310246639223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</row>
    <row r="111" spans="1:68" x14ac:dyDescent="0.25">
      <c r="A111" s="31" t="s">
        <v>165</v>
      </c>
      <c r="B111">
        <v>10</v>
      </c>
      <c r="C111">
        <v>100</v>
      </c>
      <c r="D111">
        <v>50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f t="shared" si="54"/>
        <v>39.287577142248118</v>
      </c>
      <c r="M111">
        <v>0</v>
      </c>
      <c r="N111">
        <f t="shared" si="55"/>
        <v>39.287577142248118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70</v>
      </c>
      <c r="AF111">
        <f t="shared" si="41"/>
        <v>55.403599097371071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70</v>
      </c>
      <c r="BD111">
        <f t="shared" si="32"/>
        <v>55.403599097371071</v>
      </c>
      <c r="BE111">
        <v>70</v>
      </c>
      <c r="BF111">
        <f t="shared" si="34"/>
        <v>55.403599097371071</v>
      </c>
      <c r="BG111">
        <v>70</v>
      </c>
      <c r="BH111">
        <f t="shared" si="35"/>
        <v>55.403599097371071</v>
      </c>
      <c r="BI111">
        <v>80</v>
      </c>
      <c r="BJ111">
        <f t="shared" si="36"/>
        <v>57.705887948102927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</row>
    <row r="112" spans="1:68" x14ac:dyDescent="0.25">
      <c r="A112" s="31" t="s">
        <v>59</v>
      </c>
      <c r="B112">
        <v>10</v>
      </c>
      <c r="C112">
        <v>100</v>
      </c>
      <c r="D112">
        <v>50</v>
      </c>
      <c r="E112">
        <v>90</v>
      </c>
      <c r="F112">
        <f>E112*$B$132+B112*$C$132+C112*$D$132+D112*$E$132</f>
        <v>60.008176798834768</v>
      </c>
      <c r="G112">
        <v>0</v>
      </c>
      <c r="H112">
        <v>0</v>
      </c>
      <c r="I112">
        <v>0</v>
      </c>
      <c r="J112">
        <v>0</v>
      </c>
      <c r="K112">
        <v>50</v>
      </c>
      <c r="L112">
        <f t="shared" si="54"/>
        <v>50.799021395907374</v>
      </c>
      <c r="M112">
        <v>0</v>
      </c>
      <c r="N112">
        <f t="shared" si="55"/>
        <v>39.287577142248118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</row>
    <row r="113" spans="1:68" x14ac:dyDescent="0.25">
      <c r="A113" s="31" t="s">
        <v>166</v>
      </c>
      <c r="B113">
        <v>10</v>
      </c>
      <c r="C113">
        <v>100</v>
      </c>
      <c r="D113">
        <v>50</v>
      </c>
      <c r="E113">
        <v>90</v>
      </c>
      <c r="F113">
        <f>E113*$B$132+B113*$C$132+C113*$D$132+D113*$E$132</f>
        <v>60.008176798834768</v>
      </c>
      <c r="G113">
        <v>0</v>
      </c>
      <c r="H113">
        <v>0</v>
      </c>
      <c r="I113">
        <v>0</v>
      </c>
      <c r="J113">
        <v>0</v>
      </c>
      <c r="K113">
        <v>50</v>
      </c>
      <c r="L113">
        <f t="shared" si="54"/>
        <v>50.799021395907374</v>
      </c>
      <c r="M113">
        <v>0</v>
      </c>
      <c r="N113">
        <f t="shared" si="55"/>
        <v>39.287577142248118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60</v>
      </c>
      <c r="BJ113">
        <f t="shared" si="36"/>
        <v>53.101310246639223</v>
      </c>
      <c r="BK113">
        <v>60</v>
      </c>
      <c r="BL113">
        <f t="shared" si="37"/>
        <v>53.101310246639223</v>
      </c>
      <c r="BM113">
        <v>0</v>
      </c>
      <c r="BN113">
        <v>0</v>
      </c>
      <c r="BO113">
        <v>80</v>
      </c>
      <c r="BP113">
        <f t="shared" si="53"/>
        <v>57.705887948102927</v>
      </c>
    </row>
    <row r="114" spans="1:68" x14ac:dyDescent="0.25">
      <c r="A114" s="31" t="s">
        <v>167</v>
      </c>
      <c r="B114">
        <v>10</v>
      </c>
      <c r="C114">
        <v>60</v>
      </c>
      <c r="D114">
        <v>25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f t="shared" si="54"/>
        <v>24.453431776096256</v>
      </c>
      <c r="M114">
        <v>0</v>
      </c>
      <c r="N114">
        <f t="shared" si="55"/>
        <v>24.453431776096256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80</v>
      </c>
      <c r="AF114">
        <f t="shared" si="41"/>
        <v>42.871742581951061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80</v>
      </c>
      <c r="BF114">
        <f t="shared" si="34"/>
        <v>42.871742581951061</v>
      </c>
      <c r="BG114">
        <v>80</v>
      </c>
      <c r="BH114">
        <f t="shared" si="35"/>
        <v>42.871742581951061</v>
      </c>
      <c r="BI114">
        <v>80</v>
      </c>
      <c r="BJ114">
        <f t="shared" si="36"/>
        <v>42.871742581951061</v>
      </c>
      <c r="BK114">
        <v>80</v>
      </c>
      <c r="BL114">
        <f t="shared" si="37"/>
        <v>42.871742581951061</v>
      </c>
      <c r="BM114">
        <v>0</v>
      </c>
      <c r="BN114">
        <v>0</v>
      </c>
      <c r="BO114">
        <v>0</v>
      </c>
      <c r="BP114">
        <v>0</v>
      </c>
    </row>
    <row r="115" spans="1:68" x14ac:dyDescent="0.25">
      <c r="A115" s="31" t="s">
        <v>168</v>
      </c>
      <c r="B115">
        <v>10</v>
      </c>
      <c r="C115">
        <v>100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f t="shared" si="54"/>
        <v>33.789235354981265</v>
      </c>
      <c r="M115">
        <v>0</v>
      </c>
      <c r="N115">
        <f t="shared" si="55"/>
        <v>33.789235354981265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80</v>
      </c>
      <c r="BL115">
        <f t="shared" si="37"/>
        <v>52.207546160836074</v>
      </c>
      <c r="BM115">
        <v>0</v>
      </c>
      <c r="BN115">
        <v>0</v>
      </c>
      <c r="BO115">
        <v>0</v>
      </c>
      <c r="BP115">
        <v>0</v>
      </c>
    </row>
    <row r="116" spans="1:68" x14ac:dyDescent="0.25">
      <c r="A116" s="31" t="s">
        <v>169</v>
      </c>
      <c r="B116">
        <v>10</v>
      </c>
      <c r="C116">
        <v>100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f t="shared" si="54"/>
        <v>33.789235354981265</v>
      </c>
      <c r="M116">
        <v>0</v>
      </c>
      <c r="N116">
        <f t="shared" si="55"/>
        <v>33.789235354981265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70</v>
      </c>
      <c r="BF116">
        <f t="shared" si="34"/>
        <v>49.905257310104219</v>
      </c>
      <c r="BG116">
        <v>70</v>
      </c>
      <c r="BH116">
        <f t="shared" si="35"/>
        <v>49.905257310104219</v>
      </c>
      <c r="BI116">
        <v>70</v>
      </c>
      <c r="BJ116">
        <f t="shared" si="36"/>
        <v>49.905257310104219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</row>
    <row r="117" spans="1:68" x14ac:dyDescent="0.25">
      <c r="A117" s="31" t="s">
        <v>170</v>
      </c>
      <c r="B117">
        <v>10</v>
      </c>
      <c r="C117">
        <v>100</v>
      </c>
      <c r="D117">
        <v>50</v>
      </c>
      <c r="E117">
        <v>70</v>
      </c>
      <c r="F117">
        <f>E117*$B$132+B117*$C$132+C117*$D$132+D117*$E$132</f>
        <v>55.403599097371071</v>
      </c>
      <c r="G117">
        <v>70</v>
      </c>
      <c r="H117">
        <f>G117*$B$132+B117*$C$132+C117*$D$132+D117*$E$132</f>
        <v>55.403599097371071</v>
      </c>
      <c r="I117">
        <v>70</v>
      </c>
      <c r="J117">
        <f>I117*$B$132+B117*$C$132+C117*$D$132+D117*$E$132</f>
        <v>55.403599097371071</v>
      </c>
      <c r="K117">
        <v>60</v>
      </c>
      <c r="L117">
        <f t="shared" si="54"/>
        <v>53.101310246639223</v>
      </c>
      <c r="M117">
        <v>60</v>
      </c>
      <c r="N117">
        <f t="shared" si="55"/>
        <v>53.101310246639223</v>
      </c>
      <c r="O117">
        <v>60</v>
      </c>
      <c r="P117">
        <f>O117*$B$132+B117*$C$132+C117*$D$132+D117*$E$132</f>
        <v>53.101310246639223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60</v>
      </c>
      <c r="BJ117">
        <f t="shared" si="36"/>
        <v>53.101310246639223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</row>
    <row r="118" spans="1:68" x14ac:dyDescent="0.25">
      <c r="A118" s="31" t="s">
        <v>171</v>
      </c>
      <c r="B118">
        <v>10</v>
      </c>
      <c r="C118">
        <v>100</v>
      </c>
      <c r="D118">
        <v>50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f t="shared" si="54"/>
        <v>39.287577142248118</v>
      </c>
      <c r="M118">
        <v>0</v>
      </c>
      <c r="N118">
        <f t="shared" si="55"/>
        <v>39.287577142248118</v>
      </c>
      <c r="O118">
        <v>70</v>
      </c>
      <c r="P118">
        <f>O118*$B$132+B118*$C$132+C118*$D$132+D118*$E$132</f>
        <v>55.403599097371071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60</v>
      </c>
      <c r="BD118">
        <f t="shared" si="32"/>
        <v>53.101310246639223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</row>
    <row r="119" spans="1:68" x14ac:dyDescent="0.25">
      <c r="A119" s="29" t="s">
        <v>172</v>
      </c>
      <c r="B119">
        <v>10</v>
      </c>
      <c r="C119">
        <v>100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f t="shared" si="54"/>
        <v>33.789235354981265</v>
      </c>
      <c r="M119">
        <v>0</v>
      </c>
      <c r="N119">
        <f t="shared" si="55"/>
        <v>33.789235354981265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</row>
    <row r="120" spans="1:68" x14ac:dyDescent="0.25">
      <c r="A120" s="31" t="s">
        <v>173</v>
      </c>
      <c r="B120">
        <v>10</v>
      </c>
      <c r="C120">
        <v>60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f t="shared" si="54"/>
        <v>21.70426088246283</v>
      </c>
      <c r="M120">
        <v>0</v>
      </c>
      <c r="N120">
        <f t="shared" si="55"/>
        <v>21.70426088246283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70</v>
      </c>
      <c r="BJ120">
        <f t="shared" si="36"/>
        <v>37.820282837585779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</row>
    <row r="121" spans="1:68" x14ac:dyDescent="0.25">
      <c r="A121" s="29" t="s">
        <v>174</v>
      </c>
      <c r="B121">
        <v>10</v>
      </c>
      <c r="C121">
        <v>30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f t="shared" si="54"/>
        <v>12.640530028074</v>
      </c>
      <c r="M121">
        <v>0</v>
      </c>
      <c r="N121">
        <f t="shared" si="55"/>
        <v>12.640530028074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</row>
    <row r="122" spans="1:68" x14ac:dyDescent="0.25">
      <c r="A122" s="31" t="s">
        <v>175</v>
      </c>
      <c r="B122">
        <v>10</v>
      </c>
      <c r="C122">
        <v>100</v>
      </c>
      <c r="D122">
        <v>50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f t="shared" si="54"/>
        <v>39.287577142248118</v>
      </c>
      <c r="M122">
        <v>0</v>
      </c>
      <c r="N122">
        <f t="shared" si="55"/>
        <v>39.287577142248118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80</v>
      </c>
      <c r="V122">
        <f>U122*$B$132+B122*$C$132+C122*$D$132+D122*$E$132</f>
        <v>57.705887948102927</v>
      </c>
      <c r="W122">
        <v>0</v>
      </c>
      <c r="X122">
        <v>0</v>
      </c>
      <c r="Y122">
        <v>70</v>
      </c>
      <c r="Z122">
        <f t="shared" si="39"/>
        <v>55.403599097371071</v>
      </c>
      <c r="AA122">
        <v>70</v>
      </c>
      <c r="AB122">
        <f t="shared" si="40"/>
        <v>55.403599097371071</v>
      </c>
      <c r="AC122">
        <v>70</v>
      </c>
      <c r="AD122">
        <f t="shared" si="33"/>
        <v>55.403599097371071</v>
      </c>
      <c r="AE122">
        <v>0</v>
      </c>
      <c r="AF122">
        <v>0</v>
      </c>
      <c r="AG122">
        <v>90</v>
      </c>
      <c r="AH122">
        <f t="shared" si="42"/>
        <v>60.008176798834768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80</v>
      </c>
      <c r="BP122">
        <f t="shared" si="53"/>
        <v>57.705887948102927</v>
      </c>
    </row>
    <row r="123" spans="1:68" x14ac:dyDescent="0.25">
      <c r="A123" s="29" t="s">
        <v>176</v>
      </c>
      <c r="B123">
        <v>10</v>
      </c>
      <c r="C123">
        <v>60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f t="shared" si="54"/>
        <v>21.70426088246283</v>
      </c>
      <c r="M123">
        <v>0</v>
      </c>
      <c r="N123">
        <f t="shared" si="55"/>
        <v>21.70426088246283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</row>
    <row r="124" spans="1:68" x14ac:dyDescent="0.25">
      <c r="A124" s="31" t="s">
        <v>60</v>
      </c>
      <c r="B124">
        <v>10</v>
      </c>
      <c r="C124">
        <v>100</v>
      </c>
      <c r="D124">
        <v>50</v>
      </c>
      <c r="E124">
        <v>70</v>
      </c>
      <c r="F124">
        <f>E124*$B$132+B124*$C$132+C124*$D$132+D124*$E$132</f>
        <v>55.403599097371071</v>
      </c>
      <c r="G124">
        <v>70</v>
      </c>
      <c r="H124">
        <f>G124*$B$132+B124*$C$132+C124*$D$132+D124*$E$132</f>
        <v>55.403599097371071</v>
      </c>
      <c r="I124">
        <v>0</v>
      </c>
      <c r="J124">
        <v>0</v>
      </c>
      <c r="K124">
        <v>70</v>
      </c>
      <c r="L124">
        <f t="shared" si="54"/>
        <v>55.403599097371071</v>
      </c>
      <c r="M124">
        <v>0</v>
      </c>
      <c r="N124">
        <f t="shared" si="55"/>
        <v>39.287577142248118</v>
      </c>
      <c r="O124">
        <v>60</v>
      </c>
      <c r="P124">
        <f>O124*$B$132+B124*$C$132+C124*$D$132+D124*$E$132</f>
        <v>53.101310246639223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80</v>
      </c>
      <c r="AD124">
        <f t="shared" si="33"/>
        <v>57.705887948102927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60</v>
      </c>
      <c r="BJ124">
        <f t="shared" si="36"/>
        <v>53.101310246639223</v>
      </c>
      <c r="BK124">
        <v>60</v>
      </c>
      <c r="BL124">
        <f t="shared" si="37"/>
        <v>53.101310246639223</v>
      </c>
      <c r="BM124">
        <v>0</v>
      </c>
      <c r="BN124">
        <v>0</v>
      </c>
      <c r="BO124">
        <v>60</v>
      </c>
      <c r="BP124">
        <f t="shared" si="53"/>
        <v>53.101310246639223</v>
      </c>
    </row>
    <row r="131" spans="1:5" ht="15.75" thickBot="1" x14ac:dyDescent="0.3"/>
    <row r="132" spans="1:5" ht="64.5" customHeight="1" thickBot="1" x14ac:dyDescent="0.3">
      <c r="A132" s="4" t="s">
        <v>15</v>
      </c>
      <c r="B132" s="6">
        <v>0.23022888507318501</v>
      </c>
      <c r="C132" s="6">
        <v>0.35767991736851701</v>
      </c>
      <c r="D132" s="6">
        <v>0.30212436181296098</v>
      </c>
      <c r="E132" s="6">
        <v>0.109966835745337</v>
      </c>
    </row>
    <row r="133" spans="1:5" ht="19.5" thickBot="1" x14ac:dyDescent="0.35">
      <c r="B133" s="38" t="s">
        <v>193</v>
      </c>
      <c r="C133" s="38" t="s">
        <v>190</v>
      </c>
      <c r="D133" s="38" t="s">
        <v>191</v>
      </c>
      <c r="E133" s="38" t="s">
        <v>192</v>
      </c>
    </row>
  </sheetData>
  <autoFilter ref="E1:X133" xr:uid="{B824CCA2-B034-42DD-85D9-847BC94E2BFF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28A3B-6F68-411B-9E3D-E8D553FE9EC8}">
  <dimension ref="A1:BN123"/>
  <sheetViews>
    <sheetView topLeftCell="AS1" workbookViewId="0">
      <selection activeCell="BM42" sqref="BM42"/>
    </sheetView>
  </sheetViews>
  <sheetFormatPr defaultRowHeight="15" x14ac:dyDescent="0.25"/>
  <cols>
    <col min="1" max="1" width="51.42578125" customWidth="1"/>
    <col min="4" max="4" width="22.7109375" customWidth="1"/>
    <col min="8" max="8" width="28" customWidth="1"/>
    <col min="12" max="12" width="21.85546875" customWidth="1"/>
    <col min="14" max="14" width="22.5703125" customWidth="1"/>
    <col min="16" max="16" width="19.140625" customWidth="1"/>
    <col min="18" max="18" width="18.5703125" customWidth="1"/>
    <col min="20" max="20" width="20" customWidth="1"/>
    <col min="22" max="22" width="19.28515625" customWidth="1"/>
    <col min="24" max="24" width="22.140625" customWidth="1"/>
    <col min="26" max="26" width="20.7109375" customWidth="1"/>
    <col min="28" max="28" width="23.140625" customWidth="1"/>
    <col min="30" max="30" width="20.7109375" customWidth="1"/>
    <col min="32" max="32" width="18.42578125" customWidth="1"/>
    <col min="34" max="34" width="19" customWidth="1"/>
    <col min="36" max="36" width="18.42578125" customWidth="1"/>
    <col min="38" max="38" width="18.140625" customWidth="1"/>
    <col min="40" max="40" width="14.42578125" customWidth="1"/>
    <col min="42" max="42" width="11.5703125" customWidth="1"/>
    <col min="44" max="44" width="19.7109375" customWidth="1"/>
    <col min="48" max="48" width="16.28515625" customWidth="1"/>
    <col min="50" max="50" width="24" customWidth="1"/>
    <col min="52" max="52" width="21.5703125" customWidth="1"/>
    <col min="54" max="54" width="26" customWidth="1"/>
    <col min="56" max="56" width="34.7109375" customWidth="1"/>
    <col min="58" max="58" width="28.140625" customWidth="1"/>
    <col min="60" max="60" width="22.28515625" customWidth="1"/>
    <col min="62" max="62" width="30.42578125" customWidth="1"/>
    <col min="64" max="64" width="30.140625" customWidth="1"/>
    <col min="66" max="66" width="15.5703125" customWidth="1"/>
  </cols>
  <sheetData>
    <row r="1" spans="1:66" ht="15.75" thickBot="1" x14ac:dyDescent="0.3">
      <c r="A1" s="40" t="s">
        <v>25</v>
      </c>
      <c r="B1" s="40" t="s">
        <v>75</v>
      </c>
      <c r="C1" s="40" t="s">
        <v>26</v>
      </c>
      <c r="D1" s="40" t="s">
        <v>76</v>
      </c>
      <c r="E1" s="40" t="s">
        <v>26</v>
      </c>
      <c r="F1" s="40" t="s">
        <v>177</v>
      </c>
      <c r="G1" s="40" t="s">
        <v>26</v>
      </c>
      <c r="H1" s="40" t="s">
        <v>178</v>
      </c>
      <c r="I1" s="40" t="s">
        <v>26</v>
      </c>
      <c r="J1" s="40" t="s">
        <v>179</v>
      </c>
      <c r="K1" s="40" t="s">
        <v>26</v>
      </c>
      <c r="L1" s="40" t="s">
        <v>180</v>
      </c>
      <c r="M1" s="40" t="s">
        <v>26</v>
      </c>
      <c r="N1" s="40" t="s">
        <v>181</v>
      </c>
      <c r="O1" s="40" t="s">
        <v>26</v>
      </c>
      <c r="P1" s="40" t="s">
        <v>182</v>
      </c>
      <c r="Q1" s="40" t="s">
        <v>26</v>
      </c>
      <c r="R1" s="40" t="s">
        <v>183</v>
      </c>
      <c r="S1" s="40" t="s">
        <v>26</v>
      </c>
      <c r="T1" s="40" t="s">
        <v>184</v>
      </c>
      <c r="U1" s="40" t="s">
        <v>26</v>
      </c>
      <c r="V1" s="40" t="s">
        <v>185</v>
      </c>
      <c r="W1" s="40" t="s">
        <v>26</v>
      </c>
      <c r="X1" s="40" t="s">
        <v>186</v>
      </c>
      <c r="Y1" s="40" t="s">
        <v>26</v>
      </c>
      <c r="Z1" s="40" t="s">
        <v>187</v>
      </c>
      <c r="AA1" s="40" t="s">
        <v>26</v>
      </c>
      <c r="AB1" s="40" t="s">
        <v>188</v>
      </c>
      <c r="AC1" s="40" t="s">
        <v>26</v>
      </c>
      <c r="AD1" s="40" t="s">
        <v>189</v>
      </c>
      <c r="AE1" s="40" t="s">
        <v>26</v>
      </c>
      <c r="AF1" s="40" t="s">
        <v>194</v>
      </c>
      <c r="AG1" s="40" t="s">
        <v>26</v>
      </c>
      <c r="AH1" s="40" t="s">
        <v>195</v>
      </c>
      <c r="AI1" s="40" t="s">
        <v>26</v>
      </c>
      <c r="AJ1" s="40" t="s">
        <v>196</v>
      </c>
      <c r="AK1" s="40" t="s">
        <v>26</v>
      </c>
      <c r="AL1" s="40" t="s">
        <v>197</v>
      </c>
      <c r="AM1" s="40" t="s">
        <v>26</v>
      </c>
      <c r="AN1" s="40" t="s">
        <v>198</v>
      </c>
      <c r="AO1" s="40" t="s">
        <v>26</v>
      </c>
      <c r="AP1" s="40" t="s">
        <v>199</v>
      </c>
      <c r="AQ1" s="40" t="s">
        <v>26</v>
      </c>
      <c r="AR1" s="40" t="s">
        <v>200</v>
      </c>
      <c r="AS1" s="40" t="s">
        <v>26</v>
      </c>
      <c r="AT1" s="40" t="s">
        <v>201</v>
      </c>
      <c r="AU1" s="40" t="s">
        <v>26</v>
      </c>
      <c r="AV1" s="40" t="s">
        <v>202</v>
      </c>
      <c r="AW1" s="40" t="s">
        <v>26</v>
      </c>
      <c r="AX1" s="40" t="s">
        <v>203</v>
      </c>
      <c r="AY1" s="40" t="s">
        <v>26</v>
      </c>
      <c r="AZ1" s="40" t="s">
        <v>204</v>
      </c>
      <c r="BA1" s="40" t="s">
        <v>26</v>
      </c>
      <c r="BB1" s="40" t="s">
        <v>205</v>
      </c>
      <c r="BC1" s="40" t="s">
        <v>26</v>
      </c>
      <c r="BD1" s="40" t="s">
        <v>206</v>
      </c>
      <c r="BE1" s="40" t="s">
        <v>26</v>
      </c>
      <c r="BF1" s="40" t="s">
        <v>207</v>
      </c>
      <c r="BG1" s="40" t="s">
        <v>26</v>
      </c>
      <c r="BH1" s="40" t="s">
        <v>208</v>
      </c>
      <c r="BI1" s="40" t="s">
        <v>26</v>
      </c>
      <c r="BJ1" s="40" t="s">
        <v>209</v>
      </c>
      <c r="BK1" s="40" t="s">
        <v>26</v>
      </c>
      <c r="BL1" s="40" t="s">
        <v>210</v>
      </c>
      <c r="BM1" s="40" t="s">
        <v>26</v>
      </c>
      <c r="BN1" s="41" t="s">
        <v>212</v>
      </c>
    </row>
    <row r="2" spans="1:66" x14ac:dyDescent="0.25">
      <c r="A2" t="s">
        <v>143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90</v>
      </c>
      <c r="AA2">
        <v>67.161775146205102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100</v>
      </c>
      <c r="BM2">
        <v>69.464063996936957</v>
      </c>
      <c r="BN2">
        <f>C2+E2+G2+I2+K2+M2+O2+Q2+S2+U2+W2+Y2+AA2+AC2+AE2+AG2+AI2+AK2+AM2+AO2+AQ2+AS2+AU2+AW2+AY2+BA2+BC2+BE2+BG2+BI2+BK2+BM2</f>
        <v>136.62583914314206</v>
      </c>
    </row>
    <row r="3" spans="1:66" x14ac:dyDescent="0.25">
      <c r="A3" t="s">
        <v>100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70</v>
      </c>
      <c r="M3">
        <v>62.557197444741412</v>
      </c>
      <c r="N3">
        <v>0</v>
      </c>
      <c r="O3">
        <v>0</v>
      </c>
      <c r="P3">
        <v>0</v>
      </c>
      <c r="Q3">
        <v>0</v>
      </c>
      <c r="R3">
        <v>70</v>
      </c>
      <c r="S3">
        <v>62.557197444741412</v>
      </c>
      <c r="T3">
        <v>70</v>
      </c>
      <c r="U3">
        <v>62.557197444741412</v>
      </c>
      <c r="V3">
        <v>0</v>
      </c>
      <c r="W3">
        <v>0</v>
      </c>
      <c r="X3">
        <v>0</v>
      </c>
      <c r="Y3">
        <v>0</v>
      </c>
      <c r="Z3">
        <v>70</v>
      </c>
      <c r="AA3">
        <v>62.557197444741412</v>
      </c>
      <c r="AB3">
        <v>70</v>
      </c>
      <c r="AC3">
        <v>62.557197444741412</v>
      </c>
      <c r="AD3">
        <v>70</v>
      </c>
      <c r="AE3">
        <v>62.557197444741412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80</v>
      </c>
      <c r="AU3">
        <v>46.441175489618459</v>
      </c>
      <c r="AV3">
        <v>90</v>
      </c>
      <c r="AW3">
        <v>57.133275544081442</v>
      </c>
      <c r="AX3">
        <v>80</v>
      </c>
      <c r="AY3">
        <v>64.85948629547326</v>
      </c>
      <c r="AZ3">
        <v>80</v>
      </c>
      <c r="BA3">
        <v>64.85948629547326</v>
      </c>
      <c r="BB3">
        <v>80</v>
      </c>
      <c r="BC3">
        <v>64.85948629547326</v>
      </c>
      <c r="BD3">
        <v>90</v>
      </c>
      <c r="BE3">
        <v>67.161775146205102</v>
      </c>
      <c r="BF3">
        <v>90</v>
      </c>
      <c r="BG3">
        <v>67.161775146205102</v>
      </c>
      <c r="BH3">
        <v>90</v>
      </c>
      <c r="BI3">
        <v>67.161775146205102</v>
      </c>
      <c r="BJ3">
        <v>80</v>
      </c>
      <c r="BK3">
        <v>64.85948629547326</v>
      </c>
      <c r="BL3">
        <v>90</v>
      </c>
      <c r="BM3">
        <v>67.161775146205102</v>
      </c>
      <c r="BN3">
        <f t="shared" ref="BN3:BN66" si="0">C3+E3+G3+I3+K3+M3+O3+Q3+S3+U3+W3+Y3+AA3+AC3+AE3+AG3+AI3+AK3+AM3+AO3+AQ3+AS3+AU3+AW3+AY3+BA3+BC3+BE3+BG3+BI3+BK3+BM3</f>
        <v>1007.0026814688617</v>
      </c>
    </row>
    <row r="4" spans="1:66" x14ac:dyDescent="0.25">
      <c r="A4" t="s">
        <v>122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70</v>
      </c>
      <c r="M4">
        <v>58.453449599645054</v>
      </c>
      <c r="N4">
        <v>70</v>
      </c>
      <c r="O4">
        <v>58.453449599645054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90</v>
      </c>
      <c r="BC4">
        <v>63.058027301108758</v>
      </c>
      <c r="BD4">
        <v>90</v>
      </c>
      <c r="BE4">
        <v>63.058027301108758</v>
      </c>
      <c r="BF4">
        <v>90</v>
      </c>
      <c r="BG4">
        <v>63.058027301108758</v>
      </c>
      <c r="BH4">
        <v>90</v>
      </c>
      <c r="BI4">
        <v>63.058027301108758</v>
      </c>
      <c r="BJ4">
        <v>90</v>
      </c>
      <c r="BK4">
        <v>63.058027301108758</v>
      </c>
      <c r="BL4">
        <v>90</v>
      </c>
      <c r="BM4">
        <v>63.058027301108758</v>
      </c>
      <c r="BN4">
        <f t="shared" si="0"/>
        <v>495.2550630059427</v>
      </c>
    </row>
    <row r="5" spans="1:66" x14ac:dyDescent="0.25">
      <c r="A5" t="s">
        <v>35</v>
      </c>
      <c r="B5">
        <v>50</v>
      </c>
      <c r="C5">
        <v>57.952619743277708</v>
      </c>
      <c r="D5">
        <v>50</v>
      </c>
      <c r="E5">
        <v>57.952619743277708</v>
      </c>
      <c r="F5">
        <v>0</v>
      </c>
      <c r="G5">
        <v>0</v>
      </c>
      <c r="H5">
        <v>40</v>
      </c>
      <c r="I5">
        <v>55.65033089254586</v>
      </c>
      <c r="J5">
        <v>50</v>
      </c>
      <c r="K5">
        <v>57.952619743277708</v>
      </c>
      <c r="L5">
        <v>80</v>
      </c>
      <c r="M5">
        <v>64.85948629547326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80</v>
      </c>
      <c r="U5">
        <v>64.85948629547326</v>
      </c>
      <c r="V5">
        <v>0</v>
      </c>
      <c r="W5">
        <v>0</v>
      </c>
      <c r="X5">
        <v>0</v>
      </c>
      <c r="Y5">
        <v>0</v>
      </c>
      <c r="Z5">
        <v>70</v>
      </c>
      <c r="AA5">
        <v>62.557197444741412</v>
      </c>
      <c r="AB5">
        <v>0</v>
      </c>
      <c r="AC5">
        <v>0</v>
      </c>
      <c r="AD5">
        <v>70</v>
      </c>
      <c r="AE5">
        <v>62.557197444741412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70</v>
      </c>
      <c r="AU5">
        <v>46.441175489618459</v>
      </c>
      <c r="AV5">
        <v>70</v>
      </c>
      <c r="AW5">
        <v>57.133275544081442</v>
      </c>
      <c r="AX5">
        <v>70</v>
      </c>
      <c r="AY5">
        <v>62.557197444741412</v>
      </c>
      <c r="AZ5">
        <v>70</v>
      </c>
      <c r="BA5">
        <v>62.557197444741412</v>
      </c>
      <c r="BB5">
        <v>70</v>
      </c>
      <c r="BC5">
        <v>62.557197444741412</v>
      </c>
      <c r="BD5">
        <v>70</v>
      </c>
      <c r="BE5">
        <v>62.557197444741412</v>
      </c>
      <c r="BF5">
        <v>70</v>
      </c>
      <c r="BG5">
        <v>62.557197444741412</v>
      </c>
      <c r="BH5">
        <v>70</v>
      </c>
      <c r="BI5">
        <v>62.557197444741412</v>
      </c>
      <c r="BJ5">
        <v>80</v>
      </c>
      <c r="BK5">
        <v>64.85948629547326</v>
      </c>
      <c r="BL5">
        <v>70</v>
      </c>
      <c r="BM5">
        <v>62.557197444741412</v>
      </c>
      <c r="BN5">
        <f t="shared" si="0"/>
        <v>1090.6758770451713</v>
      </c>
    </row>
    <row r="6" spans="1:66" x14ac:dyDescent="0.25">
      <c r="A6" t="s">
        <v>121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80</v>
      </c>
      <c r="M6">
        <v>60.755738450376903</v>
      </c>
      <c r="N6">
        <v>80</v>
      </c>
      <c r="O6">
        <v>60.755738450376903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70</v>
      </c>
      <c r="AA6">
        <v>58.453449599645054</v>
      </c>
      <c r="AB6">
        <v>70</v>
      </c>
      <c r="AC6">
        <v>58.453449599645054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80</v>
      </c>
      <c r="BA6">
        <v>60.755738450376903</v>
      </c>
      <c r="BB6">
        <v>80</v>
      </c>
      <c r="BC6">
        <v>60.755738450376903</v>
      </c>
      <c r="BD6">
        <v>80</v>
      </c>
      <c r="BE6">
        <v>60.755738450376903</v>
      </c>
      <c r="BF6">
        <v>80</v>
      </c>
      <c r="BG6">
        <v>60.755738450376903</v>
      </c>
      <c r="BH6">
        <v>80</v>
      </c>
      <c r="BI6">
        <v>60.755738450376903</v>
      </c>
      <c r="BJ6">
        <v>0</v>
      </c>
      <c r="BK6">
        <v>0</v>
      </c>
      <c r="BL6">
        <v>80</v>
      </c>
      <c r="BM6">
        <v>60.755738450376903</v>
      </c>
      <c r="BN6">
        <f t="shared" si="0"/>
        <v>602.95280680230542</v>
      </c>
    </row>
    <row r="7" spans="1:66" x14ac:dyDescent="0.25">
      <c r="A7" t="s">
        <v>149</v>
      </c>
      <c r="B7">
        <v>70</v>
      </c>
      <c r="C7">
        <v>55.403599097371071</v>
      </c>
      <c r="D7">
        <v>70</v>
      </c>
      <c r="E7">
        <v>55.403599097371071</v>
      </c>
      <c r="F7">
        <v>0</v>
      </c>
      <c r="G7">
        <v>0</v>
      </c>
      <c r="H7">
        <v>70</v>
      </c>
      <c r="I7">
        <v>55.403599097371071</v>
      </c>
      <c r="J7">
        <v>70</v>
      </c>
      <c r="K7">
        <v>55.403599097371071</v>
      </c>
      <c r="L7">
        <v>70</v>
      </c>
      <c r="M7">
        <v>55.403599097371071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90</v>
      </c>
      <c r="BC7">
        <v>60.008176798834768</v>
      </c>
      <c r="BD7">
        <v>90</v>
      </c>
      <c r="BE7">
        <v>60.008176798834768</v>
      </c>
      <c r="BF7">
        <v>90</v>
      </c>
      <c r="BG7">
        <v>60.008176798834768</v>
      </c>
      <c r="BH7">
        <v>90</v>
      </c>
      <c r="BI7">
        <v>60.008176798834768</v>
      </c>
      <c r="BJ7">
        <v>90</v>
      </c>
      <c r="BK7">
        <v>60.008176798834768</v>
      </c>
      <c r="BL7">
        <v>90</v>
      </c>
      <c r="BM7">
        <v>60.008176798834768</v>
      </c>
      <c r="BN7">
        <f t="shared" si="0"/>
        <v>637.06705627986389</v>
      </c>
    </row>
    <row r="8" spans="1:6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90</v>
      </c>
      <c r="AA8">
        <v>60.008176798834768</v>
      </c>
      <c r="AB8">
        <v>60</v>
      </c>
      <c r="AC8">
        <v>53.101310246639223</v>
      </c>
      <c r="AD8">
        <v>60</v>
      </c>
      <c r="AE8">
        <v>53.101310246639223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70</v>
      </c>
      <c r="AU8">
        <v>39.287577142248118</v>
      </c>
      <c r="AV8">
        <v>80</v>
      </c>
      <c r="AW8">
        <v>48.332712224934653</v>
      </c>
      <c r="AX8">
        <v>70</v>
      </c>
      <c r="AY8">
        <v>55.403599097371071</v>
      </c>
      <c r="AZ8">
        <v>70</v>
      </c>
      <c r="BA8">
        <v>55.403599097371071</v>
      </c>
      <c r="BB8">
        <v>70</v>
      </c>
      <c r="BC8">
        <v>55.403599097371071</v>
      </c>
      <c r="BD8">
        <v>70</v>
      </c>
      <c r="BE8">
        <v>55.403599097371071</v>
      </c>
      <c r="BF8">
        <v>70</v>
      </c>
      <c r="BG8">
        <v>55.403599097371071</v>
      </c>
      <c r="BH8">
        <v>80</v>
      </c>
      <c r="BI8">
        <v>57.705887948102927</v>
      </c>
      <c r="BJ8">
        <v>70</v>
      </c>
      <c r="BK8">
        <v>55.403599097371071</v>
      </c>
      <c r="BL8">
        <v>80</v>
      </c>
      <c r="BM8">
        <v>57.705887948102927</v>
      </c>
      <c r="BN8">
        <f t="shared" si="0"/>
        <v>701.66445713972826</v>
      </c>
    </row>
    <row r="9" spans="1:66" x14ac:dyDescent="0.25">
      <c r="A9" t="s">
        <v>166</v>
      </c>
      <c r="B9">
        <v>90</v>
      </c>
      <c r="C9">
        <v>60.008176798834768</v>
      </c>
      <c r="D9">
        <v>0</v>
      </c>
      <c r="E9">
        <v>0</v>
      </c>
      <c r="F9">
        <v>0</v>
      </c>
      <c r="G9">
        <v>0</v>
      </c>
      <c r="H9">
        <v>50</v>
      </c>
      <c r="I9">
        <v>50.799021395907374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60</v>
      </c>
      <c r="BG9">
        <v>53.101310246639223</v>
      </c>
      <c r="BH9">
        <v>60</v>
      </c>
      <c r="BI9">
        <v>53.101310246639223</v>
      </c>
      <c r="BJ9">
        <v>0</v>
      </c>
      <c r="BK9">
        <v>0</v>
      </c>
      <c r="BL9">
        <v>80</v>
      </c>
      <c r="BM9">
        <v>57.705887948102927</v>
      </c>
      <c r="BN9">
        <f t="shared" si="0"/>
        <v>274.71570663612351</v>
      </c>
    </row>
    <row r="10" spans="1:66" x14ac:dyDescent="0.25">
      <c r="A10" t="s">
        <v>175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80</v>
      </c>
      <c r="S10">
        <v>57.705887948102927</v>
      </c>
      <c r="T10">
        <v>0</v>
      </c>
      <c r="U10">
        <v>0</v>
      </c>
      <c r="V10">
        <v>70</v>
      </c>
      <c r="W10">
        <v>55.403599097371071</v>
      </c>
      <c r="X10">
        <v>70</v>
      </c>
      <c r="Y10">
        <v>55.403599097371071</v>
      </c>
      <c r="Z10">
        <v>70</v>
      </c>
      <c r="AA10">
        <v>55.403599097371071</v>
      </c>
      <c r="AB10">
        <v>0</v>
      </c>
      <c r="AC10">
        <v>0</v>
      </c>
      <c r="AD10">
        <v>90</v>
      </c>
      <c r="AE10">
        <v>60.008176798834768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80</v>
      </c>
      <c r="BM10">
        <v>57.705887948102927</v>
      </c>
      <c r="BN10">
        <f t="shared" si="0"/>
        <v>341.63074998715382</v>
      </c>
    </row>
    <row r="11" spans="1:66" x14ac:dyDescent="0.25">
      <c r="A11" t="s">
        <v>63</v>
      </c>
      <c r="B11">
        <v>80</v>
      </c>
      <c r="C11">
        <v>57.705887948102927</v>
      </c>
      <c r="D11">
        <v>80</v>
      </c>
      <c r="E11">
        <v>57.705887948102927</v>
      </c>
      <c r="F11">
        <v>80</v>
      </c>
      <c r="G11">
        <v>57.705887948102927</v>
      </c>
      <c r="H11">
        <v>80</v>
      </c>
      <c r="I11">
        <v>57.705887948102927</v>
      </c>
      <c r="J11">
        <v>80</v>
      </c>
      <c r="K11">
        <v>57.705887948102927</v>
      </c>
      <c r="L11">
        <v>80</v>
      </c>
      <c r="M11">
        <v>57.705887948102927</v>
      </c>
      <c r="N11">
        <v>80</v>
      </c>
      <c r="O11">
        <v>57.705887948102927</v>
      </c>
      <c r="P11">
        <v>80</v>
      </c>
      <c r="Q11">
        <v>57.705887948102927</v>
      </c>
      <c r="R11">
        <v>80</v>
      </c>
      <c r="S11">
        <v>57.705887948102927</v>
      </c>
      <c r="T11">
        <v>80</v>
      </c>
      <c r="U11">
        <v>57.705887948102927</v>
      </c>
      <c r="V11">
        <v>80</v>
      </c>
      <c r="W11">
        <v>57.705887948102927</v>
      </c>
      <c r="X11">
        <v>80</v>
      </c>
      <c r="Y11">
        <v>57.705887948102927</v>
      </c>
      <c r="Z11">
        <v>80</v>
      </c>
      <c r="AA11">
        <v>57.705887948102927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70</v>
      </c>
      <c r="AU11">
        <v>39.287577142248118</v>
      </c>
      <c r="AV11">
        <v>70</v>
      </c>
      <c r="AW11">
        <v>48.332712224934653</v>
      </c>
      <c r="AX11">
        <v>70</v>
      </c>
      <c r="AY11">
        <v>55.403599097371071</v>
      </c>
      <c r="AZ11">
        <v>70</v>
      </c>
      <c r="BA11">
        <v>55.403599097371071</v>
      </c>
      <c r="BB11">
        <v>70</v>
      </c>
      <c r="BC11">
        <v>55.403599097371071</v>
      </c>
      <c r="BD11">
        <v>70</v>
      </c>
      <c r="BE11">
        <v>55.403599097371071</v>
      </c>
      <c r="BF11">
        <v>70</v>
      </c>
      <c r="BG11">
        <v>55.403599097371071</v>
      </c>
      <c r="BH11">
        <v>70</v>
      </c>
      <c r="BI11">
        <v>55.403599097371071</v>
      </c>
      <c r="BJ11">
        <v>70</v>
      </c>
      <c r="BK11">
        <v>55.403599097371071</v>
      </c>
      <c r="BL11">
        <v>70</v>
      </c>
      <c r="BM11">
        <v>55.403599097371071</v>
      </c>
      <c r="BN11">
        <f t="shared" si="0"/>
        <v>1281.0256254714898</v>
      </c>
    </row>
    <row r="12" spans="1:66" x14ac:dyDescent="0.25">
      <c r="A12" t="s">
        <v>74</v>
      </c>
      <c r="B12">
        <v>60</v>
      </c>
      <c r="C12">
        <v>53.101310246639223</v>
      </c>
      <c r="D12">
        <v>60</v>
      </c>
      <c r="E12">
        <v>53.101310246639223</v>
      </c>
      <c r="F12">
        <v>40</v>
      </c>
      <c r="G12">
        <v>48.496732545175519</v>
      </c>
      <c r="H12">
        <v>60</v>
      </c>
      <c r="I12">
        <v>53.101310246639223</v>
      </c>
      <c r="J12">
        <v>60</v>
      </c>
      <c r="K12">
        <v>53.101310246639223</v>
      </c>
      <c r="L12">
        <v>60</v>
      </c>
      <c r="M12">
        <v>53.101310246639223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60</v>
      </c>
      <c r="AG12">
        <v>53.101310246639223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70</v>
      </c>
      <c r="BC12">
        <v>55.403599097371071</v>
      </c>
      <c r="BD12">
        <v>70</v>
      </c>
      <c r="BE12">
        <v>55.403599097371071</v>
      </c>
      <c r="BF12">
        <v>70</v>
      </c>
      <c r="BG12">
        <v>55.403599097371071</v>
      </c>
      <c r="BH12">
        <v>70</v>
      </c>
      <c r="BI12">
        <v>55.403599097371071</v>
      </c>
      <c r="BJ12">
        <v>70</v>
      </c>
      <c r="BK12">
        <v>55.403599097371071</v>
      </c>
      <c r="BL12">
        <v>70</v>
      </c>
      <c r="BM12">
        <v>55.403599097371071</v>
      </c>
      <c r="BN12">
        <f t="shared" si="0"/>
        <v>699.52618860923724</v>
      </c>
    </row>
    <row r="13" spans="1:66" x14ac:dyDescent="0.25">
      <c r="A13" t="s">
        <v>125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90</v>
      </c>
      <c r="AA13">
        <v>53.994296446719929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90</v>
      </c>
      <c r="BM13">
        <v>53.994296446719929</v>
      </c>
      <c r="BN13">
        <f t="shared" si="0"/>
        <v>107.98859289343986</v>
      </c>
    </row>
    <row r="14" spans="1:66" x14ac:dyDescent="0.25">
      <c r="A14" t="s">
        <v>55</v>
      </c>
      <c r="B14">
        <v>70</v>
      </c>
      <c r="C14">
        <v>55.403599097371071</v>
      </c>
      <c r="D14">
        <v>0</v>
      </c>
      <c r="E14">
        <v>0</v>
      </c>
      <c r="F14">
        <v>0</v>
      </c>
      <c r="G14">
        <v>0</v>
      </c>
      <c r="H14">
        <v>70</v>
      </c>
      <c r="I14">
        <v>55.403599097371071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50</v>
      </c>
      <c r="W14">
        <v>50.799021395907374</v>
      </c>
      <c r="X14">
        <v>70</v>
      </c>
      <c r="Y14">
        <v>55.403599097371071</v>
      </c>
      <c r="Z14">
        <v>70</v>
      </c>
      <c r="AA14">
        <v>55.403599097371071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60</v>
      </c>
      <c r="AK14">
        <v>53.101310246639223</v>
      </c>
      <c r="AL14">
        <v>60</v>
      </c>
      <c r="AM14">
        <v>53.101310246639223</v>
      </c>
      <c r="AN14">
        <v>60</v>
      </c>
      <c r="AO14">
        <v>53.101310246639223</v>
      </c>
      <c r="AP14">
        <v>0</v>
      </c>
      <c r="AQ14">
        <v>0</v>
      </c>
      <c r="AR14">
        <v>0</v>
      </c>
      <c r="AS14">
        <v>0</v>
      </c>
      <c r="AT14">
        <v>60</v>
      </c>
      <c r="AU14">
        <v>39.287577142248118</v>
      </c>
      <c r="AV14">
        <v>70</v>
      </c>
      <c r="AW14">
        <v>48.332712224934653</v>
      </c>
      <c r="AX14">
        <v>60</v>
      </c>
      <c r="AY14">
        <v>53.101310246639223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60</v>
      </c>
      <c r="BG14">
        <v>53.101310246639223</v>
      </c>
      <c r="BH14">
        <v>60</v>
      </c>
      <c r="BI14">
        <v>53.101310246639223</v>
      </c>
      <c r="BJ14">
        <v>0</v>
      </c>
      <c r="BK14">
        <v>0</v>
      </c>
      <c r="BL14">
        <v>60</v>
      </c>
      <c r="BM14">
        <v>53.101310246639223</v>
      </c>
      <c r="BN14">
        <f t="shared" si="0"/>
        <v>731.7428788790487</v>
      </c>
    </row>
    <row r="15" spans="1:66" x14ac:dyDescent="0.25">
      <c r="A15" t="s">
        <v>60</v>
      </c>
      <c r="B15">
        <v>70</v>
      </c>
      <c r="C15">
        <v>55.403599097371071</v>
      </c>
      <c r="D15">
        <v>70</v>
      </c>
      <c r="E15">
        <v>55.403599097371071</v>
      </c>
      <c r="F15">
        <v>0</v>
      </c>
      <c r="G15">
        <v>0</v>
      </c>
      <c r="H15">
        <v>70</v>
      </c>
      <c r="I15">
        <v>55.403599097371071</v>
      </c>
      <c r="J15">
        <v>0</v>
      </c>
      <c r="K15">
        <v>0</v>
      </c>
      <c r="L15">
        <v>60</v>
      </c>
      <c r="M15">
        <v>53.101310246639223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80</v>
      </c>
      <c r="AA15">
        <v>57.705887948102927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60</v>
      </c>
      <c r="BG15">
        <v>53.101310246639223</v>
      </c>
      <c r="BH15">
        <v>60</v>
      </c>
      <c r="BI15">
        <v>53.101310246639223</v>
      </c>
      <c r="BJ15">
        <v>0</v>
      </c>
      <c r="BK15">
        <v>0</v>
      </c>
      <c r="BL15">
        <v>60</v>
      </c>
      <c r="BM15">
        <v>53.101310246639223</v>
      </c>
      <c r="BN15">
        <f t="shared" si="0"/>
        <v>436.32192622677309</v>
      </c>
    </row>
    <row r="16" spans="1:66" x14ac:dyDescent="0.25">
      <c r="A16" t="s">
        <v>142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90</v>
      </c>
      <c r="AA16">
        <v>52.327629780053243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90</v>
      </c>
      <c r="BM16">
        <v>52.327629780053243</v>
      </c>
      <c r="BN16">
        <f t="shared" si="0"/>
        <v>104.65525956010649</v>
      </c>
    </row>
    <row r="17" spans="1:66" x14ac:dyDescent="0.25">
      <c r="A17" t="s">
        <v>79</v>
      </c>
      <c r="B17">
        <v>50</v>
      </c>
      <c r="C17">
        <v>44.785141043792528</v>
      </c>
      <c r="D17">
        <v>50</v>
      </c>
      <c r="E17">
        <v>44.785141043792528</v>
      </c>
      <c r="F17">
        <v>50</v>
      </c>
      <c r="G17">
        <v>44.785141043792528</v>
      </c>
      <c r="H17">
        <v>50</v>
      </c>
      <c r="I17">
        <v>44.785141043792528</v>
      </c>
      <c r="J17">
        <v>50</v>
      </c>
      <c r="K17">
        <v>44.785141043792528</v>
      </c>
      <c r="L17">
        <v>60</v>
      </c>
      <c r="M17">
        <v>47.087429894524377</v>
      </c>
      <c r="N17">
        <v>60</v>
      </c>
      <c r="O17">
        <v>47.087429894524377</v>
      </c>
      <c r="P17">
        <v>60</v>
      </c>
      <c r="Q17">
        <v>47.087429894524377</v>
      </c>
      <c r="R17">
        <v>60</v>
      </c>
      <c r="S17">
        <v>47.087429894524377</v>
      </c>
      <c r="T17">
        <v>60</v>
      </c>
      <c r="U17">
        <v>47.087429894524377</v>
      </c>
      <c r="V17">
        <v>60</v>
      </c>
      <c r="W17">
        <v>47.087429894524377</v>
      </c>
      <c r="X17">
        <v>60</v>
      </c>
      <c r="Y17">
        <v>47.087429894524377</v>
      </c>
      <c r="Z17">
        <v>60</v>
      </c>
      <c r="AA17">
        <v>47.087429894524377</v>
      </c>
      <c r="AB17">
        <v>60</v>
      </c>
      <c r="AC17">
        <v>47.087429894524377</v>
      </c>
      <c r="AD17">
        <v>60</v>
      </c>
      <c r="AE17">
        <v>47.087429894524377</v>
      </c>
      <c r="AF17">
        <v>60</v>
      </c>
      <c r="AG17">
        <v>47.087429894524377</v>
      </c>
      <c r="AH17">
        <v>60</v>
      </c>
      <c r="AI17">
        <v>47.087429894524377</v>
      </c>
      <c r="AJ17">
        <v>60</v>
      </c>
      <c r="AK17">
        <v>47.087429894524377</v>
      </c>
      <c r="AL17">
        <v>60</v>
      </c>
      <c r="AM17">
        <v>47.087429894524377</v>
      </c>
      <c r="AN17">
        <v>60</v>
      </c>
      <c r="AO17">
        <v>47.087429894524377</v>
      </c>
      <c r="AP17">
        <v>60</v>
      </c>
      <c r="AQ17">
        <v>47.087429894524377</v>
      </c>
      <c r="AR17">
        <v>60</v>
      </c>
      <c r="AS17">
        <v>47.087429894524377</v>
      </c>
      <c r="AT17">
        <v>60</v>
      </c>
      <c r="AU17">
        <v>44.114583275711382</v>
      </c>
      <c r="AV17">
        <v>60</v>
      </c>
      <c r="AW17">
        <v>43.430148113168478</v>
      </c>
      <c r="AX17">
        <v>60</v>
      </c>
      <c r="AY17">
        <v>47.087429894524377</v>
      </c>
      <c r="AZ17">
        <v>60</v>
      </c>
      <c r="BA17">
        <v>47.087429894524377</v>
      </c>
      <c r="BB17">
        <v>60</v>
      </c>
      <c r="BC17">
        <v>47.087429894524377</v>
      </c>
      <c r="BD17">
        <v>0</v>
      </c>
      <c r="BE17">
        <v>0</v>
      </c>
      <c r="BF17">
        <v>60</v>
      </c>
      <c r="BG17">
        <v>47.087429894524377</v>
      </c>
      <c r="BH17">
        <v>60</v>
      </c>
      <c r="BI17">
        <v>47.087429894524377</v>
      </c>
      <c r="BJ17">
        <v>60</v>
      </c>
      <c r="BK17">
        <v>47.087429894524377</v>
      </c>
      <c r="BL17">
        <v>60</v>
      </c>
      <c r="BM17">
        <v>47.087429894524377</v>
      </c>
      <c r="BN17">
        <f t="shared" si="0"/>
        <v>1441.568754076427</v>
      </c>
    </row>
    <row r="18" spans="1:66" x14ac:dyDescent="0.25">
      <c r="A18" t="s">
        <v>36</v>
      </c>
      <c r="B18">
        <v>90</v>
      </c>
      <c r="C18">
        <v>43.263898925664414</v>
      </c>
      <c r="D18">
        <v>90</v>
      </c>
      <c r="E18">
        <v>43.263898925664414</v>
      </c>
      <c r="F18">
        <v>90</v>
      </c>
      <c r="G18">
        <v>43.263898925664414</v>
      </c>
      <c r="H18">
        <v>90</v>
      </c>
      <c r="I18">
        <v>43.263898925664414</v>
      </c>
      <c r="J18">
        <v>90</v>
      </c>
      <c r="K18">
        <v>43.263898925664414</v>
      </c>
      <c r="L18">
        <v>90</v>
      </c>
      <c r="M18">
        <v>43.263898925664414</v>
      </c>
      <c r="N18">
        <v>90</v>
      </c>
      <c r="O18">
        <v>43.263898925664414</v>
      </c>
      <c r="P18">
        <v>90</v>
      </c>
      <c r="Q18">
        <v>43.263898925664414</v>
      </c>
      <c r="R18">
        <v>90</v>
      </c>
      <c r="S18">
        <v>43.263898925664414</v>
      </c>
      <c r="T18">
        <v>90</v>
      </c>
      <c r="U18">
        <v>43.263898925664414</v>
      </c>
      <c r="V18">
        <v>90</v>
      </c>
      <c r="W18">
        <v>43.263898925664414</v>
      </c>
      <c r="X18">
        <v>90</v>
      </c>
      <c r="Y18">
        <v>43.263898925664414</v>
      </c>
      <c r="Z18">
        <v>90</v>
      </c>
      <c r="AA18">
        <v>43.263898925664414</v>
      </c>
      <c r="AB18">
        <v>80</v>
      </c>
      <c r="AC18">
        <v>40.961610074932565</v>
      </c>
      <c r="AD18">
        <v>80</v>
      </c>
      <c r="AE18">
        <v>40.961610074932565</v>
      </c>
      <c r="AF18">
        <v>80</v>
      </c>
      <c r="AG18">
        <v>40.961610074932565</v>
      </c>
      <c r="AH18">
        <v>80</v>
      </c>
      <c r="AI18">
        <v>40.961610074932565</v>
      </c>
      <c r="AJ18">
        <v>80</v>
      </c>
      <c r="AK18">
        <v>40.961610074932565</v>
      </c>
      <c r="AL18">
        <v>80</v>
      </c>
      <c r="AM18">
        <v>40.961610074932565</v>
      </c>
      <c r="AN18">
        <v>80</v>
      </c>
      <c r="AO18">
        <v>40.961610074932565</v>
      </c>
      <c r="AP18">
        <v>0</v>
      </c>
      <c r="AQ18">
        <v>0</v>
      </c>
      <c r="AR18">
        <v>0</v>
      </c>
      <c r="AS18">
        <v>0</v>
      </c>
      <c r="AT18">
        <v>80</v>
      </c>
      <c r="AU18">
        <v>22.543299269077764</v>
      </c>
      <c r="AV18">
        <v>80</v>
      </c>
      <c r="AW18">
        <v>27.733417925668686</v>
      </c>
      <c r="AX18">
        <v>80</v>
      </c>
      <c r="AY18">
        <v>40.961610074932565</v>
      </c>
      <c r="AZ18">
        <v>80</v>
      </c>
      <c r="BA18">
        <v>40.961610074932565</v>
      </c>
      <c r="BB18">
        <v>80</v>
      </c>
      <c r="BC18">
        <v>40.961610074932565</v>
      </c>
      <c r="BD18">
        <v>80</v>
      </c>
      <c r="BE18">
        <v>40.961610074932565</v>
      </c>
      <c r="BF18">
        <v>80</v>
      </c>
      <c r="BG18">
        <v>40.961610074932565</v>
      </c>
      <c r="BH18">
        <v>80</v>
      </c>
      <c r="BI18">
        <v>40.961610074932565</v>
      </c>
      <c r="BJ18">
        <v>80</v>
      </c>
      <c r="BK18">
        <v>40.961610074932565</v>
      </c>
      <c r="BL18">
        <v>80</v>
      </c>
      <c r="BM18">
        <v>40.961610074932565</v>
      </c>
      <c r="BN18">
        <f t="shared" si="0"/>
        <v>1227.1315543523724</v>
      </c>
    </row>
    <row r="19" spans="1:66" x14ac:dyDescent="0.25">
      <c r="A19" t="s">
        <v>102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80</v>
      </c>
      <c r="Q19">
        <v>40.961610074932565</v>
      </c>
      <c r="R19">
        <v>80</v>
      </c>
      <c r="S19">
        <v>40.961610074932565</v>
      </c>
      <c r="T19">
        <v>80</v>
      </c>
      <c r="U19">
        <v>40.961610074932565</v>
      </c>
      <c r="V19">
        <v>80</v>
      </c>
      <c r="W19">
        <v>40.961610074932565</v>
      </c>
      <c r="X19">
        <v>80</v>
      </c>
      <c r="Y19">
        <v>40.961610074932565</v>
      </c>
      <c r="Z19">
        <v>80</v>
      </c>
      <c r="AA19">
        <v>40.961610074932565</v>
      </c>
      <c r="AB19">
        <v>60</v>
      </c>
      <c r="AC19">
        <v>36.357032373468869</v>
      </c>
      <c r="AD19">
        <v>70</v>
      </c>
      <c r="AE19">
        <v>38.659321224200717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70</v>
      </c>
      <c r="AU19">
        <v>22.543299269077764</v>
      </c>
      <c r="AV19">
        <v>70</v>
      </c>
      <c r="AW19">
        <v>27.733417925668686</v>
      </c>
      <c r="AX19">
        <v>70</v>
      </c>
      <c r="AY19">
        <v>38.659321224200717</v>
      </c>
      <c r="AZ19">
        <v>70</v>
      </c>
      <c r="BA19">
        <v>38.659321224200717</v>
      </c>
      <c r="BB19">
        <v>70</v>
      </c>
      <c r="BC19">
        <v>38.659321224200717</v>
      </c>
      <c r="BD19">
        <v>70</v>
      </c>
      <c r="BE19">
        <v>38.659321224200717</v>
      </c>
      <c r="BF19">
        <v>70</v>
      </c>
      <c r="BG19">
        <v>38.659321224200717</v>
      </c>
      <c r="BH19">
        <v>70</v>
      </c>
      <c r="BI19">
        <v>38.659321224200717</v>
      </c>
      <c r="BJ19">
        <v>80</v>
      </c>
      <c r="BK19">
        <v>40.961610074932565</v>
      </c>
      <c r="BL19">
        <v>70</v>
      </c>
      <c r="BM19">
        <v>38.659321224200717</v>
      </c>
      <c r="BN19">
        <f t="shared" si="0"/>
        <v>682.63958988634909</v>
      </c>
    </row>
    <row r="20" spans="1:66" x14ac:dyDescent="0.25">
      <c r="A20" t="s">
        <v>37</v>
      </c>
      <c r="B20">
        <v>70</v>
      </c>
      <c r="C20">
        <v>38.659321224200717</v>
      </c>
      <c r="D20">
        <v>70</v>
      </c>
      <c r="E20">
        <v>38.659321224200717</v>
      </c>
      <c r="F20">
        <v>50</v>
      </c>
      <c r="G20">
        <v>34.054743522737013</v>
      </c>
      <c r="H20">
        <v>50</v>
      </c>
      <c r="I20">
        <v>34.054743522737013</v>
      </c>
      <c r="J20">
        <v>50</v>
      </c>
      <c r="K20">
        <v>34.054743522737013</v>
      </c>
      <c r="L20">
        <v>70</v>
      </c>
      <c r="M20">
        <v>38.659321224200717</v>
      </c>
      <c r="N20">
        <v>0</v>
      </c>
      <c r="O20">
        <v>0</v>
      </c>
      <c r="P20">
        <v>70</v>
      </c>
      <c r="Q20">
        <v>38.659321224200717</v>
      </c>
      <c r="R20">
        <v>70</v>
      </c>
      <c r="S20">
        <v>38.659321224200717</v>
      </c>
      <c r="T20">
        <v>70</v>
      </c>
      <c r="U20">
        <v>38.659321224200717</v>
      </c>
      <c r="V20">
        <v>70</v>
      </c>
      <c r="W20">
        <v>38.659321224200717</v>
      </c>
      <c r="X20">
        <v>70</v>
      </c>
      <c r="Y20">
        <v>38.659321224200717</v>
      </c>
      <c r="Z20">
        <v>80</v>
      </c>
      <c r="AA20">
        <v>40.961610074932565</v>
      </c>
      <c r="AB20">
        <v>60</v>
      </c>
      <c r="AC20">
        <v>36.357032373468869</v>
      </c>
      <c r="AD20">
        <v>60</v>
      </c>
      <c r="AE20">
        <v>36.357032373468869</v>
      </c>
      <c r="AF20">
        <v>60</v>
      </c>
      <c r="AG20">
        <v>36.357032373468869</v>
      </c>
      <c r="AH20">
        <v>50</v>
      </c>
      <c r="AI20">
        <v>34.054743522737013</v>
      </c>
      <c r="AJ20">
        <v>60</v>
      </c>
      <c r="AK20">
        <v>36.357032373468869</v>
      </c>
      <c r="AL20">
        <v>60</v>
      </c>
      <c r="AM20">
        <v>36.357032373468869</v>
      </c>
      <c r="AN20">
        <v>60</v>
      </c>
      <c r="AO20">
        <v>36.357032373468869</v>
      </c>
      <c r="AP20">
        <v>0</v>
      </c>
      <c r="AQ20">
        <v>0</v>
      </c>
      <c r="AR20">
        <v>0</v>
      </c>
      <c r="AS20">
        <v>0</v>
      </c>
      <c r="AT20">
        <v>60</v>
      </c>
      <c r="AU20">
        <v>22.543299269077764</v>
      </c>
      <c r="AV20">
        <v>70</v>
      </c>
      <c r="AW20">
        <v>27.733417925668686</v>
      </c>
      <c r="AX20">
        <v>60</v>
      </c>
      <c r="AY20">
        <v>36.357032373468869</v>
      </c>
      <c r="AZ20">
        <v>60</v>
      </c>
      <c r="BA20">
        <v>36.357032373468869</v>
      </c>
      <c r="BB20">
        <v>60</v>
      </c>
      <c r="BC20">
        <v>36.357032373468869</v>
      </c>
      <c r="BD20">
        <v>60</v>
      </c>
      <c r="BE20">
        <v>36.357032373468869</v>
      </c>
      <c r="BF20">
        <v>60</v>
      </c>
      <c r="BG20">
        <v>36.357032373468869</v>
      </c>
      <c r="BH20">
        <v>60</v>
      </c>
      <c r="BI20">
        <v>36.357032373468869</v>
      </c>
      <c r="BJ20">
        <v>60</v>
      </c>
      <c r="BK20">
        <v>36.357032373468869</v>
      </c>
      <c r="BL20">
        <v>60</v>
      </c>
      <c r="BM20">
        <v>36.357032373468869</v>
      </c>
      <c r="BN20">
        <f t="shared" si="0"/>
        <v>1045.7303243827971</v>
      </c>
    </row>
    <row r="21" spans="1:66" x14ac:dyDescent="0.25">
      <c r="A21" t="s">
        <v>111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70</v>
      </c>
      <c r="AA21">
        <v>31.505722876830376</v>
      </c>
      <c r="AB21">
        <v>70</v>
      </c>
      <c r="AC21">
        <v>31.505722876830376</v>
      </c>
      <c r="AD21">
        <v>70</v>
      </c>
      <c r="AE21">
        <v>31.505722876830376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70</v>
      </c>
      <c r="AU21">
        <v>15.389700921707425</v>
      </c>
      <c r="AV21">
        <v>70</v>
      </c>
      <c r="AW21">
        <v>18.932854606521893</v>
      </c>
      <c r="AX21">
        <v>70</v>
      </c>
      <c r="AY21">
        <v>31.505722876830376</v>
      </c>
      <c r="AZ21">
        <v>70</v>
      </c>
      <c r="BA21">
        <v>31.505722876830376</v>
      </c>
      <c r="BB21">
        <v>70</v>
      </c>
      <c r="BC21">
        <v>31.505722876830376</v>
      </c>
      <c r="BD21">
        <v>90</v>
      </c>
      <c r="BE21">
        <v>36.11030057829408</v>
      </c>
      <c r="BF21">
        <v>90</v>
      </c>
      <c r="BG21">
        <v>36.11030057829408</v>
      </c>
      <c r="BH21">
        <v>90</v>
      </c>
      <c r="BI21">
        <v>36.11030057829408</v>
      </c>
      <c r="BJ21">
        <v>70</v>
      </c>
      <c r="BK21">
        <v>31.505722876830376</v>
      </c>
      <c r="BL21">
        <v>90</v>
      </c>
      <c r="BM21">
        <v>36.11030057829408</v>
      </c>
      <c r="BN21">
        <f t="shared" si="0"/>
        <v>399.30381797921819</v>
      </c>
    </row>
    <row r="22" spans="1:66" x14ac:dyDescent="0.25">
      <c r="A22" t="s">
        <v>145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80</v>
      </c>
      <c r="Q22">
        <v>37.384810901247398</v>
      </c>
      <c r="R22">
        <v>0</v>
      </c>
      <c r="S22">
        <v>0</v>
      </c>
      <c r="T22">
        <v>0</v>
      </c>
      <c r="U22">
        <v>0</v>
      </c>
      <c r="V22">
        <v>80</v>
      </c>
      <c r="W22">
        <v>37.384810901247398</v>
      </c>
      <c r="X22">
        <v>80</v>
      </c>
      <c r="Y22">
        <v>37.384810901247398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70</v>
      </c>
      <c r="BE22">
        <v>35.082522050515543</v>
      </c>
      <c r="BF22">
        <v>70</v>
      </c>
      <c r="BG22">
        <v>35.082522050515543</v>
      </c>
      <c r="BH22">
        <v>70</v>
      </c>
      <c r="BI22">
        <v>35.082522050515543</v>
      </c>
      <c r="BJ22">
        <v>0</v>
      </c>
      <c r="BK22">
        <v>0</v>
      </c>
      <c r="BL22">
        <v>70</v>
      </c>
      <c r="BM22">
        <v>35.082522050515543</v>
      </c>
      <c r="BN22">
        <f t="shared" si="0"/>
        <v>252.48452090580435</v>
      </c>
    </row>
    <row r="23" spans="1:66" x14ac:dyDescent="0.25">
      <c r="A23" t="s">
        <v>112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70</v>
      </c>
      <c r="U23">
        <v>31.505722876830376</v>
      </c>
      <c r="V23">
        <v>0</v>
      </c>
      <c r="W23">
        <v>0</v>
      </c>
      <c r="X23">
        <v>0</v>
      </c>
      <c r="Y23">
        <v>0</v>
      </c>
      <c r="Z23">
        <v>70</v>
      </c>
      <c r="AA23">
        <v>31.505722876830376</v>
      </c>
      <c r="AB23">
        <v>70</v>
      </c>
      <c r="AC23">
        <v>31.505722876830376</v>
      </c>
      <c r="AD23">
        <v>70</v>
      </c>
      <c r="AE23">
        <v>31.505722876830376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70</v>
      </c>
      <c r="AW23">
        <v>15.389700921707425</v>
      </c>
      <c r="AX23">
        <v>0</v>
      </c>
      <c r="AY23">
        <v>0</v>
      </c>
      <c r="AZ23">
        <v>70</v>
      </c>
      <c r="BA23">
        <v>31.505722876830376</v>
      </c>
      <c r="BB23">
        <v>0</v>
      </c>
      <c r="BC23">
        <v>0</v>
      </c>
      <c r="BD23">
        <v>80</v>
      </c>
      <c r="BE23">
        <v>33.808011727562224</v>
      </c>
      <c r="BF23">
        <v>80</v>
      </c>
      <c r="BG23">
        <v>33.808011727562224</v>
      </c>
      <c r="BH23">
        <v>70</v>
      </c>
      <c r="BI23">
        <v>31.505722876830376</v>
      </c>
      <c r="BJ23">
        <v>70</v>
      </c>
      <c r="BK23">
        <v>31.505722876830376</v>
      </c>
      <c r="BL23">
        <v>70</v>
      </c>
      <c r="BM23">
        <v>31.505722876830376</v>
      </c>
      <c r="BN23">
        <f t="shared" si="0"/>
        <v>335.05150739147484</v>
      </c>
    </row>
    <row r="24" spans="1:66" x14ac:dyDescent="0.25">
      <c r="A24" t="s">
        <v>64</v>
      </c>
      <c r="B24">
        <v>90</v>
      </c>
      <c r="C24">
        <v>36.11030057829408</v>
      </c>
      <c r="D24">
        <v>90</v>
      </c>
      <c r="E24">
        <v>36.11030057829408</v>
      </c>
      <c r="F24">
        <v>90</v>
      </c>
      <c r="G24">
        <v>36.11030057829408</v>
      </c>
      <c r="H24">
        <v>90</v>
      </c>
      <c r="I24">
        <v>36.11030057829408</v>
      </c>
      <c r="J24">
        <v>90</v>
      </c>
      <c r="K24">
        <v>36.11030057829408</v>
      </c>
      <c r="L24">
        <v>90</v>
      </c>
      <c r="M24">
        <v>36.11030057829408</v>
      </c>
      <c r="N24">
        <v>90</v>
      </c>
      <c r="O24">
        <v>36.11030057829408</v>
      </c>
      <c r="P24">
        <v>90</v>
      </c>
      <c r="Q24">
        <v>36.11030057829408</v>
      </c>
      <c r="R24">
        <v>90</v>
      </c>
      <c r="S24">
        <v>36.11030057829408</v>
      </c>
      <c r="T24">
        <v>90</v>
      </c>
      <c r="U24">
        <v>36.11030057829408</v>
      </c>
      <c r="V24">
        <v>90</v>
      </c>
      <c r="W24">
        <v>36.11030057829408</v>
      </c>
      <c r="X24">
        <v>90</v>
      </c>
      <c r="Y24">
        <v>36.11030057829408</v>
      </c>
      <c r="Z24">
        <v>90</v>
      </c>
      <c r="AA24">
        <v>36.11030057829408</v>
      </c>
      <c r="AB24">
        <v>80</v>
      </c>
      <c r="AC24">
        <v>33.808011727562224</v>
      </c>
      <c r="AD24">
        <v>80</v>
      </c>
      <c r="AE24">
        <v>33.808011727562224</v>
      </c>
      <c r="AF24">
        <v>80</v>
      </c>
      <c r="AG24">
        <v>33.808011727562224</v>
      </c>
      <c r="AH24">
        <v>50</v>
      </c>
      <c r="AI24">
        <v>26.901145175366679</v>
      </c>
      <c r="AJ24">
        <v>80</v>
      </c>
      <c r="AK24">
        <v>33.808011727562224</v>
      </c>
      <c r="AL24">
        <v>70</v>
      </c>
      <c r="AM24">
        <v>31.505722876830376</v>
      </c>
      <c r="AN24">
        <v>70</v>
      </c>
      <c r="AO24">
        <v>31.505722876830376</v>
      </c>
      <c r="AP24">
        <v>0</v>
      </c>
      <c r="AQ24">
        <v>0</v>
      </c>
      <c r="AR24">
        <v>0</v>
      </c>
      <c r="AS24">
        <v>0</v>
      </c>
      <c r="AT24">
        <v>70</v>
      </c>
      <c r="AU24">
        <v>15.389700921707425</v>
      </c>
      <c r="AV24">
        <v>80</v>
      </c>
      <c r="AW24">
        <v>18.932854606521893</v>
      </c>
      <c r="AX24">
        <v>70</v>
      </c>
      <c r="AY24">
        <v>31.505722876830376</v>
      </c>
      <c r="AZ24">
        <v>70</v>
      </c>
      <c r="BA24">
        <v>31.505722876830376</v>
      </c>
      <c r="BB24">
        <v>70</v>
      </c>
      <c r="BC24">
        <v>31.505722876830376</v>
      </c>
      <c r="BD24">
        <v>70</v>
      </c>
      <c r="BE24">
        <v>31.505722876830376</v>
      </c>
      <c r="BF24">
        <v>70</v>
      </c>
      <c r="BG24">
        <v>31.505722876830376</v>
      </c>
      <c r="BH24">
        <v>70</v>
      </c>
      <c r="BI24">
        <v>31.505722876830376</v>
      </c>
      <c r="BJ24">
        <v>70</v>
      </c>
      <c r="BK24">
        <v>31.505722876830376</v>
      </c>
      <c r="BL24">
        <v>70</v>
      </c>
      <c r="BM24">
        <v>31.505722876830376</v>
      </c>
      <c r="BN24">
        <f t="shared" si="0"/>
        <v>980.94688389997202</v>
      </c>
    </row>
    <row r="25" spans="1:66" x14ac:dyDescent="0.25">
      <c r="A25" t="s">
        <v>66</v>
      </c>
      <c r="B25">
        <v>70</v>
      </c>
      <c r="C25">
        <v>73.287594965796913</v>
      </c>
      <c r="D25">
        <v>70</v>
      </c>
      <c r="E25">
        <v>73.287594965796913</v>
      </c>
      <c r="F25">
        <v>70</v>
      </c>
      <c r="G25">
        <v>73.287594965796913</v>
      </c>
      <c r="H25">
        <v>70</v>
      </c>
      <c r="I25">
        <v>73.287594965796913</v>
      </c>
      <c r="J25">
        <v>70</v>
      </c>
      <c r="K25">
        <v>73.287594965796913</v>
      </c>
      <c r="L25">
        <v>70</v>
      </c>
      <c r="M25">
        <v>73.287594965796913</v>
      </c>
      <c r="N25">
        <v>70</v>
      </c>
      <c r="O25">
        <v>73.287594965796913</v>
      </c>
      <c r="P25">
        <v>70</v>
      </c>
      <c r="Q25">
        <v>73.287594965796913</v>
      </c>
      <c r="R25">
        <v>70</v>
      </c>
      <c r="S25">
        <v>73.287594965796913</v>
      </c>
      <c r="T25">
        <v>70</v>
      </c>
      <c r="U25">
        <v>73.287594965796913</v>
      </c>
      <c r="V25">
        <v>70</v>
      </c>
      <c r="W25">
        <v>73.287594965796913</v>
      </c>
      <c r="X25">
        <v>70</v>
      </c>
      <c r="Y25">
        <v>73.287594965796913</v>
      </c>
      <c r="Z25">
        <v>70</v>
      </c>
      <c r="AA25">
        <v>73.287594965796913</v>
      </c>
      <c r="AB25">
        <v>70</v>
      </c>
      <c r="AC25">
        <v>73.287594965796913</v>
      </c>
      <c r="AD25">
        <v>70</v>
      </c>
      <c r="AE25">
        <v>73.287594965796913</v>
      </c>
      <c r="AF25">
        <v>70</v>
      </c>
      <c r="AG25">
        <v>73.287594965796913</v>
      </c>
      <c r="AH25">
        <v>80</v>
      </c>
      <c r="AI25">
        <v>75.589883816528769</v>
      </c>
      <c r="AJ25">
        <v>80</v>
      </c>
      <c r="AK25">
        <v>75.589883816528769</v>
      </c>
      <c r="AL25">
        <v>80</v>
      </c>
      <c r="AM25">
        <v>75.589883816528769</v>
      </c>
      <c r="AN25">
        <v>80</v>
      </c>
      <c r="AO25">
        <v>75.589883816528769</v>
      </c>
      <c r="AP25">
        <v>80</v>
      </c>
      <c r="AQ25">
        <v>75.589883816528769</v>
      </c>
      <c r="AR25">
        <v>80</v>
      </c>
      <c r="AS25">
        <v>75.589883816528769</v>
      </c>
      <c r="AT25">
        <v>80</v>
      </c>
      <c r="AU25">
        <v>74.574547684564976</v>
      </c>
      <c r="AV25">
        <v>80</v>
      </c>
      <c r="AW25">
        <v>74.340787978928432</v>
      </c>
      <c r="AX25">
        <v>80</v>
      </c>
      <c r="AY25">
        <v>75.589883816528769</v>
      </c>
      <c r="AZ25">
        <v>80</v>
      </c>
      <c r="BA25">
        <v>75.589883816528769</v>
      </c>
      <c r="BB25">
        <v>80</v>
      </c>
      <c r="BC25">
        <v>75.589883816528769</v>
      </c>
      <c r="BD25">
        <v>80</v>
      </c>
      <c r="BE25">
        <v>75.589883816528769</v>
      </c>
      <c r="BF25">
        <v>0</v>
      </c>
      <c r="BG25">
        <v>0</v>
      </c>
      <c r="BH25">
        <v>0</v>
      </c>
      <c r="BI25">
        <v>0</v>
      </c>
      <c r="BJ25">
        <v>80</v>
      </c>
      <c r="BK25">
        <v>75.589883816528769</v>
      </c>
      <c r="BL25">
        <v>0</v>
      </c>
      <c r="BM25">
        <v>0</v>
      </c>
      <c r="BN25">
        <f t="shared" si="0"/>
        <v>2153.0055770980603</v>
      </c>
    </row>
    <row r="26" spans="1:66" x14ac:dyDescent="0.25">
      <c r="A26" t="s">
        <v>128</v>
      </c>
      <c r="B26">
        <v>80</v>
      </c>
      <c r="C26">
        <v>75.589883816528769</v>
      </c>
      <c r="D26">
        <v>80</v>
      </c>
      <c r="E26">
        <v>75.589883816528769</v>
      </c>
      <c r="F26">
        <v>80</v>
      </c>
      <c r="G26">
        <v>75.589883816528769</v>
      </c>
      <c r="H26">
        <v>80</v>
      </c>
      <c r="I26">
        <v>75.589883816528769</v>
      </c>
      <c r="J26">
        <v>80</v>
      </c>
      <c r="K26">
        <v>75.589883816528769</v>
      </c>
      <c r="L26">
        <v>80</v>
      </c>
      <c r="M26">
        <v>75.589883816528769</v>
      </c>
      <c r="N26">
        <v>80</v>
      </c>
      <c r="O26">
        <v>75.589883816528769</v>
      </c>
      <c r="P26">
        <v>80</v>
      </c>
      <c r="Q26">
        <v>75.589883816528769</v>
      </c>
      <c r="R26">
        <v>0</v>
      </c>
      <c r="S26">
        <v>0</v>
      </c>
      <c r="T26">
        <v>80</v>
      </c>
      <c r="U26">
        <v>75.589883816528769</v>
      </c>
      <c r="V26">
        <v>80</v>
      </c>
      <c r="W26">
        <v>75.589883816528769</v>
      </c>
      <c r="X26">
        <v>80</v>
      </c>
      <c r="Y26">
        <v>75.589883816528769</v>
      </c>
      <c r="Z26">
        <v>80</v>
      </c>
      <c r="AA26">
        <v>75.589883816528769</v>
      </c>
      <c r="AB26">
        <v>0</v>
      </c>
      <c r="AC26">
        <v>0</v>
      </c>
      <c r="AD26">
        <v>80</v>
      </c>
      <c r="AE26">
        <v>75.589883816528769</v>
      </c>
      <c r="AF26">
        <v>80</v>
      </c>
      <c r="AG26">
        <v>75.589883816528769</v>
      </c>
      <c r="AH26">
        <v>80</v>
      </c>
      <c r="AI26">
        <v>75.589883816528769</v>
      </c>
      <c r="AJ26">
        <v>80</v>
      </c>
      <c r="AK26">
        <v>75.589883816528769</v>
      </c>
      <c r="AL26">
        <v>80</v>
      </c>
      <c r="AM26">
        <v>75.589883816528769</v>
      </c>
      <c r="AN26">
        <v>80</v>
      </c>
      <c r="AO26">
        <v>75.589883816528769</v>
      </c>
      <c r="AP26">
        <v>80</v>
      </c>
      <c r="AQ26">
        <v>75.589883816528769</v>
      </c>
      <c r="AR26">
        <v>80</v>
      </c>
      <c r="AS26">
        <v>75.589883816528769</v>
      </c>
      <c r="AT26">
        <v>80</v>
      </c>
      <c r="AU26">
        <v>74.574547684564976</v>
      </c>
      <c r="AV26">
        <v>80</v>
      </c>
      <c r="AW26">
        <v>74.340787978928432</v>
      </c>
      <c r="AX26">
        <v>80</v>
      </c>
      <c r="AY26">
        <v>75.589883816528769</v>
      </c>
      <c r="AZ26">
        <v>80</v>
      </c>
      <c r="BA26">
        <v>75.589883816528769</v>
      </c>
      <c r="BB26">
        <v>80</v>
      </c>
      <c r="BC26">
        <v>75.589883816528769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80</v>
      </c>
      <c r="BK26">
        <v>75.589883816528769</v>
      </c>
      <c r="BL26">
        <v>0</v>
      </c>
      <c r="BM26">
        <v>0</v>
      </c>
      <c r="BN26">
        <f t="shared" si="0"/>
        <v>1963.0725472601837</v>
      </c>
    </row>
    <row r="27" spans="1:66" x14ac:dyDescent="0.25">
      <c r="A27" t="s">
        <v>89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70</v>
      </c>
      <c r="AA27">
        <v>66.133996618426579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90</v>
      </c>
      <c r="BA27">
        <v>70.738574319890276</v>
      </c>
      <c r="BB27">
        <v>0</v>
      </c>
      <c r="BC27">
        <v>0</v>
      </c>
      <c r="BD27">
        <v>0</v>
      </c>
      <c r="BE27">
        <v>0</v>
      </c>
      <c r="BF27">
        <v>70</v>
      </c>
      <c r="BG27">
        <v>66.133996618426579</v>
      </c>
      <c r="BH27">
        <v>80</v>
      </c>
      <c r="BI27">
        <v>68.436285469158435</v>
      </c>
      <c r="BJ27">
        <v>90</v>
      </c>
      <c r="BK27">
        <v>70.738574319890276</v>
      </c>
      <c r="BL27">
        <v>0</v>
      </c>
      <c r="BM27">
        <v>0</v>
      </c>
      <c r="BN27">
        <f t="shared" si="0"/>
        <v>342.18142734579214</v>
      </c>
    </row>
    <row r="28" spans="1:66" x14ac:dyDescent="0.25">
      <c r="A28" t="s">
        <v>88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60</v>
      </c>
      <c r="AI28">
        <v>67.408506941379898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60</v>
      </c>
      <c r="BC28">
        <v>67.408506941379898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70</v>
      </c>
      <c r="BK28">
        <v>69.710795792111753</v>
      </c>
      <c r="BL28">
        <v>0</v>
      </c>
      <c r="BM28">
        <v>0</v>
      </c>
      <c r="BN28">
        <f t="shared" si="0"/>
        <v>204.52780967487155</v>
      </c>
    </row>
    <row r="29" spans="1:66" x14ac:dyDescent="0.25">
      <c r="A29" t="s">
        <v>67</v>
      </c>
      <c r="B29">
        <v>80</v>
      </c>
      <c r="C29">
        <v>60.755738450376903</v>
      </c>
      <c r="D29">
        <v>80</v>
      </c>
      <c r="E29">
        <v>60.755738450376903</v>
      </c>
      <c r="F29">
        <v>80</v>
      </c>
      <c r="G29">
        <v>60.755738450376903</v>
      </c>
      <c r="H29">
        <v>80</v>
      </c>
      <c r="I29">
        <v>60.755738450376903</v>
      </c>
      <c r="J29">
        <v>80</v>
      </c>
      <c r="K29">
        <v>60.755738450376903</v>
      </c>
      <c r="L29">
        <v>80</v>
      </c>
      <c r="M29">
        <v>60.755738450376903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70</v>
      </c>
      <c r="AG29">
        <v>58.453449599645054</v>
      </c>
      <c r="AH29">
        <v>70</v>
      </c>
      <c r="AI29">
        <v>58.453449599645054</v>
      </c>
      <c r="AJ29">
        <v>70</v>
      </c>
      <c r="AK29">
        <v>58.453449599645054</v>
      </c>
      <c r="AL29">
        <v>70</v>
      </c>
      <c r="AM29">
        <v>58.453449599645054</v>
      </c>
      <c r="AN29">
        <v>70</v>
      </c>
      <c r="AO29">
        <v>58.453449599645054</v>
      </c>
      <c r="AP29">
        <v>0</v>
      </c>
      <c r="AQ29">
        <v>0</v>
      </c>
      <c r="AR29">
        <v>0</v>
      </c>
      <c r="AS29">
        <v>0</v>
      </c>
      <c r="AT29">
        <v>70</v>
      </c>
      <c r="AU29">
        <v>42.337427644522101</v>
      </c>
      <c r="AV29">
        <v>70</v>
      </c>
      <c r="AW29">
        <v>52.08472640798707</v>
      </c>
      <c r="AX29">
        <v>70</v>
      </c>
      <c r="AY29">
        <v>58.453449599645054</v>
      </c>
      <c r="AZ29">
        <v>70</v>
      </c>
      <c r="BA29">
        <v>58.453449599645054</v>
      </c>
      <c r="BB29">
        <v>70</v>
      </c>
      <c r="BC29">
        <v>58.453449599645054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70</v>
      </c>
      <c r="BK29">
        <v>58.453449599645054</v>
      </c>
      <c r="BL29">
        <v>0</v>
      </c>
      <c r="BM29">
        <v>0</v>
      </c>
      <c r="BN29">
        <f t="shared" si="0"/>
        <v>985.03763115157619</v>
      </c>
    </row>
    <row r="30" spans="1:66" x14ac:dyDescent="0.25">
      <c r="A30" t="s">
        <v>132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80</v>
      </c>
      <c r="AA30">
        <v>57.178939276691736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80</v>
      </c>
      <c r="BA30">
        <v>57.178939276691736</v>
      </c>
      <c r="BB30">
        <v>80</v>
      </c>
      <c r="BC30">
        <v>57.178939276691736</v>
      </c>
      <c r="BD30">
        <v>80</v>
      </c>
      <c r="BE30">
        <v>57.178939276691736</v>
      </c>
      <c r="BF30">
        <v>80</v>
      </c>
      <c r="BG30">
        <v>57.178939276691736</v>
      </c>
      <c r="BH30">
        <v>80</v>
      </c>
      <c r="BI30">
        <v>57.178939276691736</v>
      </c>
      <c r="BJ30">
        <v>80</v>
      </c>
      <c r="BK30">
        <v>57.178939276691736</v>
      </c>
      <c r="BL30">
        <v>0</v>
      </c>
      <c r="BM30">
        <v>0</v>
      </c>
      <c r="BN30">
        <f t="shared" si="0"/>
        <v>400.25257493684211</v>
      </c>
    </row>
    <row r="31" spans="1:66" x14ac:dyDescent="0.25">
      <c r="A31" t="s">
        <v>69</v>
      </c>
      <c r="B31">
        <v>70</v>
      </c>
      <c r="C31">
        <v>54.876650425959888</v>
      </c>
      <c r="D31">
        <v>70</v>
      </c>
      <c r="E31">
        <v>54.876650425959888</v>
      </c>
      <c r="F31">
        <v>70</v>
      </c>
      <c r="G31">
        <v>54.876650425959888</v>
      </c>
      <c r="H31">
        <v>70</v>
      </c>
      <c r="I31">
        <v>54.876650425959888</v>
      </c>
      <c r="J31">
        <v>70</v>
      </c>
      <c r="K31">
        <v>54.876650425959888</v>
      </c>
      <c r="L31">
        <v>70</v>
      </c>
      <c r="M31">
        <v>54.876650425959888</v>
      </c>
      <c r="N31">
        <v>70</v>
      </c>
      <c r="O31">
        <v>54.876650425959888</v>
      </c>
      <c r="P31">
        <v>70</v>
      </c>
      <c r="Q31">
        <v>54.876650425959888</v>
      </c>
      <c r="R31">
        <v>70</v>
      </c>
      <c r="S31">
        <v>54.876650425959888</v>
      </c>
      <c r="T31">
        <v>70</v>
      </c>
      <c r="U31">
        <v>54.876650425959888</v>
      </c>
      <c r="V31">
        <v>70</v>
      </c>
      <c r="W31">
        <v>54.876650425959888</v>
      </c>
      <c r="X31">
        <v>70</v>
      </c>
      <c r="Y31">
        <v>54.876650425959888</v>
      </c>
      <c r="Z31">
        <v>70</v>
      </c>
      <c r="AA31">
        <v>54.876650425959888</v>
      </c>
      <c r="AB31">
        <v>70</v>
      </c>
      <c r="AC31">
        <v>54.876650425959888</v>
      </c>
      <c r="AD31">
        <v>70</v>
      </c>
      <c r="AE31">
        <v>54.876650425959888</v>
      </c>
      <c r="AF31">
        <v>70</v>
      </c>
      <c r="AG31">
        <v>54.876650425959888</v>
      </c>
      <c r="AH31">
        <v>80</v>
      </c>
      <c r="AI31">
        <v>57.178939276691736</v>
      </c>
      <c r="AJ31">
        <v>80</v>
      </c>
      <c r="AK31">
        <v>57.178939276691736</v>
      </c>
      <c r="AL31">
        <v>80</v>
      </c>
      <c r="AM31">
        <v>57.178939276691736</v>
      </c>
      <c r="AN31">
        <v>80</v>
      </c>
      <c r="AO31">
        <v>57.178939276691736</v>
      </c>
      <c r="AP31">
        <v>80</v>
      </c>
      <c r="AQ31">
        <v>57.178939276691736</v>
      </c>
      <c r="AR31">
        <v>80</v>
      </c>
      <c r="AS31">
        <v>57.178939276691736</v>
      </c>
      <c r="AT31">
        <v>80</v>
      </c>
      <c r="AU31">
        <v>51.924871910177018</v>
      </c>
      <c r="AV31">
        <v>80</v>
      </c>
      <c r="AW31">
        <v>50.715233838284931</v>
      </c>
      <c r="AX31">
        <v>80</v>
      </c>
      <c r="AY31">
        <v>57.178939276691736</v>
      </c>
      <c r="AZ31">
        <v>80</v>
      </c>
      <c r="BA31">
        <v>57.178939276691736</v>
      </c>
      <c r="BB31">
        <v>80</v>
      </c>
      <c r="BC31">
        <v>57.178939276691736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80</v>
      </c>
      <c r="BK31">
        <v>57.178939276691736</v>
      </c>
      <c r="BL31">
        <v>0</v>
      </c>
      <c r="BM31">
        <v>0</v>
      </c>
      <c r="BN31">
        <f t="shared" si="0"/>
        <v>1552.455905330738</v>
      </c>
    </row>
    <row r="32" spans="1:66" x14ac:dyDescent="0.25">
      <c r="A32" t="s">
        <v>70</v>
      </c>
      <c r="B32">
        <v>70</v>
      </c>
      <c r="C32">
        <v>54.876650425959888</v>
      </c>
      <c r="D32">
        <v>70</v>
      </c>
      <c r="E32">
        <v>54.876650425959888</v>
      </c>
      <c r="F32">
        <v>70</v>
      </c>
      <c r="G32">
        <v>54.876650425959888</v>
      </c>
      <c r="H32">
        <v>70</v>
      </c>
      <c r="I32">
        <v>54.876650425959888</v>
      </c>
      <c r="J32">
        <v>70</v>
      </c>
      <c r="K32">
        <v>54.876650425959888</v>
      </c>
      <c r="L32">
        <v>80</v>
      </c>
      <c r="M32">
        <v>57.178939276691736</v>
      </c>
      <c r="N32">
        <v>70</v>
      </c>
      <c r="O32">
        <v>54.876650425959888</v>
      </c>
      <c r="P32">
        <v>70</v>
      </c>
      <c r="Q32">
        <v>54.876650425959888</v>
      </c>
      <c r="R32">
        <v>70</v>
      </c>
      <c r="S32">
        <v>54.876650425959888</v>
      </c>
      <c r="T32">
        <v>70</v>
      </c>
      <c r="U32">
        <v>54.876650425959888</v>
      </c>
      <c r="V32">
        <v>0</v>
      </c>
      <c r="W32">
        <v>0</v>
      </c>
      <c r="X32">
        <v>0</v>
      </c>
      <c r="Y32">
        <v>0</v>
      </c>
      <c r="Z32">
        <v>80</v>
      </c>
      <c r="AA32">
        <v>57.178939276691736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80</v>
      </c>
      <c r="AK32">
        <v>57.178939276691736</v>
      </c>
      <c r="AL32">
        <v>80</v>
      </c>
      <c r="AM32">
        <v>57.178939276691736</v>
      </c>
      <c r="AN32">
        <v>80</v>
      </c>
      <c r="AO32">
        <v>57.178939276691736</v>
      </c>
      <c r="AP32">
        <v>80</v>
      </c>
      <c r="AQ32">
        <v>57.178939276691736</v>
      </c>
      <c r="AR32">
        <v>80</v>
      </c>
      <c r="AS32">
        <v>57.178939276691736</v>
      </c>
      <c r="AT32">
        <v>80</v>
      </c>
      <c r="AU32">
        <v>51.924871910177018</v>
      </c>
      <c r="AV32">
        <v>80</v>
      </c>
      <c r="AW32">
        <v>50.715233838284931</v>
      </c>
      <c r="AX32">
        <v>80</v>
      </c>
      <c r="AY32">
        <v>57.178939276691736</v>
      </c>
      <c r="AZ32">
        <v>80</v>
      </c>
      <c r="BA32">
        <v>57.178939276691736</v>
      </c>
      <c r="BB32">
        <v>80</v>
      </c>
      <c r="BC32">
        <v>57.178939276691736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80</v>
      </c>
      <c r="BK32">
        <v>57.178939276691736</v>
      </c>
      <c r="BL32">
        <v>0</v>
      </c>
      <c r="BM32">
        <v>0</v>
      </c>
      <c r="BN32">
        <f t="shared" si="0"/>
        <v>1225.4982916257102</v>
      </c>
    </row>
    <row r="33" spans="1:66" x14ac:dyDescent="0.25">
      <c r="A33" t="s">
        <v>148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80</v>
      </c>
      <c r="BA33">
        <v>52.207546160836074</v>
      </c>
      <c r="BB33">
        <v>80</v>
      </c>
      <c r="BC33">
        <v>52.207546160836074</v>
      </c>
      <c r="BD33">
        <v>80</v>
      </c>
      <c r="BE33">
        <v>52.207546160836074</v>
      </c>
      <c r="BF33">
        <v>80</v>
      </c>
      <c r="BG33">
        <v>52.207546160836074</v>
      </c>
      <c r="BH33">
        <v>80</v>
      </c>
      <c r="BI33">
        <v>52.207546160836074</v>
      </c>
      <c r="BJ33">
        <v>80</v>
      </c>
      <c r="BK33">
        <v>52.207546160836074</v>
      </c>
      <c r="BL33">
        <v>0</v>
      </c>
      <c r="BM33">
        <v>0</v>
      </c>
      <c r="BN33">
        <f t="shared" si="0"/>
        <v>313.24527696501639</v>
      </c>
    </row>
    <row r="34" spans="1:66" x14ac:dyDescent="0.25">
      <c r="A34" t="s">
        <v>155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80</v>
      </c>
      <c r="BC34">
        <v>52.207546160836074</v>
      </c>
      <c r="BD34">
        <v>80</v>
      </c>
      <c r="BE34">
        <v>52.207546160836074</v>
      </c>
      <c r="BF34">
        <v>80</v>
      </c>
      <c r="BG34">
        <v>52.207546160836074</v>
      </c>
      <c r="BH34">
        <v>70</v>
      </c>
      <c r="BI34">
        <v>49.905257310104219</v>
      </c>
      <c r="BJ34">
        <v>80</v>
      </c>
      <c r="BK34">
        <v>52.207546160836074</v>
      </c>
      <c r="BL34">
        <v>0</v>
      </c>
      <c r="BM34">
        <v>0</v>
      </c>
      <c r="BN34">
        <f t="shared" si="0"/>
        <v>258.73544195344851</v>
      </c>
    </row>
    <row r="35" spans="1:66" x14ac:dyDescent="0.25">
      <c r="A35" t="s">
        <v>31</v>
      </c>
      <c r="B35">
        <v>70</v>
      </c>
      <c r="C35">
        <v>51.299851252274713</v>
      </c>
      <c r="D35">
        <v>70</v>
      </c>
      <c r="E35">
        <v>51.299851252274713</v>
      </c>
      <c r="F35">
        <v>70</v>
      </c>
      <c r="G35">
        <v>51.299851252274713</v>
      </c>
      <c r="H35">
        <v>60</v>
      </c>
      <c r="I35">
        <v>48.997562401542865</v>
      </c>
      <c r="J35">
        <v>70</v>
      </c>
      <c r="K35">
        <v>51.299851252274713</v>
      </c>
      <c r="L35">
        <v>70</v>
      </c>
      <c r="M35">
        <v>51.299851252274713</v>
      </c>
      <c r="N35">
        <v>70</v>
      </c>
      <c r="O35">
        <v>51.299851252274713</v>
      </c>
      <c r="P35">
        <v>70</v>
      </c>
      <c r="Q35">
        <v>51.299851252274713</v>
      </c>
      <c r="R35">
        <v>70</v>
      </c>
      <c r="S35">
        <v>51.299851252274713</v>
      </c>
      <c r="T35">
        <v>70</v>
      </c>
      <c r="U35">
        <v>51.299851252274713</v>
      </c>
      <c r="V35">
        <v>70</v>
      </c>
      <c r="W35">
        <v>51.299851252274713</v>
      </c>
      <c r="X35">
        <v>70</v>
      </c>
      <c r="Y35">
        <v>51.299851252274713</v>
      </c>
      <c r="Z35">
        <v>70</v>
      </c>
      <c r="AA35">
        <v>51.299851252274713</v>
      </c>
      <c r="AB35">
        <v>60</v>
      </c>
      <c r="AC35">
        <v>48.997562401542865</v>
      </c>
      <c r="AD35">
        <v>70</v>
      </c>
      <c r="AE35">
        <v>51.299851252274713</v>
      </c>
      <c r="AF35">
        <v>70</v>
      </c>
      <c r="AG35">
        <v>51.299851252274713</v>
      </c>
      <c r="AH35">
        <v>80</v>
      </c>
      <c r="AI35">
        <v>53.602140103006569</v>
      </c>
      <c r="AJ35">
        <v>70</v>
      </c>
      <c r="AK35">
        <v>51.299851252274713</v>
      </c>
      <c r="AL35">
        <v>70</v>
      </c>
      <c r="AM35">
        <v>51.299851252274713</v>
      </c>
      <c r="AN35">
        <v>70</v>
      </c>
      <c r="AO35">
        <v>51.299851252274713</v>
      </c>
      <c r="AP35">
        <v>90</v>
      </c>
      <c r="AQ35">
        <v>55.904428953738417</v>
      </c>
      <c r="AR35">
        <v>90</v>
      </c>
      <c r="AS35">
        <v>55.904428953738417</v>
      </c>
      <c r="AT35">
        <v>70</v>
      </c>
      <c r="AU35">
        <v>48.054643645824044</v>
      </c>
      <c r="AV35">
        <v>70</v>
      </c>
      <c r="AW35">
        <v>46.247396326319048</v>
      </c>
      <c r="AX35">
        <v>70</v>
      </c>
      <c r="AY35">
        <v>51.299851252274713</v>
      </c>
      <c r="AZ35">
        <v>70</v>
      </c>
      <c r="BA35">
        <v>51.299851252274713</v>
      </c>
      <c r="BB35">
        <v>70</v>
      </c>
      <c r="BC35">
        <v>51.299851252274713</v>
      </c>
      <c r="BD35">
        <v>0</v>
      </c>
      <c r="BE35">
        <v>0</v>
      </c>
      <c r="BF35">
        <v>80</v>
      </c>
      <c r="BG35">
        <v>53.602140103006569</v>
      </c>
      <c r="BH35">
        <v>70</v>
      </c>
      <c r="BI35">
        <v>51.299851252274713</v>
      </c>
      <c r="BJ35">
        <v>70</v>
      </c>
      <c r="BK35">
        <v>51.299851252274713</v>
      </c>
      <c r="BL35">
        <v>0</v>
      </c>
      <c r="BM35">
        <v>0</v>
      </c>
      <c r="BN35">
        <f t="shared" si="0"/>
        <v>1539.9070304387626</v>
      </c>
    </row>
    <row r="36" spans="1:66" x14ac:dyDescent="0.25">
      <c r="A36" t="s">
        <v>158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70</v>
      </c>
      <c r="BA36">
        <v>49.905257310104219</v>
      </c>
      <c r="BB36">
        <v>80</v>
      </c>
      <c r="BC36">
        <v>52.207546160836074</v>
      </c>
      <c r="BD36">
        <v>70</v>
      </c>
      <c r="BE36">
        <v>49.905257310104219</v>
      </c>
      <c r="BF36">
        <v>70</v>
      </c>
      <c r="BG36">
        <v>49.905257310104219</v>
      </c>
      <c r="BH36">
        <v>70</v>
      </c>
      <c r="BI36">
        <v>49.905257310104219</v>
      </c>
      <c r="BJ36">
        <v>70</v>
      </c>
      <c r="BK36">
        <v>49.905257310104219</v>
      </c>
      <c r="BL36">
        <v>0</v>
      </c>
      <c r="BM36">
        <v>0</v>
      </c>
      <c r="BN36">
        <f t="shared" si="0"/>
        <v>301.73383271135719</v>
      </c>
    </row>
    <row r="37" spans="1:66" x14ac:dyDescent="0.25">
      <c r="A37" t="s">
        <v>151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70</v>
      </c>
      <c r="BC37">
        <v>49.905257310104219</v>
      </c>
      <c r="BD37">
        <v>70</v>
      </c>
      <c r="BE37">
        <v>49.905257310104219</v>
      </c>
      <c r="BF37">
        <v>70</v>
      </c>
      <c r="BG37">
        <v>49.905257310104219</v>
      </c>
      <c r="BH37">
        <v>0</v>
      </c>
      <c r="BI37">
        <v>0</v>
      </c>
      <c r="BJ37">
        <v>70</v>
      </c>
      <c r="BK37">
        <v>49.905257310104219</v>
      </c>
      <c r="BL37">
        <v>0</v>
      </c>
      <c r="BM37">
        <v>0</v>
      </c>
      <c r="BN37">
        <f t="shared" si="0"/>
        <v>199.62102924041687</v>
      </c>
    </row>
    <row r="38" spans="1:66" x14ac:dyDescent="0.25">
      <c r="A38" t="s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70</v>
      </c>
      <c r="BC38">
        <v>49.389718745256225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70</v>
      </c>
      <c r="BK38">
        <v>49.389718745256225</v>
      </c>
      <c r="BL38">
        <v>0</v>
      </c>
      <c r="BM38">
        <v>0</v>
      </c>
      <c r="BN38">
        <f t="shared" si="0"/>
        <v>98.77943749051245</v>
      </c>
    </row>
    <row r="39" spans="1:66" x14ac:dyDescent="0.25">
      <c r="A39" t="s">
        <v>135</v>
      </c>
      <c r="B39">
        <v>70</v>
      </c>
      <c r="C39">
        <v>45.812919571571058</v>
      </c>
      <c r="D39">
        <v>70</v>
      </c>
      <c r="E39">
        <v>45.812919571571058</v>
      </c>
      <c r="F39">
        <v>70</v>
      </c>
      <c r="G39">
        <v>45.812919571571058</v>
      </c>
      <c r="H39">
        <v>70</v>
      </c>
      <c r="I39">
        <v>45.812919571571058</v>
      </c>
      <c r="J39">
        <v>70</v>
      </c>
      <c r="K39">
        <v>45.812919571571058</v>
      </c>
      <c r="L39">
        <v>70</v>
      </c>
      <c r="M39">
        <v>45.812919571571058</v>
      </c>
      <c r="N39">
        <v>70</v>
      </c>
      <c r="O39">
        <v>45.812919571571058</v>
      </c>
      <c r="P39">
        <v>70</v>
      </c>
      <c r="Q39">
        <v>45.812919571571058</v>
      </c>
      <c r="R39">
        <v>70</v>
      </c>
      <c r="S39">
        <v>45.812919571571058</v>
      </c>
      <c r="T39">
        <v>70</v>
      </c>
      <c r="U39">
        <v>45.812919571571058</v>
      </c>
      <c r="V39">
        <v>70</v>
      </c>
      <c r="W39">
        <v>45.812919571571058</v>
      </c>
      <c r="X39">
        <v>70</v>
      </c>
      <c r="Y39">
        <v>45.812919571571058</v>
      </c>
      <c r="Z39">
        <v>70</v>
      </c>
      <c r="AA39">
        <v>45.812919571571058</v>
      </c>
      <c r="AB39">
        <v>0</v>
      </c>
      <c r="AC39">
        <v>0</v>
      </c>
      <c r="AD39">
        <v>0</v>
      </c>
      <c r="AE39">
        <v>0</v>
      </c>
      <c r="AF39">
        <v>70</v>
      </c>
      <c r="AG39">
        <v>45.812919571571058</v>
      </c>
      <c r="AH39">
        <v>70</v>
      </c>
      <c r="AI39">
        <v>45.812919571571058</v>
      </c>
      <c r="AJ39">
        <v>70</v>
      </c>
      <c r="AK39">
        <v>45.812919571571058</v>
      </c>
      <c r="AL39">
        <v>70</v>
      </c>
      <c r="AM39">
        <v>45.812919571571058</v>
      </c>
      <c r="AN39">
        <v>70</v>
      </c>
      <c r="AO39">
        <v>45.812919571571058</v>
      </c>
      <c r="AP39">
        <v>70</v>
      </c>
      <c r="AQ39">
        <v>45.812919571571058</v>
      </c>
      <c r="AR39">
        <v>70</v>
      </c>
      <c r="AS39">
        <v>45.812919571571058</v>
      </c>
      <c r="AT39">
        <v>70</v>
      </c>
      <c r="AU39">
        <v>40.244355011358408</v>
      </c>
      <c r="AV39">
        <v>70</v>
      </c>
      <c r="AW39">
        <v>38.962310601202596</v>
      </c>
      <c r="AX39">
        <v>70</v>
      </c>
      <c r="AY39">
        <v>45.812919571571058</v>
      </c>
      <c r="AZ39">
        <v>70</v>
      </c>
      <c r="BA39">
        <v>45.812919571571058</v>
      </c>
      <c r="BB39">
        <v>70</v>
      </c>
      <c r="BC39">
        <v>45.812919571571058</v>
      </c>
      <c r="BD39">
        <v>70</v>
      </c>
      <c r="BE39">
        <v>45.812919571571058</v>
      </c>
      <c r="BF39">
        <v>0</v>
      </c>
      <c r="BG39">
        <v>0</v>
      </c>
      <c r="BH39">
        <v>0</v>
      </c>
      <c r="BI39">
        <v>0</v>
      </c>
      <c r="BJ39">
        <v>70</v>
      </c>
      <c r="BK39">
        <v>45.812919571571058</v>
      </c>
      <c r="BL39">
        <v>0</v>
      </c>
      <c r="BM39">
        <v>0</v>
      </c>
      <c r="BN39">
        <f t="shared" si="0"/>
        <v>1224.5296549018367</v>
      </c>
    </row>
    <row r="40" spans="1:66" x14ac:dyDescent="0.25">
      <c r="A40" t="s">
        <v>90</v>
      </c>
      <c r="B40">
        <v>70</v>
      </c>
      <c r="C40">
        <v>66.133996618426579</v>
      </c>
      <c r="D40">
        <v>70</v>
      </c>
      <c r="E40">
        <v>66.133996618426579</v>
      </c>
      <c r="F40">
        <v>80</v>
      </c>
      <c r="G40">
        <v>68.436285469158435</v>
      </c>
      <c r="H40">
        <v>50</v>
      </c>
      <c r="I40">
        <v>61.529418916962882</v>
      </c>
      <c r="J40">
        <v>70</v>
      </c>
      <c r="K40">
        <v>66.133996618426579</v>
      </c>
      <c r="L40">
        <v>70</v>
      </c>
      <c r="M40">
        <v>66.133996618426579</v>
      </c>
      <c r="N40">
        <v>70</v>
      </c>
      <c r="O40">
        <v>66.133996618426579</v>
      </c>
      <c r="P40">
        <v>80</v>
      </c>
      <c r="Q40">
        <v>68.436285469158435</v>
      </c>
      <c r="R40">
        <v>80</v>
      </c>
      <c r="S40">
        <v>68.436285469158435</v>
      </c>
      <c r="T40">
        <v>80</v>
      </c>
      <c r="U40">
        <v>68.436285469158435</v>
      </c>
      <c r="V40">
        <v>80</v>
      </c>
      <c r="W40">
        <v>68.436285469158435</v>
      </c>
      <c r="X40">
        <v>80</v>
      </c>
      <c r="Y40">
        <v>68.436285469158435</v>
      </c>
      <c r="Z40">
        <v>80</v>
      </c>
      <c r="AA40">
        <v>68.436285469158435</v>
      </c>
      <c r="AB40">
        <v>0</v>
      </c>
      <c r="AC40">
        <v>0</v>
      </c>
      <c r="AD40">
        <v>80</v>
      </c>
      <c r="AE40">
        <v>68.436285469158435</v>
      </c>
      <c r="AF40">
        <v>80</v>
      </c>
      <c r="AG40">
        <v>68.436285469158435</v>
      </c>
      <c r="AH40">
        <v>80</v>
      </c>
      <c r="AI40">
        <v>68.436285469158435</v>
      </c>
      <c r="AJ40">
        <v>80</v>
      </c>
      <c r="AK40">
        <v>68.436285469158435</v>
      </c>
      <c r="AL40">
        <v>90</v>
      </c>
      <c r="AM40">
        <v>70.738574319890276</v>
      </c>
      <c r="AN40">
        <v>90</v>
      </c>
      <c r="AO40">
        <v>70.738574319890276</v>
      </c>
      <c r="AP40">
        <v>90</v>
      </c>
      <c r="AQ40">
        <v>70.738574319890276</v>
      </c>
      <c r="AR40">
        <v>90</v>
      </c>
      <c r="AS40">
        <v>70.738574319890276</v>
      </c>
      <c r="AT40">
        <v>0</v>
      </c>
      <c r="AU40">
        <v>0</v>
      </c>
      <c r="AV40">
        <v>0</v>
      </c>
      <c r="AW40">
        <v>0</v>
      </c>
      <c r="AX40">
        <v>70</v>
      </c>
      <c r="AY40">
        <v>66.133996618426579</v>
      </c>
      <c r="AZ40">
        <v>0</v>
      </c>
      <c r="BA40">
        <v>0</v>
      </c>
      <c r="BB40">
        <v>70</v>
      </c>
      <c r="BC40">
        <v>66.133996618426579</v>
      </c>
      <c r="BD40">
        <v>0</v>
      </c>
      <c r="BE40">
        <v>0</v>
      </c>
      <c r="BF40">
        <v>60</v>
      </c>
      <c r="BG40">
        <v>63.831707767694731</v>
      </c>
      <c r="BH40">
        <v>60</v>
      </c>
      <c r="BI40">
        <v>63.831707767694731</v>
      </c>
      <c r="BJ40">
        <v>0</v>
      </c>
      <c r="BK40">
        <v>0</v>
      </c>
      <c r="BL40">
        <v>0</v>
      </c>
      <c r="BM40">
        <v>0</v>
      </c>
      <c r="BN40">
        <f t="shared" si="0"/>
        <v>1687.8842482216419</v>
      </c>
    </row>
    <row r="41" spans="1:66" x14ac:dyDescent="0.25">
      <c r="A41" t="s">
        <v>123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90</v>
      </c>
      <c r="M41">
        <v>63.058027301108758</v>
      </c>
      <c r="N41">
        <v>60</v>
      </c>
      <c r="O41">
        <v>56.151160748913206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60</v>
      </c>
      <c r="AA41">
        <v>56.151160748913206</v>
      </c>
      <c r="AB41">
        <v>70</v>
      </c>
      <c r="AC41">
        <v>58.453449599645054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80</v>
      </c>
      <c r="AW41">
        <v>42.337427644522101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80</v>
      </c>
      <c r="BE41">
        <v>60.755738450376903</v>
      </c>
      <c r="BF41">
        <v>80</v>
      </c>
      <c r="BG41">
        <v>60.755738450376903</v>
      </c>
      <c r="BH41">
        <v>60</v>
      </c>
      <c r="BI41">
        <v>56.151160748913206</v>
      </c>
      <c r="BJ41">
        <v>0</v>
      </c>
      <c r="BK41">
        <v>0</v>
      </c>
      <c r="BL41">
        <v>0</v>
      </c>
      <c r="BM41">
        <v>0</v>
      </c>
      <c r="BN41">
        <f t="shared" si="0"/>
        <v>453.8138636927693</v>
      </c>
    </row>
    <row r="42" spans="1:66" x14ac:dyDescent="0.25">
      <c r="A42" t="s">
        <v>109</v>
      </c>
      <c r="B42">
        <v>80</v>
      </c>
      <c r="C42">
        <v>57.705887948102927</v>
      </c>
      <c r="D42">
        <v>80</v>
      </c>
      <c r="E42">
        <v>57.705887948102927</v>
      </c>
      <c r="F42">
        <v>80</v>
      </c>
      <c r="G42">
        <v>57.705887948102927</v>
      </c>
      <c r="H42">
        <v>100</v>
      </c>
      <c r="I42">
        <v>62.310465649566623</v>
      </c>
      <c r="J42">
        <v>100</v>
      </c>
      <c r="K42">
        <v>62.310465649566623</v>
      </c>
      <c r="L42">
        <v>100</v>
      </c>
      <c r="M42">
        <v>62.310465649566623</v>
      </c>
      <c r="N42">
        <v>100</v>
      </c>
      <c r="O42">
        <v>62.310465649566623</v>
      </c>
      <c r="P42">
        <v>60</v>
      </c>
      <c r="Q42">
        <v>53.101310246639223</v>
      </c>
      <c r="R42">
        <v>60</v>
      </c>
      <c r="S42">
        <v>53.101310246639223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70</v>
      </c>
      <c r="AG42">
        <v>55.403599097371071</v>
      </c>
      <c r="AH42">
        <v>70</v>
      </c>
      <c r="AI42">
        <v>55.403599097371071</v>
      </c>
      <c r="AJ42">
        <v>70</v>
      </c>
      <c r="AK42">
        <v>55.403599097371071</v>
      </c>
      <c r="AL42">
        <v>70</v>
      </c>
      <c r="AM42">
        <v>55.403599097371071</v>
      </c>
      <c r="AN42">
        <v>70</v>
      </c>
      <c r="AO42">
        <v>55.403599097371071</v>
      </c>
      <c r="AP42">
        <v>70</v>
      </c>
      <c r="AQ42">
        <v>55.403599097371071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70</v>
      </c>
      <c r="BI42">
        <v>55.403599097371071</v>
      </c>
      <c r="BJ42">
        <v>0</v>
      </c>
      <c r="BK42">
        <v>0</v>
      </c>
      <c r="BL42">
        <v>0</v>
      </c>
      <c r="BM42">
        <v>0</v>
      </c>
      <c r="BN42">
        <f t="shared" si="0"/>
        <v>916.38734061745106</v>
      </c>
    </row>
    <row r="43" spans="1:66" x14ac:dyDescent="0.25">
      <c r="A43" t="s">
        <v>168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80</v>
      </c>
      <c r="BI43">
        <v>52.207546160836074</v>
      </c>
      <c r="BJ43">
        <v>0</v>
      </c>
      <c r="BK43">
        <v>0</v>
      </c>
      <c r="BL43">
        <v>0</v>
      </c>
      <c r="BM43">
        <v>0</v>
      </c>
      <c r="BN43">
        <f t="shared" si="0"/>
        <v>52.207546160836074</v>
      </c>
    </row>
    <row r="44" spans="1:66" x14ac:dyDescent="0.25">
      <c r="A44" t="s">
        <v>147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90</v>
      </c>
      <c r="AC44">
        <v>48.750830606368076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80</v>
      </c>
      <c r="AW44">
        <v>28.030230949781426</v>
      </c>
      <c r="AX44">
        <v>0</v>
      </c>
      <c r="AY44">
        <v>0</v>
      </c>
      <c r="AZ44">
        <v>0</v>
      </c>
      <c r="BA44">
        <v>0</v>
      </c>
      <c r="BB44">
        <v>80</v>
      </c>
      <c r="BC44">
        <v>46.448541755636228</v>
      </c>
      <c r="BD44">
        <v>80</v>
      </c>
      <c r="BE44">
        <v>46.448541755636228</v>
      </c>
      <c r="BF44">
        <v>80</v>
      </c>
      <c r="BG44">
        <v>46.448541755636228</v>
      </c>
      <c r="BH44">
        <v>80</v>
      </c>
      <c r="BI44">
        <v>46.448541755636228</v>
      </c>
      <c r="BJ44">
        <v>0</v>
      </c>
      <c r="BK44">
        <v>0</v>
      </c>
      <c r="BL44">
        <v>0</v>
      </c>
      <c r="BM44">
        <v>0</v>
      </c>
      <c r="BN44">
        <f t="shared" si="0"/>
        <v>262.57522857869441</v>
      </c>
    </row>
    <row r="45" spans="1:66" x14ac:dyDescent="0.25">
      <c r="A45" t="s">
        <v>167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80</v>
      </c>
      <c r="AC45">
        <v>42.871742581951061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80</v>
      </c>
      <c r="BC45">
        <v>42.871742581951061</v>
      </c>
      <c r="BD45">
        <v>80</v>
      </c>
      <c r="BE45">
        <v>42.871742581951061</v>
      </c>
      <c r="BF45">
        <v>80</v>
      </c>
      <c r="BG45">
        <v>42.871742581951061</v>
      </c>
      <c r="BH45">
        <v>80</v>
      </c>
      <c r="BI45">
        <v>42.871742581951061</v>
      </c>
      <c r="BJ45">
        <v>0</v>
      </c>
      <c r="BK45">
        <v>0</v>
      </c>
      <c r="BL45">
        <v>0</v>
      </c>
      <c r="BM45">
        <v>0</v>
      </c>
      <c r="BN45">
        <f t="shared" si="0"/>
        <v>214.3587129097553</v>
      </c>
    </row>
    <row r="46" spans="1:66" x14ac:dyDescent="0.25">
      <c r="A46" t="s">
        <v>141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90</v>
      </c>
      <c r="BA46">
        <v>44.091527205716162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70</v>
      </c>
      <c r="BI46">
        <v>39.486949504252458</v>
      </c>
      <c r="BJ46">
        <v>0</v>
      </c>
      <c r="BK46">
        <v>0</v>
      </c>
      <c r="BL46">
        <v>0</v>
      </c>
      <c r="BM46">
        <v>0</v>
      </c>
      <c r="BN46">
        <f t="shared" si="0"/>
        <v>83.578476709968612</v>
      </c>
    </row>
    <row r="47" spans="1:66" x14ac:dyDescent="0.25">
      <c r="A47" t="s">
        <v>93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70</v>
      </c>
      <c r="Q47">
        <v>38.659321224200717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80</v>
      </c>
      <c r="BA47">
        <v>40.961610074932565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70</v>
      </c>
      <c r="BI47">
        <v>38.659321224200717</v>
      </c>
      <c r="BJ47">
        <v>0</v>
      </c>
      <c r="BK47">
        <v>0</v>
      </c>
      <c r="BL47">
        <v>0</v>
      </c>
      <c r="BM47">
        <v>0</v>
      </c>
      <c r="BN47">
        <f t="shared" si="0"/>
        <v>118.28025252333398</v>
      </c>
    </row>
    <row r="48" spans="1:66" x14ac:dyDescent="0.25">
      <c r="A48" t="s">
        <v>165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70</v>
      </c>
      <c r="AC48">
        <v>55.403599097371071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70</v>
      </c>
      <c r="BA48">
        <v>55.403599097371071</v>
      </c>
      <c r="BB48">
        <v>70</v>
      </c>
      <c r="BC48">
        <v>55.403599097371071</v>
      </c>
      <c r="BD48">
        <v>70</v>
      </c>
      <c r="BE48">
        <v>55.403599097371071</v>
      </c>
      <c r="BF48">
        <v>80</v>
      </c>
      <c r="BG48">
        <v>57.705887948102927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f t="shared" si="0"/>
        <v>279.32028433758722</v>
      </c>
    </row>
    <row r="49" spans="1:66" x14ac:dyDescent="0.25">
      <c r="A49" t="s">
        <v>129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70</v>
      </c>
      <c r="BG49">
        <v>55.704278706011628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f t="shared" si="0"/>
        <v>55.704278706011628</v>
      </c>
    </row>
    <row r="50" spans="1:66" x14ac:dyDescent="0.25">
      <c r="A50" t="s">
        <v>170</v>
      </c>
      <c r="B50">
        <v>70</v>
      </c>
      <c r="C50">
        <v>55.403599097371071</v>
      </c>
      <c r="D50">
        <v>70</v>
      </c>
      <c r="E50">
        <v>55.403599097371071</v>
      </c>
      <c r="F50">
        <v>70</v>
      </c>
      <c r="G50">
        <v>55.403599097371071</v>
      </c>
      <c r="H50">
        <v>60</v>
      </c>
      <c r="I50">
        <v>53.101310246639201</v>
      </c>
      <c r="J50">
        <v>60</v>
      </c>
      <c r="K50">
        <v>53.101310246639223</v>
      </c>
      <c r="L50">
        <v>60</v>
      </c>
      <c r="M50">
        <v>53.101310246639223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60</v>
      </c>
      <c r="BG50">
        <v>53.101310246639223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f t="shared" si="0"/>
        <v>378.61603827867009</v>
      </c>
    </row>
    <row r="51" spans="1:66" x14ac:dyDescent="0.25">
      <c r="A51" t="s">
        <v>169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70</v>
      </c>
      <c r="BC51">
        <v>49.905257310104219</v>
      </c>
      <c r="BD51">
        <v>70</v>
      </c>
      <c r="BE51">
        <v>49.905257310104219</v>
      </c>
      <c r="BF51">
        <v>70</v>
      </c>
      <c r="BG51">
        <v>49.905257310104219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f t="shared" si="0"/>
        <v>149.71577193031266</v>
      </c>
    </row>
    <row r="52" spans="1:66" x14ac:dyDescent="0.25">
      <c r="A52" t="s">
        <v>163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90</v>
      </c>
      <c r="M52">
        <v>45.174031432682902</v>
      </c>
      <c r="N52">
        <v>0</v>
      </c>
      <c r="O52">
        <v>0</v>
      </c>
      <c r="P52">
        <v>60</v>
      </c>
      <c r="Q52">
        <v>38.267164880487357</v>
      </c>
      <c r="R52">
        <v>80</v>
      </c>
      <c r="S52">
        <v>42.871742581951061</v>
      </c>
      <c r="T52">
        <v>0</v>
      </c>
      <c r="U52">
        <v>0</v>
      </c>
      <c r="V52">
        <v>60</v>
      </c>
      <c r="W52">
        <v>38.267164880487357</v>
      </c>
      <c r="X52">
        <v>0</v>
      </c>
      <c r="Y52">
        <v>0</v>
      </c>
      <c r="Z52">
        <v>0</v>
      </c>
      <c r="AA52">
        <v>0</v>
      </c>
      <c r="AB52">
        <v>70</v>
      </c>
      <c r="AC52">
        <v>40.569453731219205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70</v>
      </c>
      <c r="AW52">
        <v>24.453431776096256</v>
      </c>
      <c r="AX52">
        <v>0</v>
      </c>
      <c r="AY52">
        <v>0</v>
      </c>
      <c r="AZ52">
        <v>0</v>
      </c>
      <c r="BA52">
        <v>0</v>
      </c>
      <c r="BB52">
        <v>60</v>
      </c>
      <c r="BC52">
        <v>38.267164880487357</v>
      </c>
      <c r="BD52">
        <v>60</v>
      </c>
      <c r="BE52">
        <v>38.267164880487357</v>
      </c>
      <c r="BF52">
        <v>60</v>
      </c>
      <c r="BG52">
        <v>38.267164880487357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f t="shared" si="0"/>
        <v>344.40448392438623</v>
      </c>
    </row>
    <row r="53" spans="1:66" x14ac:dyDescent="0.25">
      <c r="A53" t="s">
        <v>173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70</v>
      </c>
      <c r="BG53">
        <v>37.820282837585779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f t="shared" si="0"/>
        <v>37.820282837585779</v>
      </c>
    </row>
    <row r="54" spans="1:66" x14ac:dyDescent="0.25">
      <c r="A54" t="s">
        <v>144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80</v>
      </c>
      <c r="AA54">
        <v>37.384810901247398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70</v>
      </c>
      <c r="BG54">
        <v>35.082522050515543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f t="shared" si="0"/>
        <v>72.467332951762941</v>
      </c>
    </row>
    <row r="55" spans="1:66" x14ac:dyDescent="0.25">
      <c r="A55" t="s">
        <v>150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70</v>
      </c>
      <c r="BE55">
        <v>28.75655198319695</v>
      </c>
      <c r="BF55">
        <v>70</v>
      </c>
      <c r="BG55">
        <v>28.75655198319695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f t="shared" si="0"/>
        <v>57.513103966393899</v>
      </c>
    </row>
    <row r="56" spans="1:66" x14ac:dyDescent="0.25">
      <c r="A56" t="s">
        <v>81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90</v>
      </c>
      <c r="Q56">
        <v>74.31537349357545</v>
      </c>
      <c r="R56">
        <v>90</v>
      </c>
      <c r="S56">
        <v>74.31537349357545</v>
      </c>
      <c r="T56">
        <v>90</v>
      </c>
      <c r="U56">
        <v>74.31537349357545</v>
      </c>
      <c r="V56">
        <v>90</v>
      </c>
      <c r="W56">
        <v>74.31537349357545</v>
      </c>
      <c r="X56">
        <v>90</v>
      </c>
      <c r="Y56">
        <v>74.31537349357545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80</v>
      </c>
      <c r="AQ56">
        <v>72.013084642843594</v>
      </c>
      <c r="AR56">
        <v>80</v>
      </c>
      <c r="AS56">
        <v>72.013084642843594</v>
      </c>
      <c r="AT56">
        <v>0</v>
      </c>
      <c r="AU56">
        <v>0</v>
      </c>
      <c r="AV56">
        <v>0</v>
      </c>
      <c r="AW56">
        <v>0</v>
      </c>
      <c r="AX56">
        <v>70</v>
      </c>
      <c r="AY56">
        <v>69.710795792111753</v>
      </c>
      <c r="AZ56">
        <v>0</v>
      </c>
      <c r="BA56">
        <v>0</v>
      </c>
      <c r="BB56">
        <v>60</v>
      </c>
      <c r="BC56">
        <v>67.408506941379898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f t="shared" si="0"/>
        <v>652.72233948705605</v>
      </c>
    </row>
    <row r="57" spans="1:66" x14ac:dyDescent="0.25">
      <c r="A57" t="s">
        <v>84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70</v>
      </c>
      <c r="BA57">
        <v>64.212454004844901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f t="shared" si="0"/>
        <v>64.212454004844901</v>
      </c>
    </row>
    <row r="58" spans="1:66" x14ac:dyDescent="0.25">
      <c r="A58" t="s">
        <v>94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60</v>
      </c>
      <c r="Q58">
        <v>60.254908594009564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70</v>
      </c>
      <c r="BA58">
        <v>62.557197444741412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f t="shared" si="0"/>
        <v>122.81210603875098</v>
      </c>
    </row>
    <row r="59" spans="1:66" x14ac:dyDescent="0.25">
      <c r="A59" t="s">
        <v>92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70</v>
      </c>
      <c r="Q59">
        <v>62.557197444741412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60</v>
      </c>
      <c r="BA59">
        <v>60.254908594009564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f t="shared" si="0"/>
        <v>122.81210603875098</v>
      </c>
    </row>
    <row r="60" spans="1:66" x14ac:dyDescent="0.25">
      <c r="A60" t="s">
        <v>86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70</v>
      </c>
      <c r="BA60">
        <v>57.05885565747456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f t="shared" si="0"/>
        <v>57.05885565747456</v>
      </c>
    </row>
    <row r="61" spans="1:66" x14ac:dyDescent="0.25">
      <c r="A61" t="s">
        <v>171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70</v>
      </c>
      <c r="M61">
        <v>55.403599097371071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60</v>
      </c>
      <c r="BA61">
        <v>53.101310246639223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f t="shared" si="0"/>
        <v>108.50490934401029</v>
      </c>
    </row>
    <row r="62" spans="1:66" x14ac:dyDescent="0.25">
      <c r="A62" t="s">
        <v>131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70</v>
      </c>
      <c r="BA62">
        <v>52.127479532326461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f t="shared" si="0"/>
        <v>52.127479532326461</v>
      </c>
    </row>
    <row r="63" spans="1:66" x14ac:dyDescent="0.25">
      <c r="A63" t="s">
        <v>73</v>
      </c>
      <c r="B63">
        <v>50</v>
      </c>
      <c r="C63">
        <v>30.477944349051846</v>
      </c>
      <c r="D63">
        <v>50</v>
      </c>
      <c r="E63">
        <v>30.477944349051846</v>
      </c>
      <c r="F63">
        <v>50</v>
      </c>
      <c r="G63">
        <v>30.477944349051846</v>
      </c>
      <c r="H63">
        <v>50</v>
      </c>
      <c r="I63">
        <v>30.477944349051846</v>
      </c>
      <c r="J63">
        <v>50</v>
      </c>
      <c r="K63">
        <v>30.477944349051846</v>
      </c>
      <c r="L63">
        <v>50</v>
      </c>
      <c r="M63">
        <v>30.477944349051846</v>
      </c>
      <c r="N63">
        <v>70</v>
      </c>
      <c r="O63">
        <v>35.082522050515543</v>
      </c>
      <c r="P63">
        <v>70</v>
      </c>
      <c r="Q63">
        <v>35.082522050515543</v>
      </c>
      <c r="R63">
        <v>0</v>
      </c>
      <c r="S63">
        <v>0</v>
      </c>
      <c r="T63">
        <v>70</v>
      </c>
      <c r="U63">
        <v>35.082522050515543</v>
      </c>
      <c r="V63">
        <v>70</v>
      </c>
      <c r="W63">
        <v>35.082522050515543</v>
      </c>
      <c r="X63">
        <v>70</v>
      </c>
      <c r="Y63">
        <v>35.082522050515543</v>
      </c>
      <c r="Z63">
        <v>70</v>
      </c>
      <c r="AA63">
        <v>35.082522050515543</v>
      </c>
      <c r="AB63">
        <v>0</v>
      </c>
      <c r="AC63">
        <v>0</v>
      </c>
      <c r="AD63">
        <v>0</v>
      </c>
      <c r="AE63">
        <v>0</v>
      </c>
      <c r="AF63">
        <v>70</v>
      </c>
      <c r="AG63">
        <v>35.082522050515543</v>
      </c>
      <c r="AH63">
        <v>70</v>
      </c>
      <c r="AI63">
        <v>35.082522050515543</v>
      </c>
      <c r="AJ63">
        <v>70</v>
      </c>
      <c r="AK63">
        <v>35.082522050515543</v>
      </c>
      <c r="AL63">
        <v>70</v>
      </c>
      <c r="AM63">
        <v>35.082522050515543</v>
      </c>
      <c r="AN63">
        <v>70</v>
      </c>
      <c r="AO63">
        <v>35.082522050515543</v>
      </c>
      <c r="AP63">
        <v>70</v>
      </c>
      <c r="AQ63">
        <v>35.082522050515543</v>
      </c>
      <c r="AR63">
        <v>70</v>
      </c>
      <c r="AS63">
        <v>35.082522050515543</v>
      </c>
      <c r="AT63">
        <v>70</v>
      </c>
      <c r="AU63">
        <v>27.043510032638217</v>
      </c>
      <c r="AV63">
        <v>70</v>
      </c>
      <c r="AW63">
        <v>25.192697258672386</v>
      </c>
      <c r="AX63">
        <v>70</v>
      </c>
      <c r="AY63">
        <v>35.082522050515543</v>
      </c>
      <c r="AZ63">
        <v>70</v>
      </c>
      <c r="BA63">
        <v>35.082522050515543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f t="shared" si="0"/>
        <v>761.34170414335483</v>
      </c>
    </row>
    <row r="64" spans="1:66" x14ac:dyDescent="0.25">
      <c r="A64" t="s">
        <v>80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60</v>
      </c>
      <c r="O64">
        <v>67.408506941379898</v>
      </c>
      <c r="P64">
        <v>60</v>
      </c>
      <c r="Q64">
        <v>67.408506941379898</v>
      </c>
      <c r="R64">
        <v>60</v>
      </c>
      <c r="S64">
        <v>67.408506941379898</v>
      </c>
      <c r="T64">
        <v>60</v>
      </c>
      <c r="U64">
        <v>67.408506941379898</v>
      </c>
      <c r="V64">
        <v>60</v>
      </c>
      <c r="W64">
        <v>67.408506941379898</v>
      </c>
      <c r="X64">
        <v>60</v>
      </c>
      <c r="Y64">
        <v>67.408506941379898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60</v>
      </c>
      <c r="AG64">
        <v>67.408506941379898</v>
      </c>
      <c r="AH64">
        <v>0</v>
      </c>
      <c r="AI64">
        <v>0</v>
      </c>
      <c r="AJ64">
        <v>70</v>
      </c>
      <c r="AK64">
        <v>69.710795792111753</v>
      </c>
      <c r="AL64">
        <v>70</v>
      </c>
      <c r="AM64">
        <v>69.710795792111753</v>
      </c>
      <c r="AN64">
        <v>70</v>
      </c>
      <c r="AO64">
        <v>69.710795792111753</v>
      </c>
      <c r="AP64">
        <v>70</v>
      </c>
      <c r="AQ64">
        <v>69.710795792111753</v>
      </c>
      <c r="AR64">
        <v>70</v>
      </c>
      <c r="AS64">
        <v>69.710795792111753</v>
      </c>
      <c r="AT64">
        <v>0</v>
      </c>
      <c r="AU64">
        <v>0</v>
      </c>
      <c r="AV64">
        <v>0</v>
      </c>
      <c r="AW64">
        <v>0</v>
      </c>
      <c r="AX64">
        <v>70</v>
      </c>
      <c r="AY64">
        <v>69.710795792111753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f t="shared" si="0"/>
        <v>890.12432334232972</v>
      </c>
    </row>
    <row r="65" spans="1:66" x14ac:dyDescent="0.25">
      <c r="A65" t="s">
        <v>87</v>
      </c>
      <c r="B65">
        <v>50</v>
      </c>
      <c r="C65">
        <v>65.106218090648042</v>
      </c>
      <c r="D65">
        <v>50</v>
      </c>
      <c r="E65">
        <v>65.106218090648042</v>
      </c>
      <c r="F65">
        <v>50</v>
      </c>
      <c r="G65">
        <v>65.106218090648042</v>
      </c>
      <c r="H65">
        <v>50</v>
      </c>
      <c r="I65">
        <v>65.106218090648042</v>
      </c>
      <c r="J65">
        <v>50</v>
      </c>
      <c r="K65">
        <v>65.106218090648042</v>
      </c>
      <c r="L65">
        <v>50</v>
      </c>
      <c r="M65">
        <v>65.106218090648042</v>
      </c>
      <c r="N65">
        <v>60</v>
      </c>
      <c r="O65">
        <v>67.408506941379898</v>
      </c>
      <c r="P65">
        <v>60</v>
      </c>
      <c r="Q65">
        <v>67.408506941379898</v>
      </c>
      <c r="R65">
        <v>60</v>
      </c>
      <c r="S65">
        <v>67.408506941379898</v>
      </c>
      <c r="T65">
        <v>60</v>
      </c>
      <c r="U65">
        <v>67.408506941379898</v>
      </c>
      <c r="V65">
        <v>60</v>
      </c>
      <c r="W65">
        <v>67.408506941379898</v>
      </c>
      <c r="X65">
        <v>60</v>
      </c>
      <c r="Y65">
        <v>67.408506941379898</v>
      </c>
      <c r="Z65">
        <v>60</v>
      </c>
      <c r="AA65">
        <v>67.408506941379898</v>
      </c>
      <c r="AB65">
        <v>0</v>
      </c>
      <c r="AC65">
        <v>0</v>
      </c>
      <c r="AD65">
        <v>60</v>
      </c>
      <c r="AE65">
        <v>67.408506941379898</v>
      </c>
      <c r="AF65">
        <v>60</v>
      </c>
      <c r="AG65">
        <v>67.408506941379898</v>
      </c>
      <c r="AH65">
        <v>60</v>
      </c>
      <c r="AI65">
        <v>67.408506941379898</v>
      </c>
      <c r="AJ65">
        <v>60</v>
      </c>
      <c r="AK65">
        <v>67.408506941379898</v>
      </c>
      <c r="AL65">
        <v>70</v>
      </c>
      <c r="AM65">
        <v>69.710795792111753</v>
      </c>
      <c r="AN65">
        <v>70</v>
      </c>
      <c r="AO65">
        <v>69.710795792111753</v>
      </c>
      <c r="AP65">
        <v>70</v>
      </c>
      <c r="AQ65">
        <v>69.710795792111753</v>
      </c>
      <c r="AR65">
        <v>70</v>
      </c>
      <c r="AS65">
        <v>69.710795792111753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f t="shared" si="0"/>
        <v>1410.9740680675136</v>
      </c>
    </row>
    <row r="66" spans="1:66" x14ac:dyDescent="0.25">
      <c r="A66" t="s">
        <v>98</v>
      </c>
      <c r="B66">
        <v>80</v>
      </c>
      <c r="C66">
        <v>64.85948629547326</v>
      </c>
      <c r="D66">
        <v>80</v>
      </c>
      <c r="E66">
        <v>64.85948629547326</v>
      </c>
      <c r="F66">
        <v>80</v>
      </c>
      <c r="G66">
        <v>64.85948629547326</v>
      </c>
      <c r="H66">
        <v>60</v>
      </c>
      <c r="I66">
        <v>60.254908594009564</v>
      </c>
      <c r="J66">
        <v>70</v>
      </c>
      <c r="K66">
        <v>62.557197444741412</v>
      </c>
      <c r="L66">
        <v>70</v>
      </c>
      <c r="M66">
        <v>62.557197444741412</v>
      </c>
      <c r="N66">
        <v>70</v>
      </c>
      <c r="O66">
        <v>62.557197444741412</v>
      </c>
      <c r="P66">
        <v>60</v>
      </c>
      <c r="Q66">
        <v>60.254908594009564</v>
      </c>
      <c r="R66">
        <v>60</v>
      </c>
      <c r="S66">
        <v>60.254908594009564</v>
      </c>
      <c r="T66">
        <v>60</v>
      </c>
      <c r="U66">
        <v>60.254908594009564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70</v>
      </c>
      <c r="AG66">
        <v>62.557197444741412</v>
      </c>
      <c r="AH66">
        <v>70</v>
      </c>
      <c r="AI66">
        <v>62.557197444741412</v>
      </c>
      <c r="AJ66">
        <v>70</v>
      </c>
      <c r="AK66">
        <v>62.557197444741412</v>
      </c>
      <c r="AL66">
        <v>70</v>
      </c>
      <c r="AM66">
        <v>62.557197444741412</v>
      </c>
      <c r="AN66">
        <v>70</v>
      </c>
      <c r="AO66">
        <v>62.557197444741412</v>
      </c>
      <c r="AP66">
        <v>70</v>
      </c>
      <c r="AQ66">
        <v>62.557197444741412</v>
      </c>
      <c r="AR66">
        <v>70</v>
      </c>
      <c r="AS66">
        <v>62.557197444741412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f t="shared" si="0"/>
        <v>1061.170067709872</v>
      </c>
    </row>
    <row r="67" spans="1:66" x14ac:dyDescent="0.25">
      <c r="A67" t="s">
        <v>99</v>
      </c>
      <c r="B67">
        <v>90</v>
      </c>
      <c r="C67">
        <v>67.161775146205102</v>
      </c>
      <c r="D67">
        <v>90</v>
      </c>
      <c r="E67">
        <v>67.161775146205102</v>
      </c>
      <c r="F67">
        <v>90</v>
      </c>
      <c r="G67">
        <v>67.161775146205102</v>
      </c>
      <c r="H67">
        <v>80</v>
      </c>
      <c r="I67">
        <v>64.85948629547326</v>
      </c>
      <c r="J67">
        <v>80</v>
      </c>
      <c r="K67">
        <v>64.85948629547326</v>
      </c>
      <c r="L67">
        <v>80</v>
      </c>
      <c r="M67">
        <v>64.85948629547326</v>
      </c>
      <c r="N67">
        <v>80</v>
      </c>
      <c r="O67">
        <v>64.85948629547326</v>
      </c>
      <c r="P67">
        <v>60</v>
      </c>
      <c r="Q67">
        <v>60.254908594009564</v>
      </c>
      <c r="R67">
        <v>60</v>
      </c>
      <c r="S67">
        <v>60.254908594009564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70</v>
      </c>
      <c r="AG67">
        <v>62.557197444741412</v>
      </c>
      <c r="AH67">
        <v>70</v>
      </c>
      <c r="AI67">
        <v>62.557197444741412</v>
      </c>
      <c r="AJ67">
        <v>70</v>
      </c>
      <c r="AK67">
        <v>62.557197444741412</v>
      </c>
      <c r="AL67">
        <v>70</v>
      </c>
      <c r="AM67">
        <v>62.557197444741412</v>
      </c>
      <c r="AN67">
        <v>70</v>
      </c>
      <c r="AO67">
        <v>62.557197444741412</v>
      </c>
      <c r="AP67">
        <v>70</v>
      </c>
      <c r="AQ67">
        <v>62.557197444741412</v>
      </c>
      <c r="AR67">
        <v>70</v>
      </c>
      <c r="AS67">
        <v>62.557197444741412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f t="shared" ref="BN67:BN123" si="1">C67+E67+G67+I67+K67+M67+O67+Q67+S67+U67+W67+Y67+AA67+AC67+AE67+AG67+AI67+AK67+AM67+AO67+AQ67+AS67+AU67+AW67+AY67+BA67+BC67+BE67+BG67+BI67+BK67+BM67</f>
        <v>1019.3334699217173</v>
      </c>
    </row>
    <row r="68" spans="1:66" x14ac:dyDescent="0.25">
      <c r="A68" t="s">
        <v>71</v>
      </c>
      <c r="B68">
        <v>70</v>
      </c>
      <c r="C68">
        <v>54.876650425959888</v>
      </c>
      <c r="D68">
        <v>70</v>
      </c>
      <c r="E68">
        <v>54.876650425959888</v>
      </c>
      <c r="F68">
        <v>70</v>
      </c>
      <c r="G68">
        <v>54.876650425959888</v>
      </c>
      <c r="H68">
        <v>70</v>
      </c>
      <c r="I68">
        <v>54.876650425959888</v>
      </c>
      <c r="J68">
        <v>70</v>
      </c>
      <c r="K68">
        <v>54.876650425959888</v>
      </c>
      <c r="L68">
        <v>70</v>
      </c>
      <c r="M68">
        <v>54.876650425959888</v>
      </c>
      <c r="N68">
        <v>70</v>
      </c>
      <c r="O68">
        <v>54.876650425959888</v>
      </c>
      <c r="P68">
        <v>70</v>
      </c>
      <c r="Q68">
        <v>54.876650425959888</v>
      </c>
      <c r="R68">
        <v>70</v>
      </c>
      <c r="S68">
        <v>54.876650425959888</v>
      </c>
      <c r="T68">
        <v>70</v>
      </c>
      <c r="U68">
        <v>54.876650425959888</v>
      </c>
      <c r="V68">
        <v>70</v>
      </c>
      <c r="W68">
        <v>54.876650425959888</v>
      </c>
      <c r="X68">
        <v>70</v>
      </c>
      <c r="Y68">
        <v>54.876650425959888</v>
      </c>
      <c r="Z68">
        <v>70</v>
      </c>
      <c r="AA68">
        <v>54.876650425959888</v>
      </c>
      <c r="AB68">
        <v>0</v>
      </c>
      <c r="AC68">
        <v>0</v>
      </c>
      <c r="AD68">
        <v>0</v>
      </c>
      <c r="AE68">
        <v>0</v>
      </c>
      <c r="AF68">
        <v>70</v>
      </c>
      <c r="AG68">
        <v>54.876650425959888</v>
      </c>
      <c r="AH68">
        <v>70</v>
      </c>
      <c r="AI68">
        <v>54.876650425959888</v>
      </c>
      <c r="AJ68">
        <v>70</v>
      </c>
      <c r="AK68">
        <v>54.876650425959888</v>
      </c>
      <c r="AL68">
        <v>70</v>
      </c>
      <c r="AM68">
        <v>54.876650425959888</v>
      </c>
      <c r="AN68">
        <v>70</v>
      </c>
      <c r="AO68">
        <v>54.876650425959888</v>
      </c>
      <c r="AP68">
        <v>70</v>
      </c>
      <c r="AQ68">
        <v>54.876650425959888</v>
      </c>
      <c r="AR68">
        <v>70</v>
      </c>
      <c r="AS68">
        <v>54.876650425959888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f t="shared" si="1"/>
        <v>1097.5330085191974</v>
      </c>
    </row>
    <row r="69" spans="1:66" x14ac:dyDescent="0.25">
      <c r="A69" t="s">
        <v>62</v>
      </c>
      <c r="B69">
        <v>70</v>
      </c>
      <c r="C69">
        <v>49.389718745256225</v>
      </c>
      <c r="D69">
        <v>70</v>
      </c>
      <c r="E69">
        <v>49.389718745256225</v>
      </c>
      <c r="F69">
        <v>70</v>
      </c>
      <c r="G69">
        <v>49.389718745256225</v>
      </c>
      <c r="H69">
        <v>70</v>
      </c>
      <c r="I69">
        <v>49.389718745256225</v>
      </c>
      <c r="J69">
        <v>70</v>
      </c>
      <c r="K69">
        <v>49.389718745256225</v>
      </c>
      <c r="L69">
        <v>70</v>
      </c>
      <c r="M69">
        <v>49.389718745256225</v>
      </c>
      <c r="N69">
        <v>0</v>
      </c>
      <c r="O69">
        <v>0</v>
      </c>
      <c r="P69">
        <v>70</v>
      </c>
      <c r="Q69">
        <v>49.389718745256225</v>
      </c>
      <c r="R69">
        <v>70</v>
      </c>
      <c r="S69">
        <v>49.389718745256225</v>
      </c>
      <c r="T69">
        <v>70</v>
      </c>
      <c r="U69">
        <v>49.389718745256225</v>
      </c>
      <c r="V69">
        <v>70</v>
      </c>
      <c r="W69">
        <v>49.389718745256225</v>
      </c>
      <c r="X69">
        <v>70</v>
      </c>
      <c r="Y69">
        <v>49.389718745256225</v>
      </c>
      <c r="Z69">
        <v>70</v>
      </c>
      <c r="AA69">
        <v>49.389718745256225</v>
      </c>
      <c r="AB69">
        <v>70</v>
      </c>
      <c r="AC69">
        <v>49.389718745256225</v>
      </c>
      <c r="AD69">
        <v>70</v>
      </c>
      <c r="AE69">
        <v>49.389718745256225</v>
      </c>
      <c r="AF69">
        <v>70</v>
      </c>
      <c r="AG69">
        <v>49.389718745256225</v>
      </c>
      <c r="AH69">
        <v>70</v>
      </c>
      <c r="AI69">
        <v>49.389718745256225</v>
      </c>
      <c r="AJ69">
        <v>70</v>
      </c>
      <c r="AK69">
        <v>49.389718745256225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f t="shared" si="1"/>
        <v>839.62521866935583</v>
      </c>
    </row>
    <row r="70" spans="1:66" x14ac:dyDescent="0.25">
      <c r="A70" t="s">
        <v>105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60</v>
      </c>
      <c r="AA70">
        <v>36.357032373468869</v>
      </c>
      <c r="AB70">
        <v>0</v>
      </c>
      <c r="AC70">
        <v>0</v>
      </c>
      <c r="AD70">
        <v>0</v>
      </c>
      <c r="AE70">
        <v>0</v>
      </c>
      <c r="AF70">
        <v>70</v>
      </c>
      <c r="AG70">
        <v>38.659321224200717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f t="shared" si="1"/>
        <v>75.016353597669593</v>
      </c>
    </row>
    <row r="71" spans="1:66" x14ac:dyDescent="0.25">
      <c r="A71" t="s">
        <v>101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60</v>
      </c>
      <c r="AA71">
        <v>36.357032373468869</v>
      </c>
      <c r="AB71">
        <v>60</v>
      </c>
      <c r="AC71">
        <v>36.357032373468869</v>
      </c>
      <c r="AD71">
        <v>60</v>
      </c>
      <c r="AE71">
        <v>36.357032373468869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f t="shared" si="1"/>
        <v>109.07109712040661</v>
      </c>
    </row>
    <row r="72" spans="1:66" x14ac:dyDescent="0.25">
      <c r="A72" t="s">
        <v>97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60</v>
      </c>
      <c r="AC72">
        <v>60.254908594009564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f t="shared" si="1"/>
        <v>60.254908594009564</v>
      </c>
    </row>
    <row r="73" spans="1:66" x14ac:dyDescent="0.25">
      <c r="A73" t="s">
        <v>164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90</v>
      </c>
      <c r="M73">
        <v>60.008176798834768</v>
      </c>
      <c r="N73">
        <v>0</v>
      </c>
      <c r="O73">
        <v>0</v>
      </c>
      <c r="P73">
        <v>70</v>
      </c>
      <c r="Q73">
        <v>55.403599097371071</v>
      </c>
      <c r="R73">
        <v>70</v>
      </c>
      <c r="S73">
        <v>55.403599097371071</v>
      </c>
      <c r="T73">
        <v>0</v>
      </c>
      <c r="U73">
        <v>0</v>
      </c>
      <c r="V73">
        <v>70</v>
      </c>
      <c r="W73">
        <v>55.403599097371071</v>
      </c>
      <c r="X73">
        <v>70</v>
      </c>
      <c r="Y73">
        <v>55.403599097371071</v>
      </c>
      <c r="Z73">
        <v>70</v>
      </c>
      <c r="AA73">
        <v>55.403599097371071</v>
      </c>
      <c r="AB73">
        <v>60</v>
      </c>
      <c r="AC73">
        <v>53.101310246639223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f t="shared" si="1"/>
        <v>390.12748253232934</v>
      </c>
    </row>
    <row r="74" spans="1:66" x14ac:dyDescent="0.25">
      <c r="A74" t="s">
        <v>77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70</v>
      </c>
      <c r="AA74">
        <v>49.389718745256225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f t="shared" si="1"/>
        <v>49.389718745256225</v>
      </c>
    </row>
    <row r="75" spans="1:66" x14ac:dyDescent="0.25">
      <c r="A75" t="s">
        <v>117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60</v>
      </c>
      <c r="AA75">
        <v>47.087429894524377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f t="shared" si="1"/>
        <v>47.087429894524377</v>
      </c>
    </row>
    <row r="76" spans="1:66" x14ac:dyDescent="0.25">
      <c r="A76" t="s">
        <v>82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90</v>
      </c>
      <c r="Q76">
        <v>74.31537349357545</v>
      </c>
      <c r="R76">
        <v>0</v>
      </c>
      <c r="S76">
        <v>0</v>
      </c>
      <c r="T76">
        <v>0</v>
      </c>
      <c r="U76">
        <v>0</v>
      </c>
      <c r="V76">
        <v>90</v>
      </c>
      <c r="W76">
        <v>74.31537349357545</v>
      </c>
      <c r="X76">
        <v>90</v>
      </c>
      <c r="Y76">
        <v>74.31537349357545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f t="shared" si="1"/>
        <v>222.94612048072634</v>
      </c>
    </row>
    <row r="77" spans="1:66" x14ac:dyDescent="0.25">
      <c r="A77" t="s">
        <v>108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80</v>
      </c>
      <c r="Q77">
        <v>61.282687121788094</v>
      </c>
      <c r="R77">
        <v>0</v>
      </c>
      <c r="S77">
        <v>0</v>
      </c>
      <c r="T77">
        <v>0</v>
      </c>
      <c r="U77">
        <v>0</v>
      </c>
      <c r="V77">
        <v>80</v>
      </c>
      <c r="W77">
        <v>61.282687121788094</v>
      </c>
      <c r="X77">
        <v>80</v>
      </c>
      <c r="Y77">
        <v>61.282687121788094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f t="shared" si="1"/>
        <v>183.84806136536429</v>
      </c>
    </row>
    <row r="78" spans="1:66" x14ac:dyDescent="0.25">
      <c r="A78" t="s">
        <v>32</v>
      </c>
      <c r="B78">
        <v>60</v>
      </c>
      <c r="C78">
        <v>60.254908594009564</v>
      </c>
      <c r="D78">
        <v>60</v>
      </c>
      <c r="E78">
        <v>60.254908594009564</v>
      </c>
      <c r="F78">
        <v>60</v>
      </c>
      <c r="G78">
        <v>60.254908594009564</v>
      </c>
      <c r="H78">
        <v>60</v>
      </c>
      <c r="I78">
        <v>60.254908594009564</v>
      </c>
      <c r="J78">
        <v>60</v>
      </c>
      <c r="K78">
        <v>60.254908594009564</v>
      </c>
      <c r="L78">
        <v>60</v>
      </c>
      <c r="M78">
        <v>60.254908594009564</v>
      </c>
      <c r="N78">
        <v>60</v>
      </c>
      <c r="O78">
        <v>60.254908594009564</v>
      </c>
      <c r="P78">
        <v>60</v>
      </c>
      <c r="Q78">
        <v>60.254908594009564</v>
      </c>
      <c r="R78">
        <v>60</v>
      </c>
      <c r="S78">
        <v>60.254908594009564</v>
      </c>
      <c r="T78">
        <v>60</v>
      </c>
      <c r="U78">
        <v>60.254908594009564</v>
      </c>
      <c r="V78">
        <v>60</v>
      </c>
      <c r="W78">
        <v>60.254908594009564</v>
      </c>
      <c r="X78">
        <v>60</v>
      </c>
      <c r="Y78">
        <v>60.254908594009564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f t="shared" si="1"/>
        <v>723.05890312811471</v>
      </c>
    </row>
    <row r="79" spans="1:66" x14ac:dyDescent="0.25">
      <c r="A79" t="s">
        <v>161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80</v>
      </c>
      <c r="M79">
        <v>57.705887948102927</v>
      </c>
      <c r="N79">
        <v>0</v>
      </c>
      <c r="O79">
        <v>0</v>
      </c>
      <c r="P79">
        <v>0</v>
      </c>
      <c r="Q79">
        <v>0</v>
      </c>
      <c r="R79">
        <v>60</v>
      </c>
      <c r="S79">
        <v>53.101310246639223</v>
      </c>
      <c r="T79">
        <v>100</v>
      </c>
      <c r="U79">
        <v>62.310465649566623</v>
      </c>
      <c r="V79">
        <v>70</v>
      </c>
      <c r="W79">
        <v>55.403599097371071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f t="shared" si="1"/>
        <v>228.52126294167982</v>
      </c>
    </row>
    <row r="80" spans="1:66" x14ac:dyDescent="0.25">
      <c r="A80" t="s">
        <v>159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90</v>
      </c>
      <c r="M80">
        <v>60.008176798834768</v>
      </c>
      <c r="N80">
        <v>70</v>
      </c>
      <c r="O80">
        <v>55.403599097371071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f t="shared" si="1"/>
        <v>115.41177589620584</v>
      </c>
    </row>
    <row r="81" spans="1:66" x14ac:dyDescent="0.25">
      <c r="A81" t="s">
        <v>65</v>
      </c>
      <c r="B81">
        <v>70</v>
      </c>
      <c r="C81">
        <v>55.403599097371071</v>
      </c>
      <c r="D81">
        <v>70</v>
      </c>
      <c r="E81">
        <v>55.403599097371071</v>
      </c>
      <c r="F81">
        <v>50</v>
      </c>
      <c r="G81">
        <v>50.799021395907374</v>
      </c>
      <c r="H81">
        <v>80</v>
      </c>
      <c r="I81">
        <v>57.705887948102927</v>
      </c>
      <c r="J81">
        <v>60</v>
      </c>
      <c r="K81">
        <v>53.101310246639223</v>
      </c>
      <c r="L81">
        <v>70</v>
      </c>
      <c r="M81">
        <v>55.403599097371071</v>
      </c>
      <c r="N81">
        <v>70</v>
      </c>
      <c r="O81">
        <v>55.403599097371071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f t="shared" si="1"/>
        <v>383.2206159801338</v>
      </c>
    </row>
    <row r="82" spans="1:66" x14ac:dyDescent="0.25">
      <c r="A82" t="s">
        <v>156</v>
      </c>
      <c r="B82">
        <v>70</v>
      </c>
      <c r="C82">
        <v>55.403599097371071</v>
      </c>
      <c r="D82">
        <v>70</v>
      </c>
      <c r="E82">
        <v>55.403599097371071</v>
      </c>
      <c r="F82">
        <v>80</v>
      </c>
      <c r="G82">
        <v>57.705887948102927</v>
      </c>
      <c r="H82">
        <v>60</v>
      </c>
      <c r="I82">
        <v>53.101310246639223</v>
      </c>
      <c r="J82">
        <v>80</v>
      </c>
      <c r="K82">
        <v>57.705887948102927</v>
      </c>
      <c r="L82">
        <v>80</v>
      </c>
      <c r="M82">
        <v>57.705887948102927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f t="shared" si="1"/>
        <v>337.02617228569017</v>
      </c>
    </row>
    <row r="83" spans="1:66" x14ac:dyDescent="0.25">
      <c r="A83" t="s">
        <v>160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100</v>
      </c>
      <c r="K83">
        <v>62.310465649566623</v>
      </c>
      <c r="L83">
        <v>70</v>
      </c>
      <c r="M83">
        <v>55.403599097371071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f t="shared" si="1"/>
        <v>117.71406474693769</v>
      </c>
    </row>
    <row r="84" spans="1:66" x14ac:dyDescent="0.25">
      <c r="A84" t="s">
        <v>72</v>
      </c>
      <c r="B84">
        <v>100</v>
      </c>
      <c r="C84">
        <v>60.955888698103692</v>
      </c>
      <c r="D84">
        <v>100</v>
      </c>
      <c r="E84">
        <v>60.955888698103692</v>
      </c>
      <c r="F84">
        <v>100</v>
      </c>
      <c r="G84">
        <v>60.955888698103692</v>
      </c>
      <c r="H84">
        <v>70</v>
      </c>
      <c r="I84">
        <v>54.04902214590814</v>
      </c>
      <c r="J84">
        <v>80</v>
      </c>
      <c r="K84">
        <v>56.351310996639995</v>
      </c>
      <c r="L84">
        <v>70</v>
      </c>
      <c r="M84">
        <v>54.04902214590814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f t="shared" si="1"/>
        <v>347.31702138276728</v>
      </c>
    </row>
    <row r="85" spans="1:66" x14ac:dyDescent="0.25">
      <c r="A85" t="s">
        <v>153</v>
      </c>
      <c r="B85">
        <v>50</v>
      </c>
      <c r="C85">
        <v>50.799021395907374</v>
      </c>
      <c r="D85">
        <v>50</v>
      </c>
      <c r="E85">
        <v>50.799021395907374</v>
      </c>
      <c r="F85">
        <v>0</v>
      </c>
      <c r="G85">
        <v>0</v>
      </c>
      <c r="H85">
        <v>50</v>
      </c>
      <c r="I85">
        <v>50.799021395907374</v>
      </c>
      <c r="J85">
        <v>50</v>
      </c>
      <c r="K85">
        <v>50.799021395907374</v>
      </c>
      <c r="L85">
        <v>50</v>
      </c>
      <c r="M85">
        <v>50.799021395907374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f t="shared" si="1"/>
        <v>253.99510697953687</v>
      </c>
    </row>
    <row r="86" spans="1:66" x14ac:dyDescent="0.25">
      <c r="A86" t="s">
        <v>157</v>
      </c>
      <c r="B86">
        <v>60</v>
      </c>
      <c r="C86">
        <v>53.101310246639223</v>
      </c>
      <c r="D86">
        <v>60</v>
      </c>
      <c r="E86">
        <v>53.101310246639223</v>
      </c>
      <c r="F86">
        <v>40</v>
      </c>
      <c r="G86">
        <v>48.496732545175519</v>
      </c>
      <c r="H86">
        <v>40</v>
      </c>
      <c r="I86">
        <v>48.496732545175519</v>
      </c>
      <c r="J86">
        <v>50</v>
      </c>
      <c r="K86">
        <v>50.799021395907374</v>
      </c>
      <c r="L86">
        <v>50</v>
      </c>
      <c r="M86">
        <v>50.799021395907374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f t="shared" si="1"/>
        <v>304.79412837544425</v>
      </c>
    </row>
    <row r="87" spans="1:66" x14ac:dyDescent="0.25">
      <c r="A87" t="s">
        <v>68</v>
      </c>
      <c r="B87">
        <v>60</v>
      </c>
      <c r="C87">
        <v>47.087429894524377</v>
      </c>
      <c r="D87">
        <v>60</v>
      </c>
      <c r="E87">
        <v>47.087429894524377</v>
      </c>
      <c r="F87">
        <v>60</v>
      </c>
      <c r="G87">
        <v>47.087429894524377</v>
      </c>
      <c r="H87">
        <v>50</v>
      </c>
      <c r="I87">
        <v>44.785141043792528</v>
      </c>
      <c r="J87">
        <v>50</v>
      </c>
      <c r="K87">
        <v>44.785141043792528</v>
      </c>
      <c r="L87">
        <v>60</v>
      </c>
      <c r="M87">
        <v>47.087429894524377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f t="shared" si="1"/>
        <v>277.92000166568255</v>
      </c>
    </row>
    <row r="88" spans="1:66" x14ac:dyDescent="0.25">
      <c r="A88" t="s">
        <v>59</v>
      </c>
      <c r="B88">
        <v>90</v>
      </c>
      <c r="C88">
        <v>60.008176798834768</v>
      </c>
      <c r="D88">
        <v>0</v>
      </c>
      <c r="E88">
        <v>0</v>
      </c>
      <c r="F88">
        <v>0</v>
      </c>
      <c r="G88">
        <v>0</v>
      </c>
      <c r="H88">
        <v>50</v>
      </c>
      <c r="I88">
        <v>50.799021395907374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f t="shared" si="1"/>
        <v>110.80719819474214</v>
      </c>
    </row>
    <row r="89" spans="1:66" x14ac:dyDescent="0.25">
      <c r="A89" t="s">
        <v>83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f t="shared" si="1"/>
        <v>0</v>
      </c>
    </row>
    <row r="90" spans="1:66" x14ac:dyDescent="0.25">
      <c r="A90" t="s">
        <v>85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f t="shared" si="1"/>
        <v>0</v>
      </c>
    </row>
    <row r="91" spans="1:66" x14ac:dyDescent="0.25">
      <c r="A91" t="s">
        <v>86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f t="shared" si="1"/>
        <v>0</v>
      </c>
    </row>
    <row r="92" spans="1:66" x14ac:dyDescent="0.25">
      <c r="A92" t="s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f t="shared" si="1"/>
        <v>0</v>
      </c>
    </row>
    <row r="93" spans="1:66" x14ac:dyDescent="0.25">
      <c r="A93" t="s">
        <v>95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f t="shared" si="1"/>
        <v>0</v>
      </c>
    </row>
    <row r="94" spans="1:66" x14ac:dyDescent="0.25">
      <c r="A94" t="s">
        <v>96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f t="shared" si="1"/>
        <v>0</v>
      </c>
    </row>
    <row r="95" spans="1:66" x14ac:dyDescent="0.25">
      <c r="A95" t="s">
        <v>103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f t="shared" si="1"/>
        <v>0</v>
      </c>
    </row>
    <row r="96" spans="1:66" x14ac:dyDescent="0.25">
      <c r="A96" t="s">
        <v>104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f t="shared" si="1"/>
        <v>0</v>
      </c>
    </row>
    <row r="97" spans="1:66" x14ac:dyDescent="0.25">
      <c r="A97" t="s">
        <v>106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f t="shared" si="1"/>
        <v>0</v>
      </c>
    </row>
    <row r="98" spans="1:66" x14ac:dyDescent="0.25">
      <c r="A98" t="s">
        <v>107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f t="shared" si="1"/>
        <v>0</v>
      </c>
    </row>
    <row r="99" spans="1:66" x14ac:dyDescent="0.25">
      <c r="A99" t="s">
        <v>110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f t="shared" si="1"/>
        <v>0</v>
      </c>
    </row>
    <row r="100" spans="1:66" x14ac:dyDescent="0.25">
      <c r="A100" t="s">
        <v>113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f t="shared" si="1"/>
        <v>0</v>
      </c>
    </row>
    <row r="101" spans="1:66" x14ac:dyDescent="0.25">
      <c r="A101" t="s">
        <v>114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f t="shared" si="1"/>
        <v>0</v>
      </c>
    </row>
    <row r="102" spans="1:66" x14ac:dyDescent="0.25">
      <c r="A102" t="s">
        <v>115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f t="shared" si="1"/>
        <v>0</v>
      </c>
    </row>
    <row r="103" spans="1:66" x14ac:dyDescent="0.25">
      <c r="A103" t="s">
        <v>116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f t="shared" si="1"/>
        <v>0</v>
      </c>
    </row>
    <row r="104" spans="1:66" x14ac:dyDescent="0.25">
      <c r="A104" t="s">
        <v>118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f t="shared" si="1"/>
        <v>0</v>
      </c>
    </row>
    <row r="105" spans="1:66" x14ac:dyDescent="0.25">
      <c r="A105" t="s">
        <v>119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f t="shared" si="1"/>
        <v>0</v>
      </c>
    </row>
    <row r="106" spans="1:66" x14ac:dyDescent="0.25">
      <c r="A106" t="s">
        <v>120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f t="shared" si="1"/>
        <v>0</v>
      </c>
    </row>
    <row r="107" spans="1:66" x14ac:dyDescent="0.25">
      <c r="A107" t="s">
        <v>124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f t="shared" si="1"/>
        <v>0</v>
      </c>
    </row>
    <row r="108" spans="1:66" x14ac:dyDescent="0.25">
      <c r="A108" t="s">
        <v>126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f t="shared" si="1"/>
        <v>0</v>
      </c>
    </row>
    <row r="109" spans="1:66" x14ac:dyDescent="0.25">
      <c r="A109" t="s">
        <v>127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f t="shared" si="1"/>
        <v>0</v>
      </c>
    </row>
    <row r="110" spans="1:66" x14ac:dyDescent="0.25">
      <c r="A110" t="s">
        <v>130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f t="shared" si="1"/>
        <v>0</v>
      </c>
    </row>
    <row r="111" spans="1:66" x14ac:dyDescent="0.25">
      <c r="A111" t="s">
        <v>133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f t="shared" si="1"/>
        <v>0</v>
      </c>
    </row>
    <row r="112" spans="1:66" x14ac:dyDescent="0.25">
      <c r="A112" t="s">
        <v>134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f t="shared" si="1"/>
        <v>0</v>
      </c>
    </row>
    <row r="113" spans="1:66" x14ac:dyDescent="0.25">
      <c r="A113" t="s">
        <v>136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f t="shared" si="1"/>
        <v>0</v>
      </c>
    </row>
    <row r="114" spans="1:66" x14ac:dyDescent="0.25">
      <c r="A114" t="s">
        <v>137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f t="shared" si="1"/>
        <v>0</v>
      </c>
    </row>
    <row r="115" spans="1:66" x14ac:dyDescent="0.25">
      <c r="A115" t="s">
        <v>138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f t="shared" si="1"/>
        <v>0</v>
      </c>
    </row>
    <row r="116" spans="1:66" x14ac:dyDescent="0.25">
      <c r="A116" t="s">
        <v>139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f t="shared" si="1"/>
        <v>0</v>
      </c>
    </row>
    <row r="117" spans="1:66" x14ac:dyDescent="0.25">
      <c r="A117" t="s">
        <v>140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f t="shared" si="1"/>
        <v>0</v>
      </c>
    </row>
    <row r="118" spans="1:66" x14ac:dyDescent="0.25">
      <c r="A118" t="s">
        <v>146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f t="shared" si="1"/>
        <v>0</v>
      </c>
    </row>
    <row r="119" spans="1:66" x14ac:dyDescent="0.25">
      <c r="A119" t="s">
        <v>152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f t="shared" si="1"/>
        <v>0</v>
      </c>
    </row>
    <row r="120" spans="1:66" x14ac:dyDescent="0.25">
      <c r="A120" t="s">
        <v>162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f t="shared" si="1"/>
        <v>0</v>
      </c>
    </row>
    <row r="121" spans="1:66" x14ac:dyDescent="0.25">
      <c r="A121" t="s">
        <v>172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f t="shared" si="1"/>
        <v>0</v>
      </c>
    </row>
    <row r="122" spans="1:66" x14ac:dyDescent="0.25">
      <c r="A122" t="s">
        <v>174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f t="shared" si="1"/>
        <v>0</v>
      </c>
    </row>
    <row r="123" spans="1:66" x14ac:dyDescent="0.25">
      <c r="A123" t="s">
        <v>176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f t="shared" si="1"/>
        <v>0</v>
      </c>
    </row>
  </sheetData>
  <autoFilter ref="A1:BM123" xr:uid="{9A728A3B-6F68-411B-9E3D-E8D553FE9EC8}">
    <sortState xmlns:xlrd2="http://schemas.microsoft.com/office/spreadsheetml/2017/richdata2" ref="A2:BM123">
      <sortCondition descending="1" ref="BM1:BM123"/>
    </sortState>
  </autoFilter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A6E10-984F-4E1E-B24A-8627DEC994EB}">
  <dimension ref="A1:B21"/>
  <sheetViews>
    <sheetView topLeftCell="A7" workbookViewId="0">
      <selection activeCell="A2" sqref="A2:B21"/>
    </sheetView>
  </sheetViews>
  <sheetFormatPr defaultRowHeight="15" x14ac:dyDescent="0.25"/>
  <cols>
    <col min="1" max="1" width="51.5703125" customWidth="1"/>
  </cols>
  <sheetData>
    <row r="1" spans="1:2" ht="15.75" thickBot="1" x14ac:dyDescent="0.3">
      <c r="A1" s="40" t="s">
        <v>25</v>
      </c>
      <c r="B1" s="40" t="s">
        <v>26</v>
      </c>
    </row>
    <row r="2" spans="1:2" x14ac:dyDescent="0.25">
      <c r="A2" t="s">
        <v>128</v>
      </c>
      <c r="B2">
        <v>75.589883816528769</v>
      </c>
    </row>
    <row r="3" spans="1:2" x14ac:dyDescent="0.25">
      <c r="A3" t="s">
        <v>66</v>
      </c>
      <c r="B3">
        <v>73.287594965796913</v>
      </c>
    </row>
    <row r="4" spans="1:2" x14ac:dyDescent="0.25">
      <c r="A4" t="s">
        <v>99</v>
      </c>
      <c r="B4">
        <v>67.161775146205102</v>
      </c>
    </row>
    <row r="5" spans="1:2" x14ac:dyDescent="0.25">
      <c r="A5" t="s">
        <v>90</v>
      </c>
      <c r="B5">
        <v>66.133996618426579</v>
      </c>
    </row>
    <row r="6" spans="1:2" x14ac:dyDescent="0.25">
      <c r="A6" t="s">
        <v>87</v>
      </c>
      <c r="B6">
        <v>65.106218090648042</v>
      </c>
    </row>
    <row r="7" spans="1:2" x14ac:dyDescent="0.25">
      <c r="A7" t="s">
        <v>98</v>
      </c>
      <c r="B7">
        <v>64.85948629547326</v>
      </c>
    </row>
    <row r="8" spans="1:2" x14ac:dyDescent="0.25">
      <c r="A8" t="s">
        <v>72</v>
      </c>
      <c r="B8">
        <v>60.955888698103692</v>
      </c>
    </row>
    <row r="9" spans="1:2" x14ac:dyDescent="0.25">
      <c r="A9" t="s">
        <v>67</v>
      </c>
      <c r="B9">
        <v>60.755738450376903</v>
      </c>
    </row>
    <row r="10" spans="1:2" x14ac:dyDescent="0.25">
      <c r="A10" t="s">
        <v>32</v>
      </c>
      <c r="B10">
        <v>60.254908594009564</v>
      </c>
    </row>
    <row r="11" spans="1:2" x14ac:dyDescent="0.25">
      <c r="A11" t="s">
        <v>59</v>
      </c>
      <c r="B11">
        <v>60.008176798834768</v>
      </c>
    </row>
    <row r="12" spans="1:2" x14ac:dyDescent="0.25">
      <c r="A12" t="s">
        <v>166</v>
      </c>
      <c r="B12">
        <v>60.008176798834768</v>
      </c>
    </row>
    <row r="13" spans="1:2" x14ac:dyDescent="0.25">
      <c r="A13" t="s">
        <v>35</v>
      </c>
      <c r="B13">
        <v>57.952619743277708</v>
      </c>
    </row>
    <row r="14" spans="1:2" x14ac:dyDescent="0.25">
      <c r="A14" t="s">
        <v>63</v>
      </c>
      <c r="B14">
        <v>57.705887948102927</v>
      </c>
    </row>
    <row r="15" spans="1:2" x14ac:dyDescent="0.25">
      <c r="A15" t="s">
        <v>109</v>
      </c>
      <c r="B15">
        <v>57.705887948102927</v>
      </c>
    </row>
    <row r="16" spans="1:2" x14ac:dyDescent="0.25">
      <c r="A16" t="s">
        <v>65</v>
      </c>
      <c r="B16">
        <v>55.403599097371071</v>
      </c>
    </row>
    <row r="17" spans="1:2" x14ac:dyDescent="0.25">
      <c r="A17" t="s">
        <v>149</v>
      </c>
      <c r="B17">
        <v>55.403599097371071</v>
      </c>
    </row>
    <row r="18" spans="1:2" x14ac:dyDescent="0.25">
      <c r="A18" t="s">
        <v>55</v>
      </c>
      <c r="B18">
        <v>55.403599097371071</v>
      </c>
    </row>
    <row r="19" spans="1:2" x14ac:dyDescent="0.25">
      <c r="A19" t="s">
        <v>156</v>
      </c>
      <c r="B19">
        <v>55.403599097371071</v>
      </c>
    </row>
    <row r="20" spans="1:2" x14ac:dyDescent="0.25">
      <c r="A20" t="s">
        <v>170</v>
      </c>
      <c r="B20">
        <v>55.403599097371071</v>
      </c>
    </row>
    <row r="21" spans="1:2" x14ac:dyDescent="0.25">
      <c r="A21" t="s">
        <v>60</v>
      </c>
      <c r="B21">
        <v>55.403599097371071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5C180-9260-4067-99C9-1325796C1BC0}">
  <dimension ref="A1:B21"/>
  <sheetViews>
    <sheetView workbookViewId="0">
      <selection activeCell="B21" sqref="A2:B21"/>
    </sheetView>
  </sheetViews>
  <sheetFormatPr defaultRowHeight="15" x14ac:dyDescent="0.25"/>
  <cols>
    <col min="1" max="1" width="41.7109375" customWidth="1"/>
    <col min="2" max="2" width="13.7109375" customWidth="1"/>
  </cols>
  <sheetData>
    <row r="1" spans="1:2" ht="15.75" thickBot="1" x14ac:dyDescent="0.3">
      <c r="A1" s="40" t="s">
        <v>25</v>
      </c>
      <c r="B1" s="40" t="s">
        <v>26</v>
      </c>
    </row>
    <row r="2" spans="1:2" x14ac:dyDescent="0.25">
      <c r="A2" t="s">
        <v>128</v>
      </c>
      <c r="B2">
        <v>75.589883816528769</v>
      </c>
    </row>
    <row r="3" spans="1:2" x14ac:dyDescent="0.25">
      <c r="A3" t="s">
        <v>66</v>
      </c>
      <c r="B3">
        <v>73.287594965796913</v>
      </c>
    </row>
    <row r="4" spans="1:2" x14ac:dyDescent="0.25">
      <c r="A4" t="s">
        <v>99</v>
      </c>
      <c r="B4">
        <v>67.161775146205102</v>
      </c>
    </row>
    <row r="5" spans="1:2" x14ac:dyDescent="0.25">
      <c r="A5" t="s">
        <v>90</v>
      </c>
      <c r="B5">
        <v>66.133996618426579</v>
      </c>
    </row>
    <row r="6" spans="1:2" x14ac:dyDescent="0.25">
      <c r="A6" t="s">
        <v>87</v>
      </c>
      <c r="B6">
        <v>65.106218090648042</v>
      </c>
    </row>
    <row r="7" spans="1:2" x14ac:dyDescent="0.25">
      <c r="A7" t="s">
        <v>98</v>
      </c>
      <c r="B7">
        <v>64.85948629547326</v>
      </c>
    </row>
    <row r="8" spans="1:2" x14ac:dyDescent="0.25">
      <c r="A8" t="s">
        <v>72</v>
      </c>
      <c r="B8">
        <v>60.955888698103692</v>
      </c>
    </row>
    <row r="9" spans="1:2" x14ac:dyDescent="0.25">
      <c r="A9" t="s">
        <v>67</v>
      </c>
      <c r="B9">
        <v>60.755738450376903</v>
      </c>
    </row>
    <row r="10" spans="1:2" x14ac:dyDescent="0.25">
      <c r="A10" t="s">
        <v>32</v>
      </c>
      <c r="B10">
        <v>60.254908594009564</v>
      </c>
    </row>
    <row r="11" spans="1:2" x14ac:dyDescent="0.25">
      <c r="A11" t="s">
        <v>35</v>
      </c>
      <c r="B11">
        <v>57.952619743277708</v>
      </c>
    </row>
    <row r="12" spans="1:2" x14ac:dyDescent="0.25">
      <c r="A12" t="s">
        <v>63</v>
      </c>
      <c r="B12">
        <v>57.705887948102927</v>
      </c>
    </row>
    <row r="13" spans="1:2" x14ac:dyDescent="0.25">
      <c r="A13" t="s">
        <v>109</v>
      </c>
      <c r="B13">
        <v>57.705887948102927</v>
      </c>
    </row>
    <row r="14" spans="1:2" x14ac:dyDescent="0.25">
      <c r="A14" t="s">
        <v>65</v>
      </c>
      <c r="B14">
        <v>55.403599097371071</v>
      </c>
    </row>
    <row r="15" spans="1:2" x14ac:dyDescent="0.25">
      <c r="A15" t="s">
        <v>149</v>
      </c>
      <c r="B15">
        <v>55.403599097371071</v>
      </c>
    </row>
    <row r="16" spans="1:2" x14ac:dyDescent="0.25">
      <c r="A16" t="s">
        <v>156</v>
      </c>
      <c r="B16">
        <v>55.403599097371071</v>
      </c>
    </row>
    <row r="17" spans="1:2" x14ac:dyDescent="0.25">
      <c r="A17" t="s">
        <v>170</v>
      </c>
      <c r="B17">
        <v>55.403599097371071</v>
      </c>
    </row>
    <row r="18" spans="1:2" x14ac:dyDescent="0.25">
      <c r="A18" t="s">
        <v>60</v>
      </c>
      <c r="B18">
        <v>55.403599097371071</v>
      </c>
    </row>
    <row r="19" spans="1:2" x14ac:dyDescent="0.25">
      <c r="A19" t="s">
        <v>69</v>
      </c>
      <c r="B19">
        <v>54.876650425959888</v>
      </c>
    </row>
    <row r="20" spans="1:2" x14ac:dyDescent="0.25">
      <c r="A20" t="s">
        <v>70</v>
      </c>
      <c r="B20">
        <v>54.876650425959888</v>
      </c>
    </row>
    <row r="21" spans="1:2" x14ac:dyDescent="0.25">
      <c r="A21" t="s">
        <v>71</v>
      </c>
      <c r="B21">
        <v>54.876650425959888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AHP Hierarchy</vt:lpstr>
      <vt:lpstr>Pair-wise matrix</vt:lpstr>
      <vt:lpstr>Normalized pair-wise</vt:lpstr>
      <vt:lpstr>Consistency</vt:lpstr>
      <vt:lpstr>SQLi</vt:lpstr>
      <vt:lpstr>All flaws</vt:lpstr>
      <vt:lpstr>Results</vt:lpstr>
      <vt:lpstr>SQLi top 20</vt:lpstr>
      <vt:lpstr>Command injection top 20</vt:lpstr>
      <vt:lpstr>XSS top 20</vt:lpstr>
      <vt:lpstr>Dynamic Code Evaluation top 20</vt:lpstr>
      <vt:lpstr>DoS top 20</vt:lpstr>
      <vt:lpstr>API Often Misused top 20</vt:lpstr>
      <vt:lpstr>API Code Correctness top 20</vt:lpstr>
      <vt:lpstr>Access Control top 20</vt:lpstr>
      <vt:lpstr>Cookie Security top 20</vt:lpstr>
      <vt:lpstr>Insecure Transport top 20</vt:lpstr>
      <vt:lpstr>Key Management top 20</vt:lpstr>
      <vt:lpstr>Password Management top 20</vt:lpstr>
      <vt:lpstr>Privacy Violation top 20</vt:lpstr>
      <vt:lpstr>Privilege Management top 20</vt:lpstr>
      <vt:lpstr>Weak Cryptography top 20</vt:lpstr>
      <vt:lpstr>Race Condition top 20</vt:lpstr>
      <vt:lpstr>J2EE Bad Practices top 20</vt:lpstr>
      <vt:lpstr>Poor Error Handling top 20</vt:lpstr>
      <vt:lpstr>Code Correctness top 20</vt:lpstr>
      <vt:lpstr>Dead Code top 20</vt:lpstr>
      <vt:lpstr>Poor Style top 20</vt:lpstr>
      <vt:lpstr>Unreleased Resource top 20</vt:lpstr>
      <vt:lpstr>HTML5 top 20</vt:lpstr>
      <vt:lpstr>Insecure Storage top 20</vt:lpstr>
      <vt:lpstr>System Information Leak top 20</vt:lpstr>
      <vt:lpstr>Build Misconfiguration top 20</vt:lpstr>
      <vt:lpstr>Dockerfile Misconfig top 20</vt:lpstr>
      <vt:lpstr>Target env misconfig top 20</vt:lpstr>
      <vt:lpstr>Disgruntled emp inj top 20</vt:lpstr>
      <vt:lpstr>Insecure Deployment top 20</vt:lpstr>
      <vt:lpstr>Usage of 3-party comp top 20</vt:lpstr>
      <vt:lpstr>Test env data leakage top 20</vt:lpstr>
      <vt:lpstr>All Results top 20</vt:lpstr>
      <vt:lpstr>All Results</vt:lpstr>
      <vt:lpstr>Reorder</vt:lpstr>
      <vt:lpstr>Reorder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2022-02-14T17:51:14Z</dcterms:created>
  <dcterms:modified xsi:type="dcterms:W3CDTF">2022-05-02T22:25:00Z</dcterms:modified>
</cp:coreProperties>
</file>