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ivot Table 1" sheetId="3" r:id="rId6"/>
    <sheet state="visible" name="Detail1-Pineapple-Malaysia" sheetId="4" r:id="rId7"/>
    <sheet state="visible" name="Copy of Sheet1" sheetId="5" r:id="rId8"/>
  </sheets>
  <definedNames>
    <definedName hidden="1" localSheetId="0" name="_xlnm._FilterDatabase">Sheet1!$A$1:$E$1988</definedName>
    <definedName hidden="1" localSheetId="4" name="_xlnm._FilterDatabase">'Copy of Sheet1'!$A$1:$E$5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<sst xmlns="http://schemas.openxmlformats.org/spreadsheetml/2006/main" count="93" uniqueCount="30">
  <si>
    <t>Employee Name</t>
  </si>
  <si>
    <t>Department</t>
  </si>
  <si>
    <t>Date</t>
  </si>
  <si>
    <t>Salary</t>
  </si>
  <si>
    <t>Status</t>
  </si>
  <si>
    <t>John Smith</t>
  </si>
  <si>
    <t>HR</t>
  </si>
  <si>
    <t>Active</t>
  </si>
  <si>
    <t>Anna Brown</t>
  </si>
  <si>
    <t>Marketing</t>
  </si>
  <si>
    <t>Carlos Perez</t>
  </si>
  <si>
    <t>Finance</t>
  </si>
  <si>
    <t>Inactive</t>
  </si>
  <si>
    <t>Olivia Chen</t>
  </si>
  <si>
    <t>Fruits</t>
  </si>
  <si>
    <t>Amount (in Units)</t>
  </si>
  <si>
    <t>Country</t>
  </si>
  <si>
    <t>Apple</t>
  </si>
  <si>
    <t>India</t>
  </si>
  <si>
    <t>Pineapple</t>
  </si>
  <si>
    <t>Guavas</t>
  </si>
  <si>
    <t>Mango</t>
  </si>
  <si>
    <t>Malaysia</t>
  </si>
  <si>
    <t>Nepal</t>
  </si>
  <si>
    <t>Singapore</t>
  </si>
  <si>
    <t>SUM of Amount (in Units)</t>
  </si>
  <si>
    <t>Grand Total</t>
  </si>
  <si>
    <t>Employee Info</t>
  </si>
  <si>
    <t>Departament</t>
  </si>
  <si>
    <t>Start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</si>
</sst>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/MM/yyyy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b/>
      <color theme="1"/>
      <name val="Calibri"/>
    </font>
    <font>
      <color theme="1"/>
      <name val="Calibri"/>
      <scheme val="minor"/>
    </font>
    <font>
      <b/>
      <color rgb="FFFFFFFF"/>
      <name val="Calibri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0" fontId="2" numFmtId="0" xfId="0" applyBorder="1" applyFont="1"/>
    <xf borderId="1" fillId="0" fontId="2" numFmtId="164" xfId="0" applyBorder="1" applyFont="1" applyNumberFormat="1"/>
    <xf borderId="1" fillId="0" fontId="2" numFmtId="0" xfId="0" applyBorder="1" applyFont="1"/>
    <xf borderId="1" fillId="0" fontId="2" numFmtId="164" xfId="0" applyAlignment="1" applyBorder="1" applyFont="1" applyNumberFormat="1">
      <alignment readingOrder="0"/>
    </xf>
    <xf borderId="0" fillId="0" fontId="3" numFmtId="0" xfId="0" applyAlignment="1" applyFont="1">
      <alignment horizontal="center"/>
    </xf>
    <xf borderId="0" fillId="0" fontId="2" numFmtId="0" xfId="0" applyFont="1"/>
    <xf borderId="0" fillId="0" fontId="4" numFmtId="0" xfId="0" applyFont="1"/>
    <xf borderId="2" fillId="0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1" fillId="0" fontId="1" numFmtId="165" xfId="0" applyAlignment="1" applyBorder="1" applyFont="1" applyNumberFormat="1">
      <alignment horizontal="center" vertical="top"/>
    </xf>
    <xf borderId="1" fillId="0" fontId="2" numFmtId="165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Pineapple-Malaysi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Sheet2!$F$3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Sheet2!$E$4:$E$14</c:f>
            </c:strRef>
          </c:cat>
          <c:val>
            <c:numRef>
              <c:f>Sheet2!$F$4:$F$14</c:f>
              <c:numCache/>
            </c:numRef>
          </c:val>
        </c:ser>
        <c:ser>
          <c:idx val="1"/>
          <c:order val="1"/>
          <c:tx>
            <c:strRef>
              <c:f>Sheet2!$G$3</c:f>
            </c:strRef>
          </c:tx>
          <c:cat>
            <c:strRef>
              <c:f>Sheet2!$E$4:$E$14</c:f>
            </c:strRef>
          </c:cat>
          <c:val>
            <c:numRef>
              <c:f>Sheet2!$G$4:$G$14</c:f>
              <c:numCache/>
            </c:numRef>
          </c:val>
        </c:ser>
        <c:axId val="859366031"/>
        <c:axId val="2045069325"/>
      </c:barChart>
      <c:catAx>
        <c:axId val="85936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069325"/>
      </c:catAx>
      <c:valAx>
        <c:axId val="2045069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366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India, Malaysia, Nepal and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1'!$A$3:$A$6</c:f>
            </c:strRef>
          </c:cat>
          <c:val>
            <c:numRef>
              <c:f>'Pivot Table 1'!$B$3:$B$6</c:f>
              <c:numCache/>
            </c:numRef>
          </c:val>
        </c:ser>
        <c:ser>
          <c:idx val="1"/>
          <c:order val="1"/>
          <c:tx>
            <c:strRef>
              <c:f>'Pivot Table 1'!$C$2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1'!$A$3:$A$6</c:f>
            </c:strRef>
          </c:cat>
          <c:val>
            <c:numRef>
              <c:f>'Pivot Table 1'!$C$3:$C$6</c:f>
              <c:numCache/>
            </c:numRef>
          </c:val>
        </c:ser>
        <c:ser>
          <c:idx val="2"/>
          <c:order val="2"/>
          <c:tx>
            <c:strRef>
              <c:f>'Pivot Table 1'!$D$2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1'!$A$3:$A$6</c:f>
            </c:strRef>
          </c:cat>
          <c:val>
            <c:numRef>
              <c:f>'Pivot Table 1'!$D$3:$D$6</c:f>
              <c:numCache/>
            </c:numRef>
          </c:val>
        </c:ser>
        <c:ser>
          <c:idx val="3"/>
          <c:order val="3"/>
          <c:tx>
            <c:strRef>
              <c:f>'Pivot Table 1'!$E$2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1'!$A$3:$A$6</c:f>
            </c:strRef>
          </c:cat>
          <c:val>
            <c:numRef>
              <c:f>'Pivot Table 1'!$E$3:$E$6</c:f>
              <c:numCache/>
            </c:numRef>
          </c:val>
        </c:ser>
        <c:axId val="46607485"/>
        <c:axId val="1059037607"/>
      </c:barChart>
      <c:catAx>
        <c:axId val="46607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Fruits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9037607"/>
      </c:catAx>
      <c:valAx>
        <c:axId val="1059037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66074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India, Malaysia, Nepal and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1'!$A$3:$A$7</c:f>
            </c:strRef>
          </c:cat>
          <c:val>
            <c:numRef>
              <c:f>'Pivot Table 1'!$B$3:$B$7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1'!$A$3:$A$7</c:f>
            </c:strRef>
          </c:cat>
          <c:val>
            <c:numRef>
              <c:f>'Pivot Table 1'!$C$3:$C$7</c:f>
              <c:numCache/>
            </c:numRef>
          </c:val>
        </c:ser>
        <c:ser>
          <c:idx val="2"/>
          <c:order val="2"/>
          <c:tx>
            <c:strRef>
              <c:f>'Pivot Table 1'!$D$1:$D$2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1'!$A$3:$A$7</c:f>
            </c:strRef>
          </c:cat>
          <c:val>
            <c:numRef>
              <c:f>'Pivot Table 1'!$D$3:$D$7</c:f>
              <c:numCache/>
            </c:numRef>
          </c:val>
        </c:ser>
        <c:ser>
          <c:idx val="3"/>
          <c:order val="3"/>
          <c:tx>
            <c:strRef>
              <c:f>'Pivot Table 1'!$E$1:$E$2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1'!$A$3:$A$7</c:f>
            </c:strRef>
          </c:cat>
          <c:val>
            <c:numRef>
              <c:f>'Pivot Table 1'!$E$3:$E$7</c:f>
              <c:numCache/>
            </c:numRef>
          </c:val>
        </c:ser>
        <c:axId val="1735957880"/>
        <c:axId val="1611672"/>
      </c:barChart>
      <c:catAx>
        <c:axId val="173595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Fruits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672"/>
      </c:catAx>
      <c:valAx>
        <c:axId val="1611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957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15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114300</xdr:colOff>
      <xdr:row>2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3" sheet="Sheet2"/>
  </cacheSource>
  <cacheFields>
    <cacheField name="Fruits" numFmtId="0">
      <sharedItems>
        <s v="Apple"/>
        <s v="Pineapple"/>
        <s v="Guavas"/>
        <s v="Mango"/>
      </sharedItems>
    </cacheField>
    <cacheField name="Amount (in Units)" numFmtId="0">
      <sharedItems containsSemiMixedTypes="0" containsString="0" containsNumber="1" containsInteger="1">
        <n v="100.0"/>
        <n v="200.0"/>
        <n v="150.0"/>
        <n v="400.0"/>
        <n v="350.0"/>
        <n v="700.0"/>
        <n v="800.0"/>
        <n v="900.0"/>
        <n v="1000.0"/>
        <n v="1200.0"/>
        <n v="1500.0"/>
      </sharedItems>
    </cacheField>
    <cacheField name="Country" numFmtId="0">
      <sharedItems>
        <s v="India"/>
        <s v="Malaysia"/>
        <s v="Nepal"/>
        <s v="Singapor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F7" firstHeaderRow="0" firstDataRow="1" firstDataCol="1"/>
  <pivotFields>
    <pivotField name="Fruits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Amount (in Unit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untry" axis="axisCol" compact="0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0"/>
  </rowFields>
  <colFields>
    <field x="2"/>
  </colFields>
  <dataFields>
    <dataField name="SUM of Amount (in Units)" fld="1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16:B21" firstHeaderRow="0" firstDataRow="1" firstDataCol="0"/>
  <pivotFields>
    <pivotField name="Fruits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Amount (in Unit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dataFields>
    <dataField name="SUM of Amount (in Units)" fld="1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D16:E21" firstHeaderRow="0" firstDataRow="1" firstDataCol="0"/>
  <pivotFields>
    <pivotField name="Fruits" compact="0" outline="0" multipleItemSelectionAllowed="1" showAll="0">
      <items>
        <item x="0"/>
        <item x="1"/>
        <item x="2"/>
        <item x="3"/>
        <item t="default"/>
      </items>
    </pivotField>
    <pivotField name="Amount (in Unit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untry" axis="axisRow" compact="0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2"/>
  </rowFields>
  <dataFields>
    <dataField name="SUM of Amount (in Units)" fld="1" baseField="0"/>
  </dataFields>
</pivotTableDefinition>
</file>

<file path=xl/tables/table1.xml><?xml version="1.0" encoding="utf-8"?>
<table xmlns="http://schemas.openxmlformats.org/spreadsheetml/2006/main" ref="A1:C2" displayName="Table_1" name="Table_1" id="1">
  <tableColumns count="3">
    <tableColumn name="Fruits" id="1"/>
    <tableColumn name="Amount (in Units)" id="2"/>
    <tableColumn name="Country" id="3"/>
  </tableColumns>
  <tableStyleInfo name="Detail1-Pineapple-Malaysi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11.71"/>
    <col customWidth="1" min="3" max="3" width="10.86"/>
    <col customWidth="1" min="4" max="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4">
        <v>44695.0</v>
      </c>
      <c r="D2" s="5">
        <v>55000.0</v>
      </c>
      <c r="E2" s="5" t="s">
        <v>7</v>
      </c>
    </row>
    <row r="3">
      <c r="A3" s="3" t="s">
        <v>8</v>
      </c>
      <c r="B3" s="3" t="s">
        <v>9</v>
      </c>
      <c r="C3" s="4">
        <v>44137.0</v>
      </c>
      <c r="D3" s="5">
        <v>62000.0</v>
      </c>
      <c r="E3" s="5" t="s">
        <v>7</v>
      </c>
    </row>
    <row r="4">
      <c r="A4" s="3" t="s">
        <v>10</v>
      </c>
      <c r="B4" s="3" t="s">
        <v>11</v>
      </c>
      <c r="C4" s="4">
        <v>43667.0</v>
      </c>
      <c r="D4" s="5">
        <v>71000.0</v>
      </c>
      <c r="E4" s="5" t="s">
        <v>12</v>
      </c>
    </row>
    <row r="5">
      <c r="A5" s="3" t="s">
        <v>13</v>
      </c>
      <c r="B5" s="3" t="s">
        <v>6</v>
      </c>
      <c r="C5" s="6">
        <v>44540.0</v>
      </c>
      <c r="D5" s="5">
        <v>58000.0</v>
      </c>
      <c r="E5" s="5" t="s">
        <v>7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</sheetData>
  <autoFilter ref="$A$1:$E$1988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16.71"/>
    <col customWidth="1" min="3" max="6" width="14.43"/>
  </cols>
  <sheetData>
    <row r="1">
      <c r="A1" s="7" t="s">
        <v>14</v>
      </c>
      <c r="B1" s="7" t="s">
        <v>15</v>
      </c>
      <c r="C1" s="7" t="s">
        <v>16</v>
      </c>
    </row>
    <row r="2">
      <c r="A2" s="8" t="s">
        <v>17</v>
      </c>
      <c r="B2" s="8">
        <v>100.0</v>
      </c>
      <c r="C2" s="8" t="s">
        <v>18</v>
      </c>
    </row>
    <row r="3">
      <c r="A3" s="8" t="s">
        <v>19</v>
      </c>
      <c r="B3" s="8">
        <v>200.0</v>
      </c>
      <c r="C3" s="8" t="s">
        <v>18</v>
      </c>
      <c r="E3" s="9" t="str">
        <f>IFERROR(__xludf.DUMMYFUNCTION("QUERY(A1:C13, ""SELECT C, A, SUM(B) GROUP BY C, A ORDER BY  C, A"", 1)"),"Country")</f>
        <v>Country</v>
      </c>
      <c r="F3" s="9" t="str">
        <f>IFERROR(__xludf.DUMMYFUNCTION("""COMPUTED_VALUE"""),"Fruits")</f>
        <v>Fruits</v>
      </c>
      <c r="G3" s="9" t="str">
        <f>IFERROR(__xludf.DUMMYFUNCTION("""COMPUTED_VALUE"""),"sum Amount (in Units)")</f>
        <v>sum Amount (in Units)</v>
      </c>
    </row>
    <row r="4">
      <c r="A4" s="8" t="s">
        <v>20</v>
      </c>
      <c r="B4" s="8">
        <v>150.0</v>
      </c>
      <c r="C4" s="8" t="s">
        <v>18</v>
      </c>
      <c r="E4" s="9" t="str">
        <f>IFERROR(__xludf.DUMMYFUNCTION("""COMPUTED_VALUE"""),"India")</f>
        <v>India</v>
      </c>
      <c r="F4" s="9" t="str">
        <f>IFERROR(__xludf.DUMMYFUNCTION("""COMPUTED_VALUE"""),"Apple")</f>
        <v>Apple</v>
      </c>
      <c r="G4" s="9">
        <f>IFERROR(__xludf.DUMMYFUNCTION("""COMPUTED_VALUE"""),100.0)</f>
        <v>100</v>
      </c>
    </row>
    <row r="5">
      <c r="A5" s="8" t="s">
        <v>21</v>
      </c>
      <c r="B5" s="8">
        <v>400.0</v>
      </c>
      <c r="C5" s="8" t="s">
        <v>18</v>
      </c>
      <c r="E5" s="9" t="str">
        <f>IFERROR(__xludf.DUMMYFUNCTION("""COMPUTED_VALUE"""),"India")</f>
        <v>India</v>
      </c>
      <c r="F5" s="9" t="str">
        <f>IFERROR(__xludf.DUMMYFUNCTION("""COMPUTED_VALUE"""),"Guavas")</f>
        <v>Guavas</v>
      </c>
      <c r="G5" s="9">
        <f>IFERROR(__xludf.DUMMYFUNCTION("""COMPUTED_VALUE"""),150.0)</f>
        <v>150</v>
      </c>
    </row>
    <row r="6">
      <c r="A6" s="8" t="s">
        <v>21</v>
      </c>
      <c r="B6" s="8">
        <v>350.0</v>
      </c>
      <c r="C6" s="8" t="s">
        <v>18</v>
      </c>
      <c r="E6" s="9" t="str">
        <f>IFERROR(__xludf.DUMMYFUNCTION("""COMPUTED_VALUE"""),"India")</f>
        <v>India</v>
      </c>
      <c r="F6" s="9" t="str">
        <f>IFERROR(__xludf.DUMMYFUNCTION("""COMPUTED_VALUE"""),"Mango")</f>
        <v>Mango</v>
      </c>
      <c r="G6" s="9">
        <f>IFERROR(__xludf.DUMMYFUNCTION("""COMPUTED_VALUE"""),750.0)</f>
        <v>750</v>
      </c>
    </row>
    <row r="7">
      <c r="A7" s="8" t="s">
        <v>17</v>
      </c>
      <c r="B7" s="8">
        <v>150.0</v>
      </c>
      <c r="C7" s="8" t="s">
        <v>22</v>
      </c>
      <c r="E7" s="9" t="str">
        <f>IFERROR(__xludf.DUMMYFUNCTION("""COMPUTED_VALUE"""),"India")</f>
        <v>India</v>
      </c>
      <c r="F7" s="9" t="str">
        <f>IFERROR(__xludf.DUMMYFUNCTION("""COMPUTED_VALUE"""),"Pineapple")</f>
        <v>Pineapple</v>
      </c>
      <c r="G7" s="9">
        <f>IFERROR(__xludf.DUMMYFUNCTION("""COMPUTED_VALUE"""),200.0)</f>
        <v>200</v>
      </c>
    </row>
    <row r="8">
      <c r="A8" s="8" t="s">
        <v>19</v>
      </c>
      <c r="B8" s="8">
        <v>700.0</v>
      </c>
      <c r="C8" s="8" t="s">
        <v>22</v>
      </c>
      <c r="E8" s="9" t="str">
        <f>IFERROR(__xludf.DUMMYFUNCTION("""COMPUTED_VALUE"""),"Malaysia")</f>
        <v>Malaysia</v>
      </c>
      <c r="F8" s="9" t="str">
        <f>IFERROR(__xludf.DUMMYFUNCTION("""COMPUTED_VALUE"""),"Apple")</f>
        <v>Apple</v>
      </c>
      <c r="G8" s="9">
        <f>IFERROR(__xludf.DUMMYFUNCTION("""COMPUTED_VALUE"""),150.0)</f>
        <v>150</v>
      </c>
    </row>
    <row r="9">
      <c r="A9" s="8" t="s">
        <v>20</v>
      </c>
      <c r="B9" s="8">
        <v>800.0</v>
      </c>
      <c r="C9" s="8" t="s">
        <v>22</v>
      </c>
      <c r="E9" s="9" t="str">
        <f>IFERROR(__xludf.DUMMYFUNCTION("""COMPUTED_VALUE"""),"Malaysia")</f>
        <v>Malaysia</v>
      </c>
      <c r="F9" s="9" t="str">
        <f>IFERROR(__xludf.DUMMYFUNCTION("""COMPUTED_VALUE"""),"Guavas")</f>
        <v>Guavas</v>
      </c>
      <c r="G9" s="9">
        <f>IFERROR(__xludf.DUMMYFUNCTION("""COMPUTED_VALUE"""),800.0)</f>
        <v>800</v>
      </c>
    </row>
    <row r="10">
      <c r="A10" s="8" t="s">
        <v>21</v>
      </c>
      <c r="B10" s="8">
        <v>900.0</v>
      </c>
      <c r="C10" s="8" t="s">
        <v>22</v>
      </c>
      <c r="E10" s="9" t="str">
        <f>IFERROR(__xludf.DUMMYFUNCTION("""COMPUTED_VALUE"""),"Malaysia")</f>
        <v>Malaysia</v>
      </c>
      <c r="F10" s="9" t="str">
        <f>IFERROR(__xludf.DUMMYFUNCTION("""COMPUTED_VALUE"""),"Mango")</f>
        <v>Mango</v>
      </c>
      <c r="G10" s="9">
        <f>IFERROR(__xludf.DUMMYFUNCTION("""COMPUTED_VALUE"""),900.0)</f>
        <v>900</v>
      </c>
    </row>
    <row r="11">
      <c r="A11" s="8" t="s">
        <v>17</v>
      </c>
      <c r="B11" s="8">
        <v>1000.0</v>
      </c>
      <c r="C11" s="8" t="s">
        <v>23</v>
      </c>
      <c r="E11" s="9" t="str">
        <f>IFERROR(__xludf.DUMMYFUNCTION("""COMPUTED_VALUE"""),"Malaysia")</f>
        <v>Malaysia</v>
      </c>
      <c r="F11" s="9" t="str">
        <f>IFERROR(__xludf.DUMMYFUNCTION("""COMPUTED_VALUE"""),"Pineapple")</f>
        <v>Pineapple</v>
      </c>
      <c r="G11" s="9">
        <f>IFERROR(__xludf.DUMMYFUNCTION("""COMPUTED_VALUE"""),700.0)</f>
        <v>700</v>
      </c>
    </row>
    <row r="12">
      <c r="A12" s="8" t="s">
        <v>19</v>
      </c>
      <c r="B12" s="8">
        <v>1200.0</v>
      </c>
      <c r="C12" s="8" t="s">
        <v>23</v>
      </c>
      <c r="E12" s="9" t="str">
        <f>IFERROR(__xludf.DUMMYFUNCTION("""COMPUTED_VALUE"""),"Nepal")</f>
        <v>Nepal</v>
      </c>
      <c r="F12" s="9" t="str">
        <f>IFERROR(__xludf.DUMMYFUNCTION("""COMPUTED_VALUE"""),"Apple")</f>
        <v>Apple</v>
      </c>
      <c r="G12" s="9">
        <f>IFERROR(__xludf.DUMMYFUNCTION("""COMPUTED_VALUE"""),1000.0)</f>
        <v>1000</v>
      </c>
    </row>
    <row r="13">
      <c r="A13" s="8" t="s">
        <v>20</v>
      </c>
      <c r="B13" s="8">
        <v>1500.0</v>
      </c>
      <c r="C13" s="8" t="s">
        <v>24</v>
      </c>
      <c r="E13" s="9" t="str">
        <f>IFERROR(__xludf.DUMMYFUNCTION("""COMPUTED_VALUE"""),"Nepal")</f>
        <v>Nepal</v>
      </c>
      <c r="F13" s="9" t="str">
        <f>IFERROR(__xludf.DUMMYFUNCTION("""COMPUTED_VALUE"""),"Pineapple")</f>
        <v>Pineapple</v>
      </c>
      <c r="G13" s="9">
        <f>IFERROR(__xludf.DUMMYFUNCTION("""COMPUTED_VALUE"""),1200.0)</f>
        <v>1200</v>
      </c>
    </row>
    <row r="14">
      <c r="E14" s="9" t="str">
        <f>IFERROR(__xludf.DUMMYFUNCTION("""COMPUTED_VALUE"""),"Singapore")</f>
        <v>Singapore</v>
      </c>
      <c r="F14" s="9" t="str">
        <f>IFERROR(__xludf.DUMMYFUNCTION("""COMPUTED_VALUE"""),"Guavas")</f>
        <v>Guavas</v>
      </c>
      <c r="G14" s="9">
        <f>IFERROR(__xludf.DUMMYFUNCTION("""COMPUTED_VALUE"""),1500.0)</f>
        <v>1500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/>
    <row r="2"/>
    <row r="3"/>
    <row r="4"/>
    <row r="5"/>
    <row r="6"/>
    <row r="7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0" t="s">
        <v>14</v>
      </c>
      <c r="B1" s="11" t="s">
        <v>15</v>
      </c>
      <c r="C1" s="12" t="s">
        <v>16</v>
      </c>
    </row>
    <row r="2">
      <c r="A2" s="13" t="s">
        <v>19</v>
      </c>
      <c r="B2" s="14">
        <v>700.0</v>
      </c>
      <c r="C2" s="15" t="s">
        <v>22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15.57"/>
    <col customWidth="1" min="3" max="3" width="12.71"/>
    <col customWidth="1" min="4" max="6" width="8.71"/>
  </cols>
  <sheetData>
    <row r="1">
      <c r="A1" s="2" t="s">
        <v>27</v>
      </c>
      <c r="B1" s="2" t="s">
        <v>28</v>
      </c>
      <c r="C1" s="16" t="s">
        <v>29</v>
      </c>
      <c r="D1" s="2" t="s">
        <v>3</v>
      </c>
      <c r="E1" s="2" t="s">
        <v>4</v>
      </c>
    </row>
    <row r="2">
      <c r="A2" s="5" t="s">
        <v>5</v>
      </c>
      <c r="B2" s="5" t="s">
        <v>6</v>
      </c>
      <c r="C2" s="17">
        <v>44695.0</v>
      </c>
      <c r="D2" s="5">
        <v>55000.0</v>
      </c>
      <c r="E2" s="5" t="s">
        <v>7</v>
      </c>
    </row>
    <row r="3">
      <c r="A3" s="5" t="s">
        <v>8</v>
      </c>
      <c r="B3" s="5" t="s">
        <v>9</v>
      </c>
      <c r="C3" s="17">
        <v>44137.0</v>
      </c>
      <c r="D3" s="5">
        <v>62000.0</v>
      </c>
      <c r="E3" s="5" t="s">
        <v>7</v>
      </c>
    </row>
    <row r="4">
      <c r="A4" s="5" t="s">
        <v>10</v>
      </c>
      <c r="B4" s="5" t="s">
        <v>11</v>
      </c>
      <c r="C4" s="17">
        <v>43667.0</v>
      </c>
      <c r="D4" s="5">
        <v>71000.0</v>
      </c>
      <c r="E4" s="5" t="s">
        <v>12</v>
      </c>
    </row>
    <row r="5">
      <c r="A5" s="5" t="s">
        <v>13</v>
      </c>
      <c r="B5" s="5" t="s">
        <v>6</v>
      </c>
      <c r="C5" s="17">
        <v>45212.0</v>
      </c>
      <c r="D5" s="5">
        <v>58000.0</v>
      </c>
      <c r="E5" s="5" t="s">
        <v>7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5"/>
  <printOptions/>
  <pageMargins bottom="0.75" footer="0.0" header="0.0" left="0.7" right="0.7" top="0.75"/>
  <pageSetup orientation="landscape"/>
  <drawing r:id="rId1"/>
</worksheet>
</file>