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Forecast &amp; Schedule Management\New Development\SAS\Historical data\"/>
    </mc:Choice>
  </mc:AlternateContent>
  <xr:revisionPtr revIDLastSave="0" documentId="13_ncr:1_{02031FD5-FE39-4323-B1BF-62ACBCDCFF52}" xr6:coauthVersionLast="47" xr6:coauthVersionMax="47" xr10:uidLastSave="{00000000-0000-0000-0000-000000000000}"/>
  <bookViews>
    <workbookView xWindow="-120" yWindow="-120" windowWidth="20730" windowHeight="11160" xr2:uid="{13204B95-C8CB-44CE-9E22-02559F043718}"/>
  </bookViews>
  <sheets>
    <sheet name="Formulae" sheetId="1" r:id="rId1"/>
  </sheets>
  <externalReferences>
    <externalReference r:id="rId2"/>
    <externalReference r:id="rId3"/>
  </externalReferences>
  <definedNames>
    <definedName name="OD_UD">[1]Rate!$M$5:$M$19</definedName>
    <definedName name="QUERY_FOR_REL_WEATHER_0000">#REF!</definedName>
    <definedName name="Weather">[1]Rate!$I$5:$I$19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H10" i="1" s="1"/>
  <c r="E9" i="1"/>
  <c r="G9" i="1" s="1"/>
  <c r="E8" i="1"/>
  <c r="H8" i="1" s="1"/>
  <c r="E7" i="1"/>
  <c r="H7" i="1" s="1"/>
  <c r="E6" i="1"/>
  <c r="H6" i="1" s="1"/>
  <c r="B6" i="1"/>
  <c r="B7" i="1" s="1"/>
  <c r="B8" i="1" s="1"/>
  <c r="B9" i="1" s="1"/>
  <c r="B10" i="1" s="1"/>
  <c r="E5" i="1"/>
  <c r="G5" i="1" s="1"/>
  <c r="B5" i="1"/>
  <c r="H9" i="1" l="1"/>
  <c r="I9" i="1" s="1"/>
  <c r="G10" i="1"/>
  <c r="I10" i="1" s="1"/>
  <c r="G6" i="1"/>
  <c r="I6" i="1" s="1"/>
  <c r="H5" i="1"/>
  <c r="I5" i="1" s="1"/>
  <c r="G8" i="1"/>
  <c r="I8" i="1" s="1"/>
  <c r="G7" i="1"/>
  <c r="I7" i="1" s="1"/>
</calcChain>
</file>

<file path=xl/sharedStrings.xml><?xml version="1.0" encoding="utf-8"?>
<sst xmlns="http://schemas.openxmlformats.org/spreadsheetml/2006/main" count="12" uniqueCount="12">
  <si>
    <t>a)</t>
  </si>
  <si>
    <t>Formula for Heat Index Calculation</t>
  </si>
  <si>
    <t>&gt;&gt; Enter Temperature</t>
  </si>
  <si>
    <t>&gt;&gt; Enter Humidity</t>
  </si>
  <si>
    <t>Date</t>
  </si>
  <si>
    <t>Block</t>
  </si>
  <si>
    <t>T Degree Cel</t>
  </si>
  <si>
    <t>T In Fahrenheit</t>
  </si>
  <si>
    <t xml:space="preserve"> Humidity</t>
  </si>
  <si>
    <t>Heat Index in Fahrenheit</t>
  </si>
  <si>
    <t>Final Heat Index (In Celsius)</t>
  </si>
  <si>
    <t>Heat Index for T&lt; 26.7 Deg.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</si>
</sst>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14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2" fontId="1" fillId="5" borderId="1" xfId="2" applyNumberFormat="1" applyFill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  <xf numFmtId="2" fontId="1" fillId="0" borderId="0" xfId="2" applyNumberFormat="1" applyAlignment="1">
      <alignment horizontal="center" wrapText="1"/>
    </xf>
    <xf numFmtId="2" fontId="2" fillId="6" borderId="1" xfId="2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3">
    <cellStyle name="Normal" xfId="0" builtinId="0"/>
    <cellStyle name="Normal 3" xfId="1" xr:uid="{58ED015C-8C2C-4E2E-B25C-0F0A3199E9D0}"/>
    <cellStyle name="Normal_Heat Index Past year Data" xfId="2" xr:uid="{0FEA4672-3C4C-4541-9CCC-8CC4435A53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13</xdr:row>
      <xdr:rowOff>9525</xdr:rowOff>
    </xdr:from>
    <xdr:to>
      <xdr:col>15</xdr:col>
      <xdr:colOff>360324</xdr:colOff>
      <xdr:row>58</xdr:row>
      <xdr:rowOff>37186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BA0B3-C87D-4D9B-B9A3-822A98334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600325"/>
          <a:ext cx="13009524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Reports/FY18-19/Jun-18/Format%2025.6%20Actual%20Power%20Position%2006th%20Jun'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25.48.48\dept_data\Operations\ABT\10th_Don't%20Delete\Forecast%20Exercise%20Sep%202017%20(Updated%20on%2011%20Nov'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Position"/>
      <sheetName val="Summary"/>
      <sheetName val="Sheet1"/>
      <sheetName val="Rate"/>
      <sheetName val="HI Calculation"/>
      <sheetName val="Weather Data"/>
      <sheetName val="For MAPE calculation"/>
      <sheetName val="R-Infra D daily format"/>
      <sheetName val="Interstate power Evaluation"/>
      <sheetName val="Whattsup MEssage"/>
      <sheetName val="IEX values"/>
      <sheetName val="Sheet3"/>
      <sheetName val="Bilateral Availlbility Change"/>
      <sheetName val="Paste IEx report here"/>
      <sheetName val="Bilateral rates"/>
      <sheetName val="Bilateral Rate Evaluation"/>
      <sheetName val="Sheet2"/>
    </sheetNames>
    <sheetDataSet>
      <sheetData sheetId="0"/>
      <sheetData sheetId="1"/>
      <sheetData sheetId="2"/>
      <sheetData sheetId="3">
        <row r="5">
          <cell r="I5" t="str">
            <v>Weather Related Comments</v>
          </cell>
          <cell r="M5" t="str">
            <v>Over Drawal / Under Drawal</v>
          </cell>
        </row>
        <row r="7">
          <cell r="I7" t="str">
            <v>Temperature Increased from Previous day and Forecast</v>
          </cell>
          <cell r="M7" t="str">
            <v>Planned Overdrawal</v>
          </cell>
        </row>
        <row r="8">
          <cell r="I8" t="str">
            <v>Temperature decreased from Previous day and Forecast</v>
          </cell>
          <cell r="M8" t="str">
            <v>Planned underdrawal</v>
          </cell>
        </row>
        <row r="9">
          <cell r="I9" t="str">
            <v>Heat Index increased than forecasted</v>
          </cell>
          <cell r="M9" t="str">
            <v>IEX Sale ( with planned underdrawal) bid not clear</v>
          </cell>
        </row>
        <row r="10">
          <cell r="I10" t="str">
            <v>Heat Index decreased than forecasted</v>
          </cell>
        </row>
        <row r="11">
          <cell r="I11" t="str">
            <v>Sudden rain</v>
          </cell>
        </row>
        <row r="12">
          <cell r="I12" t="str">
            <v>Cloudy Weather</v>
          </cell>
        </row>
        <row r="13">
          <cell r="I13" t="str">
            <v>Windy Weather</v>
          </cell>
        </row>
        <row r="14">
          <cell r="I14" t="str">
            <v>Over Cast</v>
          </cell>
        </row>
        <row r="15">
          <cell r="I15" t="str">
            <v>Temperature dropped drastically than forecasted</v>
          </cell>
        </row>
        <row r="16">
          <cell r="I16" t="str">
            <v>Heavy Rainfall</v>
          </cell>
        </row>
        <row r="17">
          <cell r="I17" t="str">
            <v>Very heavy rainfall</v>
          </cell>
        </row>
        <row r="18">
          <cell r="I18" t="str">
            <v>Rainfall after a brief dry spell</v>
          </cell>
        </row>
        <row r="19">
          <cell r="I19" t="str">
            <v>Onset of monoon</v>
          </cell>
        </row>
      </sheetData>
      <sheetData sheetId="4">
        <row r="5">
          <cell r="I5">
            <v>35.218770364815711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82017"/>
      <sheetName val="31082017"/>
      <sheetName val="01092017"/>
      <sheetName val="Bakri ID"/>
      <sheetName val="02092017"/>
      <sheetName val="03092017_"/>
      <sheetName val="04092017_"/>
      <sheetName val="03092017"/>
      <sheetName val="04092017"/>
      <sheetName val="05092017"/>
      <sheetName val="Ganesh Chaturthi"/>
      <sheetName val="06092017"/>
      <sheetName val="07092017"/>
      <sheetName val="08092017"/>
      <sheetName val="09092017"/>
      <sheetName val="10092017"/>
      <sheetName val="08092017_"/>
      <sheetName val="04092017 (2)"/>
      <sheetName val="11092017"/>
      <sheetName val="12092017"/>
      <sheetName val="13092017"/>
      <sheetName val="Omkar TR1 load profile"/>
      <sheetName val="14092017"/>
      <sheetName val="15092017"/>
      <sheetName val="15092017 (2)"/>
      <sheetName val="16092017"/>
      <sheetName val="17092017"/>
      <sheetName val="18092017"/>
      <sheetName val="19092017"/>
      <sheetName val="20092017"/>
      <sheetName val="21092017"/>
      <sheetName val="22092017"/>
      <sheetName val="23092017"/>
      <sheetName val="24092017"/>
      <sheetName val="25092017"/>
      <sheetName val="24092017 (2)"/>
      <sheetName val="23092017 (2)"/>
      <sheetName val="Sheet3"/>
      <sheetName val="26092017"/>
      <sheetName val="27092017"/>
      <sheetName val="28092017"/>
      <sheetName val="29092017"/>
      <sheetName val="30092017"/>
      <sheetName val="2015"/>
      <sheetName val="Sheet6"/>
      <sheetName val="Dussehra"/>
      <sheetName val="Dassra Profile"/>
      <sheetName val="01102017"/>
      <sheetName val="02102017"/>
      <sheetName val="03102017"/>
      <sheetName val="04102017"/>
      <sheetName val="05102017"/>
      <sheetName val="06102017"/>
      <sheetName val="07102017"/>
      <sheetName val="08102017"/>
      <sheetName val="09102017_"/>
      <sheetName val="09102017"/>
      <sheetName val="10102017"/>
      <sheetName val="11102017"/>
      <sheetName val="08102017__"/>
      <sheetName val="08102017 (3)"/>
      <sheetName val="12102017"/>
      <sheetName val="13102017"/>
      <sheetName val="14102017"/>
      <sheetName val="15102017"/>
      <sheetName val="16102017"/>
      <sheetName val="Oct 2015"/>
      <sheetName val="Oct 2016"/>
      <sheetName val="Oct 2014"/>
      <sheetName val="Nov 2013"/>
      <sheetName val="Oct 2014 (2)"/>
      <sheetName val="17102017"/>
      <sheetName val="18102017"/>
      <sheetName val="19102017"/>
      <sheetName val="20102017"/>
      <sheetName val="21102017"/>
      <sheetName val="22102017"/>
      <sheetName val="23102017"/>
      <sheetName val="24102017"/>
      <sheetName val="25102017"/>
      <sheetName val="26102017"/>
      <sheetName val="Nov 2015"/>
      <sheetName val="27102017"/>
      <sheetName val="28102017"/>
      <sheetName val="29102017"/>
      <sheetName val="30102017"/>
      <sheetName val="31102017"/>
      <sheetName val="01112017"/>
      <sheetName val="02112017"/>
      <sheetName val="03112017"/>
      <sheetName val="20102017 (2)"/>
      <sheetName val="Tentative 23102017"/>
      <sheetName val="PADWA"/>
      <sheetName val="Bhaiduj"/>
      <sheetName val="21102017 W.r.t Padwa"/>
      <sheetName val="21102017 W.r.t Laxmipujan"/>
      <sheetName val="15102017tentative"/>
      <sheetName val="161017tentave"/>
      <sheetName val="Sheet1"/>
      <sheetName val="Nov 16"/>
      <sheetName val="04112017"/>
      <sheetName val="05112017"/>
      <sheetName val="06112017"/>
      <sheetName val="07112017"/>
      <sheetName val="08112017"/>
      <sheetName val="09112017"/>
      <sheetName val="10112017"/>
      <sheetName val="11112017"/>
      <sheetName val="12112017"/>
      <sheetName val="11112017 (2)"/>
      <sheetName val="Sheet5"/>
      <sheetName val="13112017 "/>
      <sheetName val="14112017"/>
      <sheetName val="15112017"/>
      <sheetName val="16112017"/>
      <sheetName val="17112017"/>
      <sheetName val="18112017"/>
      <sheetName val="19112017"/>
      <sheetName val="20112017"/>
      <sheetName val="21112017"/>
      <sheetName val="22112017 "/>
      <sheetName val="23112017"/>
      <sheetName val="24112017"/>
      <sheetName val="--"/>
      <sheetName val="21112017 (2)"/>
      <sheetName val="18112017 (2)"/>
      <sheetName val="19112017 (2)"/>
      <sheetName val="19112017 W.r.t Sat"/>
      <sheetName val="18112017_Same Day"/>
      <sheetName val="14112017 (2)"/>
      <sheetName val="Nov-2016 AMR"/>
      <sheetName val="HI calculation"/>
      <sheetName val="For demand calculation"/>
      <sheetName val="25112017"/>
      <sheetName val="26112017_"/>
      <sheetName val="27112017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23">
          <cell r="CA23">
            <v>43051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190F-0D9C-46BB-8611-364D40658CD1}">
  <sheetPr>
    <tabColor rgb="FFFFFF00"/>
  </sheetPr>
  <dimension ref="A2:I10"/>
  <sheetViews>
    <sheetView tabSelected="1" workbookViewId="0">
      <selection activeCell="H5" sqref="H5"/>
    </sheetView>
  </sheetViews>
  <sheetFormatPr defaultRowHeight="12.75" x14ac:dyDescent="0.2"/>
  <cols>
    <col min="1" max="1" width="9.140625" style="1"/>
    <col min="2" max="2" width="13.28515625" style="2" customWidth="1"/>
    <col min="3" max="3" width="9.140625" style="2"/>
    <col min="4" max="4" width="22.28515625" style="2" customWidth="1"/>
    <col min="5" max="5" width="9.140625" style="2"/>
    <col min="6" max="6" width="21.5703125" style="2" customWidth="1"/>
    <col min="7" max="7" width="9.140625" style="2"/>
    <col min="8" max="8" width="10.5703125" style="2" customWidth="1"/>
    <col min="9" max="9" width="31.85546875" style="2" customWidth="1"/>
    <col min="10" max="16384" width="9.140625" style="2"/>
  </cols>
  <sheetData>
    <row r="2" spans="1:9" x14ac:dyDescent="0.2">
      <c r="A2" s="1" t="s">
        <v>0</v>
      </c>
      <c r="B2" s="12" t="s">
        <v>1</v>
      </c>
      <c r="C2" s="12"/>
      <c r="D2" s="12"/>
      <c r="E2" s="12"/>
      <c r="F2" s="12"/>
      <c r="G2" s="12"/>
      <c r="H2" s="12"/>
      <c r="I2" s="12"/>
    </row>
    <row r="3" spans="1:9" x14ac:dyDescent="0.2">
      <c r="D3" s="2" t="s">
        <v>2</v>
      </c>
      <c r="F3" s="2" t="s">
        <v>3</v>
      </c>
    </row>
    <row r="4" spans="1:9" ht="51" x14ac:dyDescent="0.2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11</v>
      </c>
      <c r="I4" s="4" t="s">
        <v>10</v>
      </c>
    </row>
    <row r="5" spans="1:9" x14ac:dyDescent="0.2">
      <c r="B5" s="5">
        <f>'[2]17112017'!CA23</f>
        <v>43051</v>
      </c>
      <c r="C5" s="6">
        <v>1</v>
      </c>
      <c r="D5" s="7">
        <v>25.69</v>
      </c>
      <c r="E5" s="8">
        <f t="shared" ref="E5:E10" si="0">D5*9/5+32</f>
        <v>78.242000000000004</v>
      </c>
      <c r="F5" s="7">
        <v>87.59</v>
      </c>
      <c r="G5" s="9">
        <f t="shared" ref="G5:G10" si="1">-42.379+(2.04901523*E5)+(10.14333127*F5)-(0.22475541*E5*F5)-(6.83783*(10^-3)*E5*E5)-(5.481717*(10^-2)*F5*F5)+(1.22874*(10^-3*E5*F5*E5))+(8.5282*(10^-4)*E5*F5*F5)-(1.99*(10^-6)*E5*F5*E5*F5)</f>
        <v>81.002683739246393</v>
      </c>
      <c r="H5" s="10">
        <f>0.5*(E5+61+((E5-68)*1.2)+(F5*0.094))</f>
        <v>79.882930000000016</v>
      </c>
      <c r="I5" s="11">
        <f>IF(D5&gt;26.7,(G5-32)*5/9,(H5-32)*5/9)</f>
        <v>26.601627777777786</v>
      </c>
    </row>
    <row r="6" spans="1:9" x14ac:dyDescent="0.2">
      <c r="B6" s="5">
        <f>B5</f>
        <v>43051</v>
      </c>
      <c r="C6" s="6">
        <v>2</v>
      </c>
      <c r="D6" s="7">
        <v>32.35</v>
      </c>
      <c r="E6" s="8">
        <f t="shared" si="0"/>
        <v>90.23</v>
      </c>
      <c r="F6" s="7">
        <v>61.83</v>
      </c>
      <c r="G6" s="9">
        <f t="shared" si="1"/>
        <v>101.30885382798141</v>
      </c>
      <c r="H6" s="10">
        <f t="shared" ref="H6:H10" si="2">0.5*(E6+61+((E6-68)*1.2)+(F6*0.094))</f>
        <v>91.859010000000012</v>
      </c>
      <c r="I6" s="11">
        <f t="shared" ref="I6:I10" si="3">IF(D6&gt;26.7,(G6-32)*5/9,(H6-32)*5/9)</f>
        <v>38.504918793323007</v>
      </c>
    </row>
    <row r="7" spans="1:9" x14ac:dyDescent="0.2">
      <c r="B7" s="5">
        <f t="shared" ref="B7:B10" si="4">B6</f>
        <v>43051</v>
      </c>
      <c r="C7" s="6">
        <v>3</v>
      </c>
      <c r="D7" s="7">
        <v>32.409999999999997</v>
      </c>
      <c r="E7" s="8">
        <f t="shared" si="0"/>
        <v>90.337999999999994</v>
      </c>
      <c r="F7" s="7">
        <v>61.65</v>
      </c>
      <c r="G7" s="9">
        <f t="shared" si="1"/>
        <v>101.47220365067793</v>
      </c>
      <c r="H7" s="10">
        <f t="shared" si="2"/>
        <v>91.969349999999991</v>
      </c>
      <c r="I7" s="11">
        <f t="shared" si="3"/>
        <v>38.595668694821065</v>
      </c>
    </row>
    <row r="8" spans="1:9" x14ac:dyDescent="0.2">
      <c r="B8" s="5">
        <f t="shared" si="4"/>
        <v>43051</v>
      </c>
      <c r="C8" s="6">
        <v>4</v>
      </c>
      <c r="D8" s="7">
        <v>32.33</v>
      </c>
      <c r="E8" s="8">
        <f t="shared" si="0"/>
        <v>90.193999999999988</v>
      </c>
      <c r="F8" s="7">
        <v>61.87</v>
      </c>
      <c r="G8" s="9">
        <f t="shared" si="1"/>
        <v>101.24231982151687</v>
      </c>
      <c r="H8" s="10">
        <f t="shared" si="2"/>
        <v>91.821289999999976</v>
      </c>
      <c r="I8" s="11">
        <f t="shared" si="3"/>
        <v>38.467955456398258</v>
      </c>
    </row>
    <row r="9" spans="1:9" x14ac:dyDescent="0.2">
      <c r="B9" s="5">
        <f t="shared" si="4"/>
        <v>43051</v>
      </c>
      <c r="C9" s="6">
        <v>5</v>
      </c>
      <c r="D9" s="7">
        <v>32.32</v>
      </c>
      <c r="E9" s="8">
        <f t="shared" si="0"/>
        <v>90.176000000000002</v>
      </c>
      <c r="F9" s="7">
        <v>61.74</v>
      </c>
      <c r="G9" s="9">
        <f t="shared" si="1"/>
        <v>101.11942695808372</v>
      </c>
      <c r="H9" s="10">
        <f t="shared" si="2"/>
        <v>91.795379999999994</v>
      </c>
      <c r="I9" s="11">
        <f t="shared" si="3"/>
        <v>38.39968164337985</v>
      </c>
    </row>
    <row r="10" spans="1:9" x14ac:dyDescent="0.2">
      <c r="B10" s="5">
        <f t="shared" si="4"/>
        <v>43051</v>
      </c>
      <c r="C10" s="6">
        <v>6</v>
      </c>
      <c r="D10" s="7">
        <v>32.21</v>
      </c>
      <c r="E10" s="8">
        <f t="shared" si="0"/>
        <v>89.977999999999994</v>
      </c>
      <c r="F10" s="7">
        <v>61.98</v>
      </c>
      <c r="G10" s="9">
        <f t="shared" si="1"/>
        <v>100.76682003584142</v>
      </c>
      <c r="H10" s="10">
        <f t="shared" si="2"/>
        <v>91.588859999999997</v>
      </c>
      <c r="I10" s="11">
        <f t="shared" si="3"/>
        <v>38.203788908800789</v>
      </c>
    </row>
  </sheetData>
  <mergeCells count="1">
    <mergeCell ref="B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Formulae</vt:lpstr>
    </vt:vector>
  </TitlesOfParts>
  <Company>Adani Electricity Mumbai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SAVARDEKAR</dc:creator>
  <cp:lastModifiedBy>RANJEET SAVARDEKAR</cp:lastModifiedBy>
  <dcterms:created xsi:type="dcterms:W3CDTF">2020-02-13T09:45:49Z</dcterms:created>
  <dcterms:modified xsi:type="dcterms:W3CDTF">2022-07-02T11:14:29Z</dcterms:modified>
</cp:coreProperties>
</file>