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 &amp; SKRIPSI\skripsi\"/>
    </mc:Choice>
  </mc:AlternateContent>
  <xr:revisionPtr revIDLastSave="0" documentId="13_ncr:1_{D3943610-EE0A-4A5D-A522-6E7E76C48D49}" xr6:coauthVersionLast="47" xr6:coauthVersionMax="47" xr10:uidLastSave="{00000000-0000-0000-0000-000000000000}"/>
  <bookViews>
    <workbookView xWindow="0" yWindow="0" windowWidth="20400" windowHeight="10800" activeTab="3" xr2:uid="{CB7C3496-DD8D-4C45-9273-C6323B2D76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F15" i="3"/>
  <c r="G13" i="4"/>
  <c r="G12" i="4"/>
  <c r="F13" i="4"/>
  <c r="F12" i="4"/>
  <c r="E13" i="4"/>
  <c r="E12" i="4"/>
  <c r="D13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C13" i="4"/>
  <c r="C12" i="4"/>
  <c r="C11" i="4"/>
  <c r="C10" i="4"/>
  <c r="C9" i="4"/>
  <c r="C8" i="4"/>
  <c r="C7" i="4"/>
  <c r="E6" i="4"/>
  <c r="G6" i="4"/>
  <c r="F6" i="4"/>
  <c r="D6" i="4"/>
  <c r="C6" i="4"/>
  <c r="M52" i="4"/>
  <c r="M51" i="4"/>
  <c r="M50" i="4"/>
  <c r="M49" i="4"/>
  <c r="M48" i="4"/>
  <c r="G18" i="3"/>
  <c r="E18" i="3"/>
  <c r="G16" i="3"/>
  <c r="F16" i="3"/>
  <c r="E16" i="3"/>
  <c r="D16" i="3"/>
  <c r="C16" i="3"/>
  <c r="F18" i="3"/>
  <c r="G15" i="3"/>
  <c r="E15" i="3"/>
  <c r="D15" i="3"/>
  <c r="C15" i="3"/>
  <c r="C14" i="3"/>
  <c r="G14" i="3"/>
  <c r="F14" i="3"/>
  <c r="E14" i="3"/>
  <c r="D14" i="3"/>
  <c r="G18" i="2"/>
  <c r="F18" i="2"/>
  <c r="E18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8" i="1"/>
  <c r="F18" i="1"/>
  <c r="E18" i="1"/>
  <c r="G16" i="1"/>
  <c r="F16" i="1"/>
  <c r="E16" i="1"/>
  <c r="D16" i="1"/>
  <c r="C16" i="1"/>
  <c r="C5" i="1"/>
  <c r="G15" i="1"/>
  <c r="F15" i="1"/>
  <c r="E15" i="1"/>
  <c r="D15" i="1"/>
  <c r="C15" i="1"/>
  <c r="C9" i="1"/>
  <c r="G14" i="1"/>
  <c r="F14" i="1"/>
  <c r="E14" i="1"/>
  <c r="C14" i="1"/>
  <c r="D14" i="1"/>
  <c r="G5" i="4"/>
  <c r="F5" i="4"/>
  <c r="E5" i="4"/>
  <c r="D5" i="4"/>
  <c r="C5" i="4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G8" i="1"/>
  <c r="F8" i="1"/>
  <c r="E8" i="1"/>
  <c r="D8" i="1"/>
  <c r="C8" i="1"/>
  <c r="G7" i="1"/>
  <c r="F7" i="1"/>
  <c r="E7" i="1"/>
  <c r="D7" i="1"/>
  <c r="C7" i="1"/>
  <c r="O55" i="1"/>
  <c r="O56" i="1"/>
  <c r="O57" i="1"/>
  <c r="O58" i="1"/>
  <c r="O59" i="1"/>
  <c r="N55" i="1"/>
  <c r="N56" i="1"/>
  <c r="N57" i="1"/>
  <c r="N58" i="1"/>
  <c r="N59" i="1"/>
  <c r="O50" i="1"/>
  <c r="O51" i="1"/>
  <c r="O52" i="1"/>
  <c r="O53" i="1"/>
  <c r="O54" i="1"/>
  <c r="N50" i="1"/>
  <c r="N51" i="1"/>
  <c r="N52" i="1"/>
  <c r="N53" i="1"/>
  <c r="N54" i="1"/>
  <c r="O45" i="1"/>
  <c r="O46" i="1"/>
  <c r="O47" i="1"/>
  <c r="O48" i="1"/>
  <c r="O49" i="1"/>
  <c r="N45" i="1"/>
  <c r="N46" i="1"/>
  <c r="N47" i="1"/>
  <c r="N48" i="1"/>
  <c r="N49" i="1"/>
  <c r="N44" i="1"/>
  <c r="O44" i="1" s="1"/>
  <c r="N40" i="1"/>
  <c r="O40" i="1" s="1"/>
  <c r="N41" i="1"/>
  <c r="O41" i="1" s="1"/>
  <c r="N42" i="1"/>
  <c r="O42" i="1" s="1"/>
  <c r="N43" i="1"/>
  <c r="O43" i="1" s="1"/>
  <c r="N35" i="1"/>
  <c r="O35" i="1" s="1"/>
  <c r="N36" i="1"/>
  <c r="O36" i="1" s="1"/>
  <c r="N37" i="1"/>
  <c r="O37" i="1" s="1"/>
  <c r="N38" i="1"/>
  <c r="O38" i="1" s="1"/>
  <c r="N39" i="1"/>
  <c r="O39" i="1" s="1"/>
  <c r="N30" i="1"/>
  <c r="O30" i="1" s="1"/>
  <c r="N31" i="1"/>
  <c r="O31" i="1" s="1"/>
  <c r="N32" i="1"/>
  <c r="O32" i="1" s="1"/>
  <c r="N33" i="1"/>
  <c r="O33" i="1" s="1"/>
  <c r="N34" i="1"/>
  <c r="O34" i="1" s="1"/>
  <c r="N25" i="1"/>
  <c r="O25" i="1" s="1"/>
  <c r="N26" i="1"/>
  <c r="O26" i="1" s="1"/>
  <c r="N27" i="1"/>
  <c r="O27" i="1" s="1"/>
  <c r="N28" i="1"/>
  <c r="O28" i="1" s="1"/>
  <c r="N29" i="1"/>
  <c r="O29" i="1" s="1"/>
  <c r="N24" i="1"/>
  <c r="N21" i="1"/>
  <c r="N22" i="1"/>
  <c r="N23" i="1"/>
  <c r="N20" i="1"/>
  <c r="N15" i="1"/>
  <c r="N16" i="1"/>
  <c r="N17" i="1"/>
  <c r="N18" i="1"/>
  <c r="N19" i="1"/>
  <c r="F4" i="1"/>
  <c r="E4" i="1"/>
  <c r="D4" i="1"/>
  <c r="C4" i="1"/>
  <c r="N11" i="1"/>
  <c r="O11" i="1" s="1"/>
  <c r="N12" i="1"/>
  <c r="O12" i="1" s="1"/>
  <c r="N13" i="1"/>
  <c r="O13" i="1" s="1"/>
  <c r="N14" i="1"/>
  <c r="N10" i="1"/>
  <c r="O10" i="1"/>
  <c r="N9" i="1"/>
  <c r="G3" i="1" s="1"/>
  <c r="O9" i="1"/>
  <c r="M54" i="4"/>
  <c r="M55" i="4"/>
  <c r="M56" i="4"/>
  <c r="M57" i="4"/>
  <c r="M53" i="4"/>
  <c r="M43" i="4"/>
  <c r="M44" i="4"/>
  <c r="M45" i="4"/>
  <c r="M46" i="4"/>
  <c r="M47" i="4"/>
  <c r="M38" i="4"/>
  <c r="M39" i="4"/>
  <c r="M40" i="4"/>
  <c r="M41" i="4"/>
  <c r="M42" i="4"/>
  <c r="M33" i="4"/>
  <c r="M34" i="4"/>
  <c r="M35" i="4"/>
  <c r="M36" i="4"/>
  <c r="M37" i="4"/>
  <c r="M32" i="4"/>
  <c r="M31" i="4"/>
  <c r="M30" i="4"/>
  <c r="M29" i="4"/>
  <c r="M28" i="4"/>
  <c r="M25" i="4"/>
  <c r="M26" i="4"/>
  <c r="M27" i="4"/>
  <c r="M24" i="4"/>
  <c r="M23" i="4"/>
  <c r="M21" i="4"/>
  <c r="M22" i="4"/>
  <c r="M20" i="4"/>
  <c r="M19" i="4"/>
  <c r="M18" i="4"/>
  <c r="M17" i="4"/>
  <c r="M13" i="4"/>
  <c r="M14" i="4"/>
  <c r="M15" i="4"/>
  <c r="M16" i="4"/>
  <c r="G4" i="4"/>
  <c r="F4" i="4"/>
  <c r="E4" i="4"/>
  <c r="D4" i="4"/>
  <c r="C4" i="4"/>
  <c r="G3" i="4"/>
  <c r="F3" i="4"/>
  <c r="E3" i="4"/>
  <c r="D3" i="4"/>
  <c r="C3" i="4"/>
  <c r="M12" i="4"/>
  <c r="M11" i="4"/>
  <c r="M10" i="4"/>
  <c r="M8" i="4"/>
  <c r="M9" i="4"/>
  <c r="M4" i="4"/>
  <c r="M5" i="4"/>
  <c r="M6" i="4"/>
  <c r="M7" i="4"/>
  <c r="M3" i="4"/>
  <c r="O53" i="3"/>
  <c r="O54" i="3"/>
  <c r="O55" i="3"/>
  <c r="O56" i="3"/>
  <c r="O57" i="3"/>
  <c r="O52" i="3"/>
  <c r="O49" i="3"/>
  <c r="O50" i="3"/>
  <c r="O51" i="3"/>
  <c r="O48" i="3"/>
  <c r="C12" i="3" s="1"/>
  <c r="P48" i="3"/>
  <c r="O43" i="3"/>
  <c r="O44" i="3"/>
  <c r="O45" i="3"/>
  <c r="O46" i="3"/>
  <c r="O47" i="3"/>
  <c r="O38" i="3"/>
  <c r="O39" i="3"/>
  <c r="O40" i="3"/>
  <c r="O41" i="3"/>
  <c r="O42" i="3"/>
  <c r="O33" i="3"/>
  <c r="O34" i="3"/>
  <c r="O35" i="3"/>
  <c r="O36" i="3"/>
  <c r="O37" i="3"/>
  <c r="O28" i="3"/>
  <c r="O29" i="3"/>
  <c r="O30" i="3"/>
  <c r="O31" i="3"/>
  <c r="O32" i="3"/>
  <c r="O23" i="3"/>
  <c r="O24" i="3"/>
  <c r="O25" i="3"/>
  <c r="O26" i="3"/>
  <c r="O27" i="3"/>
  <c r="O18" i="3"/>
  <c r="O19" i="3"/>
  <c r="O20" i="3"/>
  <c r="O21" i="3"/>
  <c r="O22" i="3"/>
  <c r="O13" i="3"/>
  <c r="O14" i="3"/>
  <c r="O15" i="3"/>
  <c r="O16" i="3"/>
  <c r="O17" i="3"/>
  <c r="O9" i="3"/>
  <c r="O10" i="3"/>
  <c r="O11" i="3"/>
  <c r="O12" i="3"/>
  <c r="O8" i="3"/>
  <c r="O4" i="3"/>
  <c r="O5" i="3"/>
  <c r="O6" i="3"/>
  <c r="O7" i="3"/>
  <c r="O3" i="3"/>
  <c r="N54" i="2"/>
  <c r="N55" i="2"/>
  <c r="N56" i="2"/>
  <c r="N57" i="2"/>
  <c r="N58" i="2"/>
  <c r="N51" i="2"/>
  <c r="N52" i="2"/>
  <c r="N53" i="2"/>
  <c r="N50" i="2"/>
  <c r="D12" i="2" s="1"/>
  <c r="O50" i="2"/>
  <c r="N49" i="2"/>
  <c r="C12" i="2" s="1"/>
  <c r="O49" i="2"/>
  <c r="N44" i="2"/>
  <c r="N45" i="2"/>
  <c r="N46" i="2"/>
  <c r="N47" i="2"/>
  <c r="N48" i="2"/>
  <c r="N39" i="2"/>
  <c r="N40" i="2"/>
  <c r="N41" i="2"/>
  <c r="N42" i="2"/>
  <c r="N43" i="2"/>
  <c r="N34" i="2"/>
  <c r="N35" i="2"/>
  <c r="N36" i="2"/>
  <c r="N37" i="2"/>
  <c r="N38" i="2"/>
  <c r="N30" i="2"/>
  <c r="N31" i="2"/>
  <c r="N32" i="2"/>
  <c r="N33" i="2"/>
  <c r="N29" i="2"/>
  <c r="N28" i="2"/>
  <c r="N25" i="2"/>
  <c r="N26" i="2"/>
  <c r="N27" i="2"/>
  <c r="N24" i="2"/>
  <c r="N14" i="2"/>
  <c r="O14" i="2"/>
  <c r="N20" i="2"/>
  <c r="N21" i="2"/>
  <c r="N22" i="2"/>
  <c r="N23" i="2"/>
  <c r="N19" i="2"/>
  <c r="N15" i="2"/>
  <c r="N16" i="2"/>
  <c r="N17" i="2"/>
  <c r="N18" i="2"/>
  <c r="N9" i="2"/>
  <c r="N10" i="2"/>
  <c r="N11" i="2"/>
  <c r="N12" i="2"/>
  <c r="N13" i="2"/>
  <c r="N8" i="2"/>
  <c r="N5" i="2"/>
  <c r="N6" i="2"/>
  <c r="N7" i="2"/>
  <c r="N4" i="2"/>
  <c r="N6" i="1"/>
  <c r="N7" i="1"/>
  <c r="N8" i="1"/>
  <c r="N5" i="1"/>
  <c r="C6" i="1" l="1"/>
  <c r="O20" i="1"/>
  <c r="F6" i="1"/>
  <c r="O23" i="1"/>
  <c r="E6" i="1"/>
  <c r="O22" i="1"/>
  <c r="D6" i="1"/>
  <c r="O21" i="1"/>
  <c r="G6" i="1"/>
  <c r="O24" i="1"/>
  <c r="G4" i="1"/>
  <c r="O14" i="1"/>
  <c r="G5" i="1"/>
  <c r="O19" i="1"/>
  <c r="F5" i="1"/>
  <c r="O18" i="1"/>
  <c r="E5" i="1"/>
  <c r="O17" i="1"/>
  <c r="D5" i="1"/>
  <c r="O16" i="1"/>
  <c r="O15" i="1"/>
  <c r="C3" i="3"/>
  <c r="P3" i="3"/>
  <c r="G3" i="3"/>
  <c r="P7" i="3"/>
  <c r="F3" i="3"/>
  <c r="P6" i="3"/>
  <c r="E3" i="3"/>
  <c r="P5" i="3"/>
  <c r="D3" i="3"/>
  <c r="P4" i="3"/>
  <c r="P8" i="3"/>
  <c r="C4" i="3"/>
  <c r="G4" i="3"/>
  <c r="P12" i="3"/>
  <c r="F4" i="3"/>
  <c r="P11" i="3"/>
  <c r="E4" i="3"/>
  <c r="P10" i="3"/>
  <c r="D4" i="3"/>
  <c r="P9" i="3"/>
  <c r="G5" i="3"/>
  <c r="P17" i="3"/>
  <c r="F5" i="3"/>
  <c r="P16" i="3"/>
  <c r="E5" i="3"/>
  <c r="P15" i="3"/>
  <c r="D5" i="3"/>
  <c r="P14" i="3"/>
  <c r="C5" i="3"/>
  <c r="P13" i="3"/>
  <c r="G6" i="3"/>
  <c r="P22" i="3"/>
  <c r="F6" i="3"/>
  <c r="P21" i="3"/>
  <c r="E6" i="3"/>
  <c r="P20" i="3"/>
  <c r="D6" i="3"/>
  <c r="P19" i="3"/>
  <c r="C6" i="3"/>
  <c r="P18" i="3"/>
  <c r="G7" i="3"/>
  <c r="P27" i="3"/>
  <c r="F7" i="3"/>
  <c r="P26" i="3"/>
  <c r="E7" i="3"/>
  <c r="P25" i="3"/>
  <c r="D7" i="3"/>
  <c r="P24" i="3"/>
  <c r="C7" i="3"/>
  <c r="P23" i="3"/>
  <c r="G8" i="3"/>
  <c r="P32" i="3"/>
  <c r="F8" i="3"/>
  <c r="P31" i="3"/>
  <c r="E8" i="3"/>
  <c r="P30" i="3"/>
  <c r="D8" i="3"/>
  <c r="P29" i="3"/>
  <c r="C8" i="3"/>
  <c r="P28" i="3"/>
  <c r="G9" i="3"/>
  <c r="P37" i="3"/>
  <c r="F9" i="3"/>
  <c r="P36" i="3"/>
  <c r="E9" i="3"/>
  <c r="P35" i="3"/>
  <c r="D9" i="3"/>
  <c r="P34" i="3"/>
  <c r="C9" i="3"/>
  <c r="P33" i="3"/>
  <c r="G10" i="3"/>
  <c r="P42" i="3"/>
  <c r="F10" i="3"/>
  <c r="P41" i="3"/>
  <c r="E10" i="3"/>
  <c r="P40" i="3"/>
  <c r="D10" i="3"/>
  <c r="P39" i="3"/>
  <c r="C10" i="3"/>
  <c r="P38" i="3"/>
  <c r="G11" i="3"/>
  <c r="P47" i="3"/>
  <c r="F11" i="3"/>
  <c r="P46" i="3"/>
  <c r="E11" i="3"/>
  <c r="P45" i="3"/>
  <c r="D11" i="3"/>
  <c r="P44" i="3"/>
  <c r="C11" i="3"/>
  <c r="P43" i="3"/>
  <c r="F12" i="3"/>
  <c r="P51" i="3"/>
  <c r="E12" i="3"/>
  <c r="P50" i="3"/>
  <c r="D12" i="3"/>
  <c r="P49" i="3"/>
  <c r="G12" i="3"/>
  <c r="P52" i="3"/>
  <c r="G13" i="3"/>
  <c r="P57" i="3"/>
  <c r="F13" i="3"/>
  <c r="P56" i="3"/>
  <c r="E13" i="3"/>
  <c r="P55" i="3"/>
  <c r="D13" i="3"/>
  <c r="P54" i="3"/>
  <c r="C13" i="3"/>
  <c r="P53" i="3"/>
  <c r="O43" i="2"/>
  <c r="G10" i="2"/>
  <c r="O42" i="2"/>
  <c r="F10" i="2"/>
  <c r="O41" i="2"/>
  <c r="E10" i="2"/>
  <c r="O40" i="2"/>
  <c r="D10" i="2"/>
  <c r="O39" i="2"/>
  <c r="C10" i="2"/>
  <c r="O48" i="2"/>
  <c r="G11" i="2"/>
  <c r="O47" i="2"/>
  <c r="F11" i="2"/>
  <c r="O46" i="2"/>
  <c r="E11" i="2"/>
  <c r="O45" i="2"/>
  <c r="D11" i="2"/>
  <c r="O44" i="2"/>
  <c r="C11" i="2"/>
  <c r="O53" i="2"/>
  <c r="G12" i="2"/>
  <c r="O52" i="2"/>
  <c r="F12" i="2"/>
  <c r="O51" i="2"/>
  <c r="E12" i="2"/>
  <c r="O58" i="2"/>
  <c r="G13" i="2"/>
  <c r="O57" i="2"/>
  <c r="F13" i="2"/>
  <c r="O56" i="2"/>
  <c r="E13" i="2"/>
  <c r="O55" i="2"/>
  <c r="D13" i="2"/>
  <c r="O54" i="2"/>
  <c r="C13" i="2"/>
  <c r="F3" i="1"/>
  <c r="O8" i="1"/>
  <c r="E3" i="1"/>
  <c r="O7" i="1"/>
  <c r="D3" i="1"/>
  <c r="O6" i="1"/>
  <c r="C3" i="1"/>
  <c r="O5" i="1"/>
  <c r="C6" i="2"/>
  <c r="O19" i="2"/>
  <c r="O23" i="2"/>
  <c r="G6" i="2"/>
  <c r="O22" i="2"/>
  <c r="F6" i="2"/>
  <c r="E6" i="2"/>
  <c r="O21" i="2"/>
  <c r="D6" i="2"/>
  <c r="O20" i="2"/>
  <c r="C7" i="2"/>
  <c r="O24" i="2"/>
  <c r="F7" i="2"/>
  <c r="O27" i="2"/>
  <c r="E7" i="2"/>
  <c r="O26" i="2"/>
  <c r="D7" i="2"/>
  <c r="O25" i="2"/>
  <c r="G7" i="2"/>
  <c r="O28" i="2"/>
  <c r="O29" i="2"/>
  <c r="C8" i="2"/>
  <c r="G8" i="2"/>
  <c r="O33" i="2"/>
  <c r="F8" i="2"/>
  <c r="O32" i="2"/>
  <c r="E8" i="2"/>
  <c r="O31" i="2"/>
  <c r="D8" i="2"/>
  <c r="O30" i="2"/>
  <c r="G9" i="2"/>
  <c r="O38" i="2"/>
  <c r="F9" i="2"/>
  <c r="O37" i="2"/>
  <c r="E9" i="2"/>
  <c r="O36" i="2"/>
  <c r="D9" i="2"/>
  <c r="O35" i="2"/>
  <c r="C9" i="2"/>
  <c r="O34" i="2"/>
  <c r="G5" i="2"/>
  <c r="O18" i="2"/>
  <c r="F5" i="2"/>
  <c r="O17" i="2"/>
  <c r="E5" i="2"/>
  <c r="O16" i="2"/>
  <c r="D5" i="2"/>
  <c r="O15" i="2"/>
  <c r="C5" i="2"/>
  <c r="G4" i="2"/>
  <c r="O13" i="2"/>
  <c r="F4" i="2"/>
  <c r="O12" i="2"/>
  <c r="E4" i="2"/>
  <c r="O11" i="2"/>
  <c r="D4" i="2"/>
  <c r="O10" i="2"/>
  <c r="C4" i="2"/>
  <c r="O9" i="2"/>
  <c r="G3" i="2"/>
  <c r="O8" i="2"/>
  <c r="F3" i="2"/>
  <c r="O7" i="2"/>
  <c r="E3" i="2"/>
  <c r="O6" i="2"/>
  <c r="D3" i="2"/>
  <c r="O5" i="2"/>
  <c r="C3" i="2"/>
  <c r="O4" i="2"/>
</calcChain>
</file>

<file path=xl/sharedStrings.xml><?xml version="1.0" encoding="utf-8"?>
<sst xmlns="http://schemas.openxmlformats.org/spreadsheetml/2006/main" count="331" uniqueCount="43">
  <si>
    <t>KODE PERUSAHAAN</t>
  </si>
  <si>
    <t>ASII</t>
  </si>
  <si>
    <t>NO</t>
  </si>
  <si>
    <t>Perputaran Piutang</t>
  </si>
  <si>
    <t>AUTO</t>
  </si>
  <si>
    <t>IMAS</t>
  </si>
  <si>
    <t>MPMX</t>
  </si>
  <si>
    <t>GJTL</t>
  </si>
  <si>
    <t>INDS</t>
  </si>
  <si>
    <t>LPIN</t>
  </si>
  <si>
    <t>BOLT</t>
  </si>
  <si>
    <t>CARS</t>
  </si>
  <si>
    <t>PRAS</t>
  </si>
  <si>
    <t>SMSM</t>
  </si>
  <si>
    <t>Perputaran Persediaan</t>
  </si>
  <si>
    <t>Perputaran Kas</t>
  </si>
  <si>
    <t>Tahun</t>
  </si>
  <si>
    <t>Pit Awal</t>
  </si>
  <si>
    <t>Pit Akhir</t>
  </si>
  <si>
    <t>Penjualan</t>
  </si>
  <si>
    <t>KODE</t>
  </si>
  <si>
    <t xml:space="preserve">Rata - Rata </t>
  </si>
  <si>
    <t>Perputaran</t>
  </si>
  <si>
    <t>Rata2</t>
  </si>
  <si>
    <t>HPP</t>
  </si>
  <si>
    <t>Pers Awal</t>
  </si>
  <si>
    <t>Pers Akhir</t>
  </si>
  <si>
    <t>Kas Awal</t>
  </si>
  <si>
    <t>Kas Akhir</t>
  </si>
  <si>
    <t>ROA</t>
  </si>
  <si>
    <t>Laba Bersih</t>
  </si>
  <si>
    <t>Aset</t>
  </si>
  <si>
    <t>Nilai Average Pertahun</t>
  </si>
  <si>
    <t>Nilai Min Per Tahun</t>
  </si>
  <si>
    <t>Nilai Max Per Tahun</t>
  </si>
  <si>
    <t>Nilai Data per 5 tahun</t>
  </si>
  <si>
    <t>Max</t>
  </si>
  <si>
    <t>Min</t>
  </si>
  <si>
    <t>Average</t>
  </si>
  <si>
    <t>MAX</t>
  </si>
  <si>
    <t>MIN</t>
  </si>
  <si>
    <t>AVERAGE</t>
  </si>
  <si>
    <t>15,97%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</si>
</sst>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/>
    </xf>
    <xf numFmtId="0" fontId="0" fillId="0" borderId="1" xfId="0" applyBorder="1"/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3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41" fontId="2" fillId="2" borderId="1" xfId="0" applyNumberFormat="1" applyFont="1" applyFill="1" applyBorder="1"/>
    <xf numFmtId="43" fontId="2" fillId="2" borderId="1" xfId="0" applyNumberFormat="1" applyFont="1" applyFill="1" applyBorder="1"/>
    <xf numFmtId="3" fontId="2" fillId="3" borderId="1" xfId="0" applyNumberFormat="1" applyFont="1" applyFill="1" applyBorder="1"/>
    <xf numFmtId="41" fontId="2" fillId="3" borderId="1" xfId="0" applyNumberFormat="1" applyFont="1" applyFill="1" applyBorder="1"/>
    <xf numFmtId="43" fontId="2" fillId="3" borderId="1" xfId="0" applyNumberFormat="1" applyFont="1" applyFill="1" applyBorder="1"/>
    <xf numFmtId="41" fontId="3" fillId="0" borderId="1" xfId="0" applyNumberFormat="1" applyFont="1" applyBorder="1"/>
    <xf numFmtId="41" fontId="3" fillId="0" borderId="1" xfId="0" applyNumberFormat="1" applyFont="1" applyBorder="1" applyAlignment="1">
      <alignment horizontal="center" vertical="center"/>
    </xf>
    <xf numFmtId="41" fontId="3" fillId="0" borderId="1" xfId="1" applyNumberFormat="1" applyFont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/>
    </xf>
    <xf numFmtId="41" fontId="3" fillId="3" borderId="1" xfId="0" applyNumberFormat="1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41" fontId="4" fillId="3" borderId="1" xfId="0" applyNumberFormat="1" applyFont="1" applyFill="1" applyBorder="1" applyAlignment="1">
      <alignment horizontal="center"/>
    </xf>
    <xf numFmtId="43" fontId="4" fillId="3" borderId="1" xfId="0" applyNumberFormat="1" applyFon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41" fontId="0" fillId="0" borderId="0" xfId="0" applyNumberFormat="1"/>
    <xf numFmtId="43" fontId="4" fillId="2" borderId="1" xfId="0" applyNumberFormat="1" applyFont="1" applyFill="1" applyBorder="1"/>
    <xf numFmtId="49" fontId="4" fillId="2" borderId="1" xfId="0" applyNumberFormat="1" applyFont="1" applyFill="1" applyBorder="1"/>
    <xf numFmtId="4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4" fillId="3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41" fontId="2" fillId="3" borderId="4" xfId="0" applyNumberFormat="1" applyFont="1" applyFill="1" applyBorder="1"/>
    <xf numFmtId="43" fontId="2" fillId="3" borderId="4" xfId="0" applyNumberFormat="1" applyFont="1" applyFill="1" applyBorder="1"/>
    <xf numFmtId="41" fontId="2" fillId="3" borderId="5" xfId="0" applyNumberFormat="1" applyFont="1" applyFill="1" applyBorder="1"/>
    <xf numFmtId="43" fontId="2" fillId="3" borderId="5" xfId="0" applyNumberFormat="1" applyFont="1" applyFill="1" applyBorder="1"/>
    <xf numFmtId="43" fontId="0" fillId="0" borderId="0" xfId="0" applyNumberFormat="1"/>
    <xf numFmtId="41" fontId="4" fillId="3" borderId="4" xfId="0" applyNumberFormat="1" applyFont="1" applyFill="1" applyBorder="1" applyAlignment="1">
      <alignment horizontal="center"/>
    </xf>
    <xf numFmtId="49" fontId="4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41" fontId="3" fillId="0" borderId="0" xfId="1" applyNumberFormat="1" applyFont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10" fontId="2" fillId="2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/>
    <xf numFmtId="41" fontId="2" fillId="2" borderId="1" xfId="1" applyNumberFormat="1" applyFont="1" applyFill="1" applyBorder="1"/>
    <xf numFmtId="41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1" fontId="2" fillId="3" borderId="1" xfId="1" applyNumberFormat="1" applyFont="1" applyFill="1" applyBorder="1"/>
    <xf numFmtId="2" fontId="2" fillId="3" borderId="1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2" fontId="2" fillId="3" borderId="5" xfId="0" applyNumberFormat="1" applyFont="1" applyFill="1" applyBorder="1"/>
    <xf numFmtId="3" fontId="2" fillId="3" borderId="0" xfId="0" applyNumberFormat="1" applyFont="1" applyFill="1"/>
    <xf numFmtId="0" fontId="2" fillId="0" borderId="0" xfId="0" applyFont="1"/>
    <xf numFmtId="43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2" borderId="0" xfId="0" applyNumberFormat="1" applyFont="1" applyFill="1"/>
    <xf numFmtId="41" fontId="2" fillId="2" borderId="0" xfId="0" applyNumberFormat="1" applyFont="1" applyFill="1"/>
    <xf numFmtId="3" fontId="2" fillId="2" borderId="8" xfId="0" applyNumberFormat="1" applyFont="1" applyFill="1" applyBorder="1"/>
    <xf numFmtId="10" fontId="2" fillId="4" borderId="1" xfId="2" applyNumberFormat="1" applyFont="1" applyFill="1" applyBorder="1" applyAlignment="1"/>
    <xf numFmtId="10" fontId="2" fillId="4" borderId="1" xfId="0" applyNumberFormat="1" applyFont="1" applyFill="1" applyBorder="1" applyAlignment="1">
      <alignment vertical="center" wrapText="1"/>
    </xf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Border="1"/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43B6-4E3E-48A6-AEDC-62D54352D71D}">
  <dimension ref="A1:O59"/>
  <sheetViews>
    <sheetView topLeftCell="F44" zoomScale="110" zoomScaleNormal="110" workbookViewId="0">
      <selection activeCell="I3" sqref="I3:O59"/>
    </sheetView>
  </sheetViews>
  <sheetFormatPr defaultRowHeight="15.75" x14ac:dyDescent="0.25"/>
  <cols>
    <col min="1" max="1" width="5.28515625" style="68" customWidth="1"/>
    <col min="2" max="2" width="24" style="68" customWidth="1"/>
    <col min="3" max="4" width="9.140625" style="68"/>
    <col min="5" max="5" width="13.42578125" style="68" customWidth="1"/>
    <col min="6" max="7" width="9.140625" style="68"/>
    <col min="8" max="8" width="12.28515625" style="68" customWidth="1"/>
    <col min="9" max="9" width="8.28515625" style="68" customWidth="1"/>
    <col min="10" max="10" width="9.140625" style="68"/>
    <col min="11" max="11" width="22.85546875" style="68" customWidth="1"/>
    <col min="12" max="12" width="23.42578125" style="68" customWidth="1"/>
    <col min="13" max="13" width="26.5703125" style="68" customWidth="1"/>
    <col min="14" max="14" width="22.7109375" style="68" customWidth="1"/>
    <col min="15" max="15" width="14.7109375" style="68" customWidth="1"/>
    <col min="16" max="16384" width="9.140625" style="68"/>
  </cols>
  <sheetData>
    <row r="1" spans="1:15" x14ac:dyDescent="0.25">
      <c r="A1" s="87" t="s">
        <v>3</v>
      </c>
      <c r="B1" s="87"/>
      <c r="C1" s="87"/>
      <c r="D1" s="87"/>
      <c r="E1" s="87"/>
      <c r="F1" s="87"/>
      <c r="G1" s="87"/>
    </row>
    <row r="2" spans="1:1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</row>
    <row r="3" spans="1:15" x14ac:dyDescent="0.25">
      <c r="A3" s="1">
        <v>1</v>
      </c>
      <c r="B3" s="1" t="s">
        <v>1</v>
      </c>
      <c r="C3" s="6">
        <f>K5/N5</f>
        <v>8.4568064909582645</v>
      </c>
      <c r="D3" s="6">
        <f>K6/N6</f>
        <v>7.8289402016934329</v>
      </c>
      <c r="E3" s="6">
        <f>K7/N7</f>
        <v>7.5454114401482819</v>
      </c>
      <c r="F3" s="6">
        <f>K8/N8</f>
        <v>12.016417487969944</v>
      </c>
      <c r="G3" s="6">
        <f>K9/N9</f>
        <v>11.759984391766658</v>
      </c>
      <c r="I3" s="2"/>
      <c r="J3" s="95"/>
      <c r="K3" s="88"/>
      <c r="L3" s="88"/>
      <c r="M3" s="88"/>
      <c r="N3" s="88"/>
      <c r="O3" s="2"/>
    </row>
    <row r="4" spans="1:15" ht="13.5" customHeight="1" x14ac:dyDescent="0.25">
      <c r="A4" s="1">
        <v>2</v>
      </c>
      <c r="B4" s="1" t="s">
        <v>4</v>
      </c>
      <c r="C4" s="6">
        <f>K10/M10</f>
        <v>7.9561876527756334</v>
      </c>
      <c r="D4" s="6">
        <f>K11/M11</f>
        <v>7.7996429635540023</v>
      </c>
      <c r="E4" s="6">
        <f>K12/M12</f>
        <v>7.1985193244713566</v>
      </c>
      <c r="F4" s="6">
        <f>K13/M13</f>
        <v>7.4883932759137926</v>
      </c>
      <c r="G4" s="10">
        <f>K14/N14</f>
        <v>7.9850316598294384</v>
      </c>
      <c r="I4" s="96" t="s">
        <v>20</v>
      </c>
      <c r="J4" s="4" t="s">
        <v>16</v>
      </c>
      <c r="K4" s="5" t="s">
        <v>19</v>
      </c>
      <c r="L4" s="4" t="s">
        <v>17</v>
      </c>
      <c r="M4" s="5" t="s">
        <v>18</v>
      </c>
      <c r="N4" s="9" t="s">
        <v>21</v>
      </c>
      <c r="O4" s="8" t="s">
        <v>3</v>
      </c>
    </row>
    <row r="5" spans="1:15" x14ac:dyDescent="0.25">
      <c r="A5" s="1">
        <v>3</v>
      </c>
      <c r="B5" s="1" t="s">
        <v>6</v>
      </c>
      <c r="C5" s="6">
        <f>K15/N15</f>
        <v>19.706801900800059</v>
      </c>
      <c r="D5" s="6">
        <f>K16/N16</f>
        <v>26.250215783994367</v>
      </c>
      <c r="E5" s="6">
        <f>K17/N17</f>
        <v>27.234174024234306</v>
      </c>
      <c r="F5" s="6">
        <f>K18/N18</f>
        <v>49.797090434930212</v>
      </c>
      <c r="G5" s="10">
        <f>K19/N19</f>
        <v>52.500979537855891</v>
      </c>
      <c r="I5" s="56" t="s">
        <v>1</v>
      </c>
      <c r="J5" s="57">
        <v>2018</v>
      </c>
      <c r="K5" s="13">
        <v>239205000000000</v>
      </c>
      <c r="L5" s="59">
        <v>25351000000000</v>
      </c>
      <c r="M5" s="59">
        <v>31220000000000</v>
      </c>
      <c r="N5" s="13">
        <f>(L5+M5)/2</f>
        <v>28285500000000</v>
      </c>
      <c r="O5" s="58">
        <f>K5/N5</f>
        <v>8.4568064909582645</v>
      </c>
    </row>
    <row r="6" spans="1:15" x14ac:dyDescent="0.25">
      <c r="A6" s="1">
        <v>4</v>
      </c>
      <c r="B6" s="1" t="s">
        <v>5</v>
      </c>
      <c r="C6" s="6">
        <f>K20/N20</f>
        <v>7.807434096764438</v>
      </c>
      <c r="D6" s="6">
        <f>K21/N21</f>
        <v>8.5685390909664889</v>
      </c>
      <c r="E6" s="6">
        <f>K22/N22</f>
        <v>7.8725721455602446</v>
      </c>
      <c r="F6" s="6">
        <f>K23/N23</f>
        <v>9.6697103010216363</v>
      </c>
      <c r="G6" s="10">
        <f>K24/N24</f>
        <v>9.5309913625849614</v>
      </c>
      <c r="I6" s="56" t="s">
        <v>1</v>
      </c>
      <c r="J6" s="57">
        <v>2019</v>
      </c>
      <c r="K6" s="13">
        <v>237166000000000</v>
      </c>
      <c r="L6" s="59">
        <v>31220000000000</v>
      </c>
      <c r="M6" s="59">
        <v>29367000000000</v>
      </c>
      <c r="N6" s="13">
        <f t="shared" ref="N6:N18" si="0">(L6+M6)/2</f>
        <v>30293500000000</v>
      </c>
      <c r="O6" s="58">
        <f t="shared" ref="O6:O18" si="1">K6/N6</f>
        <v>7.8289402016934329</v>
      </c>
    </row>
    <row r="7" spans="1:15" x14ac:dyDescent="0.25">
      <c r="A7" s="1">
        <v>5</v>
      </c>
      <c r="B7" s="1" t="s">
        <v>7</v>
      </c>
      <c r="C7" s="6">
        <f>K25/N25</f>
        <v>5.108659795186858</v>
      </c>
      <c r="D7" s="6">
        <f>K26/N26</f>
        <v>4.5929219464495983</v>
      </c>
      <c r="E7" s="6">
        <f>K27/N27</f>
        <v>3.7383368556668759</v>
      </c>
      <c r="F7" s="6">
        <f>K28/N28</f>
        <v>4.5467184153477627</v>
      </c>
      <c r="G7" s="10">
        <f>K29/N29</f>
        <v>8.6770930297195825</v>
      </c>
      <c r="I7" s="56" t="s">
        <v>1</v>
      </c>
      <c r="J7" s="57">
        <v>2020</v>
      </c>
      <c r="K7" s="13">
        <v>175046000000000</v>
      </c>
      <c r="L7" s="59">
        <v>29367000000000</v>
      </c>
      <c r="M7" s="59">
        <v>17031000000000</v>
      </c>
      <c r="N7" s="13">
        <f t="shared" si="0"/>
        <v>23199000000000</v>
      </c>
      <c r="O7" s="58">
        <f t="shared" si="1"/>
        <v>7.5454114401482819</v>
      </c>
    </row>
    <row r="8" spans="1:15" x14ac:dyDescent="0.25">
      <c r="A8" s="1">
        <v>6</v>
      </c>
      <c r="B8" s="1" t="s">
        <v>8</v>
      </c>
      <c r="C8" s="6">
        <f>K30/N30</f>
        <v>6.0704272726923909</v>
      </c>
      <c r="D8" s="6">
        <f>K31/N31</f>
        <v>5.5069132872794659</v>
      </c>
      <c r="E8" s="6">
        <f>K32/N32</f>
        <v>5.2442812638918594</v>
      </c>
      <c r="F8" s="6">
        <f>K33/N33</f>
        <v>9.985425620495981</v>
      </c>
      <c r="G8" s="10">
        <f>K34/N34</f>
        <v>6.0502320890732983</v>
      </c>
      <c r="I8" s="56" t="s">
        <v>1</v>
      </c>
      <c r="J8" s="57">
        <v>2021</v>
      </c>
      <c r="K8" s="13">
        <v>233485000000000</v>
      </c>
      <c r="L8" s="59">
        <v>17031000000000</v>
      </c>
      <c r="M8" s="59">
        <v>21830000000000</v>
      </c>
      <c r="N8" s="13">
        <f t="shared" si="0"/>
        <v>19430500000000</v>
      </c>
      <c r="O8" s="58">
        <f t="shared" si="1"/>
        <v>12.016417487969944</v>
      </c>
    </row>
    <row r="9" spans="1:15" x14ac:dyDescent="0.25">
      <c r="A9" s="1">
        <v>7</v>
      </c>
      <c r="B9" s="1" t="s">
        <v>9</v>
      </c>
      <c r="C9" s="6">
        <f>K35/N35</f>
        <v>3.9983988030073729</v>
      </c>
      <c r="D9" s="6">
        <f>K36/N36</f>
        <v>3.7531888753429072</v>
      </c>
      <c r="E9" s="6">
        <f>K37/N37</f>
        <v>3.9934548005048303</v>
      </c>
      <c r="F9" s="6">
        <f>K38/N38</f>
        <v>4.1848115017073155</v>
      </c>
      <c r="G9" s="10">
        <f>K39/N39</f>
        <v>4.4631531776000752</v>
      </c>
      <c r="I9" s="56" t="s">
        <v>1</v>
      </c>
      <c r="J9" s="57">
        <v>2022</v>
      </c>
      <c r="K9" s="13">
        <v>301379000000000</v>
      </c>
      <c r="L9" s="59">
        <v>21830000000000</v>
      </c>
      <c r="M9" s="60">
        <v>29425000000000</v>
      </c>
      <c r="N9" s="13">
        <f t="shared" si="0"/>
        <v>25627500000000</v>
      </c>
      <c r="O9" s="58">
        <f t="shared" si="1"/>
        <v>11.759984391766658</v>
      </c>
    </row>
    <row r="10" spans="1:15" x14ac:dyDescent="0.25">
      <c r="A10" s="1">
        <v>8</v>
      </c>
      <c r="B10" s="1" t="s">
        <v>10</v>
      </c>
      <c r="C10" s="6">
        <f>K40/N40</f>
        <v>6.887969806392177</v>
      </c>
      <c r="D10" s="6">
        <f>K41/N41</f>
        <v>6.5520188457262085</v>
      </c>
      <c r="E10" s="6">
        <f>K42/N42</f>
        <v>4.9293194827912021</v>
      </c>
      <c r="F10" s="6">
        <f>K43/N43</f>
        <v>6.8737894846872303</v>
      </c>
      <c r="G10" s="10">
        <f>K44/N44</f>
        <v>6.0300819635569765</v>
      </c>
      <c r="I10" s="22" t="s">
        <v>4</v>
      </c>
      <c r="J10" s="61">
        <v>2018</v>
      </c>
      <c r="K10" s="16">
        <v>15356381000000</v>
      </c>
      <c r="L10" s="62">
        <v>1827919000000</v>
      </c>
      <c r="M10" s="16">
        <v>1930118000000</v>
      </c>
      <c r="N10" s="16">
        <f t="shared" si="0"/>
        <v>1879018500000</v>
      </c>
      <c r="O10" s="63">
        <f t="shared" si="1"/>
        <v>8.17255444797377</v>
      </c>
    </row>
    <row r="11" spans="1:15" x14ac:dyDescent="0.25">
      <c r="A11" s="1">
        <v>9</v>
      </c>
      <c r="B11" s="1" t="s">
        <v>11</v>
      </c>
      <c r="C11" s="6">
        <f>K45/N45</f>
        <v>14.384610669127236</v>
      </c>
      <c r="D11" s="6">
        <f>K46/N46</f>
        <v>12.692682829714974</v>
      </c>
      <c r="E11" s="6">
        <f>K47/N47</f>
        <v>6.9170290969616754</v>
      </c>
      <c r="F11" s="6">
        <f>K48/N48</f>
        <v>11.150577874371892</v>
      </c>
      <c r="G11" s="10">
        <f>K49/N49</f>
        <v>15.04384130933081</v>
      </c>
      <c r="I11" s="22" t="s">
        <v>4</v>
      </c>
      <c r="J11" s="61">
        <v>2019</v>
      </c>
      <c r="K11" s="16">
        <v>15444775000000</v>
      </c>
      <c r="L11" s="16">
        <v>1930118000000</v>
      </c>
      <c r="M11" s="16">
        <v>1980190000000</v>
      </c>
      <c r="N11" s="16">
        <f t="shared" si="0"/>
        <v>1955154000000</v>
      </c>
      <c r="O11" s="63">
        <f t="shared" si="1"/>
        <v>7.8995184011080459</v>
      </c>
    </row>
    <row r="12" spans="1:15" x14ac:dyDescent="0.25">
      <c r="A12" s="1">
        <v>10</v>
      </c>
      <c r="B12" s="1" t="s">
        <v>12</v>
      </c>
      <c r="C12" s="6">
        <f>K50/N50</f>
        <v>6.8453471504885153</v>
      </c>
      <c r="D12" s="6">
        <f>K51/N51</f>
        <v>3.3419301113802837</v>
      </c>
      <c r="E12" s="6">
        <f>K52/N52</f>
        <v>2.772131898150533</v>
      </c>
      <c r="F12" s="6">
        <f>K53/N53</f>
        <v>2.7938569698605407</v>
      </c>
      <c r="G12" s="10">
        <f>K54/N54</f>
        <v>2.0022474353519799</v>
      </c>
      <c r="I12" s="22" t="s">
        <v>4</v>
      </c>
      <c r="J12" s="61">
        <v>2020</v>
      </c>
      <c r="K12" s="16">
        <v>11869221000000</v>
      </c>
      <c r="L12" s="16">
        <v>1980190000000</v>
      </c>
      <c r="M12" s="16">
        <v>1648842000000</v>
      </c>
      <c r="N12" s="16">
        <f t="shared" si="0"/>
        <v>1814516000000</v>
      </c>
      <c r="O12" s="63">
        <f t="shared" si="1"/>
        <v>6.5412600384896029</v>
      </c>
    </row>
    <row r="13" spans="1:15" x14ac:dyDescent="0.25">
      <c r="A13" s="71">
        <v>11</v>
      </c>
      <c r="B13" s="1" t="s">
        <v>13</v>
      </c>
      <c r="C13" s="6">
        <f>K55/N55</f>
        <v>4.6172184606427136</v>
      </c>
      <c r="D13" s="6">
        <f>K56/N56</f>
        <v>4.0226910703928089</v>
      </c>
      <c r="E13" s="6">
        <f>K57/N57</f>
        <v>3.5325580048874969</v>
      </c>
      <c r="F13" s="6">
        <f>K58/N58</f>
        <v>4.7780280522986391</v>
      </c>
      <c r="G13" s="10">
        <f>K59/N59</f>
        <v>5.3309907097474127</v>
      </c>
      <c r="I13" s="22" t="s">
        <v>4</v>
      </c>
      <c r="J13" s="61">
        <v>2021</v>
      </c>
      <c r="K13" s="16">
        <v>15151663000000</v>
      </c>
      <c r="L13" s="16">
        <v>1648842000000</v>
      </c>
      <c r="M13" s="16">
        <v>2023353000000</v>
      </c>
      <c r="N13" s="16">
        <f t="shared" si="0"/>
        <v>1836097500000</v>
      </c>
      <c r="O13" s="63">
        <f t="shared" si="1"/>
        <v>8.2521015360023089</v>
      </c>
    </row>
    <row r="14" spans="1:15" x14ac:dyDescent="0.25">
      <c r="A14" s="89" t="s">
        <v>32</v>
      </c>
      <c r="B14" s="90"/>
      <c r="C14" s="69">
        <f>(C3+C4+C5+C6+C7+C8+C9+C10+C11+C12)/11</f>
        <v>7.9293312398357241</v>
      </c>
      <c r="D14" s="69">
        <f>(D3+D4+D5+D6+D7+D8+D9+D10+D11+D12)/11</f>
        <v>7.898817630554702</v>
      </c>
      <c r="E14" s="69">
        <f>(E3+E4+E5+E6+E7+E8+E9+E10+E11+E12)/11</f>
        <v>7.040475484761922</v>
      </c>
      <c r="F14" s="69">
        <f>(F3+F4+F5+F6+F7+F8+F9+F10+F11+F12)/11</f>
        <v>10.773344669664212</v>
      </c>
      <c r="G14" s="69">
        <f>(G3+G4+G5+G6+G7+G8+G9+G10+G11+G12+G13)/11</f>
        <v>11.761329696947008</v>
      </c>
      <c r="I14" s="22" t="s">
        <v>4</v>
      </c>
      <c r="J14" s="61">
        <v>2022</v>
      </c>
      <c r="K14" s="16">
        <v>18579927000000</v>
      </c>
      <c r="L14" s="16">
        <v>2023353000000</v>
      </c>
      <c r="M14" s="16">
        <v>2630336000000</v>
      </c>
      <c r="N14" s="16">
        <f t="shared" si="0"/>
        <v>2326844500000</v>
      </c>
      <c r="O14" s="63">
        <f t="shared" si="1"/>
        <v>7.9850316598294384</v>
      </c>
    </row>
    <row r="15" spans="1:15" x14ac:dyDescent="0.25">
      <c r="A15" s="91" t="s">
        <v>33</v>
      </c>
      <c r="B15" s="91"/>
      <c r="C15" s="69">
        <f>K35/N35</f>
        <v>3.9983988030073729</v>
      </c>
      <c r="D15" s="69">
        <f>K51/N51</f>
        <v>3.3419301113802837</v>
      </c>
      <c r="E15" s="69">
        <f>K52/N52</f>
        <v>2.772131898150533</v>
      </c>
      <c r="F15" s="69">
        <f>K53/N53</f>
        <v>2.7938569698605407</v>
      </c>
      <c r="G15" s="69">
        <f>K54/N54</f>
        <v>2.0022474353519799</v>
      </c>
      <c r="I15" s="23" t="s">
        <v>6</v>
      </c>
      <c r="J15" s="57">
        <v>2018</v>
      </c>
      <c r="K15" s="12">
        <v>15893585000000</v>
      </c>
      <c r="L15" s="12">
        <v>895168000000</v>
      </c>
      <c r="M15" s="12">
        <v>717837000000</v>
      </c>
      <c r="N15" s="13">
        <f t="shared" si="0"/>
        <v>806502500000</v>
      </c>
      <c r="O15" s="58">
        <f t="shared" si="1"/>
        <v>19.706801900800059</v>
      </c>
    </row>
    <row r="16" spans="1:15" x14ac:dyDescent="0.25">
      <c r="A16" s="91" t="s">
        <v>34</v>
      </c>
      <c r="B16" s="91"/>
      <c r="C16" s="69">
        <f>K15/N15</f>
        <v>19.706801900800059</v>
      </c>
      <c r="D16" s="69">
        <f>K16/N16</f>
        <v>26.250215783994367</v>
      </c>
      <c r="E16" s="69">
        <f>K17/N17</f>
        <v>27.234174024234306</v>
      </c>
      <c r="F16" s="69">
        <f>K18/N18</f>
        <v>49.797090434930212</v>
      </c>
      <c r="G16" s="69">
        <f>K19/N19</f>
        <v>52.500979537855891</v>
      </c>
      <c r="I16" s="23" t="s">
        <v>6</v>
      </c>
      <c r="J16" s="57">
        <v>2019</v>
      </c>
      <c r="K16" s="12">
        <v>16818172000000</v>
      </c>
      <c r="L16" s="12">
        <v>717837000000</v>
      </c>
      <c r="M16" s="12">
        <v>563537000000</v>
      </c>
      <c r="N16" s="13">
        <f t="shared" si="0"/>
        <v>640687000000</v>
      </c>
      <c r="O16" s="58">
        <f t="shared" si="1"/>
        <v>26.250215783994367</v>
      </c>
    </row>
    <row r="17" spans="1:15" ht="15.75" customHeight="1" x14ac:dyDescent="0.25">
      <c r="A17" s="81" t="s">
        <v>35</v>
      </c>
      <c r="B17" s="82"/>
      <c r="C17" s="82"/>
      <c r="D17" s="83"/>
      <c r="E17" s="11" t="s">
        <v>36</v>
      </c>
      <c r="F17" s="11" t="s">
        <v>37</v>
      </c>
      <c r="G17" s="11" t="s">
        <v>38</v>
      </c>
      <c r="I17" s="23" t="s">
        <v>6</v>
      </c>
      <c r="J17" s="57">
        <v>2020</v>
      </c>
      <c r="K17" s="12">
        <v>11181671000000</v>
      </c>
      <c r="L17" s="12">
        <v>563537000000</v>
      </c>
      <c r="M17" s="12">
        <v>257613000000</v>
      </c>
      <c r="N17" s="13">
        <f t="shared" si="0"/>
        <v>410575000000</v>
      </c>
      <c r="O17" s="58">
        <f t="shared" si="1"/>
        <v>27.234174024234306</v>
      </c>
    </row>
    <row r="18" spans="1:15" x14ac:dyDescent="0.25">
      <c r="A18" s="84"/>
      <c r="B18" s="85"/>
      <c r="C18" s="85"/>
      <c r="D18" s="86"/>
      <c r="E18" s="69">
        <f>K19/N19</f>
        <v>52.500979537855891</v>
      </c>
      <c r="F18" s="69">
        <f>K54/N54</f>
        <v>2.0022474353519799</v>
      </c>
      <c r="G18" s="69">
        <f>(C14+D14+E14+F14+G14)/5</f>
        <v>9.0806597443527135</v>
      </c>
      <c r="I18" s="23" t="s">
        <v>6</v>
      </c>
      <c r="J18" s="57">
        <v>2021</v>
      </c>
      <c r="K18" s="12">
        <v>12908103000000</v>
      </c>
      <c r="L18" s="12">
        <v>257613000000</v>
      </c>
      <c r="M18" s="12">
        <v>260815000000</v>
      </c>
      <c r="N18" s="13">
        <f t="shared" si="0"/>
        <v>259214000000</v>
      </c>
      <c r="O18" s="58">
        <f t="shared" si="1"/>
        <v>49.797090434930212</v>
      </c>
    </row>
    <row r="19" spans="1:15" x14ac:dyDescent="0.25">
      <c r="I19" s="23" t="s">
        <v>6</v>
      </c>
      <c r="J19" s="57">
        <v>2022</v>
      </c>
      <c r="K19" s="12">
        <v>12742854000000</v>
      </c>
      <c r="L19" s="12">
        <v>260815000000</v>
      </c>
      <c r="M19" s="12">
        <v>224618000000</v>
      </c>
      <c r="N19" s="13">
        <f>(L19+M19)/2</f>
        <v>242716500000</v>
      </c>
      <c r="O19" s="58">
        <f>K19/N19</f>
        <v>52.500979537855891</v>
      </c>
    </row>
    <row r="20" spans="1:15" x14ac:dyDescent="0.25">
      <c r="I20" s="25" t="s">
        <v>5</v>
      </c>
      <c r="J20" s="61">
        <v>2018</v>
      </c>
      <c r="K20" s="15">
        <v>17544709521983</v>
      </c>
      <c r="L20" s="16">
        <v>2169509958014</v>
      </c>
      <c r="M20" s="16">
        <v>2324849982662</v>
      </c>
      <c r="N20" s="16">
        <f>(L20+M20)/2</f>
        <v>2247179970338</v>
      </c>
      <c r="O20" s="63">
        <f t="shared" ref="O20:O43" si="2">K20/N20</f>
        <v>7.807434096764438</v>
      </c>
    </row>
    <row r="21" spans="1:15" x14ac:dyDescent="0.25">
      <c r="I21" s="25" t="s">
        <v>5</v>
      </c>
      <c r="J21" s="61">
        <v>2019</v>
      </c>
      <c r="K21" s="15">
        <v>18615129696492</v>
      </c>
      <c r="L21" s="16">
        <v>2324849982662</v>
      </c>
      <c r="M21" s="16">
        <v>2020145003967</v>
      </c>
      <c r="N21" s="16">
        <f t="shared" ref="N21:N43" si="3">(L21+M21)/2</f>
        <v>2172497493314.5</v>
      </c>
      <c r="O21" s="63">
        <f t="shared" si="2"/>
        <v>8.5685390909664889</v>
      </c>
    </row>
    <row r="22" spans="1:15" x14ac:dyDescent="0.25">
      <c r="I22" s="25" t="s">
        <v>5</v>
      </c>
      <c r="J22" s="61">
        <v>2020</v>
      </c>
      <c r="K22" s="15">
        <v>15230426162673</v>
      </c>
      <c r="L22" s="16">
        <v>2020145003967</v>
      </c>
      <c r="M22" s="16">
        <v>1849092617758</v>
      </c>
      <c r="N22" s="16">
        <f t="shared" si="3"/>
        <v>1934618810862.5</v>
      </c>
      <c r="O22" s="63">
        <f t="shared" si="2"/>
        <v>7.8725721455602446</v>
      </c>
    </row>
    <row r="23" spans="1:15" x14ac:dyDescent="0.25">
      <c r="I23" s="25" t="s">
        <v>5</v>
      </c>
      <c r="J23" s="61">
        <v>2021</v>
      </c>
      <c r="K23" s="15">
        <v>19174995000000</v>
      </c>
      <c r="L23" s="16">
        <v>1849092617758</v>
      </c>
      <c r="M23" s="16">
        <v>2116899000000</v>
      </c>
      <c r="N23" s="16">
        <f t="shared" si="3"/>
        <v>1982995808879</v>
      </c>
      <c r="O23" s="63">
        <f t="shared" si="2"/>
        <v>9.6697103010216363</v>
      </c>
    </row>
    <row r="24" spans="1:15" x14ac:dyDescent="0.25">
      <c r="I24" s="25" t="s">
        <v>5</v>
      </c>
      <c r="J24" s="61">
        <v>2022</v>
      </c>
      <c r="K24" s="15">
        <v>25581929000000</v>
      </c>
      <c r="L24" s="16">
        <v>2116899000000</v>
      </c>
      <c r="M24" s="16">
        <v>3251258000000</v>
      </c>
      <c r="N24" s="16">
        <f t="shared" si="3"/>
        <v>2684078500000</v>
      </c>
      <c r="O24" s="63">
        <f t="shared" si="2"/>
        <v>9.5309913625849614</v>
      </c>
    </row>
    <row r="25" spans="1:15" x14ac:dyDescent="0.25">
      <c r="I25" s="23" t="s">
        <v>7</v>
      </c>
      <c r="J25" s="57">
        <v>2018</v>
      </c>
      <c r="K25" s="12">
        <v>15349939000000</v>
      </c>
      <c r="L25" s="13">
        <v>2770065000000</v>
      </c>
      <c r="M25" s="13">
        <v>3239315000000</v>
      </c>
      <c r="N25" s="13">
        <f t="shared" si="3"/>
        <v>3004690000000</v>
      </c>
      <c r="O25" s="58">
        <f t="shared" si="2"/>
        <v>5.108659795186858</v>
      </c>
    </row>
    <row r="26" spans="1:15" x14ac:dyDescent="0.25">
      <c r="I26" s="23" t="s">
        <v>7</v>
      </c>
      <c r="J26" s="57">
        <v>2019</v>
      </c>
      <c r="K26" s="12">
        <v>15939421000000</v>
      </c>
      <c r="L26" s="13">
        <v>3239315000000</v>
      </c>
      <c r="M26" s="13">
        <v>3701548000000</v>
      </c>
      <c r="N26" s="13">
        <f t="shared" si="3"/>
        <v>3470431500000</v>
      </c>
      <c r="O26" s="58">
        <f t="shared" si="2"/>
        <v>4.5929219464495983</v>
      </c>
    </row>
    <row r="27" spans="1:15" x14ac:dyDescent="0.25">
      <c r="I27" s="23" t="s">
        <v>7</v>
      </c>
      <c r="J27" s="57">
        <v>2020</v>
      </c>
      <c r="K27" s="12">
        <v>13434592000000</v>
      </c>
      <c r="L27" s="13">
        <v>3701548000000</v>
      </c>
      <c r="M27" s="13">
        <v>3485922000000</v>
      </c>
      <c r="N27" s="13">
        <f t="shared" si="3"/>
        <v>3593735000000</v>
      </c>
      <c r="O27" s="58">
        <f t="shared" si="2"/>
        <v>3.7383368556668759</v>
      </c>
    </row>
    <row r="28" spans="1:15" x14ac:dyDescent="0.25">
      <c r="I28" s="23" t="s">
        <v>7</v>
      </c>
      <c r="J28" s="57">
        <v>2021</v>
      </c>
      <c r="K28" s="12">
        <v>15344138000000</v>
      </c>
      <c r="L28" s="13">
        <v>3485922000000</v>
      </c>
      <c r="M28" s="13">
        <v>3263622000000</v>
      </c>
      <c r="N28" s="13">
        <f t="shared" si="3"/>
        <v>3374772000000</v>
      </c>
      <c r="O28" s="58">
        <f t="shared" si="2"/>
        <v>4.5467184153477627</v>
      </c>
    </row>
    <row r="29" spans="1:15" x14ac:dyDescent="0.25">
      <c r="I29" s="23" t="s">
        <v>7</v>
      </c>
      <c r="J29" s="57">
        <v>2022</v>
      </c>
      <c r="K29" s="12">
        <v>17170492000000</v>
      </c>
      <c r="L29" s="13">
        <v>3263622000000</v>
      </c>
      <c r="M29" s="13">
        <v>694038000000</v>
      </c>
      <c r="N29" s="13">
        <f t="shared" si="3"/>
        <v>1978830000000</v>
      </c>
      <c r="O29" s="58">
        <f t="shared" si="2"/>
        <v>8.6770930297195825</v>
      </c>
    </row>
    <row r="30" spans="1:15" x14ac:dyDescent="0.25">
      <c r="I30" s="33" t="s">
        <v>8</v>
      </c>
      <c r="J30" s="61">
        <v>2018</v>
      </c>
      <c r="K30" s="16">
        <v>2400062227790</v>
      </c>
      <c r="L30" s="16">
        <v>350020278334</v>
      </c>
      <c r="M30" s="16">
        <v>440718864061</v>
      </c>
      <c r="N30" s="16">
        <f t="shared" si="3"/>
        <v>395369571197.5</v>
      </c>
      <c r="O30" s="63">
        <f t="shared" si="2"/>
        <v>6.0704272726923909</v>
      </c>
    </row>
    <row r="31" spans="1:15" x14ac:dyDescent="0.25">
      <c r="I31" s="33" t="s">
        <v>8</v>
      </c>
      <c r="J31" s="61">
        <v>2019</v>
      </c>
      <c r="K31" s="16">
        <v>2091491715532</v>
      </c>
      <c r="L31" s="16">
        <v>440718864061</v>
      </c>
      <c r="M31" s="16">
        <v>318868805628</v>
      </c>
      <c r="N31" s="16">
        <f t="shared" si="3"/>
        <v>379793834844.5</v>
      </c>
      <c r="O31" s="63">
        <f t="shared" si="2"/>
        <v>5.5069132872794659</v>
      </c>
    </row>
    <row r="32" spans="1:15" x14ac:dyDescent="0.25">
      <c r="I32" s="33" t="s">
        <v>8</v>
      </c>
      <c r="J32" s="61">
        <v>2020</v>
      </c>
      <c r="K32" s="16">
        <v>1626190654290</v>
      </c>
      <c r="L32" s="16">
        <v>318868805628</v>
      </c>
      <c r="M32" s="16">
        <v>301307944039</v>
      </c>
      <c r="N32" s="16">
        <f t="shared" si="3"/>
        <v>310088374833.5</v>
      </c>
      <c r="O32" s="63">
        <f t="shared" si="2"/>
        <v>5.2442812638918594</v>
      </c>
    </row>
    <row r="33" spans="9:15" x14ac:dyDescent="0.25">
      <c r="I33" s="33" t="s">
        <v>8</v>
      </c>
      <c r="J33" s="61">
        <v>2021</v>
      </c>
      <c r="K33" s="16">
        <v>3008688064066</v>
      </c>
      <c r="L33" s="16">
        <v>301307944039</v>
      </c>
      <c r="M33" s="16">
        <v>301307944039</v>
      </c>
      <c r="N33" s="16">
        <f t="shared" si="3"/>
        <v>301307944039</v>
      </c>
      <c r="O33" s="63">
        <f t="shared" si="2"/>
        <v>9.985425620495981</v>
      </c>
    </row>
    <row r="34" spans="9:15" x14ac:dyDescent="0.25">
      <c r="I34" s="33" t="s">
        <v>8</v>
      </c>
      <c r="J34" s="61">
        <v>2022</v>
      </c>
      <c r="K34" s="16">
        <v>3642215794469</v>
      </c>
      <c r="L34" s="16">
        <v>550523359591</v>
      </c>
      <c r="M34" s="16">
        <v>653468732232</v>
      </c>
      <c r="N34" s="16">
        <f t="shared" si="3"/>
        <v>601996045911.5</v>
      </c>
      <c r="O34" s="63">
        <f t="shared" si="2"/>
        <v>6.0502320890732983</v>
      </c>
    </row>
    <row r="35" spans="9:15" x14ac:dyDescent="0.25">
      <c r="I35" s="11" t="s">
        <v>9</v>
      </c>
      <c r="J35" s="57">
        <v>2018</v>
      </c>
      <c r="K35" s="12">
        <v>95212682098</v>
      </c>
      <c r="L35" s="12">
        <v>24170705935</v>
      </c>
      <c r="M35" s="13">
        <v>23454699528</v>
      </c>
      <c r="N35" s="13">
        <f t="shared" si="3"/>
        <v>23812702731.5</v>
      </c>
      <c r="O35" s="58">
        <f t="shared" si="2"/>
        <v>3.9983988030073729</v>
      </c>
    </row>
    <row r="36" spans="9:15" x14ac:dyDescent="0.25">
      <c r="I36" s="11" t="s">
        <v>9</v>
      </c>
      <c r="J36" s="57">
        <v>2019</v>
      </c>
      <c r="K36" s="12">
        <v>88357595957</v>
      </c>
      <c r="L36" s="13">
        <v>23454699528</v>
      </c>
      <c r="M36" s="12">
        <v>23629312970</v>
      </c>
      <c r="N36" s="13">
        <f t="shared" si="3"/>
        <v>23542006249</v>
      </c>
      <c r="O36" s="58">
        <f t="shared" si="2"/>
        <v>3.7531888753429072</v>
      </c>
    </row>
    <row r="37" spans="9:15" x14ac:dyDescent="0.25">
      <c r="I37" s="11" t="s">
        <v>9</v>
      </c>
      <c r="J37" s="57">
        <v>2020</v>
      </c>
      <c r="K37" s="12">
        <v>103066288012</v>
      </c>
      <c r="L37" s="12">
        <v>23629312970</v>
      </c>
      <c r="M37" s="12">
        <v>27988292918</v>
      </c>
      <c r="N37" s="13">
        <f t="shared" si="3"/>
        <v>25808802944</v>
      </c>
      <c r="O37" s="58">
        <f t="shared" si="2"/>
        <v>3.9934548005048303</v>
      </c>
    </row>
    <row r="38" spans="9:15" x14ac:dyDescent="0.25">
      <c r="I38" s="11" t="s">
        <v>9</v>
      </c>
      <c r="J38" s="57">
        <v>2021</v>
      </c>
      <c r="K38" s="12">
        <v>120475047471</v>
      </c>
      <c r="L38" s="12">
        <v>27988292918</v>
      </c>
      <c r="M38" s="12">
        <v>29588994576</v>
      </c>
      <c r="N38" s="13">
        <f t="shared" si="3"/>
        <v>28788643747</v>
      </c>
      <c r="O38" s="58">
        <f t="shared" si="2"/>
        <v>4.1848115017073155</v>
      </c>
    </row>
    <row r="39" spans="9:15" x14ac:dyDescent="0.25">
      <c r="I39" s="11" t="s">
        <v>9</v>
      </c>
      <c r="J39" s="57">
        <v>2022</v>
      </c>
      <c r="K39" s="12">
        <v>172638332781</v>
      </c>
      <c r="L39" s="12">
        <v>29588994576</v>
      </c>
      <c r="M39" s="12">
        <v>47772604236</v>
      </c>
      <c r="N39" s="13">
        <f t="shared" si="3"/>
        <v>38680799406</v>
      </c>
      <c r="O39" s="58">
        <f t="shared" si="2"/>
        <v>4.4631531776000752</v>
      </c>
    </row>
    <row r="40" spans="9:15" x14ac:dyDescent="0.25">
      <c r="I40" s="34" t="s">
        <v>10</v>
      </c>
      <c r="J40" s="61">
        <v>2018</v>
      </c>
      <c r="K40" s="15">
        <v>1187195058022</v>
      </c>
      <c r="L40" s="16">
        <v>163059402738</v>
      </c>
      <c r="M40" s="16">
        <v>181656120527</v>
      </c>
      <c r="N40" s="16">
        <f t="shared" si="3"/>
        <v>172357761632.5</v>
      </c>
      <c r="O40" s="63">
        <f t="shared" si="2"/>
        <v>6.887969806392177</v>
      </c>
    </row>
    <row r="41" spans="9:15" x14ac:dyDescent="0.25">
      <c r="I41" s="34" t="s">
        <v>10</v>
      </c>
      <c r="J41" s="61">
        <v>2019</v>
      </c>
      <c r="K41" s="15">
        <v>1206818443326</v>
      </c>
      <c r="L41" s="16">
        <v>181656120527</v>
      </c>
      <c r="M41" s="16">
        <v>186724518095</v>
      </c>
      <c r="N41" s="16">
        <f t="shared" si="3"/>
        <v>184190319311</v>
      </c>
      <c r="O41" s="63">
        <f t="shared" si="2"/>
        <v>6.5520188457262085</v>
      </c>
    </row>
    <row r="42" spans="9:15" x14ac:dyDescent="0.25">
      <c r="I42" s="34" t="s">
        <v>10</v>
      </c>
      <c r="J42" s="61">
        <v>2020</v>
      </c>
      <c r="K42" s="15">
        <v>788873091221</v>
      </c>
      <c r="L42" s="16">
        <v>186724518095</v>
      </c>
      <c r="M42" s="16">
        <v>133349315210</v>
      </c>
      <c r="N42" s="16">
        <f t="shared" si="3"/>
        <v>160036916652.5</v>
      </c>
      <c r="O42" s="63">
        <f t="shared" si="2"/>
        <v>4.9293194827912021</v>
      </c>
    </row>
    <row r="43" spans="9:15" x14ac:dyDescent="0.25">
      <c r="I43" s="34" t="s">
        <v>10</v>
      </c>
      <c r="J43" s="61">
        <v>2021</v>
      </c>
      <c r="K43" s="15">
        <v>1181849268110</v>
      </c>
      <c r="L43" s="16">
        <v>133349315210</v>
      </c>
      <c r="M43" s="16">
        <v>210521928081</v>
      </c>
      <c r="N43" s="16">
        <f t="shared" si="3"/>
        <v>171935621645.5</v>
      </c>
      <c r="O43" s="63">
        <f t="shared" si="2"/>
        <v>6.8737894846872303</v>
      </c>
    </row>
    <row r="44" spans="9:15" x14ac:dyDescent="0.25">
      <c r="I44" s="64" t="s">
        <v>10</v>
      </c>
      <c r="J44" s="65">
        <v>2022</v>
      </c>
      <c r="K44" s="67">
        <v>1415021293643</v>
      </c>
      <c r="L44" s="39">
        <v>210521928081</v>
      </c>
      <c r="M44" s="39">
        <v>258798821519</v>
      </c>
      <c r="N44" s="39">
        <f>(L44+M44)/2</f>
        <v>234660374800</v>
      </c>
      <c r="O44" s="66">
        <f>K44/N44</f>
        <v>6.0300819635569765</v>
      </c>
    </row>
    <row r="45" spans="9:15" x14ac:dyDescent="0.25">
      <c r="I45" s="11" t="s">
        <v>11</v>
      </c>
      <c r="J45" s="57">
        <v>2018</v>
      </c>
      <c r="K45" s="12">
        <v>8267715937524</v>
      </c>
      <c r="L45" s="13">
        <v>596201411419</v>
      </c>
      <c r="M45" s="13">
        <v>553320967420</v>
      </c>
      <c r="N45" s="13">
        <f t="shared" ref="N45:N59" si="4">(L45+M45)/2</f>
        <v>574761189419.5</v>
      </c>
      <c r="O45" s="58">
        <f t="shared" ref="O45:O59" si="5">K45/N45</f>
        <v>14.384610669127236</v>
      </c>
    </row>
    <row r="46" spans="9:15" x14ac:dyDescent="0.25">
      <c r="I46" s="11" t="s">
        <v>11</v>
      </c>
      <c r="J46" s="57">
        <v>2019</v>
      </c>
      <c r="K46" s="12">
        <v>7459212057845</v>
      </c>
      <c r="L46" s="13">
        <v>553320967420</v>
      </c>
      <c r="M46" s="13">
        <v>622035284354</v>
      </c>
      <c r="N46" s="13">
        <f t="shared" si="4"/>
        <v>587678125887</v>
      </c>
      <c r="O46" s="58">
        <f t="shared" si="5"/>
        <v>12.692682829714974</v>
      </c>
    </row>
    <row r="47" spans="9:15" x14ac:dyDescent="0.25">
      <c r="I47" s="11" t="s">
        <v>11</v>
      </c>
      <c r="J47" s="57">
        <v>2020</v>
      </c>
      <c r="K47" s="12">
        <v>4153280934671</v>
      </c>
      <c r="L47" s="13">
        <v>622035284354</v>
      </c>
      <c r="M47" s="13">
        <v>578850493760</v>
      </c>
      <c r="N47" s="13">
        <f t="shared" si="4"/>
        <v>600442889057</v>
      </c>
      <c r="O47" s="58">
        <f t="shared" si="5"/>
        <v>6.9170290969616754</v>
      </c>
    </row>
    <row r="48" spans="9:15" x14ac:dyDescent="0.25">
      <c r="I48" s="11" t="s">
        <v>11</v>
      </c>
      <c r="J48" s="57">
        <v>2021</v>
      </c>
      <c r="K48" s="12">
        <v>5295162452179</v>
      </c>
      <c r="L48" s="13">
        <v>578850493760</v>
      </c>
      <c r="M48" s="13">
        <v>370905207126</v>
      </c>
      <c r="N48" s="13">
        <f t="shared" si="4"/>
        <v>474877850443</v>
      </c>
      <c r="O48" s="58">
        <f t="shared" si="5"/>
        <v>11.150577874371892</v>
      </c>
    </row>
    <row r="49" spans="9:15" x14ac:dyDescent="0.25">
      <c r="I49" s="11" t="s">
        <v>11</v>
      </c>
      <c r="J49" s="57">
        <v>2022</v>
      </c>
      <c r="K49" s="12">
        <v>5500697815577</v>
      </c>
      <c r="L49" s="13">
        <v>370905207126</v>
      </c>
      <c r="M49" s="13">
        <v>360383790474</v>
      </c>
      <c r="N49" s="13">
        <f t="shared" si="4"/>
        <v>365644498800</v>
      </c>
      <c r="O49" s="58">
        <f t="shared" si="5"/>
        <v>15.04384130933081</v>
      </c>
    </row>
    <row r="50" spans="9:15" x14ac:dyDescent="0.25">
      <c r="I50" s="34" t="s">
        <v>12</v>
      </c>
      <c r="J50" s="61">
        <v>2018</v>
      </c>
      <c r="K50" s="16">
        <v>574869742811</v>
      </c>
      <c r="L50" s="16">
        <v>66272222280</v>
      </c>
      <c r="M50" s="16">
        <v>101687044116</v>
      </c>
      <c r="N50" s="16">
        <f t="shared" si="4"/>
        <v>83979633198</v>
      </c>
      <c r="O50" s="63">
        <f t="shared" si="5"/>
        <v>6.8453471504885153</v>
      </c>
    </row>
    <row r="51" spans="9:15" x14ac:dyDescent="0.25">
      <c r="I51" s="34" t="s">
        <v>12</v>
      </c>
      <c r="J51" s="61">
        <v>2019</v>
      </c>
      <c r="K51" s="16">
        <v>340551346399</v>
      </c>
      <c r="L51" s="16">
        <v>101687044116</v>
      </c>
      <c r="M51" s="16">
        <v>102118143335</v>
      </c>
      <c r="N51" s="16">
        <f t="shared" si="4"/>
        <v>101902593725.5</v>
      </c>
      <c r="O51" s="63">
        <f t="shared" si="5"/>
        <v>3.3419301113802837</v>
      </c>
    </row>
    <row r="52" spans="9:15" x14ac:dyDescent="0.25">
      <c r="I52" s="34" t="s">
        <v>12</v>
      </c>
      <c r="J52" s="61">
        <v>2020</v>
      </c>
      <c r="K52" s="16">
        <v>300527048812</v>
      </c>
      <c r="L52" s="16">
        <v>102118143335</v>
      </c>
      <c r="M52" s="16">
        <v>114702022410</v>
      </c>
      <c r="N52" s="16">
        <f t="shared" si="4"/>
        <v>108410082872.5</v>
      </c>
      <c r="O52" s="63">
        <f t="shared" si="5"/>
        <v>2.772131898150533</v>
      </c>
    </row>
    <row r="53" spans="9:15" x14ac:dyDescent="0.25">
      <c r="I53" s="34" t="s">
        <v>12</v>
      </c>
      <c r="J53" s="61">
        <v>2021</v>
      </c>
      <c r="K53" s="16">
        <v>262061053201</v>
      </c>
      <c r="L53" s="16">
        <v>114702022410</v>
      </c>
      <c r="M53" s="16">
        <v>72896022893</v>
      </c>
      <c r="N53" s="16">
        <f t="shared" si="4"/>
        <v>93799022651.5</v>
      </c>
      <c r="O53" s="63">
        <f t="shared" si="5"/>
        <v>2.7938569698605407</v>
      </c>
    </row>
    <row r="54" spans="9:15" x14ac:dyDescent="0.25">
      <c r="I54" s="34" t="s">
        <v>12</v>
      </c>
      <c r="J54" s="61">
        <v>2022</v>
      </c>
      <c r="K54" s="16">
        <v>91714152467</v>
      </c>
      <c r="L54" s="16">
        <v>72896022893</v>
      </c>
      <c r="M54" s="16">
        <v>18715184441</v>
      </c>
      <c r="N54" s="16">
        <f t="shared" si="4"/>
        <v>45805603667</v>
      </c>
      <c r="O54" s="63">
        <f t="shared" si="5"/>
        <v>2.0022474353519799</v>
      </c>
    </row>
    <row r="55" spans="9:15" x14ac:dyDescent="0.25">
      <c r="I55" s="11" t="s">
        <v>13</v>
      </c>
      <c r="J55" s="57">
        <v>2018</v>
      </c>
      <c r="K55" s="12">
        <v>3933353000000</v>
      </c>
      <c r="L55" s="13">
        <v>767169000000</v>
      </c>
      <c r="M55" s="13">
        <v>936607000000</v>
      </c>
      <c r="N55" s="13">
        <f t="shared" si="4"/>
        <v>851888000000</v>
      </c>
      <c r="O55" s="58">
        <f t="shared" si="5"/>
        <v>4.6172184606427136</v>
      </c>
    </row>
    <row r="56" spans="9:15" x14ac:dyDescent="0.25">
      <c r="I56" s="11" t="s">
        <v>13</v>
      </c>
      <c r="J56" s="57">
        <v>2019</v>
      </c>
      <c r="K56" s="12">
        <v>3935811000000</v>
      </c>
      <c r="L56" s="13">
        <v>936607000000</v>
      </c>
      <c r="M56" s="13">
        <v>1020198000000</v>
      </c>
      <c r="N56" s="13">
        <f t="shared" si="4"/>
        <v>978402500000</v>
      </c>
      <c r="O56" s="58">
        <f t="shared" si="5"/>
        <v>4.0226910703928089</v>
      </c>
    </row>
    <row r="57" spans="9:15" x14ac:dyDescent="0.25">
      <c r="I57" s="11" t="s">
        <v>13</v>
      </c>
      <c r="J57" s="57">
        <v>2020</v>
      </c>
      <c r="K57" s="12">
        <v>3233693000000</v>
      </c>
      <c r="L57" s="13">
        <v>1020198000000</v>
      </c>
      <c r="M57" s="13">
        <v>810596000000</v>
      </c>
      <c r="N57" s="13">
        <f t="shared" si="4"/>
        <v>915397000000</v>
      </c>
      <c r="O57" s="58">
        <f t="shared" si="5"/>
        <v>3.5325580048874969</v>
      </c>
    </row>
    <row r="58" spans="9:15" x14ac:dyDescent="0.25">
      <c r="I58" s="11" t="s">
        <v>13</v>
      </c>
      <c r="J58" s="57">
        <v>2021</v>
      </c>
      <c r="K58" s="12">
        <v>4162931000000</v>
      </c>
      <c r="L58" s="13">
        <v>810596000000</v>
      </c>
      <c r="M58" s="13">
        <v>931935000000</v>
      </c>
      <c r="N58" s="13">
        <f t="shared" si="4"/>
        <v>871265500000</v>
      </c>
      <c r="O58" s="58">
        <f t="shared" si="5"/>
        <v>4.7780280522986391</v>
      </c>
    </row>
    <row r="59" spans="9:15" x14ac:dyDescent="0.25">
      <c r="I59" s="11" t="s">
        <v>13</v>
      </c>
      <c r="J59" s="57">
        <v>2022</v>
      </c>
      <c r="K59" s="12">
        <v>4894164000000</v>
      </c>
      <c r="L59" s="13">
        <v>931935000000</v>
      </c>
      <c r="M59" s="13">
        <v>904183000000</v>
      </c>
      <c r="N59" s="13">
        <f t="shared" si="4"/>
        <v>918059000000</v>
      </c>
      <c r="O59" s="58">
        <f t="shared" si="5"/>
        <v>5.3309907097474127</v>
      </c>
    </row>
  </sheetData>
  <mergeCells count="6">
    <mergeCell ref="A17:D18"/>
    <mergeCell ref="A1:G1"/>
    <mergeCell ref="J3:N3"/>
    <mergeCell ref="A14:B14"/>
    <mergeCell ref="A15:B15"/>
    <mergeCell ref="A16:B16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B5A1-22C0-4E24-B9C7-B42CEB920A6F}">
  <dimension ref="A1:O79"/>
  <sheetViews>
    <sheetView topLeftCell="D53" zoomScale="110" zoomScaleNormal="110" workbookViewId="0">
      <selection activeCell="I2" sqref="I2:O58"/>
    </sheetView>
  </sheetViews>
  <sheetFormatPr defaultRowHeight="15" x14ac:dyDescent="0.25"/>
  <cols>
    <col min="1" max="1" width="6.42578125" customWidth="1"/>
    <col min="2" max="2" width="27.28515625" customWidth="1"/>
    <col min="3" max="3" width="10" customWidth="1"/>
    <col min="9" max="9" width="8.140625" customWidth="1"/>
    <col min="10" max="10" width="7.140625" customWidth="1"/>
    <col min="11" max="11" width="22.5703125" customWidth="1"/>
    <col min="12" max="12" width="23.28515625" customWidth="1"/>
    <col min="13" max="13" width="22.28515625" customWidth="1"/>
    <col min="14" max="14" width="22.85546875" customWidth="1"/>
    <col min="15" max="15" width="14.5703125" customWidth="1"/>
  </cols>
  <sheetData>
    <row r="1" spans="1:15" ht="15.75" x14ac:dyDescent="0.25">
      <c r="A1" s="93" t="s">
        <v>14</v>
      </c>
      <c r="B1" s="93"/>
      <c r="C1" s="93"/>
      <c r="D1" s="93"/>
      <c r="E1" s="93"/>
      <c r="F1" s="93"/>
      <c r="G1" s="93"/>
    </row>
    <row r="2" spans="1:15" ht="15.7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I2" s="2"/>
      <c r="J2" s="88"/>
      <c r="K2" s="88"/>
      <c r="L2" s="88"/>
      <c r="M2" s="88"/>
      <c r="N2" s="88"/>
      <c r="O2" s="7"/>
    </row>
    <row r="3" spans="1:15" ht="21" customHeight="1" x14ac:dyDescent="0.25">
      <c r="A3" s="1">
        <v>1</v>
      </c>
      <c r="B3" s="1" t="s">
        <v>1</v>
      </c>
      <c r="C3" s="6">
        <f>K4/N4</f>
        <v>8.1912669260362101</v>
      </c>
      <c r="D3" s="6">
        <f>K5/N5</f>
        <v>7.3604898409198301</v>
      </c>
      <c r="E3" s="6">
        <f>K6/N6</f>
        <v>6.4661739624786811</v>
      </c>
      <c r="F3" s="6">
        <f>K7/N7</f>
        <v>9.1813607085346209</v>
      </c>
      <c r="G3" s="10">
        <f>K8/N8</f>
        <v>8.5444973955447185</v>
      </c>
      <c r="I3" s="18" t="s">
        <v>20</v>
      </c>
      <c r="J3" s="19" t="s">
        <v>16</v>
      </c>
      <c r="K3" s="20" t="s">
        <v>24</v>
      </c>
      <c r="L3" s="19" t="s">
        <v>25</v>
      </c>
      <c r="M3" s="20" t="s">
        <v>26</v>
      </c>
      <c r="N3" s="20" t="s">
        <v>23</v>
      </c>
      <c r="O3" s="24" t="s">
        <v>22</v>
      </c>
    </row>
    <row r="4" spans="1:15" ht="15.75" x14ac:dyDescent="0.25">
      <c r="A4" s="1">
        <v>2</v>
      </c>
      <c r="B4" s="1" t="s">
        <v>4</v>
      </c>
      <c r="C4" s="6">
        <f>K9/N9</f>
        <v>5.8108528468090697</v>
      </c>
      <c r="D4" s="6">
        <f>K10/N10</f>
        <v>5.7866254250801488</v>
      </c>
      <c r="E4" s="6">
        <f>K11/N11</f>
        <v>5.611428337696335</v>
      </c>
      <c r="F4" s="6">
        <f>K12/N12</f>
        <v>6.7916805914534004</v>
      </c>
      <c r="G4" s="10">
        <f>K13/N13</f>
        <v>6.1990528944299905</v>
      </c>
      <c r="I4" s="21" t="s">
        <v>1</v>
      </c>
      <c r="J4" s="27">
        <v>2018</v>
      </c>
      <c r="K4" s="13">
        <v>188436000000000</v>
      </c>
      <c r="L4" s="13">
        <v>19504000000000</v>
      </c>
      <c r="M4" s="13">
        <v>26505000000000</v>
      </c>
      <c r="N4" s="13">
        <f>(L4+M4)/2</f>
        <v>23004500000000</v>
      </c>
      <c r="O4" s="14">
        <f>K4/N4</f>
        <v>8.1912669260362101</v>
      </c>
    </row>
    <row r="5" spans="1:15" ht="15.75" x14ac:dyDescent="0.25">
      <c r="A5" s="1">
        <v>3</v>
      </c>
      <c r="B5" s="1" t="s">
        <v>6</v>
      </c>
      <c r="C5" s="6">
        <f>K14/N14</f>
        <v>25.174049362940394</v>
      </c>
      <c r="D5" s="6">
        <f>K15/N15</f>
        <v>25.89267468542754</v>
      </c>
      <c r="E5" s="6">
        <f>K16/N16</f>
        <v>25.259028080714916</v>
      </c>
      <c r="F5" s="6">
        <f>K17/N17</f>
        <v>58.929462021494992</v>
      </c>
      <c r="G5" s="10">
        <f>K18/N18</f>
        <v>45.088789511758264</v>
      </c>
      <c r="I5" s="21" t="s">
        <v>1</v>
      </c>
      <c r="J5" s="27">
        <v>2019</v>
      </c>
      <c r="K5" s="13">
        <v>186927000000000</v>
      </c>
      <c r="L5" s="13">
        <v>26505000000000</v>
      </c>
      <c r="M5" s="13">
        <v>24287000000000</v>
      </c>
      <c r="N5" s="13">
        <f t="shared" ref="N5:N13" si="0">(L5+M5)/2</f>
        <v>25396000000000</v>
      </c>
      <c r="O5" s="14">
        <f t="shared" ref="O5:O14" si="1">K5/N5</f>
        <v>7.3604898409198301</v>
      </c>
    </row>
    <row r="6" spans="1:15" ht="15.75" x14ac:dyDescent="0.25">
      <c r="A6" s="1">
        <v>4</v>
      </c>
      <c r="B6" s="1" t="s">
        <v>5</v>
      </c>
      <c r="C6" s="6">
        <f>K19/N19</f>
        <v>4.4983942374491699</v>
      </c>
      <c r="D6" s="6">
        <f>K20/N20</f>
        <v>4.6158629624471681</v>
      </c>
      <c r="E6" s="6">
        <f>K21/N21</f>
        <v>4.1510684033516956</v>
      </c>
      <c r="F6" s="6">
        <f>K22/N22</f>
        <v>4.5800311711082031</v>
      </c>
      <c r="G6" s="10">
        <f>K23/N23</f>
        <v>4.7728855506970325</v>
      </c>
      <c r="I6" s="21" t="s">
        <v>1</v>
      </c>
      <c r="J6" s="27">
        <v>2020</v>
      </c>
      <c r="K6" s="13">
        <v>136488000000000</v>
      </c>
      <c r="L6" s="13">
        <v>24287000000000</v>
      </c>
      <c r="M6" s="13">
        <v>17929000000000</v>
      </c>
      <c r="N6" s="13">
        <f t="shared" si="0"/>
        <v>21108000000000</v>
      </c>
      <c r="O6" s="14">
        <f t="shared" si="1"/>
        <v>6.4661739624786811</v>
      </c>
    </row>
    <row r="7" spans="1:15" ht="15.75" x14ac:dyDescent="0.25">
      <c r="A7" s="1">
        <v>5</v>
      </c>
      <c r="B7" s="1" t="s">
        <v>7</v>
      </c>
      <c r="C7" s="6">
        <f>K24/N24</f>
        <v>4.4463854701999566</v>
      </c>
      <c r="D7" s="6">
        <f>K25/N25</f>
        <v>4.539113544332368</v>
      </c>
      <c r="E7" s="6">
        <f>K26/N26</f>
        <v>4.8951119159998244</v>
      </c>
      <c r="F7" s="6">
        <f>K27/N27</f>
        <v>5.5163739921502319</v>
      </c>
      <c r="G7" s="10">
        <f>K28/N28</f>
        <v>4.8698130336657712</v>
      </c>
      <c r="I7" s="21" t="s">
        <v>1</v>
      </c>
      <c r="J7" s="27">
        <v>2021</v>
      </c>
      <c r="K7" s="13">
        <v>182452000000000</v>
      </c>
      <c r="L7" s="13">
        <v>17929000000000</v>
      </c>
      <c r="M7" s="13">
        <v>21815000000000</v>
      </c>
      <c r="N7" s="13">
        <f t="shared" si="0"/>
        <v>19872000000000</v>
      </c>
      <c r="O7" s="14">
        <f t="shared" si="1"/>
        <v>9.1813607085346209</v>
      </c>
    </row>
    <row r="8" spans="1:15" ht="15.75" x14ac:dyDescent="0.25">
      <c r="A8" s="1">
        <v>6</v>
      </c>
      <c r="B8" s="1" t="s">
        <v>8</v>
      </c>
      <c r="C8" s="6">
        <f>K29/N29</f>
        <v>5.6800074574175143</v>
      </c>
      <c r="D8" s="6">
        <f>K30/N30</f>
        <v>0.88843287246986846</v>
      </c>
      <c r="E8" s="6">
        <f>K31/N31</f>
        <v>3.6533938646913064</v>
      </c>
      <c r="F8" s="6">
        <f>K32/N32</f>
        <v>4.4298240712098726</v>
      </c>
      <c r="G8" s="10">
        <f>K33/N33</f>
        <v>3.7759403001931244</v>
      </c>
      <c r="I8" s="21" t="s">
        <v>1</v>
      </c>
      <c r="J8" s="27">
        <v>2022</v>
      </c>
      <c r="K8" s="13">
        <v>231291000000000</v>
      </c>
      <c r="L8" s="13">
        <v>21815000000000</v>
      </c>
      <c r="M8" s="13">
        <v>32323000000000</v>
      </c>
      <c r="N8" s="13">
        <f t="shared" si="0"/>
        <v>27069000000000</v>
      </c>
      <c r="O8" s="14">
        <f t="shared" si="1"/>
        <v>8.5444973955447185</v>
      </c>
    </row>
    <row r="9" spans="1:15" ht="15.75" x14ac:dyDescent="0.25">
      <c r="A9" s="1">
        <v>7</v>
      </c>
      <c r="B9" s="1" t="s">
        <v>9</v>
      </c>
      <c r="C9" s="6">
        <f>K34/N34</f>
        <v>1.6270593961040254</v>
      </c>
      <c r="D9" s="6">
        <f>K35/N35</f>
        <v>1.7455688845770077</v>
      </c>
      <c r="E9" s="6">
        <f>K36/N36</f>
        <v>2.8986490479510447</v>
      </c>
      <c r="F9" s="6">
        <f>K37/N37</f>
        <v>3.6658525286526658</v>
      </c>
      <c r="G9" s="10">
        <f>K38/N38</f>
        <v>2.8971572511501278</v>
      </c>
      <c r="I9" s="22" t="s">
        <v>4</v>
      </c>
      <c r="J9" s="28">
        <v>2018</v>
      </c>
      <c r="K9" s="16">
        <v>13483532000000</v>
      </c>
      <c r="L9" s="16">
        <v>2168781000000</v>
      </c>
      <c r="M9" s="16">
        <v>2472029000000</v>
      </c>
      <c r="N9" s="16">
        <f t="shared" si="0"/>
        <v>2320405000000</v>
      </c>
      <c r="O9" s="17">
        <f t="shared" si="1"/>
        <v>5.8108528468090697</v>
      </c>
    </row>
    <row r="10" spans="1:15" ht="15.75" x14ac:dyDescent="0.25">
      <c r="A10" s="1">
        <v>8</v>
      </c>
      <c r="B10" s="1" t="s">
        <v>10</v>
      </c>
      <c r="C10" s="6">
        <f>K39/N39</f>
        <v>2.6753331455817846</v>
      </c>
      <c r="D10" s="6">
        <f>K40/N40</f>
        <v>2.5573872492040985</v>
      </c>
      <c r="E10" s="6">
        <f>K41/N41</f>
        <v>2.0179492368795469</v>
      </c>
      <c r="F10" s="6">
        <f>K42/N42</f>
        <v>2.6906185347529101</v>
      </c>
      <c r="G10" s="10">
        <f>K43/N43</f>
        <v>2.964209777824677</v>
      </c>
      <c r="I10" s="22" t="s">
        <v>4</v>
      </c>
      <c r="J10" s="28">
        <v>2019</v>
      </c>
      <c r="K10" s="16">
        <v>13256531000000</v>
      </c>
      <c r="L10" s="16">
        <v>2472029000000</v>
      </c>
      <c r="M10" s="16">
        <v>2109754000000</v>
      </c>
      <c r="N10" s="16">
        <f t="shared" si="0"/>
        <v>2290891500000</v>
      </c>
      <c r="O10" s="17">
        <f t="shared" si="1"/>
        <v>5.7866254250801488</v>
      </c>
    </row>
    <row r="11" spans="1:15" ht="15.75" x14ac:dyDescent="0.25">
      <c r="A11" s="1">
        <v>9</v>
      </c>
      <c r="B11" s="1" t="s">
        <v>11</v>
      </c>
      <c r="C11" s="6">
        <f>K44/N44</f>
        <v>18.329338313996288</v>
      </c>
      <c r="D11" s="6">
        <f>K45/N45</f>
        <v>16.192103586271593</v>
      </c>
      <c r="E11" s="6">
        <f>K46/N46</f>
        <v>16.23098882038564</v>
      </c>
      <c r="F11" s="6">
        <f>K47/N47</f>
        <v>45.534242815367023</v>
      </c>
      <c r="G11" s="10">
        <f>K48/N48</f>
        <v>34.143057631729455</v>
      </c>
      <c r="I11" s="22" t="s">
        <v>4</v>
      </c>
      <c r="J11" s="28">
        <v>2020</v>
      </c>
      <c r="K11" s="16">
        <v>10289115000000</v>
      </c>
      <c r="L11" s="16">
        <v>2109754000000</v>
      </c>
      <c r="M11" s="16">
        <v>1557446000000</v>
      </c>
      <c r="N11" s="16">
        <f t="shared" si="0"/>
        <v>1833600000000</v>
      </c>
      <c r="O11" s="17">
        <f t="shared" si="1"/>
        <v>5.611428337696335</v>
      </c>
    </row>
    <row r="12" spans="1:15" ht="15.75" x14ac:dyDescent="0.25">
      <c r="A12" s="1">
        <v>10</v>
      </c>
      <c r="B12" s="1" t="s">
        <v>12</v>
      </c>
      <c r="C12" s="6">
        <f>K49/N49</f>
        <v>2.0951663011850594</v>
      </c>
      <c r="D12" s="6">
        <f>K50/N50</f>
        <v>1.2799258564482345</v>
      </c>
      <c r="E12" s="6">
        <f>K51/N51</f>
        <v>0.95880535592663152</v>
      </c>
      <c r="F12" s="6">
        <f>K52/N52</f>
        <v>0.82314373385066741</v>
      </c>
      <c r="G12" s="10">
        <f>K53/N53</f>
        <v>0.36058230402520774</v>
      </c>
      <c r="I12" s="22" t="s">
        <v>4</v>
      </c>
      <c r="J12" s="28">
        <v>2021</v>
      </c>
      <c r="K12" s="16">
        <v>13290925000000</v>
      </c>
      <c r="L12" s="16">
        <v>1557446000000</v>
      </c>
      <c r="M12" s="16">
        <v>2356438000000</v>
      </c>
      <c r="N12" s="16">
        <f t="shared" si="0"/>
        <v>1956942000000</v>
      </c>
      <c r="O12" s="17">
        <f t="shared" si="1"/>
        <v>6.7916805914534004</v>
      </c>
    </row>
    <row r="13" spans="1:15" ht="15.75" x14ac:dyDescent="0.25">
      <c r="A13" s="1">
        <v>11</v>
      </c>
      <c r="B13" s="1" t="s">
        <v>13</v>
      </c>
      <c r="C13" s="6">
        <f>K54/N54</f>
        <v>2.8997634700000088</v>
      </c>
      <c r="D13" s="6">
        <f>K55/N55</f>
        <v>2.8112272024602851</v>
      </c>
      <c r="E13" s="6">
        <f>K56/N56</f>
        <v>2.9205087070440197</v>
      </c>
      <c r="F13" s="6">
        <f>K57/N57</f>
        <v>3.1042089749498345</v>
      </c>
      <c r="G13" s="10">
        <f>K58/N58</f>
        <v>2.8997634700000088</v>
      </c>
      <c r="I13" s="22" t="s">
        <v>4</v>
      </c>
      <c r="J13" s="28">
        <v>2022</v>
      </c>
      <c r="K13" s="16">
        <v>15890584000000</v>
      </c>
      <c r="L13" s="16">
        <v>2356438000000</v>
      </c>
      <c r="M13" s="16">
        <v>2770340000000</v>
      </c>
      <c r="N13" s="16">
        <f t="shared" si="0"/>
        <v>2563389000000</v>
      </c>
      <c r="O13" s="17">
        <f t="shared" si="1"/>
        <v>6.1990528944299905</v>
      </c>
    </row>
    <row r="14" spans="1:15" ht="15.75" x14ac:dyDescent="0.25">
      <c r="A14" s="91" t="s">
        <v>32</v>
      </c>
      <c r="B14" s="91"/>
      <c r="C14" s="69">
        <f>(C3+C4+C5+C6+C7+C8+C9+C10+C11+C12+C13)/11</f>
        <v>7.4025106297926788</v>
      </c>
      <c r="D14" s="69">
        <f>(D3+D4+D5+D6+D7+D8+D9+D10+D11+D12+D13)/11</f>
        <v>6.6972192826943768</v>
      </c>
      <c r="E14" s="69">
        <f>(E3+E4+E5+E6+E7+E8+E9+E10+E11+E12+E13)/11</f>
        <v>6.8239187030108761</v>
      </c>
      <c r="F14" s="69">
        <f>(F3+F4+F5+F6+F7+F8+F9+F10+F11+F12+F13)/11</f>
        <v>13.204254467593131</v>
      </c>
      <c r="G14" s="14">
        <f>(G3+G4+G5+G6+G7+G8+G9+G10+G11+G12+G13)/11</f>
        <v>10.592340829183492</v>
      </c>
      <c r="I14" s="23" t="s">
        <v>6</v>
      </c>
      <c r="J14" s="27">
        <v>2018</v>
      </c>
      <c r="K14" s="13">
        <v>14741445000000</v>
      </c>
      <c r="L14" s="13">
        <v>534471000000</v>
      </c>
      <c r="M14" s="13">
        <v>636691000000</v>
      </c>
      <c r="N14" s="13">
        <f>(L14+M14)/2</f>
        <v>585581000000</v>
      </c>
      <c r="O14" s="14">
        <f t="shared" si="1"/>
        <v>25.174049362940394</v>
      </c>
    </row>
    <row r="15" spans="1:15" ht="15.75" x14ac:dyDescent="0.25">
      <c r="A15" s="91" t="s">
        <v>33</v>
      </c>
      <c r="B15" s="91"/>
      <c r="C15" s="14">
        <f>K34/N34</f>
        <v>1.6270593961040254</v>
      </c>
      <c r="D15" s="14">
        <f>K30/N30</f>
        <v>0.88843287246986846</v>
      </c>
      <c r="E15" s="14">
        <f>K51/N51</f>
        <v>0.95880535592663152</v>
      </c>
      <c r="F15" s="14">
        <f>K52/N52</f>
        <v>0.82314373385066741</v>
      </c>
      <c r="G15" s="14">
        <f>K53/N53</f>
        <v>0.36058230402520774</v>
      </c>
      <c r="I15" s="23" t="s">
        <v>6</v>
      </c>
      <c r="J15" s="27">
        <v>2019</v>
      </c>
      <c r="K15" s="13">
        <v>15402387000000</v>
      </c>
      <c r="L15" s="13">
        <v>636691000000</v>
      </c>
      <c r="M15" s="13">
        <v>553019000000</v>
      </c>
      <c r="N15" s="13">
        <f t="shared" ref="N15:N18" si="2">(L15+M15)/2</f>
        <v>594855000000</v>
      </c>
      <c r="O15" s="14">
        <f t="shared" ref="O15:O18" si="3">K15/N15</f>
        <v>25.89267468542754</v>
      </c>
    </row>
    <row r="16" spans="1:15" ht="15.75" x14ac:dyDescent="0.25">
      <c r="A16" s="91" t="s">
        <v>34</v>
      </c>
      <c r="B16" s="91"/>
      <c r="C16" s="14">
        <f>K14/N14</f>
        <v>25.174049362940394</v>
      </c>
      <c r="D16" s="14">
        <f>K10/N10</f>
        <v>5.7866254250801488</v>
      </c>
      <c r="E16" s="14">
        <f>K16/N16</f>
        <v>25.259028080714916</v>
      </c>
      <c r="F16" s="14">
        <f>K17/N17</f>
        <v>58.929462021494992</v>
      </c>
      <c r="G16" s="14">
        <f>K18/N18</f>
        <v>45.088789511758264</v>
      </c>
      <c r="I16" s="23" t="s">
        <v>6</v>
      </c>
      <c r="J16" s="27">
        <v>2020</v>
      </c>
      <c r="K16" s="13">
        <v>10133038000000</v>
      </c>
      <c r="L16" s="13">
        <v>553019000000</v>
      </c>
      <c r="M16" s="13">
        <v>249311000000</v>
      </c>
      <c r="N16" s="13">
        <f t="shared" si="2"/>
        <v>401165000000</v>
      </c>
      <c r="O16" s="14">
        <f t="shared" si="3"/>
        <v>25.259028080714916</v>
      </c>
    </row>
    <row r="17" spans="1:15" ht="15.75" x14ac:dyDescent="0.25">
      <c r="A17" s="92" t="s">
        <v>35</v>
      </c>
      <c r="B17" s="92"/>
      <c r="C17" s="92"/>
      <c r="D17" s="92"/>
      <c r="E17" s="11" t="s">
        <v>36</v>
      </c>
      <c r="F17" s="11" t="s">
        <v>37</v>
      </c>
      <c r="G17" s="11" t="s">
        <v>38</v>
      </c>
      <c r="I17" s="23" t="s">
        <v>6</v>
      </c>
      <c r="J17" s="27">
        <v>2021</v>
      </c>
      <c r="K17" s="13">
        <v>11711877000000</v>
      </c>
      <c r="L17" s="13">
        <v>249311000000</v>
      </c>
      <c r="M17" s="13">
        <v>148177000000</v>
      </c>
      <c r="N17" s="13">
        <f t="shared" si="2"/>
        <v>198744000000</v>
      </c>
      <c r="O17" s="14">
        <f t="shared" si="3"/>
        <v>58.929462021494992</v>
      </c>
    </row>
    <row r="18" spans="1:15" ht="15.75" x14ac:dyDescent="0.25">
      <c r="A18" s="92"/>
      <c r="B18" s="92"/>
      <c r="C18" s="92"/>
      <c r="D18" s="92"/>
      <c r="E18" s="14">
        <f>K16/N16</f>
        <v>25.259028080714916</v>
      </c>
      <c r="F18" s="58">
        <f>K53/N53</f>
        <v>0.36058230402520774</v>
      </c>
      <c r="G18" s="14">
        <f>(C14+D14+E14+F14+G14)/5</f>
        <v>8.9440487824549102</v>
      </c>
      <c r="I18" s="23" t="s">
        <v>6</v>
      </c>
      <c r="J18" s="27">
        <v>2022</v>
      </c>
      <c r="K18" s="13">
        <v>11655407000000</v>
      </c>
      <c r="L18" s="13">
        <v>148177000000</v>
      </c>
      <c r="M18" s="13">
        <v>368821000000</v>
      </c>
      <c r="N18" s="13">
        <f t="shared" si="2"/>
        <v>258499000000</v>
      </c>
      <c r="O18" s="14">
        <f t="shared" si="3"/>
        <v>45.088789511758264</v>
      </c>
    </row>
    <row r="19" spans="1:15" ht="15.75" x14ac:dyDescent="0.25">
      <c r="I19" s="25" t="s">
        <v>5</v>
      </c>
      <c r="J19" s="29">
        <v>2018</v>
      </c>
      <c r="K19" s="16">
        <v>14117080050134</v>
      </c>
      <c r="L19" s="16">
        <v>2557091810509</v>
      </c>
      <c r="M19" s="16">
        <v>3719405670574</v>
      </c>
      <c r="N19" s="16">
        <f>(L19+M19)/2</f>
        <v>3138248740541.5</v>
      </c>
      <c r="O19" s="26">
        <f>K19/N19</f>
        <v>4.4983942374491699</v>
      </c>
    </row>
    <row r="20" spans="1:15" ht="15.75" x14ac:dyDescent="0.25">
      <c r="I20" s="25" t="s">
        <v>5</v>
      </c>
      <c r="J20" s="29">
        <v>2019</v>
      </c>
      <c r="K20" s="16">
        <v>14910914172218</v>
      </c>
      <c r="L20" s="16">
        <v>3719405670574</v>
      </c>
      <c r="M20" s="16">
        <v>2741320868982</v>
      </c>
      <c r="N20" s="16">
        <f t="shared" ref="N20:N28" si="4">(L20+M20)/2</f>
        <v>3230363269778</v>
      </c>
      <c r="O20" s="26">
        <f t="shared" ref="O20:O28" si="5">K20/N20</f>
        <v>4.6158629624471681</v>
      </c>
    </row>
    <row r="21" spans="1:15" ht="15.75" x14ac:dyDescent="0.25">
      <c r="I21" s="25" t="s">
        <v>5</v>
      </c>
      <c r="J21" s="29">
        <v>2020</v>
      </c>
      <c r="K21" s="16">
        <v>11874396432036</v>
      </c>
      <c r="L21" s="16">
        <v>2741320868982</v>
      </c>
      <c r="M21" s="16">
        <v>2979806936307</v>
      </c>
      <c r="N21" s="16">
        <f t="shared" si="4"/>
        <v>2860563902644.5</v>
      </c>
      <c r="O21" s="26">
        <f t="shared" si="5"/>
        <v>4.1510684033516956</v>
      </c>
    </row>
    <row r="22" spans="1:15" ht="15.75" x14ac:dyDescent="0.25">
      <c r="I22" s="25" t="s">
        <v>5</v>
      </c>
      <c r="J22" s="29">
        <v>2021</v>
      </c>
      <c r="K22" s="16">
        <v>15481609000000</v>
      </c>
      <c r="L22" s="16">
        <v>2979806936307</v>
      </c>
      <c r="M22" s="16">
        <v>3780675000000</v>
      </c>
      <c r="N22" s="16">
        <f t="shared" si="4"/>
        <v>3380240968153.5</v>
      </c>
      <c r="O22" s="26">
        <f t="shared" si="5"/>
        <v>4.5800311711082031</v>
      </c>
    </row>
    <row r="23" spans="1:15" ht="15.75" x14ac:dyDescent="0.25">
      <c r="I23" s="25" t="s">
        <v>5</v>
      </c>
      <c r="J23" s="29">
        <v>2022</v>
      </c>
      <c r="K23" s="16">
        <v>20376613000000</v>
      </c>
      <c r="L23" s="16">
        <v>3780675000000</v>
      </c>
      <c r="M23" s="16">
        <v>4757813000000</v>
      </c>
      <c r="N23" s="16">
        <f t="shared" si="4"/>
        <v>4269244000000</v>
      </c>
      <c r="O23" s="26">
        <f t="shared" si="5"/>
        <v>4.7728855506970325</v>
      </c>
    </row>
    <row r="24" spans="1:15" ht="15.75" x14ac:dyDescent="0.25">
      <c r="I24" s="23" t="s">
        <v>7</v>
      </c>
      <c r="J24" s="32">
        <v>2018</v>
      </c>
      <c r="K24" s="13">
        <v>12896103000000</v>
      </c>
      <c r="L24" s="12">
        <v>2526513000000</v>
      </c>
      <c r="M24" s="12">
        <v>3274200000000</v>
      </c>
      <c r="N24" s="13">
        <f t="shared" si="4"/>
        <v>2900356500000</v>
      </c>
      <c r="O24" s="31">
        <f t="shared" si="5"/>
        <v>4.4463854701999566</v>
      </c>
    </row>
    <row r="25" spans="1:15" ht="15.75" x14ac:dyDescent="0.25">
      <c r="I25" s="23" t="s">
        <v>7</v>
      </c>
      <c r="J25" s="32">
        <v>2019</v>
      </c>
      <c r="K25" s="12">
        <v>13142479000000</v>
      </c>
      <c r="L25" s="12">
        <v>3274200000000</v>
      </c>
      <c r="M25" s="12">
        <v>2516569000000</v>
      </c>
      <c r="N25" s="13">
        <f t="shared" si="4"/>
        <v>2895384500000</v>
      </c>
      <c r="O25" s="31">
        <f t="shared" si="5"/>
        <v>4.539113544332368</v>
      </c>
    </row>
    <row r="26" spans="1:15" ht="15.75" x14ac:dyDescent="0.25">
      <c r="I26" s="23" t="s">
        <v>7</v>
      </c>
      <c r="J26" s="32">
        <v>2020</v>
      </c>
      <c r="K26" s="12">
        <v>10760599000000</v>
      </c>
      <c r="L26" s="12">
        <v>2516569000000</v>
      </c>
      <c r="M26" s="12">
        <v>1879898000000</v>
      </c>
      <c r="N26" s="13">
        <f t="shared" si="4"/>
        <v>2198233500000</v>
      </c>
      <c r="O26" s="31">
        <f t="shared" si="5"/>
        <v>4.8951119159998244</v>
      </c>
    </row>
    <row r="27" spans="1:15" ht="15.75" x14ac:dyDescent="0.25">
      <c r="I27" s="23" t="s">
        <v>7</v>
      </c>
      <c r="J27" s="32">
        <v>2021</v>
      </c>
      <c r="K27" s="12">
        <v>13219309000000</v>
      </c>
      <c r="L27" s="12">
        <v>1879898000000</v>
      </c>
      <c r="M27" s="12">
        <v>2912855000000</v>
      </c>
      <c r="N27" s="13">
        <f t="shared" si="4"/>
        <v>2396376500000</v>
      </c>
      <c r="O27" s="31">
        <f t="shared" si="5"/>
        <v>5.5163739921502319</v>
      </c>
    </row>
    <row r="28" spans="1:15" ht="15.75" x14ac:dyDescent="0.25">
      <c r="I28" s="23" t="s">
        <v>7</v>
      </c>
      <c r="J28" s="32">
        <v>2022</v>
      </c>
      <c r="K28" s="12">
        <v>14818488000000</v>
      </c>
      <c r="L28" s="12">
        <v>2912855000000</v>
      </c>
      <c r="M28" s="12">
        <v>3173000000000</v>
      </c>
      <c r="N28" s="13">
        <f t="shared" si="4"/>
        <v>3042927500000</v>
      </c>
      <c r="O28" s="31">
        <f t="shared" si="5"/>
        <v>4.8698130336657712</v>
      </c>
    </row>
    <row r="29" spans="1:15" ht="15.75" x14ac:dyDescent="0.25">
      <c r="I29" s="33" t="s">
        <v>8</v>
      </c>
      <c r="J29" s="29">
        <v>2018</v>
      </c>
      <c r="K29" s="16">
        <v>2037197167462</v>
      </c>
      <c r="L29" s="16">
        <v>358303759533</v>
      </c>
      <c r="M29" s="16">
        <v>359018244966</v>
      </c>
      <c r="N29" s="16">
        <f>(L29+M29)/2</f>
        <v>358661002249.5</v>
      </c>
      <c r="O29" s="17">
        <f>K29/N29</f>
        <v>5.6800074574175143</v>
      </c>
    </row>
    <row r="30" spans="1:15" ht="15.75" x14ac:dyDescent="0.25">
      <c r="I30" s="33" t="s">
        <v>8</v>
      </c>
      <c r="J30" s="29">
        <v>2019</v>
      </c>
      <c r="K30" s="16">
        <v>1781348782838</v>
      </c>
      <c r="L30" s="16">
        <v>3599018244966</v>
      </c>
      <c r="M30" s="16">
        <v>411073767694</v>
      </c>
      <c r="N30" s="16">
        <f t="shared" ref="N30:N58" si="6">(L30+M30)/2</f>
        <v>2005046006330</v>
      </c>
      <c r="O30" s="17">
        <f t="shared" ref="O30:O58" si="7">K30/N30</f>
        <v>0.88843287246986846</v>
      </c>
    </row>
    <row r="31" spans="1:15" ht="15.75" x14ac:dyDescent="0.25">
      <c r="I31" s="33" t="s">
        <v>8</v>
      </c>
      <c r="J31" s="29">
        <v>2020</v>
      </c>
      <c r="K31" s="16">
        <v>1364875178568</v>
      </c>
      <c r="L31" s="16">
        <v>411073767694</v>
      </c>
      <c r="M31" s="16">
        <v>336108293216</v>
      </c>
      <c r="N31" s="16">
        <f t="shared" si="6"/>
        <v>373591030455</v>
      </c>
      <c r="O31" s="17">
        <f t="shared" si="7"/>
        <v>3.6533938646913064</v>
      </c>
    </row>
    <row r="32" spans="1:15" ht="15.75" x14ac:dyDescent="0.25">
      <c r="I32" s="33" t="s">
        <v>8</v>
      </c>
      <c r="J32" s="29">
        <v>2021</v>
      </c>
      <c r="K32" s="16">
        <v>2470309360258</v>
      </c>
      <c r="L32" s="16">
        <v>336108293216</v>
      </c>
      <c r="M32" s="16">
        <v>779199818595</v>
      </c>
      <c r="N32" s="16">
        <f t="shared" si="6"/>
        <v>557654055905.5</v>
      </c>
      <c r="O32" s="17">
        <f t="shared" si="7"/>
        <v>4.4298240712098726</v>
      </c>
    </row>
    <row r="33" spans="9:15" ht="15.75" x14ac:dyDescent="0.25">
      <c r="I33" s="33" t="s">
        <v>8</v>
      </c>
      <c r="J33" s="29">
        <v>2022</v>
      </c>
      <c r="K33" s="16">
        <v>3051242483390</v>
      </c>
      <c r="L33" s="16">
        <v>779199818595</v>
      </c>
      <c r="M33" s="16">
        <v>836949929977</v>
      </c>
      <c r="N33" s="16">
        <f t="shared" si="6"/>
        <v>808074874286</v>
      </c>
      <c r="O33" s="17">
        <f t="shared" si="7"/>
        <v>3.7759403001931244</v>
      </c>
    </row>
    <row r="34" spans="9:15" ht="15.75" x14ac:dyDescent="0.25">
      <c r="I34" s="11" t="s">
        <v>9</v>
      </c>
      <c r="J34" s="32">
        <v>2018</v>
      </c>
      <c r="K34" s="12">
        <v>71669536050</v>
      </c>
      <c r="L34" s="12">
        <v>39845465230</v>
      </c>
      <c r="M34" s="12">
        <v>48251547358</v>
      </c>
      <c r="N34" s="13">
        <f t="shared" si="6"/>
        <v>44048506294</v>
      </c>
      <c r="O34" s="14">
        <f t="shared" si="7"/>
        <v>1.6270593961040254</v>
      </c>
    </row>
    <row r="35" spans="9:15" ht="15.75" x14ac:dyDescent="0.25">
      <c r="I35" s="11" t="s">
        <v>9</v>
      </c>
      <c r="J35" s="32">
        <v>2019</v>
      </c>
      <c r="K35" s="12">
        <v>70119229179</v>
      </c>
      <c r="L35" s="12">
        <v>48251547358</v>
      </c>
      <c r="M35" s="12">
        <v>32088139948</v>
      </c>
      <c r="N35" s="13">
        <f t="shared" si="6"/>
        <v>40169843653</v>
      </c>
      <c r="O35" s="14">
        <f t="shared" si="7"/>
        <v>1.7455688845770077</v>
      </c>
    </row>
    <row r="36" spans="9:15" ht="15.75" x14ac:dyDescent="0.25">
      <c r="I36" s="11" t="s">
        <v>9</v>
      </c>
      <c r="J36" s="32">
        <v>2020</v>
      </c>
      <c r="K36" s="12">
        <v>79902338052</v>
      </c>
      <c r="L36" s="12">
        <v>32088139948</v>
      </c>
      <c r="M36" s="12">
        <v>23042603188</v>
      </c>
      <c r="N36" s="13">
        <f t="shared" si="6"/>
        <v>27565371568</v>
      </c>
      <c r="O36" s="14">
        <f t="shared" si="7"/>
        <v>2.8986490479510447</v>
      </c>
    </row>
    <row r="37" spans="9:15" ht="15.75" x14ac:dyDescent="0.25">
      <c r="I37" s="11" t="s">
        <v>9</v>
      </c>
      <c r="J37" s="32">
        <v>2021</v>
      </c>
      <c r="K37" s="12">
        <v>93774038323</v>
      </c>
      <c r="L37" s="12">
        <v>23042603188</v>
      </c>
      <c r="M37" s="12">
        <v>28118231892</v>
      </c>
      <c r="N37" s="13">
        <f t="shared" si="6"/>
        <v>25580417540</v>
      </c>
      <c r="O37" s="14">
        <f t="shared" si="7"/>
        <v>3.6658525286526658</v>
      </c>
    </row>
    <row r="38" spans="9:15" ht="15.75" x14ac:dyDescent="0.25">
      <c r="I38" s="11" t="s">
        <v>9</v>
      </c>
      <c r="J38" s="32">
        <v>2022</v>
      </c>
      <c r="K38" s="12">
        <v>130518349049</v>
      </c>
      <c r="L38" s="12">
        <v>28118231892</v>
      </c>
      <c r="M38" s="12">
        <v>61982744848</v>
      </c>
      <c r="N38" s="13">
        <f t="shared" si="6"/>
        <v>45050488370</v>
      </c>
      <c r="O38" s="14">
        <f t="shared" si="7"/>
        <v>2.8971572511501278</v>
      </c>
    </row>
    <row r="39" spans="9:15" ht="15.75" x14ac:dyDescent="0.25">
      <c r="I39" s="34" t="s">
        <v>10</v>
      </c>
      <c r="J39" s="29">
        <v>2018</v>
      </c>
      <c r="K39" s="15">
        <v>947281865541</v>
      </c>
      <c r="L39" s="16">
        <v>307146034639</v>
      </c>
      <c r="M39" s="15">
        <v>401013894606</v>
      </c>
      <c r="N39" s="16">
        <f t="shared" si="6"/>
        <v>354079964622.5</v>
      </c>
      <c r="O39" s="17">
        <f t="shared" si="7"/>
        <v>2.6753331455817846</v>
      </c>
    </row>
    <row r="40" spans="9:15" ht="15.75" x14ac:dyDescent="0.25">
      <c r="I40" s="34" t="s">
        <v>10</v>
      </c>
      <c r="J40" s="29">
        <v>2019</v>
      </c>
      <c r="K40" s="15">
        <v>996098454419</v>
      </c>
      <c r="L40" s="15">
        <v>401013894606</v>
      </c>
      <c r="M40" s="15">
        <v>377983071715</v>
      </c>
      <c r="N40" s="16">
        <f t="shared" si="6"/>
        <v>389498483160.5</v>
      </c>
      <c r="O40" s="17">
        <f t="shared" si="7"/>
        <v>2.5573872492040985</v>
      </c>
    </row>
    <row r="41" spans="9:15" ht="15.75" x14ac:dyDescent="0.25">
      <c r="I41" s="34" t="s">
        <v>10</v>
      </c>
      <c r="J41" s="29">
        <v>2020</v>
      </c>
      <c r="K41" s="15">
        <v>696902028465</v>
      </c>
      <c r="L41" s="15">
        <v>377983071715</v>
      </c>
      <c r="M41" s="15">
        <v>312720158801</v>
      </c>
      <c r="N41" s="16">
        <f t="shared" si="6"/>
        <v>345351615258</v>
      </c>
      <c r="O41" s="17">
        <f t="shared" si="7"/>
        <v>2.0179492368795469</v>
      </c>
    </row>
    <row r="42" spans="9:15" ht="15.75" x14ac:dyDescent="0.25">
      <c r="I42" s="34" t="s">
        <v>10</v>
      </c>
      <c r="J42" s="29">
        <v>2021</v>
      </c>
      <c r="K42" s="15">
        <v>963909237990</v>
      </c>
      <c r="L42" s="15">
        <v>312720158801</v>
      </c>
      <c r="M42" s="15">
        <v>403776234530</v>
      </c>
      <c r="N42" s="16">
        <f t="shared" si="6"/>
        <v>358248196665.5</v>
      </c>
      <c r="O42" s="17">
        <f t="shared" si="7"/>
        <v>2.6906185347529101</v>
      </c>
    </row>
    <row r="43" spans="9:15" ht="15.75" x14ac:dyDescent="0.25">
      <c r="I43" s="34" t="s">
        <v>10</v>
      </c>
      <c r="J43" s="29">
        <v>2022</v>
      </c>
      <c r="K43" s="15">
        <v>1202749847042</v>
      </c>
      <c r="L43" s="15">
        <v>403776234530</v>
      </c>
      <c r="M43" s="16">
        <v>407738426841</v>
      </c>
      <c r="N43" s="16">
        <f t="shared" si="6"/>
        <v>405757330685.5</v>
      </c>
      <c r="O43" s="17">
        <f t="shared" si="7"/>
        <v>2.964209777824677</v>
      </c>
    </row>
    <row r="44" spans="9:15" ht="15.75" x14ac:dyDescent="0.25">
      <c r="I44" s="11" t="s">
        <v>11</v>
      </c>
      <c r="J44" s="32">
        <v>2018</v>
      </c>
      <c r="K44" s="12">
        <v>7038396403233</v>
      </c>
      <c r="L44" s="12">
        <v>358703481064</v>
      </c>
      <c r="M44" s="12">
        <v>409288934446</v>
      </c>
      <c r="N44" s="13">
        <f t="shared" si="6"/>
        <v>383996207755</v>
      </c>
      <c r="O44" s="14">
        <f t="shared" si="7"/>
        <v>18.329338313996288</v>
      </c>
    </row>
    <row r="45" spans="9:15" ht="15.75" x14ac:dyDescent="0.25">
      <c r="I45" s="11" t="s">
        <v>11</v>
      </c>
      <c r="J45" s="32">
        <v>2019</v>
      </c>
      <c r="K45" s="12">
        <v>6735345455976</v>
      </c>
      <c r="L45" s="12">
        <v>409288934446</v>
      </c>
      <c r="M45" s="12">
        <v>422640705837</v>
      </c>
      <c r="N45" s="13">
        <f t="shared" si="6"/>
        <v>415964820141.5</v>
      </c>
      <c r="O45" s="14">
        <f t="shared" si="7"/>
        <v>16.192103586271593</v>
      </c>
    </row>
    <row r="46" spans="9:15" ht="15.75" x14ac:dyDescent="0.25">
      <c r="I46" s="11" t="s">
        <v>11</v>
      </c>
      <c r="J46" s="32">
        <v>2020</v>
      </c>
      <c r="K46" s="12">
        <v>4412604449352</v>
      </c>
      <c r="L46" s="12">
        <v>422640705837</v>
      </c>
      <c r="M46" s="12">
        <v>121085187660</v>
      </c>
      <c r="N46" s="13">
        <f t="shared" si="6"/>
        <v>271862946748.5</v>
      </c>
      <c r="O46" s="14">
        <f t="shared" si="7"/>
        <v>16.23098882038564</v>
      </c>
    </row>
    <row r="47" spans="9:15" ht="15.75" x14ac:dyDescent="0.25">
      <c r="I47" s="11" t="s">
        <v>11</v>
      </c>
      <c r="J47" s="32">
        <v>2021</v>
      </c>
      <c r="K47" s="13">
        <v>4981449996459</v>
      </c>
      <c r="L47" s="12">
        <v>121085187660</v>
      </c>
      <c r="M47" s="13">
        <v>97714980673</v>
      </c>
      <c r="N47" s="13">
        <f t="shared" si="6"/>
        <v>109400084166.5</v>
      </c>
      <c r="O47" s="14">
        <f t="shared" si="7"/>
        <v>45.534242815367023</v>
      </c>
    </row>
    <row r="48" spans="9:15" ht="15.75" x14ac:dyDescent="0.25">
      <c r="I48" s="11" t="s">
        <v>11</v>
      </c>
      <c r="J48" s="32">
        <v>2022</v>
      </c>
      <c r="K48" s="12">
        <v>4870271065077</v>
      </c>
      <c r="L48" s="13">
        <v>97714980673</v>
      </c>
      <c r="M48" s="12">
        <v>187571188926</v>
      </c>
      <c r="N48" s="13">
        <f t="shared" si="6"/>
        <v>142643084799.5</v>
      </c>
      <c r="O48" s="14">
        <f t="shared" si="7"/>
        <v>34.143057631729455</v>
      </c>
    </row>
    <row r="49" spans="9:15" ht="15.75" x14ac:dyDescent="0.25">
      <c r="I49" s="36" t="s">
        <v>12</v>
      </c>
      <c r="J49" s="35">
        <v>2018</v>
      </c>
      <c r="K49" s="37">
        <v>470815409065</v>
      </c>
      <c r="L49" s="37">
        <v>227427522708</v>
      </c>
      <c r="M49" s="37">
        <v>222002585822</v>
      </c>
      <c r="N49" s="37">
        <f t="shared" si="6"/>
        <v>224715054265</v>
      </c>
      <c r="O49" s="38">
        <f t="shared" si="7"/>
        <v>2.0951663011850594</v>
      </c>
    </row>
    <row r="50" spans="9:15" ht="15.75" x14ac:dyDescent="0.25">
      <c r="I50" s="36" t="s">
        <v>12</v>
      </c>
      <c r="J50" s="35">
        <v>2019</v>
      </c>
      <c r="K50" s="16">
        <v>296816106787</v>
      </c>
      <c r="L50" s="37">
        <v>222002585822</v>
      </c>
      <c r="M50" s="16">
        <v>241799446603</v>
      </c>
      <c r="N50" s="16">
        <f t="shared" si="6"/>
        <v>231901016212.5</v>
      </c>
      <c r="O50" s="17">
        <f t="shared" si="7"/>
        <v>1.2799258564482345</v>
      </c>
    </row>
    <row r="51" spans="9:15" ht="15.75" x14ac:dyDescent="0.25">
      <c r="I51" s="36" t="s">
        <v>12</v>
      </c>
      <c r="J51" s="35">
        <v>2020</v>
      </c>
      <c r="K51" s="16">
        <v>240868538254</v>
      </c>
      <c r="L51" s="16">
        <v>241799446603</v>
      </c>
      <c r="M51" s="16">
        <v>260635248333</v>
      </c>
      <c r="N51" s="16">
        <f t="shared" si="6"/>
        <v>251217347468</v>
      </c>
      <c r="O51" s="17">
        <f t="shared" si="7"/>
        <v>0.95880535592663152</v>
      </c>
    </row>
    <row r="52" spans="9:15" ht="15.75" x14ac:dyDescent="0.25">
      <c r="I52" s="36" t="s">
        <v>12</v>
      </c>
      <c r="J52" s="35">
        <v>2021</v>
      </c>
      <c r="K52" s="16">
        <v>216650100897</v>
      </c>
      <c r="L52" s="16">
        <v>260635248333</v>
      </c>
      <c r="M52" s="16">
        <v>265761520512</v>
      </c>
      <c r="N52" s="16">
        <f t="shared" si="6"/>
        <v>263198384422.5</v>
      </c>
      <c r="O52" s="17">
        <f t="shared" si="7"/>
        <v>0.82314373385066741</v>
      </c>
    </row>
    <row r="53" spans="9:15" ht="15.75" x14ac:dyDescent="0.25">
      <c r="I53" s="36" t="s">
        <v>12</v>
      </c>
      <c r="J53" s="35">
        <v>2022</v>
      </c>
      <c r="K53" s="39">
        <v>90510783821</v>
      </c>
      <c r="L53" s="39">
        <v>265761520512</v>
      </c>
      <c r="M53" s="39">
        <v>236264135271</v>
      </c>
      <c r="N53" s="39">
        <f t="shared" si="6"/>
        <v>251012827891.5</v>
      </c>
      <c r="O53" s="40">
        <f t="shared" si="7"/>
        <v>0.36058230402520774</v>
      </c>
    </row>
    <row r="54" spans="9:15" ht="15.75" x14ac:dyDescent="0.25">
      <c r="I54" s="11" t="s">
        <v>13</v>
      </c>
      <c r="J54" s="32">
        <v>2018</v>
      </c>
      <c r="K54" s="12">
        <v>3289251000000</v>
      </c>
      <c r="L54" s="12">
        <v>1099924000000</v>
      </c>
      <c r="M54" s="12">
        <v>1168710000000</v>
      </c>
      <c r="N54" s="13">
        <f t="shared" si="6"/>
        <v>1134317000000</v>
      </c>
      <c r="O54" s="14">
        <f t="shared" si="7"/>
        <v>2.8997634700000088</v>
      </c>
    </row>
    <row r="55" spans="9:15" ht="15.75" x14ac:dyDescent="0.25">
      <c r="I55" s="11" t="s">
        <v>13</v>
      </c>
      <c r="J55" s="32">
        <v>2019</v>
      </c>
      <c r="K55" s="12">
        <v>2744171000000</v>
      </c>
      <c r="L55" s="12">
        <v>1168710000000</v>
      </c>
      <c r="M55" s="12">
        <v>783584000000</v>
      </c>
      <c r="N55" s="13">
        <f t="shared" si="6"/>
        <v>976147000000</v>
      </c>
      <c r="O55" s="14">
        <f t="shared" si="7"/>
        <v>2.8112272024602851</v>
      </c>
    </row>
    <row r="56" spans="9:15" ht="15.75" x14ac:dyDescent="0.25">
      <c r="I56" s="11" t="s">
        <v>13</v>
      </c>
      <c r="J56" s="32">
        <v>2020</v>
      </c>
      <c r="K56" s="12">
        <v>2196408000000</v>
      </c>
      <c r="L56" s="12">
        <v>783584000000</v>
      </c>
      <c r="M56" s="12">
        <v>720543000000</v>
      </c>
      <c r="N56" s="13">
        <f t="shared" si="6"/>
        <v>752063500000</v>
      </c>
      <c r="O56" s="14">
        <f t="shared" si="7"/>
        <v>2.9205087070440197</v>
      </c>
    </row>
    <row r="57" spans="9:15" ht="15.75" x14ac:dyDescent="0.25">
      <c r="I57" s="11" t="s">
        <v>13</v>
      </c>
      <c r="J57" s="32">
        <v>2021</v>
      </c>
      <c r="K57" s="12">
        <v>2825555000000</v>
      </c>
      <c r="L57" s="12">
        <v>720543000000</v>
      </c>
      <c r="M57" s="12">
        <v>1099924000000</v>
      </c>
      <c r="N57" s="13">
        <f t="shared" si="6"/>
        <v>910233500000</v>
      </c>
      <c r="O57" s="14">
        <f t="shared" si="7"/>
        <v>3.1042089749498345</v>
      </c>
    </row>
    <row r="58" spans="9:15" ht="15.75" x14ac:dyDescent="0.25">
      <c r="I58" s="11" t="s">
        <v>13</v>
      </c>
      <c r="J58" s="32">
        <v>2022</v>
      </c>
      <c r="K58" s="12">
        <v>3289251000000</v>
      </c>
      <c r="L58" s="12">
        <v>1099924000000</v>
      </c>
      <c r="M58" s="12">
        <v>1168710000000</v>
      </c>
      <c r="N58" s="13">
        <f t="shared" si="6"/>
        <v>1134317000000</v>
      </c>
      <c r="O58" s="14">
        <f t="shared" si="7"/>
        <v>2.8997634700000088</v>
      </c>
    </row>
    <row r="70" spans="11:11" x14ac:dyDescent="0.25">
      <c r="K70" s="30"/>
    </row>
    <row r="71" spans="11:11" x14ac:dyDescent="0.25">
      <c r="K71" s="30"/>
    </row>
    <row r="72" spans="11:11" x14ac:dyDescent="0.25">
      <c r="K72" s="30"/>
    </row>
    <row r="73" spans="11:11" x14ac:dyDescent="0.25">
      <c r="K73" s="30"/>
    </row>
    <row r="74" spans="11:11" x14ac:dyDescent="0.25">
      <c r="K74" s="30"/>
    </row>
    <row r="75" spans="11:11" x14ac:dyDescent="0.25">
      <c r="K75" s="30"/>
    </row>
    <row r="76" spans="11:11" x14ac:dyDescent="0.25">
      <c r="K76" s="30"/>
    </row>
    <row r="77" spans="11:11" x14ac:dyDescent="0.25">
      <c r="K77" s="30"/>
    </row>
    <row r="78" spans="11:11" x14ac:dyDescent="0.25">
      <c r="K78" s="30"/>
    </row>
    <row r="79" spans="11:11" x14ac:dyDescent="0.25">
      <c r="K79" s="30"/>
    </row>
  </sheetData>
  <mergeCells count="6">
    <mergeCell ref="A17:D18"/>
    <mergeCell ref="A1:G1"/>
    <mergeCell ref="J2:N2"/>
    <mergeCell ref="A14:B14"/>
    <mergeCell ref="A15:B15"/>
    <mergeCell ref="A16:B16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244-9BF5-4671-BEAB-198E43851EFE}">
  <sheetPr>
    <pageSetUpPr autoPageBreaks="0"/>
  </sheetPr>
  <dimension ref="A1:P63"/>
  <sheetViews>
    <sheetView topLeftCell="F44" zoomScale="110" zoomScaleNormal="110" workbookViewId="0">
      <selection activeCell="J2" sqref="J2:P57"/>
    </sheetView>
  </sheetViews>
  <sheetFormatPr defaultRowHeight="15" x14ac:dyDescent="0.25"/>
  <cols>
    <col min="1" max="1" width="5.42578125" customWidth="1"/>
    <col min="2" max="2" width="23" customWidth="1"/>
    <col min="11" max="11" width="7.7109375" customWidth="1"/>
    <col min="12" max="12" width="22.85546875" customWidth="1"/>
    <col min="13" max="13" width="22.7109375" customWidth="1"/>
    <col min="14" max="14" width="21.85546875" customWidth="1"/>
    <col min="15" max="15" width="24.28515625" customWidth="1"/>
    <col min="16" max="16" width="17" customWidth="1"/>
  </cols>
  <sheetData>
    <row r="1" spans="1:16" ht="15.75" x14ac:dyDescent="0.25">
      <c r="A1" s="94" t="s">
        <v>15</v>
      </c>
      <c r="B1" s="94"/>
      <c r="C1" s="94"/>
      <c r="D1" s="94"/>
      <c r="E1" s="94"/>
      <c r="F1" s="94"/>
      <c r="G1" s="94"/>
    </row>
    <row r="2" spans="1:16" ht="15.7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J2" s="18" t="s">
        <v>20</v>
      </c>
      <c r="K2" s="19" t="s">
        <v>16</v>
      </c>
      <c r="L2" s="20" t="s">
        <v>19</v>
      </c>
      <c r="M2" s="19" t="s">
        <v>27</v>
      </c>
      <c r="N2" s="20" t="s">
        <v>28</v>
      </c>
      <c r="O2" s="20" t="s">
        <v>23</v>
      </c>
      <c r="P2" s="24" t="s">
        <v>22</v>
      </c>
    </row>
    <row r="3" spans="1:16" ht="15.75" x14ac:dyDescent="0.25">
      <c r="A3" s="1">
        <v>1</v>
      </c>
      <c r="B3" s="1" t="s">
        <v>1</v>
      </c>
      <c r="C3" s="6">
        <f>L3/O3</f>
        <v>8.4651862337432533</v>
      </c>
      <c r="D3" s="6">
        <f>L4/O4</f>
        <v>9.6281741601542681</v>
      </c>
      <c r="E3" s="6">
        <f>L5/O5</f>
        <v>4.8707096846000804</v>
      </c>
      <c r="F3" s="6">
        <f>L6/O6</f>
        <v>4.1880717488789241</v>
      </c>
      <c r="G3" s="10">
        <f>L7/O7</f>
        <v>4.8127465227319908</v>
      </c>
      <c r="J3" s="21" t="s">
        <v>1</v>
      </c>
      <c r="K3" s="27">
        <v>2018</v>
      </c>
      <c r="L3" s="13">
        <v>239205000000000</v>
      </c>
      <c r="M3" s="13">
        <v>31574000000000</v>
      </c>
      <c r="N3" s="13">
        <v>24941000000000</v>
      </c>
      <c r="O3" s="13">
        <f>(M3+N3)/2</f>
        <v>28257500000000</v>
      </c>
      <c r="P3" s="14">
        <f>L3/O3</f>
        <v>8.4651862337432533</v>
      </c>
    </row>
    <row r="4" spans="1:16" ht="15.75" x14ac:dyDescent="0.25">
      <c r="A4" s="1">
        <v>2</v>
      </c>
      <c r="B4" s="1" t="s">
        <v>4</v>
      </c>
      <c r="C4" s="6">
        <f>L8/O8</f>
        <v>19.568114296563749</v>
      </c>
      <c r="D4" s="6">
        <f>L9/O9</f>
        <v>18.411097362686618</v>
      </c>
      <c r="E4" s="6">
        <f>L10/O10</f>
        <v>10.360264077507194</v>
      </c>
      <c r="F4" s="6">
        <f>L11/O11</f>
        <v>9.0714289135476953</v>
      </c>
      <c r="G4" s="10">
        <f>L12/O12</f>
        <v>9.5006669156894308</v>
      </c>
      <c r="J4" s="21" t="s">
        <v>1</v>
      </c>
      <c r="K4" s="27">
        <v>2019</v>
      </c>
      <c r="L4" s="13">
        <v>237166000000000</v>
      </c>
      <c r="M4" s="13">
        <v>24941000000000</v>
      </c>
      <c r="N4" s="13">
        <v>24324000000000</v>
      </c>
      <c r="O4" s="13">
        <f t="shared" ref="O4:O57" si="0">(M4+N4)/2</f>
        <v>24632500000000</v>
      </c>
      <c r="P4" s="14">
        <f t="shared" ref="P4:P57" si="1">L4/O4</f>
        <v>9.6281741601542681</v>
      </c>
    </row>
    <row r="5" spans="1:16" ht="15.75" x14ac:dyDescent="0.25">
      <c r="A5" s="1">
        <v>3</v>
      </c>
      <c r="B5" s="1" t="s">
        <v>6</v>
      </c>
      <c r="C5" s="6">
        <f>L13/O13</f>
        <v>6.0280001737068183</v>
      </c>
      <c r="D5" s="6">
        <f>L14/O14</f>
        <v>5.7388602995246325</v>
      </c>
      <c r="E5" s="6">
        <f>L15/O15</f>
        <v>6.4641428096146401</v>
      </c>
      <c r="F5" s="6">
        <f>L16/O16</f>
        <v>7.4205439580939219</v>
      </c>
      <c r="G5" s="10">
        <f>L17/O17</f>
        <v>6.6241361376160164</v>
      </c>
      <c r="J5" s="21" t="s">
        <v>1</v>
      </c>
      <c r="K5" s="27">
        <v>2020</v>
      </c>
      <c r="L5" s="13">
        <v>175046000000000</v>
      </c>
      <c r="M5" s="13">
        <v>24324000000000</v>
      </c>
      <c r="N5" s="13">
        <v>47553000000000</v>
      </c>
      <c r="O5" s="13">
        <f t="shared" si="0"/>
        <v>35938500000000</v>
      </c>
      <c r="P5" s="14">
        <f t="shared" si="1"/>
        <v>4.8707096846000804</v>
      </c>
    </row>
    <row r="6" spans="1:16" ht="15.75" x14ac:dyDescent="0.25">
      <c r="A6" s="1">
        <v>4</v>
      </c>
      <c r="B6" s="1" t="s">
        <v>5</v>
      </c>
      <c r="C6" s="6">
        <f>L18/O18</f>
        <v>14.224578284526851</v>
      </c>
      <c r="D6" s="6">
        <f>L19/O19</f>
        <v>14.631932639216885</v>
      </c>
      <c r="E6" s="6">
        <f>L20/O20</f>
        <v>7.1061938261898989</v>
      </c>
      <c r="F6" s="6">
        <f>L21/O21</f>
        <v>6.5676931296771732</v>
      </c>
      <c r="G6" s="10">
        <f>L22/O22</f>
        <v>6.8259141579276825</v>
      </c>
      <c r="J6" s="21" t="s">
        <v>1</v>
      </c>
      <c r="K6" s="27">
        <v>2021</v>
      </c>
      <c r="L6" s="13">
        <v>233485000000000</v>
      </c>
      <c r="M6" s="13">
        <v>47553000000000</v>
      </c>
      <c r="N6" s="13">
        <v>63947000000000</v>
      </c>
      <c r="O6" s="13">
        <f t="shared" si="0"/>
        <v>55750000000000</v>
      </c>
      <c r="P6" s="14">
        <f t="shared" si="1"/>
        <v>4.1880717488789241</v>
      </c>
    </row>
    <row r="7" spans="1:16" ht="15.75" x14ac:dyDescent="0.25">
      <c r="A7" s="1">
        <v>5</v>
      </c>
      <c r="B7" s="1" t="s">
        <v>7</v>
      </c>
      <c r="C7" s="6">
        <f>L23/O23</f>
        <v>22.443071861978215</v>
      </c>
      <c r="D7" s="6">
        <f>L24/O24</f>
        <v>24.398373790847522</v>
      </c>
      <c r="E7" s="6">
        <f>L25/O25</f>
        <v>15.989574028858279</v>
      </c>
      <c r="F7" s="6">
        <f>L26/O26</f>
        <v>16.289360735392627</v>
      </c>
      <c r="G7" s="10">
        <f>L27/O27</f>
        <v>19.916764923371371</v>
      </c>
      <c r="J7" s="21" t="s">
        <v>1</v>
      </c>
      <c r="K7" s="27">
        <v>2022</v>
      </c>
      <c r="L7" s="13">
        <v>301379000000000</v>
      </c>
      <c r="M7" s="13">
        <v>63947000000000</v>
      </c>
      <c r="N7" s="13">
        <v>61295000000000</v>
      </c>
      <c r="O7" s="13">
        <f t="shared" si="0"/>
        <v>62621000000000</v>
      </c>
      <c r="P7" s="14">
        <f t="shared" si="1"/>
        <v>4.8127465227319908</v>
      </c>
    </row>
    <row r="8" spans="1:16" ht="15.75" x14ac:dyDescent="0.25">
      <c r="A8" s="1">
        <v>6</v>
      </c>
      <c r="B8" s="1" t="s">
        <v>8</v>
      </c>
      <c r="C8" s="6">
        <f>L28/O28</f>
        <v>9.1169424266602572</v>
      </c>
      <c r="D8" s="6">
        <f>L29/O29</f>
        <v>11.071596293778301</v>
      </c>
      <c r="E8" s="6">
        <f>L30/O30</f>
        <v>7.2714235085409058</v>
      </c>
      <c r="F8" s="6">
        <f>L31/O31</f>
        <v>15.395719168284838</v>
      </c>
      <c r="G8" s="10">
        <f>L32/O32</f>
        <v>40.951313793902102</v>
      </c>
      <c r="J8" s="22" t="s">
        <v>4</v>
      </c>
      <c r="K8" s="28">
        <v>2018</v>
      </c>
      <c r="L8" s="15">
        <v>15356381000000</v>
      </c>
      <c r="M8" s="15">
        <v>679916000000</v>
      </c>
      <c r="N8" s="15">
        <v>889615000000</v>
      </c>
      <c r="O8" s="16">
        <f t="shared" si="0"/>
        <v>784765500000</v>
      </c>
      <c r="P8" s="17">
        <f t="shared" si="1"/>
        <v>19.568114296563749</v>
      </c>
    </row>
    <row r="9" spans="1:16" ht="15.75" x14ac:dyDescent="0.25">
      <c r="A9" s="1">
        <v>7</v>
      </c>
      <c r="B9" s="1" t="s">
        <v>9</v>
      </c>
      <c r="C9" s="6">
        <f>L33/O33</f>
        <v>2.0781550814891299</v>
      </c>
      <c r="D9" s="6">
        <f>L34/O34</f>
        <v>1.2613859602969222</v>
      </c>
      <c r="E9" s="6">
        <f>L35/O35</f>
        <v>1.1618488292190619</v>
      </c>
      <c r="F9" s="6">
        <f>L36/O36</f>
        <v>1.6783321630948627</v>
      </c>
      <c r="G9" s="10">
        <f>L37/O37</f>
        <v>5.8116024202482013</v>
      </c>
      <c r="J9" s="22" t="s">
        <v>4</v>
      </c>
      <c r="K9" s="28">
        <v>2019</v>
      </c>
      <c r="L9" s="15">
        <v>15444775000000</v>
      </c>
      <c r="M9" s="15">
        <v>889615000000</v>
      </c>
      <c r="N9" s="15">
        <v>788153000000</v>
      </c>
      <c r="O9" s="16">
        <f t="shared" si="0"/>
        <v>838884000000</v>
      </c>
      <c r="P9" s="17">
        <f t="shared" si="1"/>
        <v>18.411097362686618</v>
      </c>
    </row>
    <row r="10" spans="1:16" ht="15.75" x14ac:dyDescent="0.25">
      <c r="A10" s="1">
        <v>8</v>
      </c>
      <c r="B10" s="1" t="s">
        <v>10</v>
      </c>
      <c r="C10" s="6">
        <f>L38/O38</f>
        <v>46.101815197559347</v>
      </c>
      <c r="D10" s="6">
        <f>L39/O39</f>
        <v>105.35757365512846</v>
      </c>
      <c r="E10" s="6">
        <f>L40/O40</f>
        <v>102.13981345246151</v>
      </c>
      <c r="F10" s="6">
        <f>L41/O41</f>
        <v>165.95041351435842</v>
      </c>
      <c r="G10" s="10">
        <f>L42/O42</f>
        <v>71.977505010949599</v>
      </c>
      <c r="J10" s="22" t="s">
        <v>4</v>
      </c>
      <c r="K10" s="28">
        <v>2020</v>
      </c>
      <c r="L10" s="15">
        <v>11869221000000</v>
      </c>
      <c r="M10" s="15">
        <v>788153000000</v>
      </c>
      <c r="N10" s="15">
        <v>1503144000000</v>
      </c>
      <c r="O10" s="16">
        <f t="shared" si="0"/>
        <v>1145648500000</v>
      </c>
      <c r="P10" s="17">
        <f t="shared" si="1"/>
        <v>10.360264077507194</v>
      </c>
    </row>
    <row r="11" spans="1:16" ht="15.75" x14ac:dyDescent="0.25">
      <c r="A11" s="1">
        <v>9</v>
      </c>
      <c r="B11" s="1" t="s">
        <v>11</v>
      </c>
      <c r="C11" s="6">
        <f>L43/O43</f>
        <v>33.067175839465861</v>
      </c>
      <c r="D11" s="6">
        <f>L44/O44</f>
        <v>34.146279846867941</v>
      </c>
      <c r="E11" s="6">
        <f>L45/O45</f>
        <v>12.041169099253439</v>
      </c>
      <c r="F11" s="6">
        <f>L46/O46</f>
        <v>11.825287295797699</v>
      </c>
      <c r="G11" s="10">
        <f>L47/O47</f>
        <v>12.637163762713934</v>
      </c>
      <c r="J11" s="22" t="s">
        <v>4</v>
      </c>
      <c r="K11" s="28">
        <v>2021</v>
      </c>
      <c r="L11" s="15">
        <v>15151663000000</v>
      </c>
      <c r="M11" s="15">
        <v>1503144000000</v>
      </c>
      <c r="N11" s="15">
        <v>1837380000000</v>
      </c>
      <c r="O11" s="16">
        <f t="shared" si="0"/>
        <v>1670262000000</v>
      </c>
      <c r="P11" s="17">
        <f t="shared" si="1"/>
        <v>9.0714289135476953</v>
      </c>
    </row>
    <row r="12" spans="1:16" ht="15.75" x14ac:dyDescent="0.25">
      <c r="A12" s="1">
        <v>10</v>
      </c>
      <c r="B12" s="1" t="s">
        <v>12</v>
      </c>
      <c r="C12" s="6">
        <f>L48/O48</f>
        <v>8.8200844890874421</v>
      </c>
      <c r="D12" s="6">
        <f>L49/O49</f>
        <v>7.1390051454271228</v>
      </c>
      <c r="E12" s="6">
        <f>L50/O50</f>
        <v>44.221937155748812</v>
      </c>
      <c r="F12" s="6">
        <f>L51/O51</f>
        <v>101.90017430877097</v>
      </c>
      <c r="G12" s="10">
        <f>L52/O52</f>
        <v>41.485620341364687</v>
      </c>
      <c r="J12" s="22" t="s">
        <v>4</v>
      </c>
      <c r="K12" s="28">
        <v>2022</v>
      </c>
      <c r="L12" s="15">
        <v>18579927000000</v>
      </c>
      <c r="M12" s="15">
        <v>1837380000000</v>
      </c>
      <c r="N12" s="15">
        <v>2073909000000</v>
      </c>
      <c r="O12" s="16">
        <f t="shared" si="0"/>
        <v>1955644500000</v>
      </c>
      <c r="P12" s="17">
        <f t="shared" si="1"/>
        <v>9.5006669156894308</v>
      </c>
    </row>
    <row r="13" spans="1:16" ht="15.75" x14ac:dyDescent="0.25">
      <c r="A13" s="1">
        <v>11</v>
      </c>
      <c r="B13" s="1" t="s">
        <v>13</v>
      </c>
      <c r="C13" s="6">
        <f>L53/O53</f>
        <v>57.06300594806325</v>
      </c>
      <c r="D13" s="6">
        <f>L54/O54</f>
        <v>25.319474286890625</v>
      </c>
      <c r="E13" s="6">
        <f>L55/O55</f>
        <v>6.9033534824789964</v>
      </c>
      <c r="F13" s="6">
        <f>L56/O56</f>
        <v>6.1481048813483223</v>
      </c>
      <c r="G13" s="10">
        <f>L57/O57</f>
        <v>5.9576707918969145</v>
      </c>
      <c r="J13" s="23" t="s">
        <v>6</v>
      </c>
      <c r="K13" s="27">
        <v>2018</v>
      </c>
      <c r="L13" s="12">
        <v>15893585000000</v>
      </c>
      <c r="M13" s="12">
        <v>1241107000000</v>
      </c>
      <c r="N13" s="12">
        <v>4032146000000</v>
      </c>
      <c r="O13" s="13">
        <f t="shared" si="0"/>
        <v>2636626500000</v>
      </c>
      <c r="P13" s="14">
        <f t="shared" si="1"/>
        <v>6.0280001737068183</v>
      </c>
    </row>
    <row r="14" spans="1:16" ht="15.75" x14ac:dyDescent="0.25">
      <c r="A14" s="91" t="s">
        <v>32</v>
      </c>
      <c r="B14" s="91"/>
      <c r="C14" s="69">
        <f>(C3+C4+C5+C6+C7+C8+C9+C10+C11+C12+C13)/11</f>
        <v>20.634193621167654</v>
      </c>
      <c r="D14" s="69">
        <f>(D3+D4+D5+D6+D7+D8+D9+D10+D11+D12+D13)/11</f>
        <v>23.37306849461994</v>
      </c>
      <c r="E14" s="69">
        <f>(E3+E4+E5+E6+E7+E8+E9+E10+E11+E12+E13)/11</f>
        <v>19.866402723133891</v>
      </c>
      <c r="F14" s="69">
        <f>(F3+F4+F5+F6+F7+F8+F9+F10+F11+F12+F13)/11</f>
        <v>31.494102710658673</v>
      </c>
      <c r="G14" s="14">
        <f>(G3+G4+G5+G6+G7+G8+G9+G10+G11+G12+G13)/11</f>
        <v>20.591009525310174</v>
      </c>
      <c r="J14" s="23" t="s">
        <v>6</v>
      </c>
      <c r="K14" s="27">
        <v>2019</v>
      </c>
      <c r="L14" s="12">
        <v>16818172000000</v>
      </c>
      <c r="M14" s="12">
        <v>4032146000000</v>
      </c>
      <c r="N14" s="12">
        <v>1829008000000</v>
      </c>
      <c r="O14" s="13">
        <f t="shared" si="0"/>
        <v>2930577000000</v>
      </c>
      <c r="P14" s="14">
        <f t="shared" si="1"/>
        <v>5.7388602995246325</v>
      </c>
    </row>
    <row r="15" spans="1:16" ht="15.75" x14ac:dyDescent="0.25">
      <c r="A15" s="91" t="s">
        <v>33</v>
      </c>
      <c r="B15" s="91"/>
      <c r="C15" s="14">
        <f>L33/O33</f>
        <v>2.0781550814891299</v>
      </c>
      <c r="D15" s="14">
        <f>L34/O34</f>
        <v>1.2613859602969222</v>
      </c>
      <c r="E15" s="14">
        <f>L35/O35</f>
        <v>1.1618488292190619</v>
      </c>
      <c r="F15" s="14">
        <f>L36/O36</f>
        <v>1.6783321630948627</v>
      </c>
      <c r="G15" s="14">
        <f>L7/O7</f>
        <v>4.8127465227319908</v>
      </c>
      <c r="J15" s="23" t="s">
        <v>6</v>
      </c>
      <c r="K15" s="27">
        <v>2020</v>
      </c>
      <c r="L15" s="12">
        <v>11181671000000</v>
      </c>
      <c r="M15" s="12">
        <v>1829008000000</v>
      </c>
      <c r="N15" s="12">
        <v>1630591000000</v>
      </c>
      <c r="O15" s="13">
        <f t="shared" si="0"/>
        <v>1729799500000</v>
      </c>
      <c r="P15" s="14">
        <f t="shared" si="1"/>
        <v>6.4641428096146401</v>
      </c>
    </row>
    <row r="16" spans="1:16" ht="15.75" x14ac:dyDescent="0.25">
      <c r="A16" s="91" t="s">
        <v>34</v>
      </c>
      <c r="B16" s="91"/>
      <c r="C16" s="14">
        <f>L53/O53</f>
        <v>57.06300594806325</v>
      </c>
      <c r="D16" s="14">
        <f>L39/O39</f>
        <v>105.35757365512846</v>
      </c>
      <c r="E16" s="14">
        <f>L40/O40</f>
        <v>102.13981345246151</v>
      </c>
      <c r="F16" s="14">
        <f>L41/O41</f>
        <v>165.95041351435842</v>
      </c>
      <c r="G16" s="14">
        <f>L42/O42</f>
        <v>71.977505010949599</v>
      </c>
      <c r="J16" s="23" t="s">
        <v>6</v>
      </c>
      <c r="K16" s="27">
        <v>2021</v>
      </c>
      <c r="L16" s="12">
        <v>12908103000000</v>
      </c>
      <c r="M16" s="12">
        <v>1630591000000</v>
      </c>
      <c r="N16" s="12">
        <v>1848427000000</v>
      </c>
      <c r="O16" s="13">
        <f t="shared" si="0"/>
        <v>1739509000000</v>
      </c>
      <c r="P16" s="14">
        <f t="shared" si="1"/>
        <v>7.4205439580939219</v>
      </c>
    </row>
    <row r="17" spans="1:16" ht="15.75" x14ac:dyDescent="0.25">
      <c r="A17" s="92" t="s">
        <v>35</v>
      </c>
      <c r="B17" s="92"/>
      <c r="C17" s="92"/>
      <c r="D17" s="92"/>
      <c r="E17" s="11" t="s">
        <v>36</v>
      </c>
      <c r="F17" s="11" t="s">
        <v>37</v>
      </c>
      <c r="G17" s="11" t="s">
        <v>38</v>
      </c>
      <c r="J17" s="23" t="s">
        <v>6</v>
      </c>
      <c r="K17" s="27">
        <v>2022</v>
      </c>
      <c r="L17" s="12">
        <v>12742854000000</v>
      </c>
      <c r="M17" s="12">
        <v>1848427000000</v>
      </c>
      <c r="N17" s="12">
        <v>1998974000000</v>
      </c>
      <c r="O17" s="13">
        <f t="shared" si="0"/>
        <v>1923700500000</v>
      </c>
      <c r="P17" s="14">
        <f t="shared" si="1"/>
        <v>6.6241361376160164</v>
      </c>
    </row>
    <row r="18" spans="1:16" ht="15.75" x14ac:dyDescent="0.25">
      <c r="A18" s="92"/>
      <c r="B18" s="92"/>
      <c r="C18" s="92"/>
      <c r="D18" s="92"/>
      <c r="E18" s="14">
        <f>L41/O41</f>
        <v>165.95041351435842</v>
      </c>
      <c r="F18" s="58">
        <f>L35/O35</f>
        <v>1.1618488292190619</v>
      </c>
      <c r="G18" s="14">
        <f>(C14+D14+E14+F14+G14)/5</f>
        <v>23.191755414978065</v>
      </c>
      <c r="J18" s="42" t="s">
        <v>5</v>
      </c>
      <c r="K18" s="29">
        <v>2018</v>
      </c>
      <c r="L18" s="15">
        <v>17544709521983</v>
      </c>
      <c r="M18" s="15">
        <v>1312195704892</v>
      </c>
      <c r="N18" s="15">
        <v>1154620417322</v>
      </c>
      <c r="O18" s="16">
        <f t="shared" si="0"/>
        <v>1233408061107</v>
      </c>
      <c r="P18" s="17">
        <f t="shared" si="1"/>
        <v>14.224578284526851</v>
      </c>
    </row>
    <row r="19" spans="1:16" ht="15.75" x14ac:dyDescent="0.25">
      <c r="J19" s="25" t="s">
        <v>5</v>
      </c>
      <c r="K19" s="29">
        <v>2019</v>
      </c>
      <c r="L19" s="15">
        <v>18615129696492</v>
      </c>
      <c r="M19" s="15">
        <v>1154620417322</v>
      </c>
      <c r="N19" s="15">
        <v>1389832206332</v>
      </c>
      <c r="O19" s="16">
        <f t="shared" si="0"/>
        <v>1272226311827</v>
      </c>
      <c r="P19" s="17">
        <f t="shared" si="1"/>
        <v>14.631932639216885</v>
      </c>
    </row>
    <row r="20" spans="1:16" ht="15.75" x14ac:dyDescent="0.25">
      <c r="J20" s="25" t="s">
        <v>5</v>
      </c>
      <c r="K20" s="29">
        <v>2020</v>
      </c>
      <c r="L20" s="15">
        <v>15230426162673</v>
      </c>
      <c r="M20" s="15">
        <v>1389832206332</v>
      </c>
      <c r="N20" s="15">
        <v>2896689252326</v>
      </c>
      <c r="O20" s="16">
        <f t="shared" si="0"/>
        <v>2143260729329</v>
      </c>
      <c r="P20" s="17">
        <f t="shared" si="1"/>
        <v>7.1061938261898989</v>
      </c>
    </row>
    <row r="21" spans="1:16" ht="15.75" x14ac:dyDescent="0.25">
      <c r="J21" s="25" t="s">
        <v>5</v>
      </c>
      <c r="K21" s="29">
        <v>2021</v>
      </c>
      <c r="L21" s="15">
        <v>19174995000000</v>
      </c>
      <c r="M21" s="15">
        <v>2896689252326</v>
      </c>
      <c r="N21" s="15">
        <v>2942498000000</v>
      </c>
      <c r="O21" s="16">
        <f t="shared" si="0"/>
        <v>2919593626163</v>
      </c>
      <c r="P21" s="17">
        <f t="shared" si="1"/>
        <v>6.5676931296771732</v>
      </c>
    </row>
    <row r="22" spans="1:16" ht="15.75" x14ac:dyDescent="0.25">
      <c r="J22" s="25" t="s">
        <v>5</v>
      </c>
      <c r="K22" s="29">
        <v>2022</v>
      </c>
      <c r="L22" s="15">
        <v>25581929000000</v>
      </c>
      <c r="M22" s="15">
        <v>2942498000000</v>
      </c>
      <c r="N22" s="15">
        <v>4553034000000</v>
      </c>
      <c r="O22" s="16">
        <f t="shared" si="0"/>
        <v>3747766000000</v>
      </c>
      <c r="P22" s="17">
        <f t="shared" si="1"/>
        <v>6.8259141579276825</v>
      </c>
    </row>
    <row r="23" spans="1:16" ht="15.75" x14ac:dyDescent="0.25">
      <c r="J23" s="23" t="s">
        <v>7</v>
      </c>
      <c r="K23" s="43">
        <v>2018</v>
      </c>
      <c r="L23" s="12">
        <v>15349939000000</v>
      </c>
      <c r="M23" s="12">
        <v>696485000000</v>
      </c>
      <c r="N23" s="12">
        <v>671415000000</v>
      </c>
      <c r="O23" s="13">
        <f t="shared" si="0"/>
        <v>683950000000</v>
      </c>
      <c r="P23" s="17">
        <f t="shared" si="1"/>
        <v>22.443071861978215</v>
      </c>
    </row>
    <row r="24" spans="1:16" ht="15.75" x14ac:dyDescent="0.25">
      <c r="J24" s="23" t="s">
        <v>7</v>
      </c>
      <c r="K24" s="32">
        <v>2019</v>
      </c>
      <c r="L24" s="12">
        <v>15939421000000</v>
      </c>
      <c r="M24" s="12">
        <v>671415000000</v>
      </c>
      <c r="N24" s="12">
        <v>635182000000</v>
      </c>
      <c r="O24" s="13">
        <f t="shared" si="0"/>
        <v>653298500000</v>
      </c>
      <c r="P24" s="17">
        <f t="shared" si="1"/>
        <v>24.398373790847522</v>
      </c>
    </row>
    <row r="25" spans="1:16" ht="15.75" x14ac:dyDescent="0.25">
      <c r="J25" s="23" t="s">
        <v>7</v>
      </c>
      <c r="K25" s="32">
        <v>2020</v>
      </c>
      <c r="L25" s="12">
        <v>13434592000000</v>
      </c>
      <c r="M25" s="12">
        <v>635182000000</v>
      </c>
      <c r="N25" s="12">
        <v>1045237000000</v>
      </c>
      <c r="O25" s="13">
        <f t="shared" si="0"/>
        <v>840209500000</v>
      </c>
      <c r="P25" s="17">
        <f t="shared" si="1"/>
        <v>15.989574028858279</v>
      </c>
    </row>
    <row r="26" spans="1:16" ht="15.75" x14ac:dyDescent="0.25">
      <c r="J26" s="23" t="s">
        <v>7</v>
      </c>
      <c r="K26" s="32">
        <v>2021</v>
      </c>
      <c r="L26" s="12">
        <v>15344138000000</v>
      </c>
      <c r="M26" s="12">
        <v>1045237000000</v>
      </c>
      <c r="N26" s="12">
        <v>838709000000</v>
      </c>
      <c r="O26" s="13">
        <f t="shared" si="0"/>
        <v>941973000000</v>
      </c>
      <c r="P26" s="17">
        <f t="shared" si="1"/>
        <v>16.289360735392627</v>
      </c>
    </row>
    <row r="27" spans="1:16" ht="15.75" x14ac:dyDescent="0.25">
      <c r="J27" s="23" t="s">
        <v>7</v>
      </c>
      <c r="K27" s="32">
        <v>2022</v>
      </c>
      <c r="L27" s="12">
        <v>17170492000000</v>
      </c>
      <c r="M27" s="12">
        <v>838709000000</v>
      </c>
      <c r="N27" s="12">
        <v>885516000000</v>
      </c>
      <c r="O27" s="13">
        <f t="shared" si="0"/>
        <v>862112500000</v>
      </c>
      <c r="P27" s="17">
        <f t="shared" si="1"/>
        <v>19.916764923371371</v>
      </c>
    </row>
    <row r="28" spans="1:16" ht="15.75" x14ac:dyDescent="0.25">
      <c r="J28" s="33" t="s">
        <v>8</v>
      </c>
      <c r="K28" s="29">
        <v>2018</v>
      </c>
      <c r="L28" s="16">
        <v>2400062227790</v>
      </c>
      <c r="M28" s="16">
        <v>280516388373</v>
      </c>
      <c r="N28" s="16">
        <v>245989564055</v>
      </c>
      <c r="O28" s="16">
        <f t="shared" si="0"/>
        <v>263252976214</v>
      </c>
      <c r="P28" s="17">
        <f t="shared" si="1"/>
        <v>9.1169424266602572</v>
      </c>
    </row>
    <row r="29" spans="1:16" ht="15.75" x14ac:dyDescent="0.25">
      <c r="J29" s="33" t="s">
        <v>8</v>
      </c>
      <c r="K29" s="29">
        <v>2019</v>
      </c>
      <c r="L29" s="16">
        <v>2091491715532</v>
      </c>
      <c r="M29" s="16">
        <v>245989564055</v>
      </c>
      <c r="N29" s="16">
        <v>131822570715</v>
      </c>
      <c r="O29" s="16">
        <f t="shared" si="0"/>
        <v>188906067385</v>
      </c>
      <c r="P29" s="17">
        <f t="shared" si="1"/>
        <v>11.071596293778301</v>
      </c>
    </row>
    <row r="30" spans="1:16" ht="15.75" x14ac:dyDescent="0.25">
      <c r="J30" s="33" t="s">
        <v>8</v>
      </c>
      <c r="K30" s="29">
        <v>2020</v>
      </c>
      <c r="L30" s="16">
        <v>1626190564290</v>
      </c>
      <c r="M30" s="16">
        <v>131822570715</v>
      </c>
      <c r="N30" s="16">
        <v>315460017730</v>
      </c>
      <c r="O30" s="16">
        <f t="shared" si="0"/>
        <v>223641294222.5</v>
      </c>
      <c r="P30" s="17">
        <f t="shared" si="1"/>
        <v>7.2714235085409058</v>
      </c>
    </row>
    <row r="31" spans="1:16" ht="15.75" x14ac:dyDescent="0.25">
      <c r="J31" s="33" t="s">
        <v>8</v>
      </c>
      <c r="K31" s="29">
        <v>2021</v>
      </c>
      <c r="L31" s="16">
        <v>3008680064066</v>
      </c>
      <c r="M31" s="16">
        <v>315460017730</v>
      </c>
      <c r="N31" s="16">
        <v>75386298857</v>
      </c>
      <c r="O31" s="16">
        <f t="shared" si="0"/>
        <v>195423158293.5</v>
      </c>
      <c r="P31" s="17">
        <f t="shared" si="1"/>
        <v>15.395719168284838</v>
      </c>
    </row>
    <row r="32" spans="1:16" ht="15.75" x14ac:dyDescent="0.25">
      <c r="J32" s="33" t="s">
        <v>8</v>
      </c>
      <c r="K32" s="29">
        <v>2022</v>
      </c>
      <c r="L32" s="16">
        <v>3642215794469</v>
      </c>
      <c r="M32" s="16">
        <v>75386298857</v>
      </c>
      <c r="N32" s="16">
        <v>102493991519</v>
      </c>
      <c r="O32" s="16">
        <f t="shared" si="0"/>
        <v>88940145188</v>
      </c>
      <c r="P32" s="17">
        <f t="shared" si="1"/>
        <v>40.951313793902102</v>
      </c>
    </row>
    <row r="33" spans="10:16" ht="15.75" x14ac:dyDescent="0.25">
      <c r="J33" s="11" t="s">
        <v>9</v>
      </c>
      <c r="K33" s="32">
        <v>2018</v>
      </c>
      <c r="L33" s="12">
        <v>95212682098</v>
      </c>
      <c r="M33" s="12">
        <v>31173712687</v>
      </c>
      <c r="N33" s="12">
        <v>60458218872</v>
      </c>
      <c r="O33" s="13">
        <f t="shared" si="0"/>
        <v>45815965779.5</v>
      </c>
      <c r="P33" s="14">
        <f t="shared" si="1"/>
        <v>2.0781550814891299</v>
      </c>
    </row>
    <row r="34" spans="10:16" ht="15.75" x14ac:dyDescent="0.25">
      <c r="J34" s="11" t="s">
        <v>9</v>
      </c>
      <c r="K34" s="32">
        <v>2019</v>
      </c>
      <c r="L34" s="12">
        <v>88357595957</v>
      </c>
      <c r="M34" s="12">
        <v>60458218872</v>
      </c>
      <c r="N34" s="12">
        <v>79637832199</v>
      </c>
      <c r="O34" s="13">
        <f t="shared" si="0"/>
        <v>70048025535.5</v>
      </c>
      <c r="P34" s="14">
        <f t="shared" si="1"/>
        <v>1.2613859602969222</v>
      </c>
    </row>
    <row r="35" spans="10:16" ht="15.75" x14ac:dyDescent="0.25">
      <c r="J35" s="11" t="s">
        <v>9</v>
      </c>
      <c r="K35" s="32">
        <v>2020</v>
      </c>
      <c r="L35" s="12">
        <v>103066288012</v>
      </c>
      <c r="M35" s="12">
        <v>79637832199</v>
      </c>
      <c r="N35" s="12">
        <v>97779892758</v>
      </c>
      <c r="O35" s="13">
        <f t="shared" si="0"/>
        <v>88708862478.5</v>
      </c>
      <c r="P35" s="14">
        <f t="shared" si="1"/>
        <v>1.1618488292190619</v>
      </c>
    </row>
    <row r="36" spans="10:16" ht="15.75" x14ac:dyDescent="0.25">
      <c r="J36" s="11" t="s">
        <v>9</v>
      </c>
      <c r="K36" s="32">
        <v>2021</v>
      </c>
      <c r="L36" s="12">
        <v>120475047471</v>
      </c>
      <c r="M36" s="12">
        <v>97779892758</v>
      </c>
      <c r="N36" s="12">
        <v>45785308601</v>
      </c>
      <c r="O36" s="13">
        <f t="shared" si="0"/>
        <v>71782600679.5</v>
      </c>
      <c r="P36" s="14">
        <f t="shared" si="1"/>
        <v>1.6783321630948627</v>
      </c>
    </row>
    <row r="37" spans="10:16" ht="15.75" x14ac:dyDescent="0.25">
      <c r="J37" s="11" t="s">
        <v>9</v>
      </c>
      <c r="K37" s="32">
        <v>2022</v>
      </c>
      <c r="L37" s="12">
        <v>172638332781</v>
      </c>
      <c r="M37" s="12">
        <v>45785308601</v>
      </c>
      <c r="N37" s="12">
        <v>13626302964</v>
      </c>
      <c r="O37" s="13">
        <f t="shared" si="0"/>
        <v>29705805782.5</v>
      </c>
      <c r="P37" s="14">
        <f t="shared" si="1"/>
        <v>5.8116024202482013</v>
      </c>
    </row>
    <row r="38" spans="10:16" ht="15.75" x14ac:dyDescent="0.25">
      <c r="J38" s="34" t="s">
        <v>10</v>
      </c>
      <c r="K38" s="29">
        <v>2018</v>
      </c>
      <c r="L38" s="15">
        <v>1187195058022</v>
      </c>
      <c r="M38" s="15">
        <v>37655428227</v>
      </c>
      <c r="N38" s="15">
        <v>13847752415</v>
      </c>
      <c r="O38" s="16">
        <f t="shared" si="0"/>
        <v>25751590321</v>
      </c>
      <c r="P38" s="17">
        <f t="shared" si="1"/>
        <v>46.101815197559347</v>
      </c>
    </row>
    <row r="39" spans="10:16" ht="15.75" x14ac:dyDescent="0.25">
      <c r="J39" s="34" t="s">
        <v>10</v>
      </c>
      <c r="K39" s="29">
        <v>2019</v>
      </c>
      <c r="L39" s="15">
        <v>1206818443326</v>
      </c>
      <c r="M39" s="15">
        <v>13847752415</v>
      </c>
      <c r="N39" s="15">
        <v>9061249785</v>
      </c>
      <c r="O39" s="16">
        <f t="shared" si="0"/>
        <v>11454501100</v>
      </c>
      <c r="P39" s="17">
        <f t="shared" si="1"/>
        <v>105.35757365512846</v>
      </c>
    </row>
    <row r="40" spans="10:16" ht="15.75" x14ac:dyDescent="0.25">
      <c r="J40" s="34" t="s">
        <v>10</v>
      </c>
      <c r="K40" s="29">
        <v>2020</v>
      </c>
      <c r="L40" s="15">
        <v>788873091221</v>
      </c>
      <c r="M40" s="15">
        <v>9061249785</v>
      </c>
      <c r="N40" s="15">
        <v>6385676630</v>
      </c>
      <c r="O40" s="16">
        <f t="shared" si="0"/>
        <v>7723463207.5</v>
      </c>
      <c r="P40" s="17">
        <f t="shared" si="1"/>
        <v>102.13981345246151</v>
      </c>
    </row>
    <row r="41" spans="10:16" ht="15.75" x14ac:dyDescent="0.25">
      <c r="J41" s="34" t="s">
        <v>10</v>
      </c>
      <c r="K41" s="29">
        <v>2021</v>
      </c>
      <c r="L41" s="15">
        <v>1181849268110</v>
      </c>
      <c r="M41" s="15">
        <v>6385676630</v>
      </c>
      <c r="N41" s="15">
        <v>7857725879</v>
      </c>
      <c r="O41" s="16">
        <f t="shared" si="0"/>
        <v>7121701254.5</v>
      </c>
      <c r="P41" s="17">
        <f t="shared" si="1"/>
        <v>165.95041351435842</v>
      </c>
    </row>
    <row r="42" spans="10:16" ht="15.75" x14ac:dyDescent="0.25">
      <c r="J42" s="34" t="s">
        <v>10</v>
      </c>
      <c r="K42" s="29">
        <v>2022</v>
      </c>
      <c r="L42" s="15">
        <v>1415021293643</v>
      </c>
      <c r="M42" s="15">
        <v>7857725879</v>
      </c>
      <c r="N42" s="15">
        <v>31460705440</v>
      </c>
      <c r="O42" s="16">
        <f t="shared" si="0"/>
        <v>19659215659.5</v>
      </c>
      <c r="P42" s="17">
        <f t="shared" si="1"/>
        <v>71.977505010949599</v>
      </c>
    </row>
    <row r="43" spans="10:16" ht="15.75" x14ac:dyDescent="0.25">
      <c r="J43" s="44" t="s">
        <v>11</v>
      </c>
      <c r="K43" s="32">
        <v>2018</v>
      </c>
      <c r="L43" s="12">
        <v>8267715937524</v>
      </c>
      <c r="M43" s="12">
        <v>292036412464</v>
      </c>
      <c r="N43" s="12">
        <v>208019351455</v>
      </c>
      <c r="O43" s="13">
        <f t="shared" si="0"/>
        <v>250027881959.5</v>
      </c>
      <c r="P43" s="14">
        <f t="shared" si="1"/>
        <v>33.067175839465861</v>
      </c>
    </row>
    <row r="44" spans="10:16" ht="15.75" x14ac:dyDescent="0.25">
      <c r="J44" s="11" t="s">
        <v>11</v>
      </c>
      <c r="K44" s="32">
        <v>2019</v>
      </c>
      <c r="L44" s="12">
        <v>7459212057845</v>
      </c>
      <c r="M44" s="12">
        <v>208019351455</v>
      </c>
      <c r="N44" s="12">
        <v>228878143165</v>
      </c>
      <c r="O44" s="13">
        <f t="shared" si="0"/>
        <v>218448747310</v>
      </c>
      <c r="P44" s="14">
        <f t="shared" si="1"/>
        <v>34.146279846867941</v>
      </c>
    </row>
    <row r="45" spans="10:16" ht="15.75" x14ac:dyDescent="0.25">
      <c r="J45" s="11" t="s">
        <v>11</v>
      </c>
      <c r="K45" s="32">
        <v>2020</v>
      </c>
      <c r="L45" s="12">
        <v>4153280934671</v>
      </c>
      <c r="M45" s="12">
        <v>228878143165</v>
      </c>
      <c r="N45" s="12">
        <v>460968648361</v>
      </c>
      <c r="O45" s="13">
        <f t="shared" si="0"/>
        <v>344923395763</v>
      </c>
      <c r="P45" s="14">
        <f t="shared" si="1"/>
        <v>12.041169099253439</v>
      </c>
    </row>
    <row r="46" spans="10:16" ht="15.75" x14ac:dyDescent="0.25">
      <c r="J46" s="11" t="s">
        <v>11</v>
      </c>
      <c r="K46" s="32">
        <v>2021</v>
      </c>
      <c r="L46" s="12">
        <v>5295162452179</v>
      </c>
      <c r="M46" s="12">
        <v>460968648361</v>
      </c>
      <c r="N46" s="12">
        <v>434597323057</v>
      </c>
      <c r="O46" s="13">
        <f t="shared" si="0"/>
        <v>447782985709</v>
      </c>
      <c r="P46" s="14">
        <f t="shared" si="1"/>
        <v>11.825287295797699</v>
      </c>
    </row>
    <row r="47" spans="10:16" ht="15.75" x14ac:dyDescent="0.25">
      <c r="J47" s="11" t="s">
        <v>11</v>
      </c>
      <c r="K47" s="32">
        <v>2022</v>
      </c>
      <c r="L47" s="12">
        <v>5500697815577</v>
      </c>
      <c r="M47" s="12">
        <v>434597323057</v>
      </c>
      <c r="N47" s="12">
        <v>435961596470</v>
      </c>
      <c r="O47" s="13">
        <f t="shared" si="0"/>
        <v>435279459763.5</v>
      </c>
      <c r="P47" s="14">
        <f t="shared" si="1"/>
        <v>12.637163762713934</v>
      </c>
    </row>
    <row r="48" spans="10:16" ht="15.75" x14ac:dyDescent="0.25">
      <c r="J48" s="36" t="s">
        <v>12</v>
      </c>
      <c r="K48" s="35">
        <v>2018</v>
      </c>
      <c r="L48" s="16">
        <v>574869742811</v>
      </c>
      <c r="M48" s="16">
        <v>45258984717</v>
      </c>
      <c r="N48" s="16">
        <v>85095717332</v>
      </c>
      <c r="O48" s="16">
        <f t="shared" si="0"/>
        <v>65177351024.5</v>
      </c>
      <c r="P48" s="17">
        <f t="shared" si="1"/>
        <v>8.8200844890874421</v>
      </c>
    </row>
    <row r="49" spans="10:16" ht="15.75" x14ac:dyDescent="0.25">
      <c r="J49" s="36" t="s">
        <v>12</v>
      </c>
      <c r="K49" s="35">
        <v>2019</v>
      </c>
      <c r="L49" s="15">
        <v>340551346399</v>
      </c>
      <c r="M49" s="16">
        <v>85095717332</v>
      </c>
      <c r="N49" s="15">
        <v>10310110080</v>
      </c>
      <c r="O49" s="16">
        <f t="shared" si="0"/>
        <v>47702913706</v>
      </c>
      <c r="P49" s="17">
        <f t="shared" si="1"/>
        <v>7.1390051454271228</v>
      </c>
    </row>
    <row r="50" spans="10:16" ht="15.75" x14ac:dyDescent="0.25">
      <c r="J50" s="36" t="s">
        <v>12</v>
      </c>
      <c r="K50" s="35">
        <v>2020</v>
      </c>
      <c r="L50" s="15">
        <v>300527048812</v>
      </c>
      <c r="M50" s="15">
        <v>10310110080</v>
      </c>
      <c r="N50" s="15">
        <v>3281653110</v>
      </c>
      <c r="O50" s="16">
        <f t="shared" si="0"/>
        <v>6795881595</v>
      </c>
      <c r="P50" s="17">
        <f t="shared" si="1"/>
        <v>44.221937155748812</v>
      </c>
    </row>
    <row r="51" spans="10:16" ht="15.75" x14ac:dyDescent="0.25">
      <c r="J51" s="36" t="s">
        <v>12</v>
      </c>
      <c r="K51" s="35">
        <v>2021</v>
      </c>
      <c r="L51" s="15">
        <v>262061053201</v>
      </c>
      <c r="M51" s="15">
        <v>3281653110</v>
      </c>
      <c r="N51" s="16">
        <v>1861832757</v>
      </c>
      <c r="O51" s="16">
        <f t="shared" si="0"/>
        <v>2571742933.5</v>
      </c>
      <c r="P51" s="17">
        <f t="shared" si="1"/>
        <v>101.90017430877097</v>
      </c>
    </row>
    <row r="52" spans="10:16" ht="15.75" x14ac:dyDescent="0.25">
      <c r="J52" s="36" t="s">
        <v>12</v>
      </c>
      <c r="K52" s="35">
        <v>2022</v>
      </c>
      <c r="L52" s="15">
        <v>91714152467</v>
      </c>
      <c r="M52" s="16">
        <v>1861832757</v>
      </c>
      <c r="N52" s="15">
        <v>2559658435</v>
      </c>
      <c r="O52" s="16">
        <f t="shared" si="0"/>
        <v>2210745596</v>
      </c>
      <c r="P52" s="17">
        <f t="shared" si="1"/>
        <v>41.485620341364687</v>
      </c>
    </row>
    <row r="53" spans="10:16" ht="15.75" x14ac:dyDescent="0.25">
      <c r="J53" s="11" t="s">
        <v>13</v>
      </c>
      <c r="K53" s="32">
        <v>2018</v>
      </c>
      <c r="L53" s="12">
        <v>3933353000000</v>
      </c>
      <c r="M53" s="12">
        <v>71000000000</v>
      </c>
      <c r="N53" s="12">
        <v>66860000000</v>
      </c>
      <c r="O53" s="13">
        <f t="shared" si="0"/>
        <v>68930000000</v>
      </c>
      <c r="P53" s="14">
        <f t="shared" si="1"/>
        <v>57.06300594806325</v>
      </c>
    </row>
    <row r="54" spans="10:16" ht="15.75" x14ac:dyDescent="0.25">
      <c r="J54" s="11" t="s">
        <v>13</v>
      </c>
      <c r="K54" s="32">
        <v>2019</v>
      </c>
      <c r="L54" s="12">
        <v>3935811000000</v>
      </c>
      <c r="M54" s="12">
        <v>66860000000</v>
      </c>
      <c r="N54" s="12">
        <v>244032000000</v>
      </c>
      <c r="O54" s="13">
        <f t="shared" si="0"/>
        <v>155446000000</v>
      </c>
      <c r="P54" s="14">
        <f t="shared" si="1"/>
        <v>25.319474286890625</v>
      </c>
    </row>
    <row r="55" spans="10:16" ht="15.75" x14ac:dyDescent="0.25">
      <c r="J55" s="11" t="s">
        <v>13</v>
      </c>
      <c r="K55" s="32">
        <v>2020</v>
      </c>
      <c r="L55" s="12">
        <v>3233693000000</v>
      </c>
      <c r="M55" s="12">
        <v>244032000000</v>
      </c>
      <c r="N55" s="12">
        <v>692815000000</v>
      </c>
      <c r="O55" s="13">
        <f t="shared" si="0"/>
        <v>468423500000</v>
      </c>
      <c r="P55" s="14">
        <f t="shared" si="1"/>
        <v>6.9033534824789964</v>
      </c>
    </row>
    <row r="56" spans="10:16" ht="15.75" x14ac:dyDescent="0.25">
      <c r="J56" s="11" t="s">
        <v>13</v>
      </c>
      <c r="K56" s="32">
        <v>2021</v>
      </c>
      <c r="L56" s="12">
        <v>4162931000000</v>
      </c>
      <c r="M56" s="12">
        <v>692815000000</v>
      </c>
      <c r="N56" s="12">
        <v>661401000000</v>
      </c>
      <c r="O56" s="13">
        <f t="shared" si="0"/>
        <v>677108000000</v>
      </c>
      <c r="P56" s="14">
        <f t="shared" si="1"/>
        <v>6.1481048813483223</v>
      </c>
    </row>
    <row r="57" spans="10:16" ht="15.75" x14ac:dyDescent="0.25">
      <c r="J57" s="11" t="s">
        <v>13</v>
      </c>
      <c r="K57" s="32">
        <v>2022</v>
      </c>
      <c r="L57" s="12">
        <v>4894164000000</v>
      </c>
      <c r="M57" s="12">
        <v>661401000000</v>
      </c>
      <c r="N57" s="12">
        <v>981578000000</v>
      </c>
      <c r="O57" s="13">
        <f t="shared" si="0"/>
        <v>821489500000</v>
      </c>
      <c r="P57" s="14">
        <f t="shared" si="1"/>
        <v>5.9576707918969145</v>
      </c>
    </row>
    <row r="63" spans="10:16" x14ac:dyDescent="0.25">
      <c r="P63" s="41"/>
    </row>
  </sheetData>
  <mergeCells count="5">
    <mergeCell ref="A1:G1"/>
    <mergeCell ref="A14:B14"/>
    <mergeCell ref="A15:B15"/>
    <mergeCell ref="A16:B16"/>
    <mergeCell ref="A17:D18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C222-AB88-4B4A-8D00-8709B9181EF8}">
  <dimension ref="A1:O57"/>
  <sheetViews>
    <sheetView tabSelected="1" topLeftCell="C42" zoomScale="110" zoomScaleNormal="110" workbookViewId="0">
      <selection activeCell="I2" sqref="I2:M57"/>
    </sheetView>
  </sheetViews>
  <sheetFormatPr defaultRowHeight="15" x14ac:dyDescent="0.25"/>
  <cols>
    <col min="1" max="1" width="6.85546875" customWidth="1"/>
    <col min="2" max="2" width="25.7109375" customWidth="1"/>
    <col min="3" max="3" width="11.140625" customWidth="1"/>
    <col min="5" max="5" width="11.5703125" bestFit="1" customWidth="1"/>
    <col min="7" max="7" width="13.140625" customWidth="1"/>
    <col min="10" max="10" width="10.140625" customWidth="1"/>
    <col min="11" max="11" width="22.5703125" customWidth="1"/>
    <col min="12" max="12" width="22.85546875" customWidth="1"/>
    <col min="13" max="13" width="20" customWidth="1"/>
  </cols>
  <sheetData>
    <row r="1" spans="1:15" ht="15.75" x14ac:dyDescent="0.25">
      <c r="A1" s="93" t="s">
        <v>29</v>
      </c>
      <c r="B1" s="93"/>
      <c r="C1" s="93"/>
      <c r="D1" s="93"/>
      <c r="E1" s="93"/>
      <c r="F1" s="93"/>
      <c r="G1" s="93"/>
    </row>
    <row r="2" spans="1:15" ht="15.75" x14ac:dyDescent="0.25">
      <c r="A2" s="3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I2" s="47" t="s">
        <v>20</v>
      </c>
      <c r="J2" s="19" t="s">
        <v>16</v>
      </c>
      <c r="K2" s="20" t="s">
        <v>30</v>
      </c>
      <c r="L2" s="19" t="s">
        <v>31</v>
      </c>
      <c r="M2" s="20" t="s">
        <v>29</v>
      </c>
      <c r="N2" s="45"/>
      <c r="O2" s="46"/>
    </row>
    <row r="3" spans="1:15" ht="15.75" x14ac:dyDescent="0.25">
      <c r="A3" s="1">
        <v>1</v>
      </c>
      <c r="B3" s="1" t="s">
        <v>1</v>
      </c>
      <c r="C3" s="52">
        <f>K3/L3</f>
        <v>7.9405647049267364E-2</v>
      </c>
      <c r="D3" s="52">
        <f>K4/L4</f>
        <v>7.5636865762392105E-2</v>
      </c>
      <c r="E3" s="52">
        <f>K5/L5</f>
        <v>5.4910808005842644E-2</v>
      </c>
      <c r="F3" s="52">
        <f>K6/L6</f>
        <v>6.9657592612255015E-2</v>
      </c>
      <c r="G3" s="53">
        <f>K7/L7</f>
        <v>9.779891942114266E-2</v>
      </c>
      <c r="I3" s="21" t="s">
        <v>1</v>
      </c>
      <c r="J3" s="48">
        <v>2018</v>
      </c>
      <c r="K3" s="13">
        <v>27372000000000</v>
      </c>
      <c r="L3" s="13">
        <v>344711000000000</v>
      </c>
      <c r="M3" s="54">
        <f>K3/L3</f>
        <v>7.9405647049267364E-2</v>
      </c>
    </row>
    <row r="4" spans="1:15" ht="15.75" x14ac:dyDescent="0.25">
      <c r="A4" s="1">
        <v>2</v>
      </c>
      <c r="B4" s="1" t="s">
        <v>4</v>
      </c>
      <c r="C4" s="52">
        <f>K8/L8</f>
        <v>4.2845568385152397E-2</v>
      </c>
      <c r="D4" s="52">
        <f>K9/L9</f>
        <v>5.3291989758305423E-2</v>
      </c>
      <c r="E4" s="52">
        <f>K10/L10</f>
        <v>2.7094035122575658E-3</v>
      </c>
      <c r="F4" s="52">
        <f>K11/L11</f>
        <v>3.7465359953190946E-2</v>
      </c>
      <c r="G4" s="53">
        <f>K12/L12</f>
        <v>7.9599331816553959E-2</v>
      </c>
      <c r="I4" s="21" t="s">
        <v>1</v>
      </c>
      <c r="J4" s="48">
        <v>2019</v>
      </c>
      <c r="K4" s="13">
        <v>26621000000000</v>
      </c>
      <c r="L4" s="13">
        <v>351958000000000</v>
      </c>
      <c r="M4" s="54">
        <f t="shared" ref="M4:M22" si="0">K4/L4</f>
        <v>7.5636865762392105E-2</v>
      </c>
    </row>
    <row r="5" spans="1:15" ht="15.75" x14ac:dyDescent="0.25">
      <c r="A5" s="1">
        <v>3</v>
      </c>
      <c r="B5" s="1" t="s">
        <v>6</v>
      </c>
      <c r="C5" s="52">
        <f>K13/L13</f>
        <v>0.30994799055244454</v>
      </c>
      <c r="D5" s="52">
        <f>K14/L14</f>
        <v>4.8751939760433245E-2</v>
      </c>
      <c r="E5" s="52">
        <f>K15/L15</f>
        <v>1.4503186701003862E-2</v>
      </c>
      <c r="F5" s="52">
        <f>K16/L16</f>
        <v>4.1718246915266412E-2</v>
      </c>
      <c r="G5" s="53">
        <f>K17/L17</f>
        <v>7.4438869277188804E-2</v>
      </c>
      <c r="I5" s="21" t="s">
        <v>1</v>
      </c>
      <c r="J5" s="48">
        <v>2020</v>
      </c>
      <c r="K5" s="13">
        <v>18571000000000</v>
      </c>
      <c r="L5" s="13">
        <v>338203000000000</v>
      </c>
      <c r="M5" s="54">
        <f t="shared" si="0"/>
        <v>5.4910808005842644E-2</v>
      </c>
    </row>
    <row r="6" spans="1:15" ht="15.75" x14ac:dyDescent="0.25">
      <c r="A6" s="1">
        <v>4</v>
      </c>
      <c r="B6" s="1" t="s">
        <v>5</v>
      </c>
      <c r="C6" s="52">
        <f>K18/L18</f>
        <v>2.4117254938573595E-3</v>
      </c>
      <c r="D6" s="52">
        <f>K19/L19</f>
        <v>3.4862501237706315E-3</v>
      </c>
      <c r="E6" s="52">
        <f>K20/L20</f>
        <v>1.3958450414727569E-2</v>
      </c>
      <c r="F6" s="52">
        <f>K21/L21</f>
        <v>5.0043501431729408E-3</v>
      </c>
      <c r="G6" s="53">
        <f>K22/L22</f>
        <v>9.7928511460722793E-3</v>
      </c>
      <c r="I6" s="21" t="s">
        <v>1</v>
      </c>
      <c r="J6" s="48">
        <v>2021</v>
      </c>
      <c r="K6" s="13">
        <v>25586000000000</v>
      </c>
      <c r="L6" s="13">
        <v>367311000000000</v>
      </c>
      <c r="M6" s="54">
        <f t="shared" si="0"/>
        <v>6.9657592612255015E-2</v>
      </c>
    </row>
    <row r="7" spans="1:15" ht="15.75" x14ac:dyDescent="0.25">
      <c r="A7" s="1">
        <v>5</v>
      </c>
      <c r="B7" s="1" t="s">
        <v>7</v>
      </c>
      <c r="C7" s="52">
        <f>K23/L23</f>
        <v>3.7824155043066788E-3</v>
      </c>
      <c r="D7" s="52">
        <f>K24/L24</f>
        <v>1.4271633942906994E-2</v>
      </c>
      <c r="E7" s="52">
        <f>K25/L25</f>
        <v>1.7934995945260455E-2</v>
      </c>
      <c r="F7" s="52">
        <f>K26/L26</f>
        <v>4.3306236220515123E-3</v>
      </c>
      <c r="G7" s="53">
        <f>K27/L27</f>
        <v>1.0021659641359083E-2</v>
      </c>
      <c r="I7" s="21" t="s">
        <v>1</v>
      </c>
      <c r="J7" s="48">
        <v>2022</v>
      </c>
      <c r="K7" s="13">
        <v>40420000000000</v>
      </c>
      <c r="L7" s="13">
        <v>413297000000000</v>
      </c>
      <c r="M7" s="54">
        <f t="shared" si="0"/>
        <v>9.779891942114266E-2</v>
      </c>
    </row>
    <row r="8" spans="1:15" ht="15.75" x14ac:dyDescent="0.25">
      <c r="A8" s="1">
        <v>6</v>
      </c>
      <c r="B8" s="1" t="s">
        <v>8</v>
      </c>
      <c r="C8" s="52">
        <f>K28/L28</f>
        <v>4.4589778922232169E-2</v>
      </c>
      <c r="D8" s="52">
        <f>K29/L29</f>
        <v>3.5797610171500557E-2</v>
      </c>
      <c r="E8" s="52">
        <f>K30/L30</f>
        <v>2.0787545189889844E-2</v>
      </c>
      <c r="F8" s="52">
        <f>K31/L31</f>
        <v>4.781736375689008E-2</v>
      </c>
      <c r="G8" s="53">
        <f>K32/L32</f>
        <v>5.7884975060357668E-2</v>
      </c>
      <c r="I8" s="22" t="s">
        <v>4</v>
      </c>
      <c r="J8" s="49">
        <v>2018</v>
      </c>
      <c r="K8" s="16">
        <v>680801000000</v>
      </c>
      <c r="L8" s="16">
        <v>15889648000000</v>
      </c>
      <c r="M8" s="55">
        <f>K8/L8</f>
        <v>4.2845568385152397E-2</v>
      </c>
    </row>
    <row r="9" spans="1:15" ht="15.75" x14ac:dyDescent="0.25">
      <c r="A9" s="1">
        <v>7</v>
      </c>
      <c r="B9" s="1" t="s">
        <v>9</v>
      </c>
      <c r="C9" s="52">
        <f>K33/L33</f>
        <v>0.10860814414882809</v>
      </c>
      <c r="D9" s="52">
        <f>K34/L34</f>
        <v>9.208072626022247E-2</v>
      </c>
      <c r="E9" s="52">
        <f>K35/L35</f>
        <v>1.9930818438533313E-2</v>
      </c>
      <c r="F9" s="52">
        <f>K36/L36</f>
        <v>7.529808088227706E-2</v>
      </c>
      <c r="G9" s="53">
        <f>K32/L32</f>
        <v>5.7884975060357668E-2</v>
      </c>
      <c r="I9" s="22" t="s">
        <v>4</v>
      </c>
      <c r="J9" s="49">
        <v>2019</v>
      </c>
      <c r="K9" s="16">
        <v>853509000000</v>
      </c>
      <c r="L9" s="16">
        <v>16015709000000</v>
      </c>
      <c r="M9" s="55">
        <f t="shared" si="0"/>
        <v>5.3291989758305423E-2</v>
      </c>
    </row>
    <row r="10" spans="1:15" ht="15.75" x14ac:dyDescent="0.25">
      <c r="A10" s="1">
        <v>8</v>
      </c>
      <c r="B10" s="1" t="s">
        <v>10</v>
      </c>
      <c r="C10" s="52">
        <f>K38/L38</f>
        <v>5.7710627102414438E-2</v>
      </c>
      <c r="D10" s="52">
        <f>K39/L39</f>
        <v>4.0676280876083513E-2</v>
      </c>
      <c r="E10" s="52">
        <f>K40/L40</f>
        <v>5.1281814289670047E-2</v>
      </c>
      <c r="F10" s="52">
        <f>K41/L41</f>
        <v>6.0470936734732236E-2</v>
      </c>
      <c r="G10" s="53">
        <f>K42/L42</f>
        <v>4.0893462537327438E-2</v>
      </c>
      <c r="I10" s="22" t="s">
        <v>4</v>
      </c>
      <c r="J10" s="49">
        <v>2020</v>
      </c>
      <c r="K10" s="16">
        <v>41129000000</v>
      </c>
      <c r="L10" s="16">
        <v>15180094000000</v>
      </c>
      <c r="M10" s="55">
        <f t="shared" si="0"/>
        <v>2.7094035122575658E-3</v>
      </c>
    </row>
    <row r="11" spans="1:15" ht="15.75" x14ac:dyDescent="0.25">
      <c r="A11" s="1">
        <v>9</v>
      </c>
      <c r="B11" s="1" t="s">
        <v>11</v>
      </c>
      <c r="C11" s="52">
        <f>K43/L43</f>
        <v>2.8665726691269319E-2</v>
      </c>
      <c r="D11" s="52">
        <f>K44/L44</f>
        <v>1.0291259267381114E-2</v>
      </c>
      <c r="E11" s="52">
        <f>K45/L45</f>
        <v>0.17740740227831797</v>
      </c>
      <c r="F11" s="52">
        <f>K46/L46</f>
        <v>0.10331584694270732</v>
      </c>
      <c r="G11" s="53">
        <f>K47/L47</f>
        <v>3.7925892277267136E-2</v>
      </c>
      <c r="I11" s="22" t="s">
        <v>4</v>
      </c>
      <c r="J11" s="49">
        <v>2021</v>
      </c>
      <c r="K11" s="16">
        <v>634931000000</v>
      </c>
      <c r="L11" s="16">
        <v>16947148000000</v>
      </c>
      <c r="M11" s="55">
        <f t="shared" si="0"/>
        <v>3.7465359953190946E-2</v>
      </c>
    </row>
    <row r="12" spans="1:15" ht="15.75" x14ac:dyDescent="0.25">
      <c r="A12" s="1">
        <v>10</v>
      </c>
      <c r="B12" s="1" t="s">
        <v>12</v>
      </c>
      <c r="C12" s="52">
        <f>K48/L48</f>
        <v>3.8868809186757896E-3</v>
      </c>
      <c r="D12" s="52">
        <f>K49/L49</f>
        <v>2.6325145704902724E-2</v>
      </c>
      <c r="E12" s="52">
        <f>K50/L50</f>
        <v>2.9650742393665715E-3</v>
      </c>
      <c r="F12" s="52">
        <f>K51/L51</f>
        <v>4.3356111189390609E-4</v>
      </c>
      <c r="G12" s="53">
        <f>K52/L52</f>
        <v>5.7463014319929055E-2</v>
      </c>
      <c r="I12" s="22" t="s">
        <v>4</v>
      </c>
      <c r="J12" s="49">
        <v>2022</v>
      </c>
      <c r="K12" s="16">
        <v>1474280000000</v>
      </c>
      <c r="L12" s="16">
        <v>18521261000000</v>
      </c>
      <c r="M12" s="55">
        <f t="shared" si="0"/>
        <v>7.9599331816553959E-2</v>
      </c>
    </row>
    <row r="13" spans="1:15" ht="15.75" x14ac:dyDescent="0.25">
      <c r="A13" s="1">
        <v>11</v>
      </c>
      <c r="B13" s="1" t="s">
        <v>13</v>
      </c>
      <c r="C13" s="52">
        <f>K53/L53</f>
        <v>0.22617068452375641</v>
      </c>
      <c r="D13" s="52">
        <f>K54/L54</f>
        <v>0.20556160465738285</v>
      </c>
      <c r="E13" s="52">
        <f>K55/L55</f>
        <v>0.1597131824788196</v>
      </c>
      <c r="F13" s="52">
        <f>K56/L56</f>
        <v>0.1882370061273832</v>
      </c>
      <c r="G13" s="53">
        <f>K57/L57</f>
        <v>0.2137064835256921</v>
      </c>
      <c r="I13" s="23" t="s">
        <v>6</v>
      </c>
      <c r="J13" s="48">
        <v>2018</v>
      </c>
      <c r="K13" s="73">
        <v>3701835000000</v>
      </c>
      <c r="L13" s="13">
        <v>11943407000000</v>
      </c>
      <c r="M13" s="54">
        <f t="shared" si="0"/>
        <v>0.30994799055244454</v>
      </c>
    </row>
    <row r="14" spans="1:15" ht="15.75" x14ac:dyDescent="0.25">
      <c r="A14" s="1"/>
      <c r="B14" s="56" t="s">
        <v>32</v>
      </c>
      <c r="C14" s="75">
        <f>(C3+C4+C5+C6+C7+C8+C9+C10+C11+C12+C13)/11</f>
        <v>8.254774448110952E-2</v>
      </c>
      <c r="D14" s="77">
        <f>(D3+D4+D5+D6+D7+D8+D9+D10+D11+D12+D13)/11</f>
        <v>5.5106482389571054E-2</v>
      </c>
      <c r="E14" s="77">
        <f>(E3+E4+E5+E6+E7+E8+E9+E10+E11+E12+E13)/11</f>
        <v>4.8736607408517235E-2</v>
      </c>
      <c r="F14" s="77">
        <f>(F3+F4+F5+F6+F7+F8+F9+F10+F11+F12+F13)/11</f>
        <v>5.7613542618347328E-2</v>
      </c>
      <c r="G14" s="78">
        <f>(G3+G4+G5+G6+G7+G8+G9+G10+G11+G12+G13)/11</f>
        <v>6.7037312189386161E-2</v>
      </c>
      <c r="I14" s="23" t="s">
        <v>6</v>
      </c>
      <c r="J14" s="48">
        <v>2019</v>
      </c>
      <c r="K14" s="13">
        <v>466248000000</v>
      </c>
      <c r="L14" s="13">
        <v>9563681000000</v>
      </c>
      <c r="M14" s="54">
        <f t="shared" si="0"/>
        <v>4.8751939760433245E-2</v>
      </c>
    </row>
    <row r="15" spans="1:15" ht="15.75" x14ac:dyDescent="0.25">
      <c r="A15" s="1"/>
      <c r="B15" s="56" t="s">
        <v>33</v>
      </c>
      <c r="C15" s="75">
        <f>K18/L18</f>
        <v>2.4117254938573595E-3</v>
      </c>
      <c r="D15" s="78">
        <f>K19/L19</f>
        <v>3.4862501237706315E-3</v>
      </c>
      <c r="E15" s="78">
        <f>K10/L10</f>
        <v>2.7094035122575658E-3</v>
      </c>
      <c r="F15" s="78">
        <f>K51/L51</f>
        <v>4.3356111189390609E-4</v>
      </c>
      <c r="G15" s="78">
        <f>K22/L22</f>
        <v>9.7928511460722793E-3</v>
      </c>
      <c r="I15" s="23" t="s">
        <v>6</v>
      </c>
      <c r="J15" s="48">
        <v>2020</v>
      </c>
      <c r="K15" s="13">
        <v>133572000000</v>
      </c>
      <c r="L15" s="13">
        <v>9209838000000</v>
      </c>
      <c r="M15" s="54">
        <f t="shared" si="0"/>
        <v>1.4503186701003862E-2</v>
      </c>
    </row>
    <row r="16" spans="1:15" ht="15.75" x14ac:dyDescent="0.25">
      <c r="A16" s="2"/>
      <c r="B16" s="56" t="s">
        <v>34</v>
      </c>
      <c r="C16" s="75">
        <f>K13/L13</f>
        <v>0.30994799055244454</v>
      </c>
      <c r="D16" s="78">
        <f>K54/L54</f>
        <v>0.20556160465738285</v>
      </c>
      <c r="E16" s="78">
        <f>K55/L55</f>
        <v>0.1597131824788196</v>
      </c>
      <c r="F16" s="78">
        <f>K56/L56</f>
        <v>0.1882370061273832</v>
      </c>
      <c r="G16" s="78">
        <f>K57/L57</f>
        <v>0.2137064835256921</v>
      </c>
      <c r="I16" s="23" t="s">
        <v>6</v>
      </c>
      <c r="J16" s="48">
        <v>2021</v>
      </c>
      <c r="K16" s="13">
        <v>411748000000</v>
      </c>
      <c r="L16" s="13">
        <v>9869734000000</v>
      </c>
      <c r="M16" s="54">
        <f t="shared" si="0"/>
        <v>4.1718246915266412E-2</v>
      </c>
    </row>
    <row r="17" spans="1:13" ht="15.75" x14ac:dyDescent="0.25">
      <c r="A17" s="2"/>
      <c r="B17" s="92" t="s">
        <v>35</v>
      </c>
      <c r="C17" s="92"/>
      <c r="D17" s="92"/>
      <c r="E17" s="80" t="s">
        <v>39</v>
      </c>
      <c r="F17" s="1" t="s">
        <v>40</v>
      </c>
      <c r="G17" s="1" t="s">
        <v>41</v>
      </c>
      <c r="I17" s="23" t="s">
        <v>6</v>
      </c>
      <c r="J17" s="48">
        <v>2022</v>
      </c>
      <c r="K17" s="13">
        <v>661748000000</v>
      </c>
      <c r="L17" s="13">
        <v>8889818000000</v>
      </c>
      <c r="M17" s="54">
        <f t="shared" si="0"/>
        <v>7.4438869277188804E-2</v>
      </c>
    </row>
    <row r="18" spans="1:13" ht="15.75" x14ac:dyDescent="0.25">
      <c r="A18" s="2"/>
      <c r="B18" s="92"/>
      <c r="C18" s="92"/>
      <c r="D18" s="92"/>
      <c r="E18" s="76">
        <v>0.30990000000000001</v>
      </c>
      <c r="F18" s="79" t="s">
        <v>42</v>
      </c>
      <c r="G18" s="78">
        <f>(C14+D14+E14+F14+G14)/5</f>
        <v>6.2208337817386258E-2</v>
      </c>
      <c r="I18" s="25" t="s">
        <v>5</v>
      </c>
      <c r="J18" s="50">
        <v>2018</v>
      </c>
      <c r="K18" s="16">
        <v>98774620340</v>
      </c>
      <c r="L18" s="16">
        <v>40955996273862</v>
      </c>
      <c r="M18" s="55">
        <f t="shared" si="0"/>
        <v>2.4117254938573595E-3</v>
      </c>
    </row>
    <row r="19" spans="1:13" ht="15.75" x14ac:dyDescent="0.25">
      <c r="I19" s="25" t="s">
        <v>5</v>
      </c>
      <c r="J19" s="50">
        <v>2019</v>
      </c>
      <c r="K19" s="16">
        <v>155830717982</v>
      </c>
      <c r="L19" s="16">
        <v>44698662588632</v>
      </c>
      <c r="M19" s="55">
        <f t="shared" si="0"/>
        <v>3.4862501237706315E-3</v>
      </c>
    </row>
    <row r="20" spans="1:13" ht="15.75" x14ac:dyDescent="0.25">
      <c r="I20" s="25" t="s">
        <v>5</v>
      </c>
      <c r="J20" s="50">
        <v>2020</v>
      </c>
      <c r="K20" s="16">
        <v>675710445502</v>
      </c>
      <c r="L20" s="16">
        <v>48408700495082</v>
      </c>
      <c r="M20" s="55">
        <f t="shared" si="0"/>
        <v>1.3958450414727569E-2</v>
      </c>
    </row>
    <row r="21" spans="1:13" ht="15.75" x14ac:dyDescent="0.25">
      <c r="I21" s="25" t="s">
        <v>5</v>
      </c>
      <c r="J21" s="50">
        <v>2021</v>
      </c>
      <c r="K21" s="16">
        <v>255340000000</v>
      </c>
      <c r="L21" s="16">
        <v>51023608000000</v>
      </c>
      <c r="M21" s="55">
        <f t="shared" si="0"/>
        <v>5.0043501431729408E-3</v>
      </c>
    </row>
    <row r="22" spans="1:13" ht="15.75" x14ac:dyDescent="0.25">
      <c r="I22" s="25" t="s">
        <v>5</v>
      </c>
      <c r="J22" s="50">
        <v>2022</v>
      </c>
      <c r="K22" s="16">
        <v>562551000000</v>
      </c>
      <c r="L22" s="16">
        <v>57445068000000</v>
      </c>
      <c r="M22" s="55">
        <f t="shared" si="0"/>
        <v>9.7928511460722793E-3</v>
      </c>
    </row>
    <row r="23" spans="1:13" ht="15.75" x14ac:dyDescent="0.25">
      <c r="I23" s="23" t="s">
        <v>7</v>
      </c>
      <c r="J23" s="51">
        <v>2018</v>
      </c>
      <c r="K23" s="73">
        <v>74557000000</v>
      </c>
      <c r="L23" s="13">
        <v>19711478000000</v>
      </c>
      <c r="M23" s="54">
        <f>K23/L23</f>
        <v>3.7824155043066788E-3</v>
      </c>
    </row>
    <row r="24" spans="1:13" ht="15.75" x14ac:dyDescent="0.25">
      <c r="I24" s="23" t="s">
        <v>7</v>
      </c>
      <c r="J24" s="51">
        <v>2019</v>
      </c>
      <c r="K24" s="74">
        <v>269107000000</v>
      </c>
      <c r="L24" s="13">
        <v>18856075000000</v>
      </c>
      <c r="M24" s="54">
        <f>K24/L24</f>
        <v>1.4271633942906994E-2</v>
      </c>
    </row>
    <row r="25" spans="1:13" ht="15.75" x14ac:dyDescent="0.25">
      <c r="I25" s="23" t="s">
        <v>7</v>
      </c>
      <c r="J25" s="51">
        <v>2020</v>
      </c>
      <c r="K25" s="74">
        <v>318914000000</v>
      </c>
      <c r="L25" s="13">
        <v>17781660000000</v>
      </c>
      <c r="M25" s="54">
        <f t="shared" ref="M25:M52" si="1">K25/L25</f>
        <v>1.7934995945260455E-2</v>
      </c>
    </row>
    <row r="26" spans="1:13" ht="15.75" x14ac:dyDescent="0.25">
      <c r="I26" s="23" t="s">
        <v>7</v>
      </c>
      <c r="J26" s="51">
        <v>2021</v>
      </c>
      <c r="K26" s="74">
        <v>79896000000</v>
      </c>
      <c r="L26" s="13">
        <v>18449075000000</v>
      </c>
      <c r="M26" s="54">
        <f t="shared" si="1"/>
        <v>4.3306236220515123E-3</v>
      </c>
    </row>
    <row r="27" spans="1:13" ht="15.75" x14ac:dyDescent="0.25">
      <c r="I27" s="23" t="s">
        <v>7</v>
      </c>
      <c r="J27" s="51">
        <v>2022</v>
      </c>
      <c r="K27" s="72">
        <v>190572000000</v>
      </c>
      <c r="L27" s="13">
        <v>19016012000000</v>
      </c>
      <c r="M27" s="54">
        <f t="shared" si="1"/>
        <v>1.0021659641359083E-2</v>
      </c>
    </row>
    <row r="28" spans="1:13" ht="15.75" x14ac:dyDescent="0.25">
      <c r="I28" s="33" t="s">
        <v>8</v>
      </c>
      <c r="J28" s="50">
        <v>2018</v>
      </c>
      <c r="K28" s="33">
        <v>110686883366</v>
      </c>
      <c r="L28" s="33">
        <v>2482337567967</v>
      </c>
      <c r="M28" s="55">
        <f t="shared" si="1"/>
        <v>4.4589778922232169E-2</v>
      </c>
    </row>
    <row r="29" spans="1:13" ht="15.75" x14ac:dyDescent="0.25">
      <c r="I29" s="33" t="s">
        <v>8</v>
      </c>
      <c r="J29" s="50">
        <v>2019</v>
      </c>
      <c r="K29" s="33">
        <v>101465560351</v>
      </c>
      <c r="L29" s="33">
        <v>2834422741208</v>
      </c>
      <c r="M29" s="55">
        <f t="shared" si="1"/>
        <v>3.5797610171500557E-2</v>
      </c>
    </row>
    <row r="30" spans="1:13" ht="15.75" x14ac:dyDescent="0.25">
      <c r="I30" s="33" t="s">
        <v>8</v>
      </c>
      <c r="J30" s="50">
        <v>2020</v>
      </c>
      <c r="K30" s="33">
        <v>58751009229</v>
      </c>
      <c r="L30" s="33">
        <v>2826260084696</v>
      </c>
      <c r="M30" s="55">
        <f t="shared" si="1"/>
        <v>2.0787545189889844E-2</v>
      </c>
    </row>
    <row r="31" spans="1:13" ht="15.75" x14ac:dyDescent="0.25">
      <c r="I31" s="33" t="s">
        <v>8</v>
      </c>
      <c r="J31" s="50">
        <v>2021</v>
      </c>
      <c r="K31" s="33">
        <v>169216979058</v>
      </c>
      <c r="L31" s="33">
        <v>3538818658392</v>
      </c>
      <c r="M31" s="55">
        <f t="shared" si="1"/>
        <v>4.781736375689008E-2</v>
      </c>
    </row>
    <row r="32" spans="1:13" ht="15.75" x14ac:dyDescent="0.25">
      <c r="I32" s="33" t="s">
        <v>8</v>
      </c>
      <c r="J32" s="50">
        <v>2022</v>
      </c>
      <c r="K32" s="33">
        <v>224736392575</v>
      </c>
      <c r="L32" s="33">
        <v>3882465049707</v>
      </c>
      <c r="M32" s="55">
        <f t="shared" si="1"/>
        <v>5.7884975060357668E-2</v>
      </c>
    </row>
    <row r="33" spans="9:13" ht="15.75" x14ac:dyDescent="0.25">
      <c r="I33" s="11" t="s">
        <v>9</v>
      </c>
      <c r="J33" s="51">
        <v>2018</v>
      </c>
      <c r="K33" s="12">
        <v>32755830588</v>
      </c>
      <c r="L33" s="13">
        <v>301596448818</v>
      </c>
      <c r="M33" s="54">
        <f t="shared" si="1"/>
        <v>0.10860814414882809</v>
      </c>
    </row>
    <row r="34" spans="9:13" ht="15.75" x14ac:dyDescent="0.25">
      <c r="I34" s="11" t="s">
        <v>9</v>
      </c>
      <c r="J34" s="51">
        <v>2019</v>
      </c>
      <c r="K34" s="12">
        <v>29918519921</v>
      </c>
      <c r="L34" s="13">
        <v>324916202729</v>
      </c>
      <c r="M34" s="54">
        <f t="shared" si="1"/>
        <v>9.208072626022247E-2</v>
      </c>
    </row>
    <row r="35" spans="9:13" ht="15.75" x14ac:dyDescent="0.25">
      <c r="I35" s="11" t="s">
        <v>9</v>
      </c>
      <c r="J35" s="51">
        <v>2020</v>
      </c>
      <c r="K35" s="12">
        <v>6732478855</v>
      </c>
      <c r="L35" s="13">
        <v>337792393010</v>
      </c>
      <c r="M35" s="54">
        <f t="shared" si="1"/>
        <v>1.9930818438533313E-2</v>
      </c>
    </row>
    <row r="36" spans="9:13" ht="15.75" x14ac:dyDescent="0.25">
      <c r="I36" s="11" t="s">
        <v>9</v>
      </c>
      <c r="J36" s="51">
        <v>2021</v>
      </c>
      <c r="K36" s="12">
        <v>23408672795</v>
      </c>
      <c r="L36" s="13">
        <v>310880071852</v>
      </c>
      <c r="M36" s="54">
        <f t="shared" si="1"/>
        <v>7.529808088227706E-2</v>
      </c>
    </row>
    <row r="37" spans="9:13" ht="15.75" x14ac:dyDescent="0.25">
      <c r="I37" s="11" t="s">
        <v>9</v>
      </c>
      <c r="J37" s="51">
        <v>2022</v>
      </c>
      <c r="K37" s="12">
        <v>26673231906</v>
      </c>
      <c r="L37" s="13">
        <v>337442939231</v>
      </c>
      <c r="M37" s="54">
        <f t="shared" si="1"/>
        <v>7.9045162322215812E-2</v>
      </c>
    </row>
    <row r="38" spans="9:13" ht="15.75" x14ac:dyDescent="0.25">
      <c r="I38" s="34" t="s">
        <v>10</v>
      </c>
      <c r="J38" s="50">
        <v>2018</v>
      </c>
      <c r="K38" s="15">
        <v>75738099614</v>
      </c>
      <c r="L38" s="16">
        <v>1312376999120</v>
      </c>
      <c r="M38" s="55">
        <f t="shared" si="1"/>
        <v>5.7710627102414438E-2</v>
      </c>
    </row>
    <row r="39" spans="9:13" ht="15.75" x14ac:dyDescent="0.25">
      <c r="I39" s="34" t="s">
        <v>10</v>
      </c>
      <c r="J39" s="50">
        <v>2019</v>
      </c>
      <c r="K39" s="15">
        <v>51492605525</v>
      </c>
      <c r="L39" s="16">
        <v>1265912330625</v>
      </c>
      <c r="M39" s="55">
        <f t="shared" si="1"/>
        <v>4.0676280876083513E-2</v>
      </c>
    </row>
    <row r="40" spans="9:13" ht="15.75" x14ac:dyDescent="0.25">
      <c r="I40" s="34" t="s">
        <v>10</v>
      </c>
      <c r="J40" s="50">
        <v>2020</v>
      </c>
      <c r="K40" s="15">
        <v>57388292245</v>
      </c>
      <c r="L40" s="16">
        <v>1119076870425</v>
      </c>
      <c r="M40" s="55">
        <f t="shared" si="1"/>
        <v>5.1281814289670047E-2</v>
      </c>
    </row>
    <row r="41" spans="9:13" ht="15.75" x14ac:dyDescent="0.25">
      <c r="I41" s="34" t="s">
        <v>10</v>
      </c>
      <c r="J41" s="50">
        <v>2021</v>
      </c>
      <c r="K41" s="15">
        <v>82749100903</v>
      </c>
      <c r="L41" s="16">
        <v>1368411097483</v>
      </c>
      <c r="M41" s="55">
        <f t="shared" si="1"/>
        <v>6.0470936734732236E-2</v>
      </c>
    </row>
    <row r="42" spans="9:13" ht="15.75" x14ac:dyDescent="0.25">
      <c r="I42" s="34" t="s">
        <v>10</v>
      </c>
      <c r="J42" s="50">
        <v>2022</v>
      </c>
      <c r="K42" s="15">
        <v>57466752275</v>
      </c>
      <c r="L42" s="16">
        <v>1405279687983</v>
      </c>
      <c r="M42" s="55">
        <f t="shared" si="1"/>
        <v>4.0893462537327438E-2</v>
      </c>
    </row>
    <row r="43" spans="9:13" ht="15.75" x14ac:dyDescent="0.25">
      <c r="I43" s="11" t="s">
        <v>11</v>
      </c>
      <c r="J43" s="51">
        <v>2018</v>
      </c>
      <c r="K43" s="12">
        <v>262266306734</v>
      </c>
      <c r="L43" s="13">
        <v>9149124651840</v>
      </c>
      <c r="M43" s="54">
        <f t="shared" si="1"/>
        <v>2.8665726691269319E-2</v>
      </c>
    </row>
    <row r="44" spans="9:13" ht="15.75" x14ac:dyDescent="0.25">
      <c r="I44" s="11" t="s">
        <v>11</v>
      </c>
      <c r="J44" s="51">
        <v>2019</v>
      </c>
      <c r="K44" s="12">
        <v>79977361187</v>
      </c>
      <c r="L44" s="13">
        <v>7771387262635</v>
      </c>
      <c r="M44" s="54">
        <f t="shared" si="1"/>
        <v>1.0291259267381114E-2</v>
      </c>
    </row>
    <row r="45" spans="9:13" ht="15.75" x14ac:dyDescent="0.25">
      <c r="I45" s="11" t="s">
        <v>11</v>
      </c>
      <c r="J45" s="51">
        <v>2020</v>
      </c>
      <c r="K45" s="12">
        <v>1008945319453</v>
      </c>
      <c r="L45" s="13">
        <v>5687165848188</v>
      </c>
      <c r="M45" s="54">
        <f t="shared" si="1"/>
        <v>0.17740740227831797</v>
      </c>
    </row>
    <row r="46" spans="9:13" ht="15.75" x14ac:dyDescent="0.25">
      <c r="I46" s="11" t="s">
        <v>11</v>
      </c>
      <c r="J46" s="51">
        <v>2021</v>
      </c>
      <c r="K46" s="12">
        <v>446868864830</v>
      </c>
      <c r="L46" s="13">
        <v>4325269337218</v>
      </c>
      <c r="M46" s="54">
        <f t="shared" si="1"/>
        <v>0.10331584694270732</v>
      </c>
    </row>
    <row r="47" spans="9:13" ht="15.75" x14ac:dyDescent="0.25">
      <c r="I47" s="11" t="s">
        <v>11</v>
      </c>
      <c r="J47" s="51">
        <v>2022</v>
      </c>
      <c r="K47" s="12">
        <v>143036482927</v>
      </c>
      <c r="L47" s="13">
        <v>3771473110805</v>
      </c>
      <c r="M47" s="54">
        <f t="shared" si="1"/>
        <v>3.7925892277267136E-2</v>
      </c>
    </row>
    <row r="48" spans="9:13" ht="15.75" x14ac:dyDescent="0.25">
      <c r="I48" s="34" t="s">
        <v>12</v>
      </c>
      <c r="J48" s="50">
        <v>2018</v>
      </c>
      <c r="K48" s="33">
        <v>6357160962</v>
      </c>
      <c r="L48" s="33">
        <v>1635543021515</v>
      </c>
      <c r="M48" s="55">
        <f t="shared" si="1"/>
        <v>3.8868809186757896E-3</v>
      </c>
    </row>
    <row r="49" spans="9:13" ht="15.75" x14ac:dyDescent="0.25">
      <c r="I49" s="34" t="s">
        <v>12</v>
      </c>
      <c r="J49" s="50">
        <v>2019</v>
      </c>
      <c r="K49" s="33">
        <v>43624116829</v>
      </c>
      <c r="L49" s="33">
        <v>1657127269798</v>
      </c>
      <c r="M49" s="55">
        <f t="shared" si="1"/>
        <v>2.6325145704902724E-2</v>
      </c>
    </row>
    <row r="50" spans="9:13" ht="15.75" x14ac:dyDescent="0.25">
      <c r="I50" s="34" t="s">
        <v>12</v>
      </c>
      <c r="J50" s="50">
        <v>2020</v>
      </c>
      <c r="K50" s="33">
        <v>4948479351</v>
      </c>
      <c r="L50" s="33">
        <v>1668922580521</v>
      </c>
      <c r="M50" s="55">
        <f t="shared" si="1"/>
        <v>2.9650742393665715E-3</v>
      </c>
    </row>
    <row r="51" spans="9:13" ht="15.75" x14ac:dyDescent="0.25">
      <c r="I51" s="34" t="s">
        <v>12</v>
      </c>
      <c r="J51" s="50">
        <v>2021</v>
      </c>
      <c r="K51" s="33">
        <v>710084072</v>
      </c>
      <c r="L51" s="33">
        <v>1637794655748</v>
      </c>
      <c r="M51" s="55">
        <f t="shared" si="1"/>
        <v>4.3356111189390609E-4</v>
      </c>
    </row>
    <row r="52" spans="9:13" ht="15.75" x14ac:dyDescent="0.25">
      <c r="I52" s="34" t="s">
        <v>12</v>
      </c>
      <c r="J52" s="50">
        <v>2022</v>
      </c>
      <c r="K52" s="33">
        <v>90614186434</v>
      </c>
      <c r="L52" s="33">
        <v>1576913211157</v>
      </c>
      <c r="M52" s="55">
        <f t="shared" si="1"/>
        <v>5.7463014319929055E-2</v>
      </c>
    </row>
    <row r="53" spans="9:13" ht="15.75" x14ac:dyDescent="0.25">
      <c r="I53" s="11" t="s">
        <v>13</v>
      </c>
      <c r="J53" s="51">
        <v>2018</v>
      </c>
      <c r="K53" s="12">
        <v>633550000000</v>
      </c>
      <c r="L53" s="13">
        <v>2801203000000</v>
      </c>
      <c r="M53" s="54">
        <f>K53/L53</f>
        <v>0.22617068452375641</v>
      </c>
    </row>
    <row r="54" spans="9:13" ht="15.75" x14ac:dyDescent="0.25">
      <c r="I54" s="11" t="s">
        <v>13</v>
      </c>
      <c r="J54" s="51">
        <v>2019</v>
      </c>
      <c r="K54" s="12">
        <v>638676000000</v>
      </c>
      <c r="L54" s="13">
        <v>3106981000000</v>
      </c>
      <c r="M54" s="54">
        <f t="shared" ref="M54:M57" si="2">K54/L54</f>
        <v>0.20556160465738285</v>
      </c>
    </row>
    <row r="55" spans="9:13" ht="15.75" x14ac:dyDescent="0.25">
      <c r="I55" s="11" t="s">
        <v>13</v>
      </c>
      <c r="J55" s="51">
        <v>2020</v>
      </c>
      <c r="K55" s="12">
        <v>539116000000</v>
      </c>
      <c r="L55" s="13">
        <v>3375526000000</v>
      </c>
      <c r="M55" s="54">
        <f t="shared" si="2"/>
        <v>0.1597131824788196</v>
      </c>
    </row>
    <row r="56" spans="9:13" ht="15.75" x14ac:dyDescent="0.25">
      <c r="I56" s="11" t="s">
        <v>13</v>
      </c>
      <c r="J56" s="51">
        <v>2021</v>
      </c>
      <c r="K56" s="12">
        <v>728263000000</v>
      </c>
      <c r="L56" s="13">
        <v>3868862000000</v>
      </c>
      <c r="M56" s="54">
        <f t="shared" si="2"/>
        <v>0.1882370061273832</v>
      </c>
    </row>
    <row r="57" spans="9:13" ht="15.75" x14ac:dyDescent="0.25">
      <c r="I57" s="11" t="s">
        <v>13</v>
      </c>
      <c r="J57" s="51">
        <v>2022</v>
      </c>
      <c r="K57" s="12">
        <v>935944000000</v>
      </c>
      <c r="L57" s="13">
        <v>4379577000000</v>
      </c>
      <c r="M57" s="54">
        <f t="shared" si="2"/>
        <v>0.2137064835256921</v>
      </c>
    </row>
  </sheetData>
  <mergeCells count="2">
    <mergeCell ref="A1:G1"/>
    <mergeCell ref="B17:D18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2023-07-12T14:51:04Z</dcterms:created>
  <dcterms:modified xsi:type="dcterms:W3CDTF">2023-08-26T05:42:26Z</dcterms:modified>
</cp:coreProperties>
</file>