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akcijanje\nauka\moji radovi\aktivno\lcs-unbalanced-case\Experiments\"/>
    </mc:Choice>
  </mc:AlternateContent>
  <xr:revisionPtr revIDLastSave="0" documentId="13_ncr:1_{CE385129-DFA0-49CE-B655-84C5652328EB}" xr6:coauthVersionLast="46" xr6:coauthVersionMax="46" xr10:uidLastSave="{00000000-0000-0000-0000-000000000000}"/>
  <bookViews>
    <workbookView xWindow="-23115" yWindow="3795" windowWidth="21600" windowHeight="11280" activeTab="1" xr2:uid="{00000000-000D-0000-FFFF-FFFF00000000}"/>
  </bookViews>
  <sheets>
    <sheet name="Short run quality" sheetId="1" r:id="rId1"/>
    <sheet name="LongRun quality" sheetId="4" r:id="rId2"/>
    <sheet name="Case study new agg" sheetId="12" r:id="rId3"/>
    <sheet name="Case study new" sheetId="11" r:id="rId4"/>
    <sheet name="BB short run" sheetId="2" r:id="rId5"/>
    <sheet name="Poly short run" sheetId="3" r:id="rId6"/>
    <sheet name="BB long run" sheetId="5" r:id="rId7"/>
    <sheet name="Poly long run" sheetId="9" r:id="rId8"/>
    <sheet name="Bacteria longrun compare Astar" sheetId="7" r:id="rId9"/>
    <sheet name="Poly longrun compare Astar" sheetId="8" r:id="rId10"/>
  </sheets>
  <definedNames>
    <definedName name="_xlnm._FilterDatabase" localSheetId="1" hidden="1">'LongRun quality'!$S$1:$S$131</definedName>
    <definedName name="_xlnm._FilterDatabase" localSheetId="0" hidden="1">'Short run quality'!$AL$1:$AL$131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0" i="4" l="1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89" i="4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89" i="1"/>
  <c r="R84" i="4"/>
  <c r="R85" i="4"/>
  <c r="R86" i="4"/>
  <c r="R87" i="4"/>
  <c r="R88" i="4"/>
  <c r="R83" i="4"/>
  <c r="AK84" i="1"/>
  <c r="AK85" i="1"/>
  <c r="AK86" i="1"/>
  <c r="AK87" i="1"/>
  <c r="AK88" i="1"/>
  <c r="AK83" i="1"/>
  <c r="S73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9" i="4"/>
  <c r="S130" i="4"/>
  <c r="Q128" i="4"/>
  <c r="O128" i="4"/>
  <c r="Q126" i="4"/>
  <c r="O126" i="4"/>
  <c r="Q125" i="4"/>
  <c r="O125" i="4"/>
  <c r="Q124" i="4"/>
  <c r="O124" i="4"/>
  <c r="G68" i="4"/>
  <c r="G71" i="4"/>
  <c r="P71" i="4" s="1"/>
  <c r="G72" i="4"/>
  <c r="P72" i="4" s="1"/>
  <c r="S72" i="4" s="1"/>
  <c r="G73" i="4"/>
  <c r="P73" i="4" s="1"/>
  <c r="G74" i="4"/>
  <c r="P74" i="4" s="1"/>
  <c r="S74" i="4" s="1"/>
  <c r="G75" i="4"/>
  <c r="P75" i="4" s="1"/>
  <c r="G76" i="4"/>
  <c r="P76" i="4" s="1"/>
  <c r="S76" i="4" s="1"/>
  <c r="G77" i="4"/>
  <c r="P77" i="4" s="1"/>
  <c r="G78" i="4"/>
  <c r="P78" i="4" s="1"/>
  <c r="S78" i="4" s="1"/>
  <c r="G79" i="4"/>
  <c r="P79" i="4" s="1"/>
  <c r="S79" i="4" s="1"/>
  <c r="G80" i="4"/>
  <c r="P80" i="4" s="1"/>
  <c r="S80" i="4" s="1"/>
  <c r="G81" i="4"/>
  <c r="P81" i="4" s="1"/>
  <c r="S81" i="4" s="1"/>
  <c r="G82" i="4"/>
  <c r="P82" i="4" s="1"/>
  <c r="Q70" i="4"/>
  <c r="O70" i="4"/>
  <c r="G70" i="4" s="1"/>
  <c r="Q69" i="4"/>
  <c r="O69" i="4"/>
  <c r="G69" i="4" s="1"/>
  <c r="Q68" i="4"/>
  <c r="O68" i="4"/>
  <c r="Q67" i="4"/>
  <c r="O67" i="4"/>
  <c r="Q66" i="4"/>
  <c r="O66" i="4"/>
  <c r="Q65" i="4"/>
  <c r="O65" i="4"/>
  <c r="G65" i="4" s="1"/>
  <c r="Q64" i="4"/>
  <c r="O64" i="4"/>
  <c r="G64" i="4" s="1"/>
  <c r="Q63" i="4"/>
  <c r="O63" i="4"/>
  <c r="G4" i="4"/>
  <c r="P4" i="4" s="1"/>
  <c r="S4" i="4" s="1"/>
  <c r="G5" i="4"/>
  <c r="P5" i="4" s="1"/>
  <c r="S5" i="4" s="1"/>
  <c r="G6" i="4"/>
  <c r="P6" i="4" s="1"/>
  <c r="S6" i="4" s="1"/>
  <c r="G7" i="4"/>
  <c r="P7" i="4" s="1"/>
  <c r="S7" i="4" s="1"/>
  <c r="G8" i="4"/>
  <c r="P8" i="4" s="1"/>
  <c r="S8" i="4" s="1"/>
  <c r="G9" i="4"/>
  <c r="P9" i="4" s="1"/>
  <c r="S9" i="4" s="1"/>
  <c r="G10" i="4"/>
  <c r="P10" i="4" s="1"/>
  <c r="S10" i="4" s="1"/>
  <c r="G11" i="4"/>
  <c r="P11" i="4" s="1"/>
  <c r="S11" i="4" s="1"/>
  <c r="G12" i="4"/>
  <c r="P12" i="4" s="1"/>
  <c r="S12" i="4" s="1"/>
  <c r="G13" i="4"/>
  <c r="K13" i="4" s="1"/>
  <c r="G14" i="4"/>
  <c r="P14" i="4" s="1"/>
  <c r="S14" i="4" s="1"/>
  <c r="G15" i="4"/>
  <c r="P15" i="4" s="1"/>
  <c r="S15" i="4" s="1"/>
  <c r="G16" i="4"/>
  <c r="P16" i="4" s="1"/>
  <c r="S16" i="4" s="1"/>
  <c r="G17" i="4"/>
  <c r="P17" i="4" s="1"/>
  <c r="S17" i="4" s="1"/>
  <c r="G18" i="4"/>
  <c r="P18" i="4" s="1"/>
  <c r="S18" i="4" s="1"/>
  <c r="G19" i="4"/>
  <c r="K19" i="4" s="1"/>
  <c r="G20" i="4"/>
  <c r="P20" i="4" s="1"/>
  <c r="S20" i="4" s="1"/>
  <c r="G21" i="4"/>
  <c r="G22" i="4"/>
  <c r="G23" i="4"/>
  <c r="P23" i="4" s="1"/>
  <c r="S23" i="4" s="1"/>
  <c r="G24" i="4"/>
  <c r="P24" i="4" s="1"/>
  <c r="S24" i="4" s="1"/>
  <c r="G25" i="4"/>
  <c r="P25" i="4" s="1"/>
  <c r="G26" i="4"/>
  <c r="P26" i="4" s="1"/>
  <c r="S26" i="4" s="1"/>
  <c r="G27" i="4"/>
  <c r="P27" i="4" s="1"/>
  <c r="G28" i="4"/>
  <c r="P28" i="4" s="1"/>
  <c r="S28" i="4" s="1"/>
  <c r="G29" i="4"/>
  <c r="P29" i="4" s="1"/>
  <c r="S29" i="4" s="1"/>
  <c r="G30" i="4"/>
  <c r="P30" i="4" s="1"/>
  <c r="S30" i="4" s="1"/>
  <c r="G31" i="4"/>
  <c r="P31" i="4" s="1"/>
  <c r="S31" i="4" s="1"/>
  <c r="G32" i="4"/>
  <c r="P32" i="4" s="1"/>
  <c r="S32" i="4" s="1"/>
  <c r="G33" i="4"/>
  <c r="P33" i="4" s="1"/>
  <c r="S33" i="4" s="1"/>
  <c r="G34" i="4"/>
  <c r="P34" i="4" s="1"/>
  <c r="S34" i="4" s="1"/>
  <c r="G35" i="4"/>
  <c r="G36" i="4"/>
  <c r="P36" i="4" s="1"/>
  <c r="G37" i="4"/>
  <c r="P37" i="4" s="1"/>
  <c r="S37" i="4" s="1"/>
  <c r="G38" i="4"/>
  <c r="P38" i="4" s="1"/>
  <c r="S38" i="4" s="1"/>
  <c r="G39" i="4"/>
  <c r="P39" i="4" s="1"/>
  <c r="S39" i="4" s="1"/>
  <c r="G40" i="4"/>
  <c r="P40" i="4" s="1"/>
  <c r="S40" i="4" s="1"/>
  <c r="G41" i="4"/>
  <c r="P41" i="4" s="1"/>
  <c r="S41" i="4" s="1"/>
  <c r="G42" i="4"/>
  <c r="P42" i="4" s="1"/>
  <c r="S42" i="4" s="1"/>
  <c r="G43" i="4"/>
  <c r="P43" i="4" s="1"/>
  <c r="G44" i="4"/>
  <c r="P44" i="4" s="1"/>
  <c r="G45" i="4"/>
  <c r="P45" i="4" s="1"/>
  <c r="S45" i="4" s="1"/>
  <c r="G46" i="4"/>
  <c r="P46" i="4" s="1"/>
  <c r="S46" i="4" s="1"/>
  <c r="G47" i="4"/>
  <c r="P47" i="4" s="1"/>
  <c r="S47" i="4" s="1"/>
  <c r="G48" i="4"/>
  <c r="P48" i="4" s="1"/>
  <c r="G49" i="4"/>
  <c r="P49" i="4" s="1"/>
  <c r="G50" i="4"/>
  <c r="G51" i="4"/>
  <c r="G52" i="4"/>
  <c r="P52" i="4" s="1"/>
  <c r="S52" i="4" s="1"/>
  <c r="G53" i="4"/>
  <c r="G54" i="4"/>
  <c r="G55" i="4"/>
  <c r="P55" i="4" s="1"/>
  <c r="S55" i="4" s="1"/>
  <c r="G56" i="4"/>
  <c r="P56" i="4" s="1"/>
  <c r="S56" i="4" s="1"/>
  <c r="G57" i="4"/>
  <c r="P57" i="4" s="1"/>
  <c r="S57" i="4" s="1"/>
  <c r="G58" i="4"/>
  <c r="P58" i="4" s="1"/>
  <c r="S58" i="4" s="1"/>
  <c r="G59" i="4"/>
  <c r="P59" i="4" s="1"/>
  <c r="S59" i="4" s="1"/>
  <c r="G60" i="4"/>
  <c r="P60" i="4" s="1"/>
  <c r="S60" i="4" s="1"/>
  <c r="G61" i="4"/>
  <c r="P61" i="4" s="1"/>
  <c r="S61" i="4" s="1"/>
  <c r="G62" i="4"/>
  <c r="P62" i="4" s="1"/>
  <c r="S62" i="4" s="1"/>
  <c r="G3" i="4"/>
  <c r="P3" i="4" s="1"/>
  <c r="S3" i="4" s="1"/>
  <c r="J20" i="12"/>
  <c r="J21" i="12"/>
  <c r="J19" i="12"/>
  <c r="J13" i="12"/>
  <c r="J14" i="12"/>
  <c r="J15" i="12"/>
  <c r="J16" i="12"/>
  <c r="J17" i="12"/>
  <c r="J12" i="12"/>
  <c r="A13" i="12"/>
  <c r="A14" i="12"/>
  <c r="A15" i="12"/>
  <c r="A16" i="12"/>
  <c r="A17" i="12"/>
  <c r="A12" i="12"/>
  <c r="A20" i="12"/>
  <c r="A21" i="12"/>
  <c r="A19" i="12"/>
  <c r="C10" i="12"/>
  <c r="C9" i="12"/>
  <c r="C8" i="12"/>
  <c r="G89" i="4"/>
  <c r="G90" i="4"/>
  <c r="G91" i="4"/>
  <c r="M91" i="4" s="1"/>
  <c r="G92" i="4"/>
  <c r="M92" i="4" s="1"/>
  <c r="G93" i="4"/>
  <c r="G94" i="4"/>
  <c r="G95" i="4"/>
  <c r="G96" i="4"/>
  <c r="G97" i="4"/>
  <c r="G98" i="4"/>
  <c r="G99" i="4"/>
  <c r="G100" i="4"/>
  <c r="K100" i="4" s="1"/>
  <c r="G101" i="4"/>
  <c r="G102" i="4"/>
  <c r="G103" i="4"/>
  <c r="G104" i="4"/>
  <c r="G105" i="4"/>
  <c r="G106" i="4"/>
  <c r="G107" i="4"/>
  <c r="M107" i="4" s="1"/>
  <c r="G108" i="4"/>
  <c r="G109" i="4"/>
  <c r="G110" i="4"/>
  <c r="G111" i="4"/>
  <c r="G112" i="4"/>
  <c r="G113" i="4"/>
  <c r="G114" i="4"/>
  <c r="G115" i="4"/>
  <c r="G116" i="4"/>
  <c r="K116" i="4" s="1"/>
  <c r="G117" i="4"/>
  <c r="K117" i="4" s="1"/>
  <c r="G118" i="4"/>
  <c r="G119" i="4"/>
  <c r="G120" i="4"/>
  <c r="G121" i="4"/>
  <c r="G122" i="4"/>
  <c r="G123" i="4"/>
  <c r="N128" i="4"/>
  <c r="L128" i="4"/>
  <c r="J128" i="4"/>
  <c r="AM7" i="12"/>
  <c r="AL7" i="12"/>
  <c r="AK7" i="12"/>
  <c r="AM6" i="12"/>
  <c r="AL6" i="12"/>
  <c r="AK6" i="12"/>
  <c r="AM5" i="12"/>
  <c r="AL5" i="12"/>
  <c r="AK5" i="12"/>
  <c r="AM4" i="12"/>
  <c r="AL4" i="12"/>
  <c r="AL8" i="12" s="1"/>
  <c r="AK4" i="12"/>
  <c r="AM3" i="12"/>
  <c r="AL3" i="12"/>
  <c r="AK3" i="12"/>
  <c r="AM2" i="12"/>
  <c r="AL2" i="12"/>
  <c r="AK2" i="12"/>
  <c r="AJ7" i="12"/>
  <c r="AI7" i="12"/>
  <c r="AH7" i="12"/>
  <c r="AJ6" i="12"/>
  <c r="AI6" i="12"/>
  <c r="AH6" i="12"/>
  <c r="AJ5" i="12"/>
  <c r="AI5" i="12"/>
  <c r="AH5" i="12"/>
  <c r="AJ4" i="12"/>
  <c r="AI4" i="12"/>
  <c r="AH4" i="12"/>
  <c r="AJ3" i="12"/>
  <c r="AI3" i="12"/>
  <c r="AH3" i="12"/>
  <c r="AJ2" i="12"/>
  <c r="AI2" i="12"/>
  <c r="AH2" i="12"/>
  <c r="AG7" i="12"/>
  <c r="AF7" i="12"/>
  <c r="AE7" i="12"/>
  <c r="AG6" i="12"/>
  <c r="AF6" i="12"/>
  <c r="AE6" i="12"/>
  <c r="AG5" i="12"/>
  <c r="AF5" i="12"/>
  <c r="AE5" i="12"/>
  <c r="AG4" i="12"/>
  <c r="AF4" i="12"/>
  <c r="AE4" i="12"/>
  <c r="AG3" i="12"/>
  <c r="AF3" i="12"/>
  <c r="AE3" i="12"/>
  <c r="AG2" i="12"/>
  <c r="AF2" i="12"/>
  <c r="AF8" i="12" s="1"/>
  <c r="AE2" i="12"/>
  <c r="AK145" i="11"/>
  <c r="AK144" i="11"/>
  <c r="AK129" i="11"/>
  <c r="AK128" i="11"/>
  <c r="AK113" i="11"/>
  <c r="AK112" i="11"/>
  <c r="AK97" i="11"/>
  <c r="AK96" i="11"/>
  <c r="AK81" i="11"/>
  <c r="AK80" i="11"/>
  <c r="AK65" i="11"/>
  <c r="AK64" i="11"/>
  <c r="AK49" i="11"/>
  <c r="AK48" i="11"/>
  <c r="AK33" i="11"/>
  <c r="AK32" i="11"/>
  <c r="AK17" i="11"/>
  <c r="AK16" i="11"/>
  <c r="AH159" i="11"/>
  <c r="AH158" i="11"/>
  <c r="AH143" i="11"/>
  <c r="AH142" i="11"/>
  <c r="AH127" i="11"/>
  <c r="AH126" i="11"/>
  <c r="AH111" i="11"/>
  <c r="AH110" i="11"/>
  <c r="AH95" i="11"/>
  <c r="AH94" i="11"/>
  <c r="AH79" i="11"/>
  <c r="AH78" i="11"/>
  <c r="AH63" i="11"/>
  <c r="AH62" i="11"/>
  <c r="AH47" i="11"/>
  <c r="AH46" i="11"/>
  <c r="AH31" i="11"/>
  <c r="AH30" i="11"/>
  <c r="AH17" i="11"/>
  <c r="AH15" i="11"/>
  <c r="AH14" i="11"/>
  <c r="AE3" i="11"/>
  <c r="AE4" i="11"/>
  <c r="AE5" i="11"/>
  <c r="AE6" i="11"/>
  <c r="AE13" i="11"/>
  <c r="AE19" i="11"/>
  <c r="AE20" i="11"/>
  <c r="AE21" i="11"/>
  <c r="AE22" i="11"/>
  <c r="AE29" i="11"/>
  <c r="AE35" i="11"/>
  <c r="AE36" i="11"/>
  <c r="AE37" i="11"/>
  <c r="AE38" i="11"/>
  <c r="AE45" i="11"/>
  <c r="AE51" i="11"/>
  <c r="AE52" i="11"/>
  <c r="AE53" i="11"/>
  <c r="AE54" i="11"/>
  <c r="AE61" i="11"/>
  <c r="AE67" i="11"/>
  <c r="AE68" i="11"/>
  <c r="AE69" i="11"/>
  <c r="AE70" i="11"/>
  <c r="AE77" i="11"/>
  <c r="AE78" i="11"/>
  <c r="AE83" i="11"/>
  <c r="AE84" i="11"/>
  <c r="AE85" i="11"/>
  <c r="AE86" i="11"/>
  <c r="AE93" i="11"/>
  <c r="AE94" i="11"/>
  <c r="AE99" i="11"/>
  <c r="AE100" i="11"/>
  <c r="AE101" i="11"/>
  <c r="AE102" i="11"/>
  <c r="AE109" i="11"/>
  <c r="AE110" i="11"/>
  <c r="AE115" i="11"/>
  <c r="AE116" i="11"/>
  <c r="AE117" i="11"/>
  <c r="AE118" i="11"/>
  <c r="AE125" i="11"/>
  <c r="AE126" i="11"/>
  <c r="AE131" i="11"/>
  <c r="AE132" i="11"/>
  <c r="AE133" i="11"/>
  <c r="AE134" i="11"/>
  <c r="AE141" i="11"/>
  <c r="AE142" i="11"/>
  <c r="AE147" i="11"/>
  <c r="AE148" i="11"/>
  <c r="AE149" i="11"/>
  <c r="AE150" i="11"/>
  <c r="AE157" i="11"/>
  <c r="AE158" i="11"/>
  <c r="AM3" i="11"/>
  <c r="AH3" i="11" s="1"/>
  <c r="AM4" i="11"/>
  <c r="AH4" i="11" s="1"/>
  <c r="AM5" i="11"/>
  <c r="AH5" i="11" s="1"/>
  <c r="AM6" i="11"/>
  <c r="AH6" i="11" s="1"/>
  <c r="AM7" i="11"/>
  <c r="AE7" i="11" s="1"/>
  <c r="AM8" i="11"/>
  <c r="AE8" i="11" s="1"/>
  <c r="AM9" i="11"/>
  <c r="AE9" i="11" s="1"/>
  <c r="AM10" i="11"/>
  <c r="AH10" i="11" s="1"/>
  <c r="AM11" i="11"/>
  <c r="AH11" i="11" s="1"/>
  <c r="AM12" i="11"/>
  <c r="AH12" i="11" s="1"/>
  <c r="AM13" i="11"/>
  <c r="AH13" i="11" s="1"/>
  <c r="AM14" i="11"/>
  <c r="AK14" i="11" s="1"/>
  <c r="AM15" i="11"/>
  <c r="AK15" i="11" s="1"/>
  <c r="AM16" i="11"/>
  <c r="AE16" i="11" s="1"/>
  <c r="AM17" i="11"/>
  <c r="AE17" i="11" s="1"/>
  <c r="AM18" i="11"/>
  <c r="AH18" i="11" s="1"/>
  <c r="AM19" i="11"/>
  <c r="AH19" i="11" s="1"/>
  <c r="AM20" i="11"/>
  <c r="AH20" i="11" s="1"/>
  <c r="AM21" i="11"/>
  <c r="AH21" i="11" s="1"/>
  <c r="AM22" i="11"/>
  <c r="AH22" i="11" s="1"/>
  <c r="AM23" i="11"/>
  <c r="AE23" i="11" s="1"/>
  <c r="AM24" i="11"/>
  <c r="AE24" i="11" s="1"/>
  <c r="AM25" i="11"/>
  <c r="AE25" i="11" s="1"/>
  <c r="AM26" i="11"/>
  <c r="AH26" i="11" s="1"/>
  <c r="AM27" i="11"/>
  <c r="AH27" i="11" s="1"/>
  <c r="AM28" i="11"/>
  <c r="AH28" i="11" s="1"/>
  <c r="AM29" i="11"/>
  <c r="AH29" i="11" s="1"/>
  <c r="AM30" i="11"/>
  <c r="AK30" i="11" s="1"/>
  <c r="AM31" i="11"/>
  <c r="AK31" i="11" s="1"/>
  <c r="AM32" i="11"/>
  <c r="AE32" i="11" s="1"/>
  <c r="AM33" i="11"/>
  <c r="AE33" i="11" s="1"/>
  <c r="AM34" i="11"/>
  <c r="AH34" i="11" s="1"/>
  <c r="AM35" i="11"/>
  <c r="AH35" i="11" s="1"/>
  <c r="AM36" i="11"/>
  <c r="AH36" i="11" s="1"/>
  <c r="AM37" i="11"/>
  <c r="AH37" i="11" s="1"/>
  <c r="AM38" i="11"/>
  <c r="AH38" i="11" s="1"/>
  <c r="AM39" i="11"/>
  <c r="AE39" i="11" s="1"/>
  <c r="AM40" i="11"/>
  <c r="AE40" i="11" s="1"/>
  <c r="AM41" i="11"/>
  <c r="AE41" i="11" s="1"/>
  <c r="AM42" i="11"/>
  <c r="AH42" i="11" s="1"/>
  <c r="AM43" i="11"/>
  <c r="AH43" i="11" s="1"/>
  <c r="AM44" i="11"/>
  <c r="AH44" i="11" s="1"/>
  <c r="AM45" i="11"/>
  <c r="AH45" i="11" s="1"/>
  <c r="AM46" i="11"/>
  <c r="AK46" i="11" s="1"/>
  <c r="AM47" i="11"/>
  <c r="AK47" i="11" s="1"/>
  <c r="AM48" i="11"/>
  <c r="AE48" i="11" s="1"/>
  <c r="AM49" i="11"/>
  <c r="AE49" i="11" s="1"/>
  <c r="AM50" i="11"/>
  <c r="AH50" i="11" s="1"/>
  <c r="AM51" i="11"/>
  <c r="AH51" i="11" s="1"/>
  <c r="AM52" i="11"/>
  <c r="AH52" i="11" s="1"/>
  <c r="AM53" i="11"/>
  <c r="AH53" i="11" s="1"/>
  <c r="AM54" i="11"/>
  <c r="AH54" i="11" s="1"/>
  <c r="AM55" i="11"/>
  <c r="AE55" i="11" s="1"/>
  <c r="AM56" i="11"/>
  <c r="AE56" i="11" s="1"/>
  <c r="AM57" i="11"/>
  <c r="AE57" i="11" s="1"/>
  <c r="AM58" i="11"/>
  <c r="AH58" i="11" s="1"/>
  <c r="AM59" i="11"/>
  <c r="AH59" i="11" s="1"/>
  <c r="AM60" i="11"/>
  <c r="AH60" i="11" s="1"/>
  <c r="AM61" i="11"/>
  <c r="AH61" i="11" s="1"/>
  <c r="AM62" i="11"/>
  <c r="AK62" i="11" s="1"/>
  <c r="AM63" i="11"/>
  <c r="AK63" i="11" s="1"/>
  <c r="AM64" i="11"/>
  <c r="AE64" i="11" s="1"/>
  <c r="AM65" i="11"/>
  <c r="AE65" i="11" s="1"/>
  <c r="AM66" i="11"/>
  <c r="AH66" i="11" s="1"/>
  <c r="AM67" i="11"/>
  <c r="AH67" i="11" s="1"/>
  <c r="AM68" i="11"/>
  <c r="AH68" i="11" s="1"/>
  <c r="AM69" i="11"/>
  <c r="AH69" i="11" s="1"/>
  <c r="AM70" i="11"/>
  <c r="AH70" i="11" s="1"/>
  <c r="AM71" i="11"/>
  <c r="AE71" i="11" s="1"/>
  <c r="AM72" i="11"/>
  <c r="AE72" i="11" s="1"/>
  <c r="AM73" i="11"/>
  <c r="AE73" i="11" s="1"/>
  <c r="AM74" i="11"/>
  <c r="AH74" i="11" s="1"/>
  <c r="AM75" i="11"/>
  <c r="AH75" i="11" s="1"/>
  <c r="AM76" i="11"/>
  <c r="AH76" i="11" s="1"/>
  <c r="AM77" i="11"/>
  <c r="AH77" i="11" s="1"/>
  <c r="AM78" i="11"/>
  <c r="AK78" i="11" s="1"/>
  <c r="AM79" i="11"/>
  <c r="AK79" i="11" s="1"/>
  <c r="AM80" i="11"/>
  <c r="AE80" i="11" s="1"/>
  <c r="AM81" i="11"/>
  <c r="AE81" i="11" s="1"/>
  <c r="AM82" i="11"/>
  <c r="AH82" i="11" s="1"/>
  <c r="AM83" i="11"/>
  <c r="AH83" i="11" s="1"/>
  <c r="AM84" i="11"/>
  <c r="AH84" i="11" s="1"/>
  <c r="AM85" i="11"/>
  <c r="AH85" i="11" s="1"/>
  <c r="AM86" i="11"/>
  <c r="AH86" i="11" s="1"/>
  <c r="AM87" i="11"/>
  <c r="AE87" i="11" s="1"/>
  <c r="AM88" i="11"/>
  <c r="AE88" i="11" s="1"/>
  <c r="AM89" i="11"/>
  <c r="AE89" i="11" s="1"/>
  <c r="AM90" i="11"/>
  <c r="AH90" i="11" s="1"/>
  <c r="AM91" i="11"/>
  <c r="AH91" i="11" s="1"/>
  <c r="AM92" i="11"/>
  <c r="AH92" i="11" s="1"/>
  <c r="AM93" i="11"/>
  <c r="AH93" i="11" s="1"/>
  <c r="AM94" i="11"/>
  <c r="AK94" i="11" s="1"/>
  <c r="AM95" i="11"/>
  <c r="AK95" i="11" s="1"/>
  <c r="AM96" i="11"/>
  <c r="AE96" i="11" s="1"/>
  <c r="AM97" i="11"/>
  <c r="AE97" i="11" s="1"/>
  <c r="AM98" i="11"/>
  <c r="AH98" i="11" s="1"/>
  <c r="AM99" i="11"/>
  <c r="AH99" i="11" s="1"/>
  <c r="AM100" i="11"/>
  <c r="AH100" i="11" s="1"/>
  <c r="AM101" i="11"/>
  <c r="AH101" i="11" s="1"/>
  <c r="AM102" i="11"/>
  <c r="AH102" i="11" s="1"/>
  <c r="AM103" i="11"/>
  <c r="AE103" i="11" s="1"/>
  <c r="AM104" i="11"/>
  <c r="AE104" i="11" s="1"/>
  <c r="AM105" i="11"/>
  <c r="AE105" i="11" s="1"/>
  <c r="AM106" i="11"/>
  <c r="AH106" i="11" s="1"/>
  <c r="AM107" i="11"/>
  <c r="AH107" i="11" s="1"/>
  <c r="AM108" i="11"/>
  <c r="AH108" i="11" s="1"/>
  <c r="AM109" i="11"/>
  <c r="AH109" i="11" s="1"/>
  <c r="AM110" i="11"/>
  <c r="AK110" i="11" s="1"/>
  <c r="AM111" i="11"/>
  <c r="AK111" i="11" s="1"/>
  <c r="AM112" i="11"/>
  <c r="AE112" i="11" s="1"/>
  <c r="AM113" i="11"/>
  <c r="AE113" i="11" s="1"/>
  <c r="AM114" i="11"/>
  <c r="AH114" i="11" s="1"/>
  <c r="AM115" i="11"/>
  <c r="AH115" i="11" s="1"/>
  <c r="AM116" i="11"/>
  <c r="AH116" i="11" s="1"/>
  <c r="AM117" i="11"/>
  <c r="AH117" i="11" s="1"/>
  <c r="AM118" i="11"/>
  <c r="AH118" i="11" s="1"/>
  <c r="AM119" i="11"/>
  <c r="AE119" i="11" s="1"/>
  <c r="AM120" i="11"/>
  <c r="AE120" i="11" s="1"/>
  <c r="AM121" i="11"/>
  <c r="AE121" i="11" s="1"/>
  <c r="AM122" i="11"/>
  <c r="AH122" i="11" s="1"/>
  <c r="AM123" i="11"/>
  <c r="AH123" i="11" s="1"/>
  <c r="AM124" i="11"/>
  <c r="AH124" i="11" s="1"/>
  <c r="AM125" i="11"/>
  <c r="AH125" i="11" s="1"/>
  <c r="AM126" i="11"/>
  <c r="AK126" i="11" s="1"/>
  <c r="AM127" i="11"/>
  <c r="AK127" i="11" s="1"/>
  <c r="AM128" i="11"/>
  <c r="AE128" i="11" s="1"/>
  <c r="AM129" i="11"/>
  <c r="AE129" i="11" s="1"/>
  <c r="AM130" i="11"/>
  <c r="AH130" i="11" s="1"/>
  <c r="AM131" i="11"/>
  <c r="AH131" i="11" s="1"/>
  <c r="AM132" i="11"/>
  <c r="AH132" i="11" s="1"/>
  <c r="AM133" i="11"/>
  <c r="AH133" i="11" s="1"/>
  <c r="AM134" i="11"/>
  <c r="AH134" i="11" s="1"/>
  <c r="AM135" i="11"/>
  <c r="AE135" i="11" s="1"/>
  <c r="AM136" i="11"/>
  <c r="AE136" i="11" s="1"/>
  <c r="AM137" i="11"/>
  <c r="AE137" i="11" s="1"/>
  <c r="AM138" i="11"/>
  <c r="AH138" i="11" s="1"/>
  <c r="AM139" i="11"/>
  <c r="AH139" i="11" s="1"/>
  <c r="AM140" i="11"/>
  <c r="AH140" i="11" s="1"/>
  <c r="AM141" i="11"/>
  <c r="AH141" i="11" s="1"/>
  <c r="AM142" i="11"/>
  <c r="AK142" i="11" s="1"/>
  <c r="AM143" i="11"/>
  <c r="AK143" i="11" s="1"/>
  <c r="AM144" i="11"/>
  <c r="AE144" i="11" s="1"/>
  <c r="AM145" i="11"/>
  <c r="AE145" i="11" s="1"/>
  <c r="AM146" i="11"/>
  <c r="AH146" i="11" s="1"/>
  <c r="AM147" i="11"/>
  <c r="AH147" i="11" s="1"/>
  <c r="AM148" i="11"/>
  <c r="AH148" i="11" s="1"/>
  <c r="AM149" i="11"/>
  <c r="AH149" i="11" s="1"/>
  <c r="AM150" i="11"/>
  <c r="AH150" i="11" s="1"/>
  <c r="AM151" i="11"/>
  <c r="AE151" i="11" s="1"/>
  <c r="AM152" i="11"/>
  <c r="AE152" i="11" s="1"/>
  <c r="AM153" i="11"/>
  <c r="AE153" i="11" s="1"/>
  <c r="AM154" i="11"/>
  <c r="AH154" i="11" s="1"/>
  <c r="AM155" i="11"/>
  <c r="AH155" i="11" s="1"/>
  <c r="AM156" i="11"/>
  <c r="AH156" i="11" s="1"/>
  <c r="AM157" i="11"/>
  <c r="AH157" i="11" s="1"/>
  <c r="AM158" i="11"/>
  <c r="AK158" i="11" s="1"/>
  <c r="AM159" i="11"/>
  <c r="AK159" i="11" s="1"/>
  <c r="AM2" i="11"/>
  <c r="AE2" i="11" s="1"/>
  <c r="AA82" i="11"/>
  <c r="B82" i="11" s="1"/>
  <c r="Y82" i="11" s="1"/>
  <c r="AC82" i="11"/>
  <c r="AA83" i="11"/>
  <c r="B83" i="11" s="1"/>
  <c r="AC83" i="11"/>
  <c r="AA84" i="11"/>
  <c r="B84" i="11" s="1"/>
  <c r="AC84" i="11"/>
  <c r="AA85" i="11"/>
  <c r="B85" i="11" s="1"/>
  <c r="AC85" i="11"/>
  <c r="AA86" i="11"/>
  <c r="B86" i="11" s="1"/>
  <c r="AC86" i="11"/>
  <c r="AA87" i="11"/>
  <c r="B87" i="11" s="1"/>
  <c r="AC87" i="11"/>
  <c r="AA88" i="11"/>
  <c r="B88" i="11" s="1"/>
  <c r="D88" i="11" s="1"/>
  <c r="AC88" i="11"/>
  <c r="AA89" i="11"/>
  <c r="B89" i="11" s="1"/>
  <c r="AC89" i="11"/>
  <c r="AA90" i="11"/>
  <c r="B90" i="11" s="1"/>
  <c r="G90" i="11" s="1"/>
  <c r="AC90" i="11"/>
  <c r="AA91" i="11"/>
  <c r="B91" i="11" s="1"/>
  <c r="AC91" i="11"/>
  <c r="AA92" i="11"/>
  <c r="B92" i="11" s="1"/>
  <c r="Y92" i="11" s="1"/>
  <c r="AB92" i="11" s="1"/>
  <c r="AC92" i="11"/>
  <c r="AA93" i="11"/>
  <c r="B93" i="11" s="1"/>
  <c r="AC93" i="11"/>
  <c r="AA94" i="11"/>
  <c r="B94" i="11" s="1"/>
  <c r="AC94" i="11"/>
  <c r="AA95" i="11"/>
  <c r="B95" i="11" s="1"/>
  <c r="J95" i="11" s="1"/>
  <c r="AC95" i="11"/>
  <c r="AA96" i="11"/>
  <c r="B96" i="11" s="1"/>
  <c r="AC96" i="11"/>
  <c r="AA97" i="11"/>
  <c r="B97" i="11" s="1"/>
  <c r="AC97" i="11"/>
  <c r="AA98" i="11"/>
  <c r="B98" i="11" s="1"/>
  <c r="Y98" i="11" s="1"/>
  <c r="AB98" i="11" s="1"/>
  <c r="AC98" i="11"/>
  <c r="AA99" i="11"/>
  <c r="B99" i="11" s="1"/>
  <c r="AC99" i="11"/>
  <c r="AA100" i="11"/>
  <c r="B100" i="11" s="1"/>
  <c r="AC100" i="11"/>
  <c r="AA101" i="11"/>
  <c r="B101" i="11" s="1"/>
  <c r="AC101" i="11"/>
  <c r="AA102" i="11"/>
  <c r="B102" i="11" s="1"/>
  <c r="AC102" i="11"/>
  <c r="AA103" i="11"/>
  <c r="B103" i="11" s="1"/>
  <c r="AC103" i="11"/>
  <c r="AA104" i="11"/>
  <c r="B104" i="11" s="1"/>
  <c r="AC104" i="11"/>
  <c r="AA105" i="11"/>
  <c r="B105" i="11" s="1"/>
  <c r="AC105" i="11"/>
  <c r="AA106" i="11"/>
  <c r="B106" i="11" s="1"/>
  <c r="AC106" i="11"/>
  <c r="AA107" i="11"/>
  <c r="B107" i="11" s="1"/>
  <c r="AC107" i="11"/>
  <c r="AA108" i="11"/>
  <c r="B108" i="11" s="1"/>
  <c r="AC108" i="11"/>
  <c r="AA109" i="11"/>
  <c r="B109" i="11" s="1"/>
  <c r="AC109" i="11"/>
  <c r="AA110" i="11"/>
  <c r="B110" i="11" s="1"/>
  <c r="AC110" i="11"/>
  <c r="AA111" i="11"/>
  <c r="B111" i="11" s="1"/>
  <c r="J111" i="11" s="1"/>
  <c r="AC111" i="11"/>
  <c r="AA112" i="11"/>
  <c r="B112" i="11" s="1"/>
  <c r="Y112" i="11" s="1"/>
  <c r="AB112" i="11" s="1"/>
  <c r="AC112" i="11"/>
  <c r="AA113" i="11"/>
  <c r="B113" i="11" s="1"/>
  <c r="AC113" i="11"/>
  <c r="AA114" i="11"/>
  <c r="B114" i="11" s="1"/>
  <c r="Y114" i="11" s="1"/>
  <c r="AB114" i="11" s="1"/>
  <c r="AC114" i="11"/>
  <c r="AA115" i="11"/>
  <c r="B115" i="11" s="1"/>
  <c r="AC115" i="11"/>
  <c r="AA116" i="11"/>
  <c r="B116" i="11" s="1"/>
  <c r="AC116" i="11"/>
  <c r="AA117" i="11"/>
  <c r="B117" i="11" s="1"/>
  <c r="AC117" i="11"/>
  <c r="AA118" i="11"/>
  <c r="B118" i="11" s="1"/>
  <c r="AC118" i="11"/>
  <c r="AA119" i="11"/>
  <c r="B119" i="11" s="1"/>
  <c r="AC119" i="11"/>
  <c r="AA120" i="11"/>
  <c r="B120" i="11" s="1"/>
  <c r="Y120" i="11" s="1"/>
  <c r="AB120" i="11" s="1"/>
  <c r="AC120" i="11"/>
  <c r="AA121" i="11"/>
  <c r="B121" i="11" s="1"/>
  <c r="AC121" i="11"/>
  <c r="AA122" i="11"/>
  <c r="B122" i="11" s="1"/>
  <c r="AC122" i="11"/>
  <c r="AA123" i="11"/>
  <c r="B123" i="11" s="1"/>
  <c r="AC123" i="11"/>
  <c r="AA124" i="11"/>
  <c r="B124" i="11" s="1"/>
  <c r="AC124" i="11"/>
  <c r="AA125" i="11"/>
  <c r="B125" i="11" s="1"/>
  <c r="AC125" i="11"/>
  <c r="AA126" i="11"/>
  <c r="B126" i="11" s="1"/>
  <c r="AC126" i="11"/>
  <c r="AA127" i="11"/>
  <c r="B127" i="11" s="1"/>
  <c r="J127" i="11" s="1"/>
  <c r="AC127" i="11"/>
  <c r="AA128" i="11"/>
  <c r="B128" i="11" s="1"/>
  <c r="AC128" i="11"/>
  <c r="AA129" i="11"/>
  <c r="B129" i="11" s="1"/>
  <c r="Y129" i="11" s="1"/>
  <c r="AB129" i="11" s="1"/>
  <c r="AC129" i="11"/>
  <c r="AA130" i="11"/>
  <c r="B130" i="11" s="1"/>
  <c r="Y130" i="11" s="1"/>
  <c r="AB130" i="11" s="1"/>
  <c r="AC130" i="11"/>
  <c r="AA131" i="11"/>
  <c r="B131" i="11" s="1"/>
  <c r="AC131" i="11"/>
  <c r="AA132" i="11"/>
  <c r="B132" i="11" s="1"/>
  <c r="AC132" i="11"/>
  <c r="AA133" i="11"/>
  <c r="B133" i="11" s="1"/>
  <c r="AC133" i="11"/>
  <c r="AA134" i="11"/>
  <c r="B134" i="11" s="1"/>
  <c r="AC134" i="11"/>
  <c r="AA135" i="11"/>
  <c r="B135" i="11" s="1"/>
  <c r="AC135" i="11"/>
  <c r="AA136" i="11"/>
  <c r="B136" i="11" s="1"/>
  <c r="D136" i="11" s="1"/>
  <c r="AC136" i="11"/>
  <c r="AA137" i="11"/>
  <c r="B137" i="11" s="1"/>
  <c r="AC137" i="11"/>
  <c r="AA138" i="11"/>
  <c r="B138" i="11" s="1"/>
  <c r="Y138" i="11" s="1"/>
  <c r="AB138" i="11" s="1"/>
  <c r="AC138" i="11"/>
  <c r="AA139" i="11"/>
  <c r="B139" i="11" s="1"/>
  <c r="AC139" i="11"/>
  <c r="AA140" i="11"/>
  <c r="B140" i="11" s="1"/>
  <c r="AC140" i="11"/>
  <c r="AA141" i="11"/>
  <c r="B141" i="11" s="1"/>
  <c r="AC141" i="11"/>
  <c r="AA142" i="11"/>
  <c r="B142" i="11" s="1"/>
  <c r="AC142" i="11"/>
  <c r="AA143" i="11"/>
  <c r="B143" i="11" s="1"/>
  <c r="J143" i="11" s="1"/>
  <c r="AC143" i="11"/>
  <c r="AA144" i="11"/>
  <c r="B144" i="11" s="1"/>
  <c r="AC144" i="11"/>
  <c r="AA145" i="11"/>
  <c r="B145" i="11" s="1"/>
  <c r="AC145" i="11"/>
  <c r="AA146" i="11"/>
  <c r="B146" i="11" s="1"/>
  <c r="Y146" i="11" s="1"/>
  <c r="AB146" i="11" s="1"/>
  <c r="AC146" i="11"/>
  <c r="AA147" i="11"/>
  <c r="B147" i="11" s="1"/>
  <c r="AC147" i="11"/>
  <c r="AA148" i="11"/>
  <c r="B148" i="11" s="1"/>
  <c r="Y148" i="11" s="1"/>
  <c r="AB148" i="11" s="1"/>
  <c r="AC148" i="11"/>
  <c r="AA149" i="11"/>
  <c r="B149" i="11" s="1"/>
  <c r="AC149" i="11"/>
  <c r="AA150" i="11"/>
  <c r="B150" i="11" s="1"/>
  <c r="AC150" i="11"/>
  <c r="AA151" i="11"/>
  <c r="B151" i="11" s="1"/>
  <c r="AC151" i="11"/>
  <c r="AA152" i="11"/>
  <c r="B152" i="11" s="1"/>
  <c r="AC152" i="11"/>
  <c r="AA153" i="11"/>
  <c r="B153" i="11" s="1"/>
  <c r="AC153" i="11"/>
  <c r="AA154" i="11"/>
  <c r="B154" i="11" s="1"/>
  <c r="Y154" i="11" s="1"/>
  <c r="AB154" i="11" s="1"/>
  <c r="AC154" i="11"/>
  <c r="AA155" i="11"/>
  <c r="B155" i="11" s="1"/>
  <c r="AC155" i="11"/>
  <c r="AA156" i="11"/>
  <c r="B156" i="11" s="1"/>
  <c r="AC156" i="11"/>
  <c r="AA157" i="11"/>
  <c r="B157" i="11" s="1"/>
  <c r="AC157" i="11"/>
  <c r="AA158" i="11"/>
  <c r="B158" i="11" s="1"/>
  <c r="AC158" i="11"/>
  <c r="AA159" i="11"/>
  <c r="B159" i="11" s="1"/>
  <c r="Y159" i="11" s="1"/>
  <c r="AB159" i="11" s="1"/>
  <c r="AC159" i="11"/>
  <c r="AC81" i="11"/>
  <c r="AD5" i="12" s="1"/>
  <c r="AA81" i="11"/>
  <c r="AB5" i="12" s="1"/>
  <c r="AA3" i="11"/>
  <c r="B3" i="11" s="1"/>
  <c r="AC3" i="11"/>
  <c r="AA4" i="11"/>
  <c r="B4" i="11" s="1"/>
  <c r="AC4" i="11"/>
  <c r="AA5" i="11"/>
  <c r="B5" i="11" s="1"/>
  <c r="AC5" i="11"/>
  <c r="AA6" i="11"/>
  <c r="B6" i="11" s="1"/>
  <c r="D6" i="11" s="1"/>
  <c r="AC6" i="11"/>
  <c r="AA7" i="11"/>
  <c r="B7" i="11" s="1"/>
  <c r="AC7" i="11"/>
  <c r="AA8" i="11"/>
  <c r="B8" i="11" s="1"/>
  <c r="Y8" i="11" s="1"/>
  <c r="AC8" i="11"/>
  <c r="AA9" i="11"/>
  <c r="B9" i="11" s="1"/>
  <c r="AC9" i="11"/>
  <c r="AA10" i="11"/>
  <c r="B10" i="11" s="1"/>
  <c r="AC10" i="11"/>
  <c r="AA11" i="11"/>
  <c r="B11" i="11" s="1"/>
  <c r="AC11" i="11"/>
  <c r="AA12" i="11"/>
  <c r="B12" i="11" s="1"/>
  <c r="AC12" i="11"/>
  <c r="AA13" i="11"/>
  <c r="B13" i="11" s="1"/>
  <c r="AC13" i="11"/>
  <c r="AA14" i="11"/>
  <c r="B14" i="11" s="1"/>
  <c r="AC14" i="11"/>
  <c r="AA15" i="11"/>
  <c r="B15" i="11" s="1"/>
  <c r="M15" i="11" s="1"/>
  <c r="AC15" i="11"/>
  <c r="AA16" i="11"/>
  <c r="B16" i="11" s="1"/>
  <c r="AC16" i="11"/>
  <c r="AA17" i="11"/>
  <c r="B17" i="11" s="1"/>
  <c r="AC17" i="11"/>
  <c r="AA18" i="11"/>
  <c r="B18" i="11" s="1"/>
  <c r="Y18" i="11" s="1"/>
  <c r="AC18" i="11"/>
  <c r="AA19" i="11"/>
  <c r="B19" i="11" s="1"/>
  <c r="AC19" i="11"/>
  <c r="AA20" i="11"/>
  <c r="B20" i="11" s="1"/>
  <c r="AC20" i="11"/>
  <c r="AA21" i="11"/>
  <c r="B21" i="11" s="1"/>
  <c r="AC21" i="11"/>
  <c r="AA22" i="11"/>
  <c r="B22" i="11" s="1"/>
  <c r="AC22" i="11"/>
  <c r="AA23" i="11"/>
  <c r="B23" i="11" s="1"/>
  <c r="AC23" i="11"/>
  <c r="AA24" i="11"/>
  <c r="B24" i="11" s="1"/>
  <c r="AC24" i="11"/>
  <c r="AA25" i="11"/>
  <c r="B25" i="11" s="1"/>
  <c r="AC25" i="11"/>
  <c r="AA26" i="11"/>
  <c r="B26" i="11" s="1"/>
  <c r="G26" i="11" s="1"/>
  <c r="AC26" i="11"/>
  <c r="AA27" i="11"/>
  <c r="B27" i="11" s="1"/>
  <c r="AC27" i="11"/>
  <c r="AA28" i="11"/>
  <c r="B28" i="11" s="1"/>
  <c r="AC28" i="11"/>
  <c r="AA29" i="11"/>
  <c r="B29" i="11" s="1"/>
  <c r="AC29" i="11"/>
  <c r="AA30" i="11"/>
  <c r="B30" i="11" s="1"/>
  <c r="AC30" i="11"/>
  <c r="AA31" i="11"/>
  <c r="B31" i="11" s="1"/>
  <c r="M31" i="11" s="1"/>
  <c r="AC31" i="11"/>
  <c r="AA32" i="11"/>
  <c r="B32" i="11" s="1"/>
  <c r="AC32" i="11"/>
  <c r="AA33" i="11"/>
  <c r="B33" i="11" s="1"/>
  <c r="AC33" i="11"/>
  <c r="AA34" i="11"/>
  <c r="B34" i="11" s="1"/>
  <c r="Y34" i="11" s="1"/>
  <c r="AC34" i="11"/>
  <c r="AA35" i="11"/>
  <c r="B35" i="11" s="1"/>
  <c r="AC35" i="11"/>
  <c r="AA36" i="11"/>
  <c r="B36" i="11" s="1"/>
  <c r="AC36" i="11"/>
  <c r="AA37" i="11"/>
  <c r="B37" i="11" s="1"/>
  <c r="AC37" i="11"/>
  <c r="AA38" i="11"/>
  <c r="B38" i="11" s="1"/>
  <c r="AC38" i="11"/>
  <c r="AA39" i="11"/>
  <c r="B39" i="11" s="1"/>
  <c r="AC39" i="11"/>
  <c r="AA40" i="11"/>
  <c r="B40" i="11" s="1"/>
  <c r="AC40" i="11"/>
  <c r="AA41" i="11"/>
  <c r="B41" i="11" s="1"/>
  <c r="AC41" i="11"/>
  <c r="AA42" i="11"/>
  <c r="B42" i="11" s="1"/>
  <c r="Y42" i="11" s="1"/>
  <c r="AC42" i="11"/>
  <c r="AA43" i="11"/>
  <c r="B43" i="11" s="1"/>
  <c r="AC43" i="11"/>
  <c r="AA44" i="11"/>
  <c r="B44" i="11" s="1"/>
  <c r="AC44" i="11"/>
  <c r="AA45" i="11"/>
  <c r="B45" i="11" s="1"/>
  <c r="AC45" i="11"/>
  <c r="AA46" i="11"/>
  <c r="B46" i="11" s="1"/>
  <c r="AC46" i="11"/>
  <c r="AA47" i="11"/>
  <c r="B47" i="11" s="1"/>
  <c r="M47" i="11" s="1"/>
  <c r="AC47" i="11"/>
  <c r="AA48" i="11"/>
  <c r="B48" i="11" s="1"/>
  <c r="AC48" i="11"/>
  <c r="AA49" i="11"/>
  <c r="B49" i="11" s="1"/>
  <c r="AC49" i="11"/>
  <c r="AA50" i="11"/>
  <c r="B50" i="11" s="1"/>
  <c r="Y50" i="11" s="1"/>
  <c r="AC50" i="11"/>
  <c r="AA51" i="11"/>
  <c r="B51" i="11" s="1"/>
  <c r="AC51" i="11"/>
  <c r="AA52" i="11"/>
  <c r="B52" i="11" s="1"/>
  <c r="AC52" i="11"/>
  <c r="AA53" i="11"/>
  <c r="B53" i="11" s="1"/>
  <c r="AC53" i="11"/>
  <c r="AA54" i="11"/>
  <c r="B54" i="11" s="1"/>
  <c r="AC54" i="11"/>
  <c r="AA55" i="11"/>
  <c r="B55" i="11" s="1"/>
  <c r="AC55" i="11"/>
  <c r="AA56" i="11"/>
  <c r="B56" i="11" s="1"/>
  <c r="AC56" i="11"/>
  <c r="AA57" i="11"/>
  <c r="B57" i="11" s="1"/>
  <c r="AC57" i="11"/>
  <c r="AA58" i="11"/>
  <c r="B58" i="11" s="1"/>
  <c r="AC58" i="11"/>
  <c r="AA59" i="11"/>
  <c r="B59" i="11" s="1"/>
  <c r="AC59" i="11"/>
  <c r="AA60" i="11"/>
  <c r="B60" i="11" s="1"/>
  <c r="AC60" i="11"/>
  <c r="AA61" i="11"/>
  <c r="B61" i="11" s="1"/>
  <c r="AC61" i="11"/>
  <c r="AA62" i="11"/>
  <c r="B62" i="11" s="1"/>
  <c r="AC62" i="11"/>
  <c r="AA63" i="11"/>
  <c r="B63" i="11" s="1"/>
  <c r="J63" i="11" s="1"/>
  <c r="AC63" i="11"/>
  <c r="AA64" i="11"/>
  <c r="B64" i="11" s="1"/>
  <c r="AC64" i="11"/>
  <c r="AA65" i="11"/>
  <c r="B65" i="11" s="1"/>
  <c r="Y65" i="11" s="1"/>
  <c r="AC65" i="11"/>
  <c r="AA66" i="11"/>
  <c r="B66" i="11" s="1"/>
  <c r="Y66" i="11" s="1"/>
  <c r="AC66" i="11"/>
  <c r="AA67" i="11"/>
  <c r="B67" i="11" s="1"/>
  <c r="AC67" i="11"/>
  <c r="AA68" i="11"/>
  <c r="B68" i="11" s="1"/>
  <c r="AC68" i="11"/>
  <c r="AA69" i="11"/>
  <c r="B69" i="11" s="1"/>
  <c r="AC69" i="11"/>
  <c r="AA70" i="11"/>
  <c r="B70" i="11" s="1"/>
  <c r="AC70" i="11"/>
  <c r="AA71" i="11"/>
  <c r="B71" i="11" s="1"/>
  <c r="AC71" i="11"/>
  <c r="AA72" i="11"/>
  <c r="B72" i="11" s="1"/>
  <c r="AC72" i="11"/>
  <c r="AA73" i="11"/>
  <c r="B73" i="11" s="1"/>
  <c r="AC73" i="11"/>
  <c r="AA74" i="11"/>
  <c r="B74" i="11" s="1"/>
  <c r="Y74" i="11" s="1"/>
  <c r="AC74" i="11"/>
  <c r="AA75" i="11"/>
  <c r="B75" i="11" s="1"/>
  <c r="AC75" i="11"/>
  <c r="AA76" i="11"/>
  <c r="B76" i="11" s="1"/>
  <c r="AC76" i="11"/>
  <c r="AA77" i="11"/>
  <c r="B77" i="11" s="1"/>
  <c r="AC77" i="11"/>
  <c r="AA78" i="11"/>
  <c r="B78" i="11" s="1"/>
  <c r="AC78" i="11"/>
  <c r="AA79" i="11"/>
  <c r="B79" i="11" s="1"/>
  <c r="J79" i="11" s="1"/>
  <c r="AC79" i="11"/>
  <c r="AA80" i="11"/>
  <c r="B80" i="11" s="1"/>
  <c r="AC80" i="11"/>
  <c r="AC2" i="11"/>
  <c r="AD2" i="12" s="1"/>
  <c r="AA2" i="11"/>
  <c r="B2" i="11" s="1"/>
  <c r="D2" i="11" s="1"/>
  <c r="E2" i="12" s="1"/>
  <c r="AA7" i="12"/>
  <c r="Y7" i="12"/>
  <c r="AA6" i="12"/>
  <c r="Y6" i="12"/>
  <c r="AA5" i="12"/>
  <c r="Y5" i="12"/>
  <c r="AA4" i="12"/>
  <c r="Y4" i="12"/>
  <c r="AA3" i="12"/>
  <c r="Y3" i="12"/>
  <c r="AA2" i="12"/>
  <c r="Y2" i="12"/>
  <c r="X7" i="12"/>
  <c r="V7" i="12"/>
  <c r="X6" i="12"/>
  <c r="V6" i="12"/>
  <c r="X5" i="12"/>
  <c r="V5" i="12"/>
  <c r="X4" i="12"/>
  <c r="V4" i="12"/>
  <c r="X3" i="12"/>
  <c r="V3" i="12"/>
  <c r="X2" i="12"/>
  <c r="V2" i="12"/>
  <c r="U7" i="12"/>
  <c r="S7" i="12"/>
  <c r="U6" i="12"/>
  <c r="S6" i="12"/>
  <c r="U5" i="12"/>
  <c r="S5" i="12"/>
  <c r="U4" i="12"/>
  <c r="S4" i="12"/>
  <c r="U3" i="12"/>
  <c r="S3" i="12"/>
  <c r="U2" i="12"/>
  <c r="S2" i="12"/>
  <c r="R7" i="12"/>
  <c r="P7" i="12"/>
  <c r="R6" i="12"/>
  <c r="P6" i="12"/>
  <c r="R5" i="12"/>
  <c r="P5" i="12"/>
  <c r="R4" i="12"/>
  <c r="P4" i="12"/>
  <c r="R3" i="12"/>
  <c r="P3" i="12"/>
  <c r="R2" i="12"/>
  <c r="P2" i="12"/>
  <c r="O7" i="12"/>
  <c r="M7" i="12"/>
  <c r="O6" i="12"/>
  <c r="M6" i="12"/>
  <c r="O5" i="12"/>
  <c r="M5" i="12"/>
  <c r="O4" i="12"/>
  <c r="M4" i="12"/>
  <c r="O3" i="12"/>
  <c r="M3" i="12"/>
  <c r="O2" i="12"/>
  <c r="M2" i="12"/>
  <c r="F7" i="12"/>
  <c r="G7" i="12"/>
  <c r="I7" i="12"/>
  <c r="J7" i="12"/>
  <c r="L7" i="12"/>
  <c r="F6" i="12"/>
  <c r="G6" i="12"/>
  <c r="I6" i="12"/>
  <c r="J6" i="12"/>
  <c r="L6" i="12"/>
  <c r="F5" i="12"/>
  <c r="G5" i="12"/>
  <c r="I5" i="12"/>
  <c r="J5" i="12"/>
  <c r="L5" i="12"/>
  <c r="F4" i="12"/>
  <c r="G4" i="12"/>
  <c r="I4" i="12"/>
  <c r="J4" i="12"/>
  <c r="L4" i="12"/>
  <c r="F3" i="12"/>
  <c r="G3" i="12"/>
  <c r="I3" i="12"/>
  <c r="J3" i="12"/>
  <c r="L3" i="12"/>
  <c r="F2" i="12"/>
  <c r="G2" i="12"/>
  <c r="I2" i="12"/>
  <c r="J2" i="12"/>
  <c r="L2" i="12"/>
  <c r="D7" i="12"/>
  <c r="D6" i="12"/>
  <c r="D5" i="12"/>
  <c r="D4" i="12"/>
  <c r="D3" i="12"/>
  <c r="D2" i="12"/>
  <c r="AJ129" i="1"/>
  <c r="AH129" i="1"/>
  <c r="AJ128" i="1"/>
  <c r="AH128" i="1"/>
  <c r="R128" i="1"/>
  <c r="P128" i="1"/>
  <c r="O128" i="1"/>
  <c r="M128" i="1"/>
  <c r="L128" i="1"/>
  <c r="J128" i="1"/>
  <c r="N124" i="4"/>
  <c r="L124" i="4"/>
  <c r="J124" i="4"/>
  <c r="N87" i="4"/>
  <c r="N86" i="4"/>
  <c r="N88" i="4"/>
  <c r="N84" i="4"/>
  <c r="N83" i="4"/>
  <c r="N129" i="4" s="1"/>
  <c r="N85" i="4"/>
  <c r="L87" i="4"/>
  <c r="L86" i="4"/>
  <c r="L88" i="4"/>
  <c r="L84" i="4"/>
  <c r="L83" i="4"/>
  <c r="L85" i="4"/>
  <c r="J87" i="4"/>
  <c r="G87" i="4" s="1"/>
  <c r="J86" i="4"/>
  <c r="G86" i="4" s="1"/>
  <c r="J88" i="4"/>
  <c r="J84" i="4"/>
  <c r="J83" i="4"/>
  <c r="J85" i="4"/>
  <c r="G63" i="8"/>
  <c r="D6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3" i="8"/>
  <c r="C63" i="8"/>
  <c r="E63" i="8"/>
  <c r="F63" i="8"/>
  <c r="H63" i="8"/>
  <c r="B6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3" i="8"/>
  <c r="N130" i="4"/>
  <c r="L130" i="4"/>
  <c r="J130" i="4"/>
  <c r="G38" i="7"/>
  <c r="D38" i="7"/>
  <c r="H38" i="7"/>
  <c r="F38" i="7"/>
  <c r="E38" i="7"/>
  <c r="C38" i="7"/>
  <c r="B38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" i="7"/>
  <c r="J127" i="4"/>
  <c r="N126" i="4"/>
  <c r="L126" i="4"/>
  <c r="J126" i="4"/>
  <c r="N125" i="4"/>
  <c r="L125" i="4"/>
  <c r="J125" i="4"/>
  <c r="K15" i="4" l="1"/>
  <c r="R15" i="4" s="1"/>
  <c r="K16" i="4"/>
  <c r="R16" i="4" s="1"/>
  <c r="P64" i="4"/>
  <c r="P54" i="4"/>
  <c r="S54" i="4" s="1"/>
  <c r="Q127" i="4"/>
  <c r="K101" i="4"/>
  <c r="P53" i="4"/>
  <c r="S53" i="4" s="1"/>
  <c r="K22" i="4"/>
  <c r="P22" i="4"/>
  <c r="S22" i="4" s="1"/>
  <c r="K17" i="4"/>
  <c r="R17" i="4" s="1"/>
  <c r="P50" i="4"/>
  <c r="P21" i="4"/>
  <c r="S21" i="4" s="1"/>
  <c r="K11" i="4"/>
  <c r="R11" i="4" s="1"/>
  <c r="P13" i="4"/>
  <c r="S13" i="4" s="1"/>
  <c r="K12" i="4"/>
  <c r="R12" i="4" s="1"/>
  <c r="K6" i="4"/>
  <c r="R6" i="4" s="1"/>
  <c r="K3" i="4"/>
  <c r="R3" i="4" s="1"/>
  <c r="P128" i="4"/>
  <c r="S128" i="4" s="1"/>
  <c r="P70" i="4"/>
  <c r="S70" i="4" s="1"/>
  <c r="P51" i="4"/>
  <c r="P35" i="4"/>
  <c r="S35" i="4" s="1"/>
  <c r="P19" i="4"/>
  <c r="S19" i="4" s="1"/>
  <c r="G63" i="4"/>
  <c r="P63" i="4" s="1"/>
  <c r="S63" i="4" s="1"/>
  <c r="G67" i="4"/>
  <c r="O127" i="4"/>
  <c r="G66" i="4"/>
  <c r="P68" i="4"/>
  <c r="S68" i="4" s="1"/>
  <c r="P69" i="4"/>
  <c r="S69" i="4" s="1"/>
  <c r="P65" i="4"/>
  <c r="S65" i="4" s="1"/>
  <c r="J129" i="4"/>
  <c r="G84" i="4"/>
  <c r="M84" i="4" s="1"/>
  <c r="L129" i="4"/>
  <c r="G85" i="4"/>
  <c r="M85" i="4" s="1"/>
  <c r="G83" i="4"/>
  <c r="K83" i="4" s="1"/>
  <c r="G88" i="4"/>
  <c r="M88" i="4" s="1"/>
  <c r="AI10" i="12"/>
  <c r="AI8" i="12"/>
  <c r="AF9" i="12"/>
  <c r="AI9" i="12"/>
  <c r="AL9" i="12"/>
  <c r="AF10" i="12"/>
  <c r="AL10" i="12"/>
  <c r="K18" i="4"/>
  <c r="R18" i="4" s="1"/>
  <c r="K20" i="4"/>
  <c r="R20" i="4" s="1"/>
  <c r="G124" i="4"/>
  <c r="K4" i="4"/>
  <c r="R4" i="4" s="1"/>
  <c r="J131" i="4"/>
  <c r="AH16" i="11"/>
  <c r="AH32" i="11"/>
  <c r="AH48" i="11"/>
  <c r="AH64" i="11"/>
  <c r="AH80" i="11"/>
  <c r="AH96" i="11"/>
  <c r="AH112" i="11"/>
  <c r="AH128" i="11"/>
  <c r="AH144" i="11"/>
  <c r="AK2" i="11"/>
  <c r="AK18" i="11"/>
  <c r="AK34" i="11"/>
  <c r="AK50" i="11"/>
  <c r="AK66" i="11"/>
  <c r="AK82" i="11"/>
  <c r="AK98" i="11"/>
  <c r="AK114" i="11"/>
  <c r="AK130" i="11"/>
  <c r="AK146" i="11"/>
  <c r="AH33" i="11"/>
  <c r="AH49" i="11"/>
  <c r="AH65" i="11"/>
  <c r="AH81" i="11"/>
  <c r="AH97" i="11"/>
  <c r="AH113" i="11"/>
  <c r="AH129" i="11"/>
  <c r="AH145" i="11"/>
  <c r="AK3" i="11"/>
  <c r="AK19" i="11"/>
  <c r="AK35" i="11"/>
  <c r="AK51" i="11"/>
  <c r="AK67" i="11"/>
  <c r="AK83" i="11"/>
  <c r="AK99" i="11"/>
  <c r="AK115" i="11"/>
  <c r="AK131" i="11"/>
  <c r="AK147" i="11"/>
  <c r="AE146" i="11"/>
  <c r="AE130" i="11"/>
  <c r="AE114" i="11"/>
  <c r="AE98" i="11"/>
  <c r="AE82" i="11"/>
  <c r="AE66" i="11"/>
  <c r="AE50" i="11"/>
  <c r="AE34" i="11"/>
  <c r="AE18" i="11"/>
  <c r="AH2" i="11"/>
  <c r="AK4" i="11"/>
  <c r="AK20" i="11"/>
  <c r="AK36" i="11"/>
  <c r="AK52" i="11"/>
  <c r="AK68" i="11"/>
  <c r="AK84" i="11"/>
  <c r="AK100" i="11"/>
  <c r="AK116" i="11"/>
  <c r="AK132" i="11"/>
  <c r="AK148" i="11"/>
  <c r="AK5" i="11"/>
  <c r="AK21" i="11"/>
  <c r="AK37" i="11"/>
  <c r="AK53" i="11"/>
  <c r="AK69" i="11"/>
  <c r="AK85" i="11"/>
  <c r="AK101" i="11"/>
  <c r="AK117" i="11"/>
  <c r="AK133" i="11"/>
  <c r="AK149" i="11"/>
  <c r="AK6" i="11"/>
  <c r="AK22" i="11"/>
  <c r="AK38" i="11"/>
  <c r="AK54" i="11"/>
  <c r="AK70" i="11"/>
  <c r="AK86" i="11"/>
  <c r="AK102" i="11"/>
  <c r="AK118" i="11"/>
  <c r="AK134" i="11"/>
  <c r="AK150" i="11"/>
  <c r="AE159" i="11"/>
  <c r="AE143" i="11"/>
  <c r="AE127" i="11"/>
  <c r="AE111" i="11"/>
  <c r="AE95" i="11"/>
  <c r="AE79" i="11"/>
  <c r="AE63" i="11"/>
  <c r="AE47" i="11"/>
  <c r="AE31" i="11"/>
  <c r="AE15" i="11"/>
  <c r="AK7" i="11"/>
  <c r="AK23" i="11"/>
  <c r="AK39" i="11"/>
  <c r="AK55" i="11"/>
  <c r="AK71" i="11"/>
  <c r="AK87" i="11"/>
  <c r="AK103" i="11"/>
  <c r="AK119" i="11"/>
  <c r="AK135" i="11"/>
  <c r="AK151" i="11"/>
  <c r="AE62" i="11"/>
  <c r="AE46" i="11"/>
  <c r="AE30" i="11"/>
  <c r="AE14" i="11"/>
  <c r="AK8" i="11"/>
  <c r="AK24" i="11"/>
  <c r="AK40" i="11"/>
  <c r="AK56" i="11"/>
  <c r="AK72" i="11"/>
  <c r="AK88" i="11"/>
  <c r="AK104" i="11"/>
  <c r="AK120" i="11"/>
  <c r="AK136" i="11"/>
  <c r="AK152" i="11"/>
  <c r="AH7" i="11"/>
  <c r="AH23" i="11"/>
  <c r="AH39" i="11"/>
  <c r="AH55" i="11"/>
  <c r="AH71" i="11"/>
  <c r="AH87" i="11"/>
  <c r="AH103" i="11"/>
  <c r="AH119" i="11"/>
  <c r="AH135" i="11"/>
  <c r="AH151" i="11"/>
  <c r="AK9" i="11"/>
  <c r="AK25" i="11"/>
  <c r="AK41" i="11"/>
  <c r="AK57" i="11"/>
  <c r="AK73" i="11"/>
  <c r="AK89" i="11"/>
  <c r="AK105" i="11"/>
  <c r="AK121" i="11"/>
  <c r="AK137" i="11"/>
  <c r="AK153" i="11"/>
  <c r="AE156" i="11"/>
  <c r="AE140" i="11"/>
  <c r="AE124" i="11"/>
  <c r="AE108" i="11"/>
  <c r="AE92" i="11"/>
  <c r="AE76" i="11"/>
  <c r="AE60" i="11"/>
  <c r="AE44" i="11"/>
  <c r="AE28" i="11"/>
  <c r="AE12" i="11"/>
  <c r="AH8" i="11"/>
  <c r="AH24" i="11"/>
  <c r="AH40" i="11"/>
  <c r="AH56" i="11"/>
  <c r="AH72" i="11"/>
  <c r="AH88" i="11"/>
  <c r="AH104" i="11"/>
  <c r="AH120" i="11"/>
  <c r="AH136" i="11"/>
  <c r="AH152" i="11"/>
  <c r="AK10" i="11"/>
  <c r="AK26" i="11"/>
  <c r="AK42" i="11"/>
  <c r="AK58" i="11"/>
  <c r="AK74" i="11"/>
  <c r="AK90" i="11"/>
  <c r="AK106" i="11"/>
  <c r="AK122" i="11"/>
  <c r="AK138" i="11"/>
  <c r="AK154" i="11"/>
  <c r="AE155" i="11"/>
  <c r="AE139" i="11"/>
  <c r="AE123" i="11"/>
  <c r="AE107" i="11"/>
  <c r="AE91" i="11"/>
  <c r="AE75" i="11"/>
  <c r="AE59" i="11"/>
  <c r="AE43" i="11"/>
  <c r="AE27" i="11"/>
  <c r="AE11" i="11"/>
  <c r="AH9" i="11"/>
  <c r="AH25" i="11"/>
  <c r="AH41" i="11"/>
  <c r="AH57" i="11"/>
  <c r="AH73" i="11"/>
  <c r="AH89" i="11"/>
  <c r="AH105" i="11"/>
  <c r="AH121" i="11"/>
  <c r="AH137" i="11"/>
  <c r="AH153" i="11"/>
  <c r="AK11" i="11"/>
  <c r="AK27" i="11"/>
  <c r="AK43" i="11"/>
  <c r="AK59" i="11"/>
  <c r="AK75" i="11"/>
  <c r="AK91" i="11"/>
  <c r="AK107" i="11"/>
  <c r="AK123" i="11"/>
  <c r="AK139" i="11"/>
  <c r="AK155" i="11"/>
  <c r="AE154" i="11"/>
  <c r="AE138" i="11"/>
  <c r="AE122" i="11"/>
  <c r="AE106" i="11"/>
  <c r="AE90" i="11"/>
  <c r="AE74" i="11"/>
  <c r="AE58" i="11"/>
  <c r="AE42" i="11"/>
  <c r="AE26" i="11"/>
  <c r="AE10" i="11"/>
  <c r="AK12" i="11"/>
  <c r="AK28" i="11"/>
  <c r="AK44" i="11"/>
  <c r="AK60" i="11"/>
  <c r="AK76" i="11"/>
  <c r="AK92" i="11"/>
  <c r="AK108" i="11"/>
  <c r="AK124" i="11"/>
  <c r="AK140" i="11"/>
  <c r="AK156" i="11"/>
  <c r="AK13" i="11"/>
  <c r="AK29" i="11"/>
  <c r="AK45" i="11"/>
  <c r="AK61" i="11"/>
  <c r="AK77" i="11"/>
  <c r="AK93" i="11"/>
  <c r="AK109" i="11"/>
  <c r="AK125" i="11"/>
  <c r="AK141" i="11"/>
  <c r="AK157" i="11"/>
  <c r="Y124" i="11"/>
  <c r="AB124" i="11" s="1"/>
  <c r="G124" i="11"/>
  <c r="AB2" i="12"/>
  <c r="G92" i="11"/>
  <c r="D128" i="11"/>
  <c r="V128" i="11"/>
  <c r="S128" i="11"/>
  <c r="D135" i="11"/>
  <c r="Y135" i="11"/>
  <c r="AB135" i="11" s="1"/>
  <c r="Y131" i="11"/>
  <c r="AB131" i="11" s="1"/>
  <c r="G131" i="11"/>
  <c r="Y115" i="11"/>
  <c r="AB115" i="11" s="1"/>
  <c r="G115" i="11"/>
  <c r="Y28" i="11"/>
  <c r="J28" i="11"/>
  <c r="G113" i="11"/>
  <c r="Y113" i="11"/>
  <c r="AB113" i="11" s="1"/>
  <c r="D105" i="11"/>
  <c r="Y105" i="11"/>
  <c r="AB105" i="11" s="1"/>
  <c r="G97" i="11"/>
  <c r="Y97" i="11"/>
  <c r="AB97" i="11" s="1"/>
  <c r="G106" i="11"/>
  <c r="Y106" i="11"/>
  <c r="AB106" i="11" s="1"/>
  <c r="Y58" i="11"/>
  <c r="G58" i="11"/>
  <c r="Y152" i="11"/>
  <c r="AB152" i="11" s="1"/>
  <c r="G152" i="11"/>
  <c r="V144" i="11"/>
  <c r="Y144" i="11"/>
  <c r="AB144" i="11" s="1"/>
  <c r="D144" i="11"/>
  <c r="Y104" i="11"/>
  <c r="AB104" i="11" s="1"/>
  <c r="D104" i="11"/>
  <c r="Y49" i="11"/>
  <c r="G49" i="11"/>
  <c r="G33" i="11"/>
  <c r="Y33" i="11"/>
  <c r="Y151" i="11"/>
  <c r="AB151" i="11" s="1"/>
  <c r="G151" i="11"/>
  <c r="Y103" i="11"/>
  <c r="AB103" i="11" s="1"/>
  <c r="D103" i="11"/>
  <c r="Y150" i="11"/>
  <c r="AB150" i="11" s="1"/>
  <c r="G150" i="11"/>
  <c r="Y142" i="11"/>
  <c r="AB142" i="11" s="1"/>
  <c r="J142" i="11"/>
  <c r="Y86" i="11"/>
  <c r="AB86" i="11" s="1"/>
  <c r="D86" i="11"/>
  <c r="Y122" i="11"/>
  <c r="AB122" i="11" s="1"/>
  <c r="G122" i="11"/>
  <c r="Y140" i="11"/>
  <c r="AB140" i="11" s="1"/>
  <c r="G140" i="11"/>
  <c r="Y88" i="11"/>
  <c r="AB88" i="11" s="1"/>
  <c r="G42" i="11"/>
  <c r="AD3" i="12"/>
  <c r="AD4" i="12"/>
  <c r="G148" i="11"/>
  <c r="AD7" i="12"/>
  <c r="AD6" i="12"/>
  <c r="Y123" i="11"/>
  <c r="AB123" i="11" s="1"/>
  <c r="G123" i="11"/>
  <c r="Y153" i="11"/>
  <c r="AB153" i="11" s="1"/>
  <c r="D153" i="11"/>
  <c r="G83" i="11"/>
  <c r="Y83" i="11"/>
  <c r="AB83" i="11" s="1"/>
  <c r="Y76" i="11"/>
  <c r="G76" i="11"/>
  <c r="J60" i="11"/>
  <c r="Y60" i="11"/>
  <c r="J4" i="11"/>
  <c r="Y4" i="11"/>
  <c r="P145" i="11"/>
  <c r="Y145" i="11"/>
  <c r="AB145" i="11" s="1"/>
  <c r="G145" i="11"/>
  <c r="S145" i="11"/>
  <c r="D137" i="11"/>
  <c r="Y137" i="11"/>
  <c r="AB137" i="11" s="1"/>
  <c r="Y121" i="11"/>
  <c r="AB121" i="11" s="1"/>
  <c r="D121" i="11"/>
  <c r="D89" i="11"/>
  <c r="Y89" i="11"/>
  <c r="AB89" i="11" s="1"/>
  <c r="Y52" i="11"/>
  <c r="J52" i="11"/>
  <c r="Y3" i="11"/>
  <c r="G3" i="11"/>
  <c r="D96" i="11"/>
  <c r="V96" i="11"/>
  <c r="Y96" i="11"/>
  <c r="AB96" i="11" s="1"/>
  <c r="Y75" i="11"/>
  <c r="G75" i="11"/>
  <c r="D73" i="11"/>
  <c r="Y73" i="11"/>
  <c r="Y57" i="11"/>
  <c r="D57" i="11"/>
  <c r="Y41" i="11"/>
  <c r="D41" i="11"/>
  <c r="D25" i="11"/>
  <c r="Y25" i="11"/>
  <c r="G17" i="11"/>
  <c r="Y17" i="11"/>
  <c r="S17" i="11"/>
  <c r="D9" i="11"/>
  <c r="Y9" i="11"/>
  <c r="Y147" i="11"/>
  <c r="AB147" i="11" s="1"/>
  <c r="V147" i="11"/>
  <c r="J147" i="11"/>
  <c r="Y35" i="11"/>
  <c r="G35" i="11"/>
  <c r="D119" i="11"/>
  <c r="Y119" i="11"/>
  <c r="AB119" i="11" s="1"/>
  <c r="Y87" i="11"/>
  <c r="AB87" i="11" s="1"/>
  <c r="D87" i="11"/>
  <c r="G99" i="11"/>
  <c r="Y99" i="11"/>
  <c r="AB99" i="11" s="1"/>
  <c r="Y51" i="11"/>
  <c r="G51" i="11"/>
  <c r="D80" i="11"/>
  <c r="Y80" i="11"/>
  <c r="V80" i="11"/>
  <c r="AB80" i="11" s="1"/>
  <c r="D72" i="11"/>
  <c r="Y72" i="11"/>
  <c r="V64" i="11"/>
  <c r="AB64" i="11" s="1"/>
  <c r="D64" i="11"/>
  <c r="Y64" i="11"/>
  <c r="Y56" i="11"/>
  <c r="D56" i="11"/>
  <c r="V48" i="11"/>
  <c r="AB48" i="11" s="1"/>
  <c r="Y48" i="11"/>
  <c r="D48" i="11"/>
  <c r="Y40" i="11"/>
  <c r="D40" i="11"/>
  <c r="Y32" i="11"/>
  <c r="V32" i="11"/>
  <c r="AB32" i="11" s="1"/>
  <c r="D32" i="11"/>
  <c r="D24" i="11"/>
  <c r="Y24" i="11"/>
  <c r="D16" i="11"/>
  <c r="V16" i="11"/>
  <c r="AB16" i="11" s="1"/>
  <c r="Y16" i="11"/>
  <c r="V158" i="11"/>
  <c r="G158" i="11"/>
  <c r="Y158" i="11"/>
  <c r="AB158" i="11" s="1"/>
  <c r="G19" i="11"/>
  <c r="Y19" i="11"/>
  <c r="D134" i="11"/>
  <c r="Y134" i="11"/>
  <c r="AB134" i="11" s="1"/>
  <c r="J126" i="11"/>
  <c r="Y126" i="11"/>
  <c r="AB126" i="11" s="1"/>
  <c r="D118" i="11"/>
  <c r="Y118" i="11"/>
  <c r="AB118" i="11" s="1"/>
  <c r="J110" i="11"/>
  <c r="Y110" i="11"/>
  <c r="AB110" i="11" s="1"/>
  <c r="Y102" i="11"/>
  <c r="AB102" i="11" s="1"/>
  <c r="D102" i="11"/>
  <c r="Y94" i="11"/>
  <c r="AB94" i="11" s="1"/>
  <c r="V94" i="11"/>
  <c r="M94" i="11"/>
  <c r="G43" i="11"/>
  <c r="Y43" i="11"/>
  <c r="D71" i="11"/>
  <c r="Y71" i="11"/>
  <c r="D55" i="11"/>
  <c r="Y55" i="11"/>
  <c r="Y39" i="11"/>
  <c r="D39" i="11"/>
  <c r="D23" i="11"/>
  <c r="Y23" i="11"/>
  <c r="D7" i="11"/>
  <c r="Y7" i="11"/>
  <c r="G157" i="11"/>
  <c r="V157" i="11"/>
  <c r="Y157" i="11"/>
  <c r="AB157" i="11" s="1"/>
  <c r="G107" i="11"/>
  <c r="Y107" i="11"/>
  <c r="AB107" i="11" s="1"/>
  <c r="Y20" i="11"/>
  <c r="J20" i="11"/>
  <c r="G27" i="11"/>
  <c r="Y27" i="11"/>
  <c r="Y149" i="11"/>
  <c r="AB149" i="11" s="1"/>
  <c r="D149" i="11"/>
  <c r="Y141" i="11"/>
  <c r="AB141" i="11" s="1"/>
  <c r="G141" i="11"/>
  <c r="D133" i="11"/>
  <c r="Y133" i="11"/>
  <c r="AB133" i="11" s="1"/>
  <c r="Y125" i="11"/>
  <c r="AB125" i="11" s="1"/>
  <c r="G125" i="11"/>
  <c r="D117" i="11"/>
  <c r="Y117" i="11"/>
  <c r="AB117" i="11" s="1"/>
  <c r="G109" i="11"/>
  <c r="Y109" i="11"/>
  <c r="AB109" i="11" s="1"/>
  <c r="V109" i="11"/>
  <c r="D101" i="11"/>
  <c r="Y101" i="11"/>
  <c r="AB101" i="11" s="1"/>
  <c r="Y93" i="11"/>
  <c r="AB93" i="11" s="1"/>
  <c r="G93" i="11"/>
  <c r="V93" i="11"/>
  <c r="Y85" i="11"/>
  <c r="AB85" i="11" s="1"/>
  <c r="D85" i="11"/>
  <c r="J36" i="11"/>
  <c r="Y36" i="11"/>
  <c r="D11" i="11"/>
  <c r="Y11" i="11"/>
  <c r="G11" i="11"/>
  <c r="Y10" i="11"/>
  <c r="G10" i="11"/>
  <c r="D78" i="11"/>
  <c r="Y78" i="11"/>
  <c r="V78" i="11"/>
  <c r="AB78" i="11" s="1"/>
  <c r="Y70" i="11"/>
  <c r="D70" i="11"/>
  <c r="V62" i="11"/>
  <c r="AB62" i="11" s="1"/>
  <c r="M62" i="11"/>
  <c r="Y62" i="11"/>
  <c r="D54" i="11"/>
  <c r="Y54" i="11"/>
  <c r="V46" i="11"/>
  <c r="AB46" i="11" s="1"/>
  <c r="Y46" i="11"/>
  <c r="M46" i="11"/>
  <c r="Y38" i="11"/>
  <c r="D38" i="11"/>
  <c r="V30" i="11"/>
  <c r="AB30" i="11" s="1"/>
  <c r="Y30" i="11"/>
  <c r="M30" i="11"/>
  <c r="Y22" i="11"/>
  <c r="D22" i="11"/>
  <c r="Y14" i="11"/>
  <c r="V14" i="11"/>
  <c r="AB14" i="11" s="1"/>
  <c r="D14" i="11"/>
  <c r="J156" i="11"/>
  <c r="Y156" i="11"/>
  <c r="AB156" i="11" s="1"/>
  <c r="Y139" i="11"/>
  <c r="AB139" i="11" s="1"/>
  <c r="G139" i="11"/>
  <c r="Y67" i="11"/>
  <c r="G67" i="11"/>
  <c r="Y132" i="11"/>
  <c r="AB132" i="11" s="1"/>
  <c r="J132" i="11"/>
  <c r="J116" i="11"/>
  <c r="Y116" i="11"/>
  <c r="AB116" i="11" s="1"/>
  <c r="G108" i="11"/>
  <c r="Y108" i="11"/>
  <c r="AB108" i="11" s="1"/>
  <c r="J100" i="11"/>
  <c r="Y100" i="11"/>
  <c r="AB100" i="11" s="1"/>
  <c r="Y84" i="11"/>
  <c r="AB84" i="11" s="1"/>
  <c r="J84" i="11"/>
  <c r="G91" i="11"/>
  <c r="Y91" i="11"/>
  <c r="AB91" i="11" s="1"/>
  <c r="Y68" i="11"/>
  <c r="J68" i="11"/>
  <c r="J44" i="11"/>
  <c r="Y44" i="11"/>
  <c r="Y12" i="11"/>
  <c r="J12" i="11"/>
  <c r="G59" i="11"/>
  <c r="Y59" i="11"/>
  <c r="G77" i="11"/>
  <c r="Y77" i="11"/>
  <c r="V77" i="11"/>
  <c r="AB77" i="11" s="1"/>
  <c r="Y69" i="11"/>
  <c r="D69" i="11"/>
  <c r="V61" i="11"/>
  <c r="AB61" i="11" s="1"/>
  <c r="G61" i="11"/>
  <c r="Y61" i="11"/>
  <c r="D53" i="11"/>
  <c r="Y53" i="11"/>
  <c r="V45" i="11"/>
  <c r="AB45" i="11" s="1"/>
  <c r="G45" i="11"/>
  <c r="Y45" i="11"/>
  <c r="D37" i="11"/>
  <c r="Y37" i="11"/>
  <c r="V29" i="11"/>
  <c r="AB29" i="11" s="1"/>
  <c r="Y29" i="11"/>
  <c r="G29" i="11"/>
  <c r="Y21" i="11"/>
  <c r="D21" i="11"/>
  <c r="Y13" i="11"/>
  <c r="V13" i="11"/>
  <c r="AB13" i="11" s="1"/>
  <c r="G13" i="11"/>
  <c r="D5" i="11"/>
  <c r="Y5" i="11"/>
  <c r="J155" i="11"/>
  <c r="Y155" i="11"/>
  <c r="AB155" i="11" s="1"/>
  <c r="AB4" i="12"/>
  <c r="G154" i="11"/>
  <c r="P154" i="11"/>
  <c r="AB7" i="12"/>
  <c r="Y6" i="11"/>
  <c r="B81" i="11"/>
  <c r="P81" i="11" s="1"/>
  <c r="Q5" i="12" s="1"/>
  <c r="G138" i="11"/>
  <c r="D120" i="11"/>
  <c r="G65" i="11"/>
  <c r="Y26" i="11"/>
  <c r="Y136" i="11"/>
  <c r="AB136" i="11" s="1"/>
  <c r="D8" i="11"/>
  <c r="V112" i="11"/>
  <c r="AB3" i="12"/>
  <c r="Y90" i="11"/>
  <c r="AB90" i="11" s="1"/>
  <c r="G129" i="11"/>
  <c r="G74" i="11"/>
  <c r="Y128" i="11"/>
  <c r="AB128" i="11" s="1"/>
  <c r="Y2" i="11"/>
  <c r="Z2" i="12" s="1"/>
  <c r="D112" i="11"/>
  <c r="AB6" i="12"/>
  <c r="AB82" i="11"/>
  <c r="G146" i="11"/>
  <c r="G130" i="11"/>
  <c r="G114" i="11"/>
  <c r="G98" i="11"/>
  <c r="G82" i="11"/>
  <c r="G66" i="11"/>
  <c r="G50" i="11"/>
  <c r="G34" i="11"/>
  <c r="G18" i="11"/>
  <c r="G159" i="11"/>
  <c r="Y15" i="11"/>
  <c r="Y31" i="11"/>
  <c r="Y47" i="11"/>
  <c r="Y63" i="11"/>
  <c r="Y79" i="11"/>
  <c r="Y95" i="11"/>
  <c r="AB95" i="11" s="1"/>
  <c r="Y111" i="11"/>
  <c r="AB111" i="11" s="1"/>
  <c r="Y127" i="11"/>
  <c r="AB127" i="11" s="1"/>
  <c r="Y143" i="11"/>
  <c r="AB143" i="11" s="1"/>
  <c r="S32" i="11"/>
  <c r="S148" i="11"/>
  <c r="V17" i="11"/>
  <c r="AB17" i="11" s="1"/>
  <c r="V33" i="11"/>
  <c r="AB33" i="11" s="1"/>
  <c r="V49" i="11"/>
  <c r="AB49" i="11" s="1"/>
  <c r="V65" i="11"/>
  <c r="AB65" i="11" s="1"/>
  <c r="V97" i="11"/>
  <c r="V113" i="11"/>
  <c r="V129" i="11"/>
  <c r="V145" i="11"/>
  <c r="S33" i="11"/>
  <c r="V2" i="11"/>
  <c r="V18" i="11"/>
  <c r="AB18" i="11" s="1"/>
  <c r="V34" i="11"/>
  <c r="AB34" i="11" s="1"/>
  <c r="V50" i="11"/>
  <c r="AB50" i="11" s="1"/>
  <c r="V66" i="11"/>
  <c r="AB66" i="11" s="1"/>
  <c r="V82" i="11"/>
  <c r="V98" i="11"/>
  <c r="V114" i="11"/>
  <c r="V130" i="11"/>
  <c r="V146" i="11"/>
  <c r="S48" i="11"/>
  <c r="V3" i="11"/>
  <c r="V19" i="11"/>
  <c r="AB19" i="11" s="1"/>
  <c r="V35" i="11"/>
  <c r="AB35" i="11" s="1"/>
  <c r="V51" i="11"/>
  <c r="AB51" i="11" s="1"/>
  <c r="V67" i="11"/>
  <c r="AB67" i="11" s="1"/>
  <c r="V83" i="11"/>
  <c r="V99" i="11"/>
  <c r="V115" i="11"/>
  <c r="V131" i="11"/>
  <c r="S49" i="11"/>
  <c r="V4" i="11"/>
  <c r="AB4" i="11" s="1"/>
  <c r="V20" i="11"/>
  <c r="AB20" i="11" s="1"/>
  <c r="V36" i="11"/>
  <c r="AB36" i="11" s="1"/>
  <c r="V52" i="11"/>
  <c r="AB52" i="11" s="1"/>
  <c r="V68" i="11"/>
  <c r="AB68" i="11" s="1"/>
  <c r="V84" i="11"/>
  <c r="V100" i="11"/>
  <c r="V116" i="11"/>
  <c r="V132" i="11"/>
  <c r="V148" i="11"/>
  <c r="S64" i="11"/>
  <c r="V5" i="11"/>
  <c r="AB5" i="11" s="1"/>
  <c r="V21" i="11"/>
  <c r="AB21" i="11" s="1"/>
  <c r="V37" i="11"/>
  <c r="AB37" i="11" s="1"/>
  <c r="V53" i="11"/>
  <c r="AB53" i="11" s="1"/>
  <c r="V69" i="11"/>
  <c r="AB69" i="11" s="1"/>
  <c r="V85" i="11"/>
  <c r="V101" i="11"/>
  <c r="V117" i="11"/>
  <c r="V133" i="11"/>
  <c r="V149" i="11"/>
  <c r="S65" i="11"/>
  <c r="V6" i="11"/>
  <c r="AB6" i="11" s="1"/>
  <c r="V22" i="11"/>
  <c r="AB22" i="11" s="1"/>
  <c r="V38" i="11"/>
  <c r="AB38" i="11" s="1"/>
  <c r="V54" i="11"/>
  <c r="AB54" i="11" s="1"/>
  <c r="V70" i="11"/>
  <c r="AB70" i="11" s="1"/>
  <c r="V86" i="11"/>
  <c r="V102" i="11"/>
  <c r="V118" i="11"/>
  <c r="V134" i="11"/>
  <c r="V150" i="11"/>
  <c r="S80" i="11"/>
  <c r="V7" i="11"/>
  <c r="AB7" i="11" s="1"/>
  <c r="V23" i="11"/>
  <c r="AB23" i="11" s="1"/>
  <c r="V39" i="11"/>
  <c r="AB39" i="11" s="1"/>
  <c r="V55" i="11"/>
  <c r="AB55" i="11" s="1"/>
  <c r="V71" i="11"/>
  <c r="AB71" i="11" s="1"/>
  <c r="V87" i="11"/>
  <c r="V103" i="11"/>
  <c r="V119" i="11"/>
  <c r="V135" i="11"/>
  <c r="V151" i="11"/>
  <c r="M147" i="11"/>
  <c r="V8" i="11"/>
  <c r="AB8" i="11" s="1"/>
  <c r="V24" i="11"/>
  <c r="AB24" i="11" s="1"/>
  <c r="V40" i="11"/>
  <c r="AB40" i="11" s="1"/>
  <c r="V56" i="11"/>
  <c r="AB56" i="11" s="1"/>
  <c r="V72" i="11"/>
  <c r="AB72" i="11" s="1"/>
  <c r="V88" i="11"/>
  <c r="V104" i="11"/>
  <c r="V120" i="11"/>
  <c r="V136" i="11"/>
  <c r="V152" i="11"/>
  <c r="M148" i="11"/>
  <c r="S96" i="11"/>
  <c r="V9" i="11"/>
  <c r="AB9" i="11" s="1"/>
  <c r="V25" i="11"/>
  <c r="AB25" i="11" s="1"/>
  <c r="V41" i="11"/>
  <c r="AB41" i="11" s="1"/>
  <c r="V57" i="11"/>
  <c r="AB57" i="11" s="1"/>
  <c r="V73" i="11"/>
  <c r="AB73" i="11" s="1"/>
  <c r="V89" i="11"/>
  <c r="V105" i="11"/>
  <c r="V121" i="11"/>
  <c r="V137" i="11"/>
  <c r="V153" i="11"/>
  <c r="P10" i="11"/>
  <c r="S97" i="11"/>
  <c r="V10" i="11"/>
  <c r="AB10" i="11" s="1"/>
  <c r="V26" i="11"/>
  <c r="AB26" i="11" s="1"/>
  <c r="V42" i="11"/>
  <c r="AB42" i="11" s="1"/>
  <c r="V58" i="11"/>
  <c r="AB58" i="11" s="1"/>
  <c r="V74" i="11"/>
  <c r="AB74" i="11" s="1"/>
  <c r="V90" i="11"/>
  <c r="V106" i="11"/>
  <c r="V122" i="11"/>
  <c r="V138" i="11"/>
  <c r="V154" i="11"/>
  <c r="P64" i="11"/>
  <c r="S112" i="11"/>
  <c r="V11" i="11"/>
  <c r="AB11" i="11" s="1"/>
  <c r="V27" i="11"/>
  <c r="AB27" i="11" s="1"/>
  <c r="V43" i="11"/>
  <c r="AB43" i="11" s="1"/>
  <c r="V59" i="11"/>
  <c r="AB59" i="11" s="1"/>
  <c r="V75" i="11"/>
  <c r="AB75" i="11" s="1"/>
  <c r="V91" i="11"/>
  <c r="V107" i="11"/>
  <c r="V123" i="11"/>
  <c r="V139" i="11"/>
  <c r="V155" i="11"/>
  <c r="P74" i="11"/>
  <c r="S113" i="11"/>
  <c r="V12" i="11"/>
  <c r="AB12" i="11" s="1"/>
  <c r="V28" i="11"/>
  <c r="AB28" i="11" s="1"/>
  <c r="V44" i="11"/>
  <c r="AB44" i="11" s="1"/>
  <c r="V60" i="11"/>
  <c r="AB60" i="11" s="1"/>
  <c r="V76" i="11"/>
  <c r="AB76" i="11" s="1"/>
  <c r="V92" i="11"/>
  <c r="V108" i="11"/>
  <c r="V124" i="11"/>
  <c r="V140" i="11"/>
  <c r="V156" i="11"/>
  <c r="V125" i="11"/>
  <c r="V141" i="11"/>
  <c r="S129" i="11"/>
  <c r="V110" i="11"/>
  <c r="V126" i="11"/>
  <c r="V142" i="11"/>
  <c r="S16" i="11"/>
  <c r="S144" i="11"/>
  <c r="V15" i="11"/>
  <c r="V31" i="11"/>
  <c r="AB31" i="11" s="1"/>
  <c r="V47" i="11"/>
  <c r="AB47" i="11" s="1"/>
  <c r="V63" i="11"/>
  <c r="AB63" i="11" s="1"/>
  <c r="V79" i="11"/>
  <c r="AB79" i="11" s="1"/>
  <c r="V95" i="11"/>
  <c r="V111" i="11"/>
  <c r="V127" i="11"/>
  <c r="V143" i="11"/>
  <c r="V159" i="11"/>
  <c r="P78" i="11"/>
  <c r="S2" i="11"/>
  <c r="T2" i="12" s="1"/>
  <c r="S18" i="11"/>
  <c r="S34" i="11"/>
  <c r="S50" i="11"/>
  <c r="S66" i="11"/>
  <c r="S82" i="11"/>
  <c r="S98" i="11"/>
  <c r="S114" i="11"/>
  <c r="S130" i="11"/>
  <c r="S146" i="11"/>
  <c r="D126" i="11"/>
  <c r="P80" i="11"/>
  <c r="S3" i="11"/>
  <c r="S19" i="11"/>
  <c r="S35" i="11"/>
  <c r="S51" i="11"/>
  <c r="S67" i="11"/>
  <c r="S83" i="11"/>
  <c r="S99" i="11"/>
  <c r="S115" i="11"/>
  <c r="S131" i="11"/>
  <c r="S147" i="11"/>
  <c r="D123" i="11"/>
  <c r="P14" i="11"/>
  <c r="P90" i="11"/>
  <c r="S4" i="11"/>
  <c r="S20" i="11"/>
  <c r="S36" i="11"/>
  <c r="S52" i="11"/>
  <c r="S68" i="11"/>
  <c r="S84" i="11"/>
  <c r="S100" i="11"/>
  <c r="S116" i="11"/>
  <c r="S132" i="11"/>
  <c r="P15" i="11"/>
  <c r="P94" i="11"/>
  <c r="S5" i="11"/>
  <c r="S21" i="11"/>
  <c r="S37" i="11"/>
  <c r="S53" i="11"/>
  <c r="S69" i="11"/>
  <c r="S85" i="11"/>
  <c r="S101" i="11"/>
  <c r="S117" i="11"/>
  <c r="S133" i="11"/>
  <c r="S149" i="11"/>
  <c r="G41" i="11"/>
  <c r="P16" i="11"/>
  <c r="P96" i="11"/>
  <c r="S6" i="11"/>
  <c r="S22" i="11"/>
  <c r="S38" i="11"/>
  <c r="S54" i="11"/>
  <c r="S70" i="11"/>
  <c r="S86" i="11"/>
  <c r="S102" i="11"/>
  <c r="S118" i="11"/>
  <c r="S134" i="11"/>
  <c r="S150" i="11"/>
  <c r="G78" i="11"/>
  <c r="P26" i="11"/>
  <c r="P106" i="11"/>
  <c r="S7" i="11"/>
  <c r="S23" i="11"/>
  <c r="S39" i="11"/>
  <c r="S55" i="11"/>
  <c r="S71" i="11"/>
  <c r="S87" i="11"/>
  <c r="S103" i="11"/>
  <c r="S119" i="11"/>
  <c r="S135" i="11"/>
  <c r="S151" i="11"/>
  <c r="G79" i="11"/>
  <c r="P30" i="11"/>
  <c r="P110" i="11"/>
  <c r="S8" i="11"/>
  <c r="S24" i="11"/>
  <c r="S40" i="11"/>
  <c r="S56" i="11"/>
  <c r="S72" i="11"/>
  <c r="S88" i="11"/>
  <c r="S104" i="11"/>
  <c r="S120" i="11"/>
  <c r="S136" i="11"/>
  <c r="S152" i="11"/>
  <c r="G84" i="11"/>
  <c r="P31" i="11"/>
  <c r="P112" i="11"/>
  <c r="S9" i="11"/>
  <c r="S25" i="11"/>
  <c r="S41" i="11"/>
  <c r="S57" i="11"/>
  <c r="S73" i="11"/>
  <c r="S89" i="11"/>
  <c r="S105" i="11"/>
  <c r="S121" i="11"/>
  <c r="S137" i="11"/>
  <c r="S153" i="11"/>
  <c r="G126" i="11"/>
  <c r="P32" i="11"/>
  <c r="P122" i="11"/>
  <c r="S10" i="11"/>
  <c r="S26" i="11"/>
  <c r="S42" i="11"/>
  <c r="S58" i="11"/>
  <c r="S74" i="11"/>
  <c r="S90" i="11"/>
  <c r="S106" i="11"/>
  <c r="S122" i="11"/>
  <c r="S138" i="11"/>
  <c r="S154" i="11"/>
  <c r="J40" i="11"/>
  <c r="P42" i="11"/>
  <c r="P126" i="11"/>
  <c r="S11" i="11"/>
  <c r="S27" i="11"/>
  <c r="S43" i="11"/>
  <c r="S59" i="11"/>
  <c r="S75" i="11"/>
  <c r="S91" i="11"/>
  <c r="S107" i="11"/>
  <c r="S123" i="11"/>
  <c r="S139" i="11"/>
  <c r="S155" i="11"/>
  <c r="J85" i="11"/>
  <c r="P46" i="11"/>
  <c r="P128" i="11"/>
  <c r="S12" i="11"/>
  <c r="S28" i="11"/>
  <c r="S44" i="11"/>
  <c r="S60" i="11"/>
  <c r="S76" i="11"/>
  <c r="S92" i="11"/>
  <c r="S108" i="11"/>
  <c r="S124" i="11"/>
  <c r="S140" i="11"/>
  <c r="S156" i="11"/>
  <c r="P48" i="11"/>
  <c r="P138" i="11"/>
  <c r="S13" i="11"/>
  <c r="S29" i="11"/>
  <c r="S45" i="11"/>
  <c r="S61" i="11"/>
  <c r="S77" i="11"/>
  <c r="S93" i="11"/>
  <c r="S109" i="11"/>
  <c r="S125" i="11"/>
  <c r="S141" i="11"/>
  <c r="S157" i="11"/>
  <c r="P58" i="11"/>
  <c r="P142" i="11"/>
  <c r="S14" i="11"/>
  <c r="S30" i="11"/>
  <c r="S46" i="11"/>
  <c r="S62" i="11"/>
  <c r="S78" i="11"/>
  <c r="S94" i="11"/>
  <c r="S110" i="11"/>
  <c r="S126" i="11"/>
  <c r="S142" i="11"/>
  <c r="S158" i="11"/>
  <c r="P62" i="11"/>
  <c r="P144" i="11"/>
  <c r="S15" i="11"/>
  <c r="S31" i="11"/>
  <c r="S47" i="11"/>
  <c r="S63" i="11"/>
  <c r="S79" i="11"/>
  <c r="S95" i="11"/>
  <c r="S111" i="11"/>
  <c r="S127" i="11"/>
  <c r="S143" i="11"/>
  <c r="S159" i="11"/>
  <c r="D75" i="11"/>
  <c r="G127" i="11"/>
  <c r="M3" i="11"/>
  <c r="P2" i="11"/>
  <c r="Q2" i="12" s="1"/>
  <c r="P18" i="11"/>
  <c r="P34" i="11"/>
  <c r="P50" i="11"/>
  <c r="P66" i="11"/>
  <c r="P82" i="11"/>
  <c r="P98" i="11"/>
  <c r="P114" i="11"/>
  <c r="P130" i="11"/>
  <c r="P146" i="11"/>
  <c r="P129" i="11"/>
  <c r="D65" i="11"/>
  <c r="G155" i="11"/>
  <c r="M16" i="11"/>
  <c r="P3" i="11"/>
  <c r="P19" i="11"/>
  <c r="P35" i="11"/>
  <c r="P51" i="11"/>
  <c r="P67" i="11"/>
  <c r="P83" i="11"/>
  <c r="P99" i="11"/>
  <c r="P115" i="11"/>
  <c r="P131" i="11"/>
  <c r="P147" i="11"/>
  <c r="P113" i="11"/>
  <c r="D63" i="11"/>
  <c r="G156" i="11"/>
  <c r="M17" i="11"/>
  <c r="P4" i="11"/>
  <c r="P20" i="11"/>
  <c r="P36" i="11"/>
  <c r="P52" i="11"/>
  <c r="P68" i="11"/>
  <c r="P84" i="11"/>
  <c r="P100" i="11"/>
  <c r="P116" i="11"/>
  <c r="P132" i="11"/>
  <c r="P148" i="11"/>
  <c r="D62" i="11"/>
  <c r="J6" i="11"/>
  <c r="M19" i="11"/>
  <c r="P5" i="11"/>
  <c r="P21" i="11"/>
  <c r="P37" i="11"/>
  <c r="P53" i="11"/>
  <c r="P69" i="11"/>
  <c r="P85" i="11"/>
  <c r="P101" i="11"/>
  <c r="P117" i="11"/>
  <c r="P133" i="11"/>
  <c r="P149" i="11"/>
  <c r="P97" i="11"/>
  <c r="D59" i="11"/>
  <c r="J7" i="11"/>
  <c r="M32" i="11"/>
  <c r="P6" i="11"/>
  <c r="P22" i="11"/>
  <c r="P38" i="11"/>
  <c r="P54" i="11"/>
  <c r="P70" i="11"/>
  <c r="P86" i="11"/>
  <c r="P102" i="11"/>
  <c r="P118" i="11"/>
  <c r="P134" i="11"/>
  <c r="P150" i="11"/>
  <c r="P17" i="11"/>
  <c r="M35" i="11"/>
  <c r="P7" i="11"/>
  <c r="P23" i="11"/>
  <c r="P39" i="11"/>
  <c r="P55" i="11"/>
  <c r="P71" i="11"/>
  <c r="P87" i="11"/>
  <c r="P103" i="11"/>
  <c r="P119" i="11"/>
  <c r="P135" i="11"/>
  <c r="P151" i="11"/>
  <c r="P65" i="11"/>
  <c r="G6" i="11"/>
  <c r="J43" i="11"/>
  <c r="M51" i="11"/>
  <c r="P8" i="11"/>
  <c r="P24" i="11"/>
  <c r="P40" i="11"/>
  <c r="P56" i="11"/>
  <c r="P72" i="11"/>
  <c r="P88" i="11"/>
  <c r="P104" i="11"/>
  <c r="P120" i="11"/>
  <c r="P136" i="11"/>
  <c r="P152" i="11"/>
  <c r="P49" i="11"/>
  <c r="G9" i="11"/>
  <c r="J78" i="11"/>
  <c r="M67" i="11"/>
  <c r="P9" i="11"/>
  <c r="P25" i="11"/>
  <c r="P41" i="11"/>
  <c r="P57" i="11"/>
  <c r="P73" i="11"/>
  <c r="P89" i="11"/>
  <c r="P105" i="11"/>
  <c r="P121" i="11"/>
  <c r="P137" i="11"/>
  <c r="P153" i="11"/>
  <c r="M83" i="11"/>
  <c r="P33" i="11"/>
  <c r="G44" i="11"/>
  <c r="J86" i="11"/>
  <c r="M99" i="11"/>
  <c r="P11" i="11"/>
  <c r="P27" i="11"/>
  <c r="P43" i="11"/>
  <c r="P59" i="11"/>
  <c r="P75" i="11"/>
  <c r="P91" i="11"/>
  <c r="P107" i="11"/>
  <c r="P123" i="11"/>
  <c r="P139" i="11"/>
  <c r="P155" i="11"/>
  <c r="G46" i="11"/>
  <c r="J133" i="11"/>
  <c r="M100" i="11"/>
  <c r="P12" i="11"/>
  <c r="P28" i="11"/>
  <c r="P44" i="11"/>
  <c r="P60" i="11"/>
  <c r="P76" i="11"/>
  <c r="P92" i="11"/>
  <c r="P108" i="11"/>
  <c r="P124" i="11"/>
  <c r="P140" i="11"/>
  <c r="P156" i="11"/>
  <c r="G73" i="11"/>
  <c r="J134" i="11"/>
  <c r="M115" i="11"/>
  <c r="P13" i="11"/>
  <c r="P29" i="11"/>
  <c r="P45" i="11"/>
  <c r="P61" i="11"/>
  <c r="P77" i="11"/>
  <c r="P93" i="11"/>
  <c r="P109" i="11"/>
  <c r="P125" i="11"/>
  <c r="P141" i="11"/>
  <c r="P157" i="11"/>
  <c r="M131" i="11"/>
  <c r="P158" i="11"/>
  <c r="D139" i="11"/>
  <c r="M132" i="11"/>
  <c r="P47" i="11"/>
  <c r="P63" i="11"/>
  <c r="P79" i="11"/>
  <c r="P95" i="11"/>
  <c r="P111" i="11"/>
  <c r="P127" i="11"/>
  <c r="P143" i="11"/>
  <c r="P159" i="11"/>
  <c r="G37" i="11"/>
  <c r="G117" i="11"/>
  <c r="J37" i="11"/>
  <c r="J72" i="11"/>
  <c r="J119" i="11"/>
  <c r="M48" i="11"/>
  <c r="M64" i="11"/>
  <c r="M80" i="11"/>
  <c r="M96" i="11"/>
  <c r="M112" i="11"/>
  <c r="M128" i="11"/>
  <c r="M144" i="11"/>
  <c r="D129" i="11"/>
  <c r="G4" i="11"/>
  <c r="G38" i="11"/>
  <c r="G118" i="11"/>
  <c r="J38" i="11"/>
  <c r="J75" i="11"/>
  <c r="J120" i="11"/>
  <c r="M33" i="11"/>
  <c r="M49" i="11"/>
  <c r="M65" i="11"/>
  <c r="M81" i="11"/>
  <c r="N5" i="12" s="1"/>
  <c r="M97" i="11"/>
  <c r="M113" i="11"/>
  <c r="M129" i="11"/>
  <c r="M145" i="11"/>
  <c r="D127" i="11"/>
  <c r="G5" i="11"/>
  <c r="G121" i="11"/>
  <c r="J5" i="11"/>
  <c r="J39" i="11"/>
  <c r="J123" i="11"/>
  <c r="M2" i="11"/>
  <c r="N2" i="12" s="1"/>
  <c r="M18" i="11"/>
  <c r="M34" i="11"/>
  <c r="M50" i="11"/>
  <c r="M66" i="11"/>
  <c r="M82" i="11"/>
  <c r="M98" i="11"/>
  <c r="M114" i="11"/>
  <c r="M130" i="11"/>
  <c r="M146" i="11"/>
  <c r="D113" i="11"/>
  <c r="D49" i="11"/>
  <c r="G12" i="11"/>
  <c r="G47" i="11"/>
  <c r="G86" i="11"/>
  <c r="G132" i="11"/>
  <c r="J8" i="11"/>
  <c r="J46" i="11"/>
  <c r="J87" i="11"/>
  <c r="J135" i="11"/>
  <c r="M5" i="11"/>
  <c r="M21" i="11"/>
  <c r="M37" i="11"/>
  <c r="M53" i="11"/>
  <c r="M69" i="11"/>
  <c r="M85" i="11"/>
  <c r="M101" i="11"/>
  <c r="M117" i="11"/>
  <c r="M133" i="11"/>
  <c r="M149" i="11"/>
  <c r="D159" i="11"/>
  <c r="D111" i="11"/>
  <c r="D47" i="11"/>
  <c r="G14" i="11"/>
  <c r="G52" i="11"/>
  <c r="G89" i="11"/>
  <c r="G133" i="11"/>
  <c r="J11" i="11"/>
  <c r="J47" i="11"/>
  <c r="J88" i="11"/>
  <c r="J136" i="11"/>
  <c r="M6" i="11"/>
  <c r="M22" i="11"/>
  <c r="M38" i="11"/>
  <c r="M54" i="11"/>
  <c r="M70" i="11"/>
  <c r="M86" i="11"/>
  <c r="M102" i="11"/>
  <c r="M118" i="11"/>
  <c r="M134" i="11"/>
  <c r="M150" i="11"/>
  <c r="M116" i="11"/>
  <c r="D155" i="11"/>
  <c r="D110" i="11"/>
  <c r="D46" i="11"/>
  <c r="G15" i="11"/>
  <c r="G53" i="11"/>
  <c r="G94" i="11"/>
  <c r="G134" i="11"/>
  <c r="J14" i="11"/>
  <c r="J53" i="11"/>
  <c r="J91" i="11"/>
  <c r="J139" i="11"/>
  <c r="M7" i="11"/>
  <c r="M23" i="11"/>
  <c r="M39" i="11"/>
  <c r="M55" i="11"/>
  <c r="M71" i="11"/>
  <c r="M87" i="11"/>
  <c r="M103" i="11"/>
  <c r="M119" i="11"/>
  <c r="M135" i="11"/>
  <c r="M151" i="11"/>
  <c r="M52" i="11"/>
  <c r="D152" i="11"/>
  <c r="D107" i="11"/>
  <c r="D43" i="11"/>
  <c r="G20" i="11"/>
  <c r="G54" i="11"/>
  <c r="G95" i="11"/>
  <c r="G137" i="11"/>
  <c r="J15" i="11"/>
  <c r="J54" i="11"/>
  <c r="J94" i="11"/>
  <c r="J148" i="11"/>
  <c r="M8" i="11"/>
  <c r="M24" i="11"/>
  <c r="M40" i="11"/>
  <c r="M56" i="11"/>
  <c r="M72" i="11"/>
  <c r="M88" i="11"/>
  <c r="M104" i="11"/>
  <c r="M120" i="11"/>
  <c r="M136" i="11"/>
  <c r="M152" i="11"/>
  <c r="M84" i="11"/>
  <c r="D151" i="11"/>
  <c r="D97" i="11"/>
  <c r="D33" i="11"/>
  <c r="G21" i="11"/>
  <c r="G57" i="11"/>
  <c r="G100" i="11"/>
  <c r="G142" i="11"/>
  <c r="J21" i="11"/>
  <c r="J55" i="11"/>
  <c r="J101" i="11"/>
  <c r="J149" i="11"/>
  <c r="M9" i="11"/>
  <c r="M25" i="11"/>
  <c r="M41" i="11"/>
  <c r="M57" i="11"/>
  <c r="M73" i="11"/>
  <c r="M89" i="11"/>
  <c r="M105" i="11"/>
  <c r="M121" i="11"/>
  <c r="M137" i="11"/>
  <c r="M153" i="11"/>
  <c r="M68" i="11"/>
  <c r="D150" i="11"/>
  <c r="D95" i="11"/>
  <c r="D31" i="11"/>
  <c r="G22" i="11"/>
  <c r="G60" i="11"/>
  <c r="G101" i="11"/>
  <c r="G143" i="11"/>
  <c r="J22" i="11"/>
  <c r="J56" i="11"/>
  <c r="J102" i="11"/>
  <c r="J150" i="11"/>
  <c r="M10" i="11"/>
  <c r="M26" i="11"/>
  <c r="M42" i="11"/>
  <c r="M58" i="11"/>
  <c r="M74" i="11"/>
  <c r="M90" i="11"/>
  <c r="M106" i="11"/>
  <c r="M122" i="11"/>
  <c r="M138" i="11"/>
  <c r="M154" i="11"/>
  <c r="D148" i="11"/>
  <c r="D94" i="11"/>
  <c r="D30" i="11"/>
  <c r="G25" i="11"/>
  <c r="G62" i="11"/>
  <c r="G102" i="11"/>
  <c r="G147" i="11"/>
  <c r="J23" i="11"/>
  <c r="J59" i="11"/>
  <c r="J103" i="11"/>
  <c r="J151" i="11"/>
  <c r="M11" i="11"/>
  <c r="M27" i="11"/>
  <c r="M43" i="11"/>
  <c r="M59" i="11"/>
  <c r="M75" i="11"/>
  <c r="M91" i="11"/>
  <c r="M107" i="11"/>
  <c r="M123" i="11"/>
  <c r="M139" i="11"/>
  <c r="M155" i="11"/>
  <c r="G85" i="11"/>
  <c r="M20" i="11"/>
  <c r="D147" i="11"/>
  <c r="D91" i="11"/>
  <c r="D27" i="11"/>
  <c r="G28" i="11"/>
  <c r="G63" i="11"/>
  <c r="G105" i="11"/>
  <c r="J24" i="11"/>
  <c r="J62" i="11"/>
  <c r="J104" i="11"/>
  <c r="J152" i="11"/>
  <c r="M12" i="11"/>
  <c r="M28" i="11"/>
  <c r="M44" i="11"/>
  <c r="M60" i="11"/>
  <c r="M76" i="11"/>
  <c r="M92" i="11"/>
  <c r="M108" i="11"/>
  <c r="M124" i="11"/>
  <c r="M140" i="11"/>
  <c r="M156" i="11"/>
  <c r="M36" i="11"/>
  <c r="D145" i="11"/>
  <c r="D17" i="11"/>
  <c r="G30" i="11"/>
  <c r="G68" i="11"/>
  <c r="G110" i="11"/>
  <c r="G149" i="11"/>
  <c r="J27" i="11"/>
  <c r="J69" i="11"/>
  <c r="J107" i="11"/>
  <c r="M13" i="11"/>
  <c r="M29" i="11"/>
  <c r="M45" i="11"/>
  <c r="M61" i="11"/>
  <c r="M77" i="11"/>
  <c r="M93" i="11"/>
  <c r="M109" i="11"/>
  <c r="M125" i="11"/>
  <c r="M141" i="11"/>
  <c r="M157" i="11"/>
  <c r="D143" i="11"/>
  <c r="D79" i="11"/>
  <c r="D15" i="11"/>
  <c r="G31" i="11"/>
  <c r="G69" i="11"/>
  <c r="G111" i="11"/>
  <c r="J30" i="11"/>
  <c r="J70" i="11"/>
  <c r="J117" i="11"/>
  <c r="M14" i="11"/>
  <c r="M78" i="11"/>
  <c r="M110" i="11"/>
  <c r="M126" i="11"/>
  <c r="M142" i="11"/>
  <c r="M158" i="11"/>
  <c r="M4" i="11"/>
  <c r="D142" i="11"/>
  <c r="G36" i="11"/>
  <c r="G70" i="11"/>
  <c r="G116" i="11"/>
  <c r="G153" i="11"/>
  <c r="J31" i="11"/>
  <c r="J71" i="11"/>
  <c r="J118" i="11"/>
  <c r="M63" i="11"/>
  <c r="M79" i="11"/>
  <c r="M95" i="11"/>
  <c r="M111" i="11"/>
  <c r="M127" i="11"/>
  <c r="M143" i="11"/>
  <c r="M159" i="11"/>
  <c r="D157" i="11"/>
  <c r="D141" i="11"/>
  <c r="D125" i="11"/>
  <c r="D109" i="11"/>
  <c r="D93" i="11"/>
  <c r="D77" i="11"/>
  <c r="D61" i="11"/>
  <c r="D45" i="11"/>
  <c r="D29" i="11"/>
  <c r="D13" i="11"/>
  <c r="G7" i="11"/>
  <c r="G23" i="11"/>
  <c r="G39" i="11"/>
  <c r="G55" i="11"/>
  <c r="G71" i="11"/>
  <c r="G87" i="11"/>
  <c r="G103" i="11"/>
  <c r="G119" i="11"/>
  <c r="G135" i="11"/>
  <c r="J9" i="11"/>
  <c r="J25" i="11"/>
  <c r="J41" i="11"/>
  <c r="J57" i="11"/>
  <c r="J73" i="11"/>
  <c r="J89" i="11"/>
  <c r="J105" i="11"/>
  <c r="J121" i="11"/>
  <c r="J137" i="11"/>
  <c r="J153" i="11"/>
  <c r="D156" i="11"/>
  <c r="D140" i="11"/>
  <c r="D124" i="11"/>
  <c r="D108" i="11"/>
  <c r="D92" i="11"/>
  <c r="D76" i="11"/>
  <c r="D60" i="11"/>
  <c r="D44" i="11"/>
  <c r="D28" i="11"/>
  <c r="D12" i="11"/>
  <c r="G8" i="11"/>
  <c r="G24" i="11"/>
  <c r="G40" i="11"/>
  <c r="G56" i="11"/>
  <c r="G72" i="11"/>
  <c r="G88" i="11"/>
  <c r="G104" i="11"/>
  <c r="G120" i="11"/>
  <c r="G136" i="11"/>
  <c r="J10" i="11"/>
  <c r="J26" i="11"/>
  <c r="J42" i="11"/>
  <c r="J58" i="11"/>
  <c r="J74" i="11"/>
  <c r="J90" i="11"/>
  <c r="J106" i="11"/>
  <c r="J122" i="11"/>
  <c r="J138" i="11"/>
  <c r="J154" i="11"/>
  <c r="D158" i="11"/>
  <c r="D154" i="11"/>
  <c r="D138" i="11"/>
  <c r="D122" i="11"/>
  <c r="D106" i="11"/>
  <c r="D90" i="11"/>
  <c r="D74" i="11"/>
  <c r="D58" i="11"/>
  <c r="D42" i="11"/>
  <c r="D26" i="11"/>
  <c r="D10" i="11"/>
  <c r="J76" i="11"/>
  <c r="J92" i="11"/>
  <c r="J108" i="11"/>
  <c r="J124" i="11"/>
  <c r="J140" i="11"/>
  <c r="J13" i="11"/>
  <c r="J29" i="11"/>
  <c r="J45" i="11"/>
  <c r="J61" i="11"/>
  <c r="J77" i="11"/>
  <c r="J93" i="11"/>
  <c r="J109" i="11"/>
  <c r="J125" i="11"/>
  <c r="J141" i="11"/>
  <c r="J157" i="11"/>
  <c r="J158" i="11"/>
  <c r="J159" i="11"/>
  <c r="J16" i="11"/>
  <c r="J32" i="11"/>
  <c r="J48" i="11"/>
  <c r="J64" i="11"/>
  <c r="J80" i="11"/>
  <c r="J96" i="11"/>
  <c r="J112" i="11"/>
  <c r="J128" i="11"/>
  <c r="J144" i="11"/>
  <c r="J17" i="11"/>
  <c r="J33" i="11"/>
  <c r="J49" i="11"/>
  <c r="J65" i="11"/>
  <c r="J97" i="11"/>
  <c r="J113" i="11"/>
  <c r="J129" i="11"/>
  <c r="J145" i="11"/>
  <c r="D132" i="11"/>
  <c r="D116" i="11"/>
  <c r="D100" i="11"/>
  <c r="D84" i="11"/>
  <c r="D68" i="11"/>
  <c r="D52" i="11"/>
  <c r="D36" i="11"/>
  <c r="D20" i="11"/>
  <c r="D4" i="11"/>
  <c r="G16" i="11"/>
  <c r="G32" i="11"/>
  <c r="G48" i="11"/>
  <c r="G64" i="11"/>
  <c r="G80" i="11"/>
  <c r="G96" i="11"/>
  <c r="G112" i="11"/>
  <c r="G128" i="11"/>
  <c r="G144" i="11"/>
  <c r="J2" i="11"/>
  <c r="K2" i="12" s="1"/>
  <c r="J18" i="11"/>
  <c r="J34" i="11"/>
  <c r="J50" i="11"/>
  <c r="J66" i="11"/>
  <c r="J82" i="11"/>
  <c r="J98" i="11"/>
  <c r="J114" i="11"/>
  <c r="J130" i="11"/>
  <c r="J146" i="11"/>
  <c r="D131" i="11"/>
  <c r="D115" i="11"/>
  <c r="D99" i="11"/>
  <c r="D83" i="11"/>
  <c r="D67" i="11"/>
  <c r="D51" i="11"/>
  <c r="D35" i="11"/>
  <c r="D19" i="11"/>
  <c r="D3" i="11"/>
  <c r="J3" i="11"/>
  <c r="J19" i="11"/>
  <c r="J35" i="11"/>
  <c r="J51" i="11"/>
  <c r="J67" i="11"/>
  <c r="J83" i="11"/>
  <c r="J99" i="11"/>
  <c r="J115" i="11"/>
  <c r="J131" i="11"/>
  <c r="D146" i="11"/>
  <c r="D130" i="11"/>
  <c r="D114" i="11"/>
  <c r="D98" i="11"/>
  <c r="D82" i="11"/>
  <c r="D66" i="11"/>
  <c r="D50" i="11"/>
  <c r="D34" i="11"/>
  <c r="D18" i="11"/>
  <c r="G2" i="11"/>
  <c r="H2" i="12" s="1"/>
  <c r="K14" i="4"/>
  <c r="R14" i="4" s="1"/>
  <c r="K10" i="4"/>
  <c r="R10" i="4" s="1"/>
  <c r="K9" i="4"/>
  <c r="R9" i="4" s="1"/>
  <c r="M86" i="4"/>
  <c r="K8" i="4"/>
  <c r="R8" i="4" s="1"/>
  <c r="K7" i="4"/>
  <c r="R7" i="4" s="1"/>
  <c r="K21" i="4"/>
  <c r="K5" i="4"/>
  <c r="R5" i="4" s="1"/>
  <c r="G130" i="4"/>
  <c r="M87" i="4"/>
  <c r="M123" i="4"/>
  <c r="K123" i="4"/>
  <c r="M108" i="4"/>
  <c r="K108" i="4"/>
  <c r="K92" i="4"/>
  <c r="K107" i="4"/>
  <c r="K91" i="4"/>
  <c r="K112" i="4"/>
  <c r="M112" i="4"/>
  <c r="M110" i="4"/>
  <c r="K110" i="4"/>
  <c r="M94" i="4"/>
  <c r="K94" i="4"/>
  <c r="K111" i="4"/>
  <c r="M111" i="4"/>
  <c r="M93" i="4"/>
  <c r="K93" i="4"/>
  <c r="K96" i="4"/>
  <c r="M96" i="4"/>
  <c r="M90" i="4"/>
  <c r="K90" i="4"/>
  <c r="M89" i="4"/>
  <c r="K89" i="4"/>
  <c r="K95" i="4"/>
  <c r="M95" i="4"/>
  <c r="M120" i="4"/>
  <c r="K120" i="4"/>
  <c r="M121" i="4"/>
  <c r="K121" i="4"/>
  <c r="M118" i="4"/>
  <c r="K118" i="4"/>
  <c r="M122" i="4"/>
  <c r="K122" i="4"/>
  <c r="K102" i="4"/>
  <c r="M102" i="4"/>
  <c r="K115" i="4"/>
  <c r="M115" i="4"/>
  <c r="M99" i="4"/>
  <c r="K99" i="4"/>
  <c r="M109" i="4"/>
  <c r="K109" i="4"/>
  <c r="M106" i="4"/>
  <c r="K106" i="4"/>
  <c r="M105" i="4"/>
  <c r="K105" i="4"/>
  <c r="M104" i="4"/>
  <c r="K104" i="4"/>
  <c r="M119" i="4"/>
  <c r="K119" i="4"/>
  <c r="M103" i="4"/>
  <c r="K103" i="4"/>
  <c r="K114" i="4"/>
  <c r="M114" i="4"/>
  <c r="K98" i="4"/>
  <c r="M98" i="4"/>
  <c r="K113" i="4"/>
  <c r="M113" i="4"/>
  <c r="K97" i="4"/>
  <c r="M97" i="4"/>
  <c r="M116" i="4"/>
  <c r="M117" i="4"/>
  <c r="M100" i="4"/>
  <c r="M101" i="4"/>
  <c r="P125" i="4" l="1"/>
  <c r="S125" i="4" s="1"/>
  <c r="R22" i="4"/>
  <c r="R13" i="4"/>
  <c r="R19" i="4"/>
  <c r="R21" i="4"/>
  <c r="P126" i="4"/>
  <c r="S126" i="4" s="1"/>
  <c r="P124" i="4"/>
  <c r="S124" i="4" s="1"/>
  <c r="G129" i="4"/>
  <c r="P67" i="4"/>
  <c r="S67" i="4" s="1"/>
  <c r="P66" i="4"/>
  <c r="K84" i="4"/>
  <c r="K86" i="4"/>
  <c r="K124" i="4"/>
  <c r="J81" i="11"/>
  <c r="K5" i="12" s="1"/>
  <c r="D81" i="11"/>
  <c r="E5" i="12" s="1"/>
  <c r="S81" i="11"/>
  <c r="T5" i="12" s="1"/>
  <c r="N7" i="12"/>
  <c r="AC7" i="12"/>
  <c r="Z3" i="12"/>
  <c r="Z7" i="12"/>
  <c r="Z6" i="12"/>
  <c r="N4" i="12"/>
  <c r="AC6" i="12"/>
  <c r="Y81" i="11"/>
  <c r="G81" i="11"/>
  <c r="H5" i="12" s="1"/>
  <c r="V81" i="11"/>
  <c r="W5" i="12" s="1"/>
  <c r="W7" i="12"/>
  <c r="N6" i="12"/>
  <c r="Q6" i="12"/>
  <c r="T6" i="12"/>
  <c r="AB15" i="11"/>
  <c r="AC4" i="12" s="1"/>
  <c r="W4" i="12"/>
  <c r="T4" i="12"/>
  <c r="Q7" i="12"/>
  <c r="N3" i="12"/>
  <c r="Q4" i="12"/>
  <c r="Q3" i="12"/>
  <c r="T7" i="12"/>
  <c r="T3" i="12"/>
  <c r="W3" i="12"/>
  <c r="AB3" i="11"/>
  <c r="AC3" i="12" s="1"/>
  <c r="Z4" i="12"/>
  <c r="W6" i="12"/>
  <c r="W2" i="12"/>
  <c r="AB2" i="11"/>
  <c r="AC2" i="12" s="1"/>
  <c r="H6" i="12"/>
  <c r="E4" i="12"/>
  <c r="K7" i="12"/>
  <c r="E6" i="12"/>
  <c r="H4" i="12"/>
  <c r="H3" i="12"/>
  <c r="E7" i="12"/>
  <c r="H7" i="12"/>
  <c r="K4" i="12"/>
  <c r="K6" i="12"/>
  <c r="K3" i="12"/>
  <c r="E3" i="12"/>
  <c r="M130" i="4"/>
  <c r="K88" i="4"/>
  <c r="K130" i="4"/>
  <c r="M83" i="4"/>
  <c r="K85" i="4"/>
  <c r="K87" i="4"/>
  <c r="K74" i="4"/>
  <c r="R74" i="4" s="1"/>
  <c r="K82" i="4"/>
  <c r="R82" i="4" s="1"/>
  <c r="N70" i="4"/>
  <c r="L70" i="4"/>
  <c r="N69" i="4"/>
  <c r="L69" i="4"/>
  <c r="N65" i="4"/>
  <c r="N64" i="4"/>
  <c r="N63" i="4"/>
  <c r="L63" i="4"/>
  <c r="N68" i="4"/>
  <c r="L68" i="4"/>
  <c r="N67" i="4"/>
  <c r="L67" i="4"/>
  <c r="N66" i="4"/>
  <c r="L66" i="4"/>
  <c r="L65" i="4"/>
  <c r="L64" i="4"/>
  <c r="AG128" i="1"/>
  <c r="AE128" i="1"/>
  <c r="AD128" i="1"/>
  <c r="AC128" i="1"/>
  <c r="AB128" i="1"/>
  <c r="AA128" i="1"/>
  <c r="Y128" i="1"/>
  <c r="X128" i="1"/>
  <c r="V128" i="1"/>
  <c r="U128" i="1"/>
  <c r="T128" i="1"/>
  <c r="S128" i="1"/>
  <c r="H73" i="1"/>
  <c r="G73" i="1" s="1"/>
  <c r="H74" i="1"/>
  <c r="G74" i="1" s="1"/>
  <c r="H71" i="1"/>
  <c r="G71" i="1" s="1"/>
  <c r="H75" i="1"/>
  <c r="G75" i="1" s="1"/>
  <c r="H72" i="1"/>
  <c r="G72" i="1" s="1"/>
  <c r="H79" i="1"/>
  <c r="G79" i="1" s="1"/>
  <c r="H77" i="1"/>
  <c r="G77" i="1" s="1"/>
  <c r="H78" i="1"/>
  <c r="G78" i="1" s="1"/>
  <c r="H82" i="1"/>
  <c r="G82" i="1" s="1"/>
  <c r="H80" i="1"/>
  <c r="G80" i="1" s="1"/>
  <c r="H81" i="1"/>
  <c r="G81" i="1" s="1"/>
  <c r="H76" i="1"/>
  <c r="G76" i="1" s="1"/>
  <c r="AG87" i="1"/>
  <c r="AE87" i="1"/>
  <c r="AG86" i="1"/>
  <c r="AE86" i="1"/>
  <c r="AG88" i="1"/>
  <c r="AE88" i="1"/>
  <c r="AG84" i="1"/>
  <c r="AE84" i="1"/>
  <c r="AG83" i="1"/>
  <c r="AE83" i="1"/>
  <c r="AG85" i="1"/>
  <c r="AE85" i="1"/>
  <c r="AD87" i="1"/>
  <c r="AB87" i="1"/>
  <c r="AD86" i="1"/>
  <c r="AB86" i="1"/>
  <c r="AD88" i="1"/>
  <c r="AB88" i="1"/>
  <c r="AD84" i="1"/>
  <c r="AB84" i="1"/>
  <c r="AD83" i="1"/>
  <c r="AB83" i="1"/>
  <c r="AD85" i="1"/>
  <c r="AB85" i="1"/>
  <c r="AA87" i="1"/>
  <c r="Y87" i="1"/>
  <c r="AA86" i="1"/>
  <c r="Y86" i="1"/>
  <c r="AA88" i="1"/>
  <c r="Y88" i="1"/>
  <c r="AA84" i="1"/>
  <c r="Y84" i="1"/>
  <c r="AA83" i="1"/>
  <c r="Y83" i="1"/>
  <c r="AA85" i="1"/>
  <c r="Y85" i="1"/>
  <c r="X87" i="1"/>
  <c r="V87" i="1"/>
  <c r="X86" i="1"/>
  <c r="V86" i="1"/>
  <c r="X88" i="1"/>
  <c r="V88" i="1"/>
  <c r="X84" i="1"/>
  <c r="V84" i="1"/>
  <c r="X83" i="1"/>
  <c r="V83" i="1"/>
  <c r="X85" i="1"/>
  <c r="V85" i="1"/>
  <c r="U87" i="1"/>
  <c r="S87" i="1"/>
  <c r="U86" i="1"/>
  <c r="S86" i="1"/>
  <c r="U88" i="1"/>
  <c r="S88" i="1"/>
  <c r="U84" i="1"/>
  <c r="S84" i="1"/>
  <c r="U83" i="1"/>
  <c r="S83" i="1"/>
  <c r="U85" i="1"/>
  <c r="S8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T26" i="1" s="1"/>
  <c r="G27" i="1"/>
  <c r="G28" i="1"/>
  <c r="G29" i="1"/>
  <c r="G30" i="1"/>
  <c r="G31" i="1"/>
  <c r="G32" i="1"/>
  <c r="G33" i="1"/>
  <c r="G34" i="1"/>
  <c r="G35" i="1"/>
  <c r="G36" i="1"/>
  <c r="AC36" i="1" s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W102" i="1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3" i="1"/>
  <c r="AJ130" i="1"/>
  <c r="AH130" i="1"/>
  <c r="AJ127" i="1"/>
  <c r="AH127" i="1"/>
  <c r="AJ126" i="1"/>
  <c r="AH126" i="1"/>
  <c r="AJ125" i="1"/>
  <c r="AH125" i="1"/>
  <c r="AJ124" i="1"/>
  <c r="AH124" i="1"/>
  <c r="AG130" i="1"/>
  <c r="AE130" i="1"/>
  <c r="AG126" i="1"/>
  <c r="AE126" i="1"/>
  <c r="AG125" i="1"/>
  <c r="AE125" i="1"/>
  <c r="AG124" i="1"/>
  <c r="AE124" i="1"/>
  <c r="AG70" i="1"/>
  <c r="AE70" i="1"/>
  <c r="AG69" i="1"/>
  <c r="AE69" i="1"/>
  <c r="AG68" i="1"/>
  <c r="AE68" i="1"/>
  <c r="AG67" i="1"/>
  <c r="AE67" i="1"/>
  <c r="AG66" i="1"/>
  <c r="AE66" i="1"/>
  <c r="AG65" i="1"/>
  <c r="AE65" i="1"/>
  <c r="AG64" i="1"/>
  <c r="AE64" i="1"/>
  <c r="AG63" i="1"/>
  <c r="AE63" i="1"/>
  <c r="AD130" i="1"/>
  <c r="AB130" i="1"/>
  <c r="AD126" i="1"/>
  <c r="AB126" i="1"/>
  <c r="AD125" i="1"/>
  <c r="AB125" i="1"/>
  <c r="AD124" i="1"/>
  <c r="AB124" i="1"/>
  <c r="AD70" i="1"/>
  <c r="AB70" i="1"/>
  <c r="AD69" i="1"/>
  <c r="AB69" i="1"/>
  <c r="AD68" i="1"/>
  <c r="AB68" i="1"/>
  <c r="AD67" i="1"/>
  <c r="AB67" i="1"/>
  <c r="AD66" i="1"/>
  <c r="AB66" i="1"/>
  <c r="AD65" i="1"/>
  <c r="AB65" i="1"/>
  <c r="AD64" i="1"/>
  <c r="AB64" i="1"/>
  <c r="AD63" i="1"/>
  <c r="AB63" i="1"/>
  <c r="AA130" i="1"/>
  <c r="Y130" i="1"/>
  <c r="AA126" i="1"/>
  <c r="Y126" i="1"/>
  <c r="AA125" i="1"/>
  <c r="Y125" i="1"/>
  <c r="AA124" i="1"/>
  <c r="Y124" i="1"/>
  <c r="AA70" i="1"/>
  <c r="Y70" i="1"/>
  <c r="AA69" i="1"/>
  <c r="Y69" i="1"/>
  <c r="AA68" i="1"/>
  <c r="Y68" i="1"/>
  <c r="AA67" i="1"/>
  <c r="Y67" i="1"/>
  <c r="AA66" i="1"/>
  <c r="Y66" i="1"/>
  <c r="AA65" i="1"/>
  <c r="Y65" i="1"/>
  <c r="AA64" i="1"/>
  <c r="Y64" i="1"/>
  <c r="AA63" i="1"/>
  <c r="Y63" i="1"/>
  <c r="X130" i="1"/>
  <c r="V130" i="1"/>
  <c r="X126" i="1"/>
  <c r="V126" i="1"/>
  <c r="X125" i="1"/>
  <c r="V125" i="1"/>
  <c r="X124" i="1"/>
  <c r="V124" i="1"/>
  <c r="X70" i="1"/>
  <c r="V70" i="1"/>
  <c r="X69" i="1"/>
  <c r="V69" i="1"/>
  <c r="X68" i="1"/>
  <c r="V68" i="1"/>
  <c r="X67" i="1"/>
  <c r="V67" i="1"/>
  <c r="X66" i="1"/>
  <c r="V66" i="1"/>
  <c r="X65" i="1"/>
  <c r="V65" i="1"/>
  <c r="X64" i="1"/>
  <c r="V64" i="1"/>
  <c r="X63" i="1"/>
  <c r="V63" i="1"/>
  <c r="U130" i="1"/>
  <c r="S130" i="1"/>
  <c r="U126" i="1"/>
  <c r="S126" i="1"/>
  <c r="U125" i="1"/>
  <c r="S125" i="1"/>
  <c r="U124" i="1"/>
  <c r="S124" i="1"/>
  <c r="U70" i="1"/>
  <c r="U69" i="1"/>
  <c r="U68" i="1"/>
  <c r="U67" i="1"/>
  <c r="U66" i="1"/>
  <c r="U65" i="1"/>
  <c r="U64" i="1"/>
  <c r="U63" i="1"/>
  <c r="S70" i="1"/>
  <c r="S69" i="1"/>
  <c r="S68" i="1"/>
  <c r="S67" i="1"/>
  <c r="S66" i="1"/>
  <c r="S65" i="1"/>
  <c r="S64" i="1"/>
  <c r="S63" i="1"/>
  <c r="P85" i="1"/>
  <c r="R87" i="1"/>
  <c r="P87" i="1"/>
  <c r="R86" i="1"/>
  <c r="P86" i="1"/>
  <c r="R88" i="1"/>
  <c r="P88" i="1"/>
  <c r="R84" i="1"/>
  <c r="P84" i="1"/>
  <c r="R83" i="1"/>
  <c r="P83" i="1"/>
  <c r="P129" i="1" s="1"/>
  <c r="R85" i="1"/>
  <c r="O87" i="1"/>
  <c r="M87" i="1"/>
  <c r="O86" i="1"/>
  <c r="M86" i="1"/>
  <c r="O88" i="1"/>
  <c r="M88" i="1"/>
  <c r="O84" i="1"/>
  <c r="M84" i="1"/>
  <c r="O83" i="1"/>
  <c r="M83" i="1"/>
  <c r="O85" i="1"/>
  <c r="M85" i="1"/>
  <c r="L87" i="1"/>
  <c r="L86" i="1"/>
  <c r="L88" i="1"/>
  <c r="L84" i="1"/>
  <c r="L83" i="1"/>
  <c r="L85" i="1"/>
  <c r="J87" i="1"/>
  <c r="J86" i="1"/>
  <c r="J88" i="1"/>
  <c r="J84" i="1"/>
  <c r="J83" i="1"/>
  <c r="J85" i="1"/>
  <c r="S66" i="4" l="1"/>
  <c r="R124" i="4"/>
  <c r="P127" i="4"/>
  <c r="S127" i="4" s="1"/>
  <c r="M129" i="4"/>
  <c r="M131" i="4"/>
  <c r="R130" i="4"/>
  <c r="AF44" i="1"/>
  <c r="Z59" i="1"/>
  <c r="AC11" i="1"/>
  <c r="J129" i="1"/>
  <c r="L129" i="1"/>
  <c r="N74" i="1"/>
  <c r="R129" i="1"/>
  <c r="Q76" i="1"/>
  <c r="M129" i="1"/>
  <c r="AI70" i="1"/>
  <c r="AL70" i="1" s="1"/>
  <c r="Q81" i="1"/>
  <c r="O129" i="1"/>
  <c r="AI69" i="1"/>
  <c r="AL69" i="1" s="1"/>
  <c r="K80" i="1"/>
  <c r="K73" i="1"/>
  <c r="K82" i="1"/>
  <c r="K77" i="1"/>
  <c r="K79" i="1"/>
  <c r="N72" i="1"/>
  <c r="N75" i="1"/>
  <c r="N71" i="1"/>
  <c r="G128" i="1"/>
  <c r="K53" i="4"/>
  <c r="R53" i="4" s="1"/>
  <c r="K66" i="4"/>
  <c r="R66" i="4" s="1"/>
  <c r="K64" i="4"/>
  <c r="S64" i="4" s="1"/>
  <c r="K70" i="4"/>
  <c r="R70" i="4" s="1"/>
  <c r="K49" i="4"/>
  <c r="S49" i="4" s="1"/>
  <c r="K24" i="4"/>
  <c r="R24" i="4" s="1"/>
  <c r="G128" i="4"/>
  <c r="K29" i="4"/>
  <c r="R29" i="4" s="1"/>
  <c r="K54" i="4"/>
  <c r="R54" i="4" s="1"/>
  <c r="K50" i="4"/>
  <c r="S50" i="4" s="1"/>
  <c r="K28" i="4"/>
  <c r="R28" i="4" s="1"/>
  <c r="K76" i="4"/>
  <c r="R76" i="4" s="1"/>
  <c r="K69" i="4"/>
  <c r="R69" i="4" s="1"/>
  <c r="K58" i="4"/>
  <c r="R58" i="4" s="1"/>
  <c r="K129" i="4"/>
  <c r="L131" i="4"/>
  <c r="N131" i="4"/>
  <c r="N9" i="12"/>
  <c r="W9" i="12"/>
  <c r="H8" i="12"/>
  <c r="N8" i="12"/>
  <c r="Z5" i="12"/>
  <c r="Z9" i="12" s="1"/>
  <c r="AB81" i="11"/>
  <c r="AC5" i="12" s="1"/>
  <c r="AC9" i="12" s="1"/>
  <c r="Q10" i="12"/>
  <c r="E9" i="12"/>
  <c r="Q9" i="12"/>
  <c r="H9" i="12"/>
  <c r="T10" i="12"/>
  <c r="K8" i="12"/>
  <c r="T9" i="12"/>
  <c r="K9" i="12"/>
  <c r="K10" i="12"/>
  <c r="T8" i="12"/>
  <c r="Q8" i="12"/>
  <c r="N10" i="12"/>
  <c r="E8" i="12"/>
  <c r="H10" i="12"/>
  <c r="Z8" i="12"/>
  <c r="AC8" i="12"/>
  <c r="W8" i="12"/>
  <c r="W10" i="12"/>
  <c r="E10" i="12"/>
  <c r="AF97" i="1"/>
  <c r="AI112" i="1"/>
  <c r="AL112" i="1" s="1"/>
  <c r="AC110" i="1"/>
  <c r="AI109" i="1"/>
  <c r="AL109" i="1" s="1"/>
  <c r="AC123" i="1"/>
  <c r="AI107" i="1"/>
  <c r="AL107" i="1" s="1"/>
  <c r="Z91" i="1"/>
  <c r="AF122" i="1"/>
  <c r="AI105" i="1"/>
  <c r="AL105" i="1" s="1"/>
  <c r="AF120" i="1"/>
  <c r="AC104" i="1"/>
  <c r="AC98" i="1"/>
  <c r="AI113" i="1"/>
  <c r="AL113" i="1" s="1"/>
  <c r="AF96" i="1"/>
  <c r="Z111" i="1"/>
  <c r="AF121" i="1"/>
  <c r="AI119" i="1"/>
  <c r="AL119" i="1" s="1"/>
  <c r="AC99" i="1"/>
  <c r="AI114" i="1"/>
  <c r="AL114" i="1" s="1"/>
  <c r="AI95" i="1"/>
  <c r="AL95" i="1" s="1"/>
  <c r="AI106" i="1"/>
  <c r="AL106" i="1" s="1"/>
  <c r="AC102" i="1"/>
  <c r="AI117" i="1"/>
  <c r="AL117" i="1" s="1"/>
  <c r="AI101" i="1"/>
  <c r="AL101" i="1" s="1"/>
  <c r="AI115" i="1"/>
  <c r="AL115" i="1" s="1"/>
  <c r="T90" i="1"/>
  <c r="Z118" i="1"/>
  <c r="AF116" i="1"/>
  <c r="AC100" i="1"/>
  <c r="AC94" i="1"/>
  <c r="AI93" i="1"/>
  <c r="AL93" i="1" s="1"/>
  <c r="T108" i="1"/>
  <c r="AI92" i="1"/>
  <c r="AL92" i="1" s="1"/>
  <c r="AI89" i="1"/>
  <c r="AL89" i="1" s="1"/>
  <c r="AI49" i="1"/>
  <c r="AL49" i="1" s="1"/>
  <c r="AI33" i="1"/>
  <c r="AL33" i="1" s="1"/>
  <c r="AI17" i="1"/>
  <c r="AL17" i="1" s="1"/>
  <c r="AC48" i="1"/>
  <c r="AI32" i="1"/>
  <c r="AI16" i="1"/>
  <c r="AL16" i="1" s="1"/>
  <c r="W47" i="1"/>
  <c r="AI31" i="1"/>
  <c r="AL31" i="1" s="1"/>
  <c r="Z15" i="1"/>
  <c r="AI62" i="1"/>
  <c r="AL62" i="1" s="1"/>
  <c r="T46" i="1"/>
  <c r="AI30" i="1"/>
  <c r="AL30" i="1" s="1"/>
  <c r="W14" i="1"/>
  <c r="AF45" i="1"/>
  <c r="AI29" i="1"/>
  <c r="AL29" i="1" s="1"/>
  <c r="AF13" i="1"/>
  <c r="AI60" i="1"/>
  <c r="AL60" i="1" s="1"/>
  <c r="AC44" i="1"/>
  <c r="AF28" i="1"/>
  <c r="AI12" i="1"/>
  <c r="AL12" i="1" s="1"/>
  <c r="AI61" i="1"/>
  <c r="AL61" i="1" s="1"/>
  <c r="AF59" i="1"/>
  <c r="Z43" i="1"/>
  <c r="AI27" i="1"/>
  <c r="T11" i="1"/>
  <c r="AF58" i="1"/>
  <c r="AF42" i="1"/>
  <c r="AI26" i="1"/>
  <c r="AL26" i="1" s="1"/>
  <c r="AC10" i="1"/>
  <c r="AC57" i="1"/>
  <c r="AF41" i="1"/>
  <c r="AF25" i="1"/>
  <c r="T9" i="1"/>
  <c r="AC56" i="1"/>
  <c r="Z40" i="1"/>
  <c r="W24" i="1"/>
  <c r="AF8" i="1"/>
  <c r="AI55" i="1"/>
  <c r="AL55" i="1" s="1"/>
  <c r="T39" i="1"/>
  <c r="AC23" i="1"/>
  <c r="AF7" i="1"/>
  <c r="AF54" i="1"/>
  <c r="AI38" i="1"/>
  <c r="AL38" i="1" s="1"/>
  <c r="AI22" i="1"/>
  <c r="AL22" i="1" s="1"/>
  <c r="W6" i="1"/>
  <c r="AI53" i="1"/>
  <c r="AL53" i="1" s="1"/>
  <c r="AI37" i="1"/>
  <c r="AF21" i="1"/>
  <c r="Z5" i="1"/>
  <c r="T36" i="1"/>
  <c r="AI20" i="1"/>
  <c r="AL20" i="1" s="1"/>
  <c r="AI4" i="1"/>
  <c r="AL4" i="1" s="1"/>
  <c r="Z52" i="1"/>
  <c r="Z51" i="1"/>
  <c r="AC35" i="1"/>
  <c r="AI19" i="1"/>
  <c r="AL19" i="1" s="1"/>
  <c r="AC50" i="1"/>
  <c r="Z34" i="1"/>
  <c r="Z18" i="1"/>
  <c r="AI45" i="1"/>
  <c r="AL45" i="1" s="1"/>
  <c r="AI3" i="1"/>
  <c r="AL3" i="1" s="1"/>
  <c r="AF81" i="1"/>
  <c r="Z101" i="1"/>
  <c r="AI71" i="1"/>
  <c r="Z81" i="1"/>
  <c r="K74" i="1"/>
  <c r="Z71" i="1"/>
  <c r="Z76" i="1"/>
  <c r="W71" i="1"/>
  <c r="AI58" i="1"/>
  <c r="AL58" i="1" s="1"/>
  <c r="N78" i="1"/>
  <c r="Z78" i="1"/>
  <c r="Z116" i="1"/>
  <c r="T114" i="1"/>
  <c r="AI97" i="1"/>
  <c r="AL97" i="1" s="1"/>
  <c r="W77" i="1"/>
  <c r="AF114" i="1"/>
  <c r="T116" i="1"/>
  <c r="Z98" i="1"/>
  <c r="T100" i="1"/>
  <c r="T97" i="1"/>
  <c r="W97" i="1"/>
  <c r="W100" i="1"/>
  <c r="W64" i="1"/>
  <c r="W114" i="1"/>
  <c r="AI81" i="1"/>
  <c r="AL81" i="1" s="1"/>
  <c r="AI80" i="1"/>
  <c r="W82" i="1"/>
  <c r="T13" i="1"/>
  <c r="W29" i="1"/>
  <c r="AC13" i="1"/>
  <c r="AC29" i="1"/>
  <c r="W75" i="1"/>
  <c r="T29" i="1"/>
  <c r="AF29" i="1"/>
  <c r="K75" i="1"/>
  <c r="W73" i="1"/>
  <c r="K76" i="1"/>
  <c r="AI78" i="1"/>
  <c r="AL78" i="1" s="1"/>
  <c r="N81" i="1"/>
  <c r="AI75" i="1"/>
  <c r="AF70" i="1"/>
  <c r="AF61" i="1"/>
  <c r="AF80" i="1"/>
  <c r="W45" i="1"/>
  <c r="W116" i="1"/>
  <c r="AF71" i="1"/>
  <c r="Z97" i="1"/>
  <c r="W113" i="1"/>
  <c r="Z77" i="1"/>
  <c r="AI13" i="1"/>
  <c r="AL13" i="1" s="1"/>
  <c r="N77" i="1"/>
  <c r="AF82" i="1"/>
  <c r="Z79" i="1"/>
  <c r="W115" i="1"/>
  <c r="Z113" i="1"/>
  <c r="AC45" i="1"/>
  <c r="N79" i="1"/>
  <c r="AF78" i="1"/>
  <c r="Z72" i="1"/>
  <c r="AC61" i="1"/>
  <c r="Q70" i="1"/>
  <c r="AI82" i="1"/>
  <c r="AL82" i="1" s="1"/>
  <c r="AF77" i="1"/>
  <c r="Z75" i="1"/>
  <c r="W74" i="1"/>
  <c r="AI77" i="1"/>
  <c r="AF72" i="1"/>
  <c r="Z74" i="1"/>
  <c r="W76" i="1"/>
  <c r="Z82" i="1"/>
  <c r="AC113" i="1"/>
  <c r="T61" i="1"/>
  <c r="AC115" i="1"/>
  <c r="AI79" i="1"/>
  <c r="AL79" i="1" s="1"/>
  <c r="AF75" i="1"/>
  <c r="Z73" i="1"/>
  <c r="W70" i="1"/>
  <c r="AC97" i="1"/>
  <c r="AF79" i="1"/>
  <c r="AI72" i="1"/>
  <c r="AL72" i="1" s="1"/>
  <c r="W95" i="1"/>
  <c r="AF74" i="1"/>
  <c r="Z70" i="1"/>
  <c r="T113" i="1"/>
  <c r="AF73" i="1"/>
  <c r="AF113" i="1"/>
  <c r="AI74" i="1"/>
  <c r="AL74" i="1" s="1"/>
  <c r="AF76" i="1"/>
  <c r="W81" i="1"/>
  <c r="T45" i="1"/>
  <c r="K81" i="1"/>
  <c r="AI73" i="1"/>
  <c r="AL73" i="1" s="1"/>
  <c r="W80" i="1"/>
  <c r="AI76" i="1"/>
  <c r="AL76" i="1" s="1"/>
  <c r="W43" i="1"/>
  <c r="Z28" i="1"/>
  <c r="Z13" i="1"/>
  <c r="K71" i="1"/>
  <c r="Z80" i="1"/>
  <c r="W78" i="1"/>
  <c r="W79" i="1"/>
  <c r="W72" i="1"/>
  <c r="K72" i="4"/>
  <c r="R72" i="4" s="1"/>
  <c r="L127" i="4"/>
  <c r="K23" i="4"/>
  <c r="R23" i="4" s="1"/>
  <c r="G125" i="4"/>
  <c r="G126" i="4"/>
  <c r="N127" i="4"/>
  <c r="K81" i="4"/>
  <c r="R81" i="4" s="1"/>
  <c r="K80" i="4"/>
  <c r="R80" i="4" s="1"/>
  <c r="K78" i="4"/>
  <c r="R78" i="4" s="1"/>
  <c r="K77" i="4"/>
  <c r="S77" i="4" s="1"/>
  <c r="K79" i="4"/>
  <c r="R79" i="4" s="1"/>
  <c r="K75" i="4"/>
  <c r="S75" i="4" s="1"/>
  <c r="K71" i="4"/>
  <c r="S71" i="4" s="1"/>
  <c r="K73" i="4"/>
  <c r="R73" i="4" s="1"/>
  <c r="K47" i="4"/>
  <c r="R47" i="4" s="1"/>
  <c r="K31" i="4"/>
  <c r="R31" i="4" s="1"/>
  <c r="K65" i="4"/>
  <c r="R65" i="4" s="1"/>
  <c r="K44" i="4"/>
  <c r="S44" i="4" s="1"/>
  <c r="K56" i="4"/>
  <c r="R56" i="4" s="1"/>
  <c r="K26" i="4"/>
  <c r="R26" i="4" s="1"/>
  <c r="K42" i="4"/>
  <c r="R42" i="4" s="1"/>
  <c r="K60" i="4"/>
  <c r="R60" i="4" s="1"/>
  <c r="K45" i="4"/>
  <c r="R45" i="4" s="1"/>
  <c r="K59" i="4"/>
  <c r="R59" i="4" s="1"/>
  <c r="K46" i="4"/>
  <c r="R46" i="4" s="1"/>
  <c r="K30" i="4"/>
  <c r="R30" i="4" s="1"/>
  <c r="K62" i="4"/>
  <c r="R62" i="4" s="1"/>
  <c r="K72" i="1"/>
  <c r="N73" i="1"/>
  <c r="N76" i="1"/>
  <c r="Q80" i="1"/>
  <c r="Q82" i="1"/>
  <c r="Q78" i="1"/>
  <c r="Q77" i="1"/>
  <c r="Q79" i="1"/>
  <c r="N80" i="1"/>
  <c r="N82" i="1"/>
  <c r="Q72" i="1"/>
  <c r="Q75" i="1"/>
  <c r="Q71" i="1"/>
  <c r="Q74" i="1"/>
  <c r="Q73" i="1"/>
  <c r="K78" i="1"/>
  <c r="W58" i="1"/>
  <c r="AI118" i="1"/>
  <c r="AL118" i="1" s="1"/>
  <c r="W42" i="1"/>
  <c r="AF68" i="1"/>
  <c r="W10" i="1"/>
  <c r="AF52" i="1"/>
  <c r="T20" i="1"/>
  <c r="AF4" i="1"/>
  <c r="Z10" i="1"/>
  <c r="Z26" i="1"/>
  <c r="Z42" i="1"/>
  <c r="AC116" i="1"/>
  <c r="AC24" i="1"/>
  <c r="T115" i="1"/>
  <c r="AF40" i="1"/>
  <c r="Z99" i="1"/>
  <c r="AF99" i="1"/>
  <c r="Z115" i="1"/>
  <c r="AF115" i="1"/>
  <c r="W8" i="1"/>
  <c r="AI40" i="1"/>
  <c r="AL40" i="1" s="1"/>
  <c r="AI99" i="1"/>
  <c r="AL99" i="1" s="1"/>
  <c r="W99" i="1"/>
  <c r="AI104" i="1"/>
  <c r="AL104" i="1" s="1"/>
  <c r="AC30" i="1"/>
  <c r="AC42" i="1"/>
  <c r="AI25" i="1"/>
  <c r="AI10" i="1"/>
  <c r="AL10" i="1" s="1"/>
  <c r="Z41" i="1"/>
  <c r="T21" i="1"/>
  <c r="AI21" i="1"/>
  <c r="AL21" i="1" s="1"/>
  <c r="AC69" i="1"/>
  <c r="Z37" i="1"/>
  <c r="W119" i="1"/>
  <c r="AF69" i="1"/>
  <c r="AC21" i="1"/>
  <c r="T53" i="1"/>
  <c r="Z21" i="1"/>
  <c r="AF37" i="1"/>
  <c r="T5" i="1"/>
  <c r="W103" i="1"/>
  <c r="W5" i="1"/>
  <c r="W21" i="1"/>
  <c r="AC37" i="1"/>
  <c r="AF53" i="1"/>
  <c r="W37" i="1"/>
  <c r="AI5" i="1"/>
  <c r="AL5" i="1" s="1"/>
  <c r="Z53" i="1"/>
  <c r="AC53" i="1"/>
  <c r="AI103" i="1"/>
  <c r="AL103" i="1" s="1"/>
  <c r="W53" i="1"/>
  <c r="Z119" i="1"/>
  <c r="AF103" i="1"/>
  <c r="T119" i="1"/>
  <c r="AF5" i="1"/>
  <c r="Z69" i="1"/>
  <c r="AC103" i="1"/>
  <c r="T103" i="1"/>
  <c r="AF119" i="1"/>
  <c r="Z103" i="1"/>
  <c r="AC5" i="1"/>
  <c r="W69" i="1"/>
  <c r="AC119" i="1"/>
  <c r="AC38" i="1"/>
  <c r="W120" i="1"/>
  <c r="T117" i="1"/>
  <c r="AC51" i="1"/>
  <c r="W117" i="1"/>
  <c r="T101" i="1"/>
  <c r="AC101" i="1"/>
  <c r="Z117" i="1"/>
  <c r="W101" i="1"/>
  <c r="T51" i="1"/>
  <c r="AC117" i="1"/>
  <c r="Z35" i="1"/>
  <c r="AI41" i="1"/>
  <c r="AL41" i="1" s="1"/>
  <c r="W25" i="1"/>
  <c r="Z56" i="1"/>
  <c r="Z122" i="1"/>
  <c r="AC8" i="1"/>
  <c r="Z57" i="1"/>
  <c r="AI56" i="1"/>
  <c r="AL56" i="1" s="1"/>
  <c r="W40" i="1"/>
  <c r="AF56" i="1"/>
  <c r="AI57" i="1"/>
  <c r="AC25" i="1"/>
  <c r="W41" i="1"/>
  <c r="Z8" i="1"/>
  <c r="AF57" i="1"/>
  <c r="AI24" i="1"/>
  <c r="AL24" i="1" s="1"/>
  <c r="T24" i="1"/>
  <c r="T8" i="1"/>
  <c r="AC40" i="1"/>
  <c r="AC9" i="1"/>
  <c r="T25" i="1"/>
  <c r="W56" i="1"/>
  <c r="Z24" i="1"/>
  <c r="AC41" i="1"/>
  <c r="AF101" i="1"/>
  <c r="T41" i="1"/>
  <c r="W57" i="1"/>
  <c r="Z25" i="1"/>
  <c r="AF24" i="1"/>
  <c r="AC111" i="1"/>
  <c r="T56" i="1"/>
  <c r="T57" i="1"/>
  <c r="AF35" i="1"/>
  <c r="Z39" i="1"/>
  <c r="AF117" i="1"/>
  <c r="AI35" i="1"/>
  <c r="AF39" i="1"/>
  <c r="T54" i="1"/>
  <c r="T7" i="1"/>
  <c r="Z89" i="1"/>
  <c r="AC89" i="1"/>
  <c r="W38" i="1"/>
  <c r="AF104" i="1"/>
  <c r="W39" i="1"/>
  <c r="AF105" i="1"/>
  <c r="AC7" i="1"/>
  <c r="Z38" i="1"/>
  <c r="Z104" i="1"/>
  <c r="AF38" i="1"/>
  <c r="AF6" i="1"/>
  <c r="T6" i="1"/>
  <c r="W104" i="1"/>
  <c r="AC39" i="1"/>
  <c r="T120" i="1"/>
  <c r="W54" i="1"/>
  <c r="AI23" i="1"/>
  <c r="AL23" i="1" s="1"/>
  <c r="W55" i="1"/>
  <c r="Z6" i="1"/>
  <c r="T22" i="1"/>
  <c r="Z7" i="1"/>
  <c r="Z54" i="1"/>
  <c r="AI39" i="1"/>
  <c r="AL39" i="1" s="1"/>
  <c r="T23" i="1"/>
  <c r="W7" i="1"/>
  <c r="Z55" i="1"/>
  <c r="AF55" i="1"/>
  <c r="W89" i="1"/>
  <c r="AC105" i="1"/>
  <c r="AE127" i="1"/>
  <c r="AC55" i="1"/>
  <c r="T38" i="1"/>
  <c r="W23" i="1"/>
  <c r="Z23" i="1"/>
  <c r="AC70" i="1"/>
  <c r="AF23" i="1"/>
  <c r="AI121" i="1"/>
  <c r="AL121" i="1" s="1"/>
  <c r="Z120" i="1"/>
  <c r="Z121" i="1"/>
  <c r="Z105" i="1"/>
  <c r="AG127" i="1"/>
  <c r="T60" i="1"/>
  <c r="W28" i="1"/>
  <c r="W98" i="1"/>
  <c r="Z44" i="1"/>
  <c r="Z114" i="1"/>
  <c r="AC54" i="1"/>
  <c r="AI28" i="1"/>
  <c r="AL28" i="1" s="1"/>
  <c r="AI100" i="1"/>
  <c r="AL100" i="1" s="1"/>
  <c r="AI54" i="1"/>
  <c r="AL54" i="1" s="1"/>
  <c r="AI11" i="1"/>
  <c r="AL11" i="1" s="1"/>
  <c r="T44" i="1"/>
  <c r="Z12" i="1"/>
  <c r="AC27" i="1"/>
  <c r="AF98" i="1"/>
  <c r="AC28" i="1"/>
  <c r="AC114" i="1"/>
  <c r="AI98" i="1"/>
  <c r="AL98" i="1" s="1"/>
  <c r="W66" i="1"/>
  <c r="T12" i="1"/>
  <c r="AF100" i="1"/>
  <c r="AC59" i="1"/>
  <c r="T98" i="1"/>
  <c r="AC60" i="1"/>
  <c r="AI43" i="1"/>
  <c r="AL43" i="1" s="1"/>
  <c r="AI116" i="1"/>
  <c r="AL116" i="1" s="1"/>
  <c r="AF12" i="1"/>
  <c r="W63" i="1"/>
  <c r="AI44" i="1"/>
  <c r="AL44" i="1" s="1"/>
  <c r="AA129" i="1"/>
  <c r="W44" i="1"/>
  <c r="Z27" i="1"/>
  <c r="Z60" i="1"/>
  <c r="AC120" i="1"/>
  <c r="AF43" i="1"/>
  <c r="AI46" i="1"/>
  <c r="AI120" i="1"/>
  <c r="AL120" i="1" s="1"/>
  <c r="W12" i="1"/>
  <c r="T59" i="1"/>
  <c r="Z100" i="1"/>
  <c r="AC12" i="1"/>
  <c r="AC43" i="1"/>
  <c r="AD131" i="1"/>
  <c r="AE131" i="1"/>
  <c r="AI59" i="1"/>
  <c r="AL59" i="1" s="1"/>
  <c r="T27" i="1"/>
  <c r="W60" i="1"/>
  <c r="W59" i="1"/>
  <c r="AF27" i="1"/>
  <c r="AG129" i="1"/>
  <c r="W27" i="1"/>
  <c r="AF60" i="1"/>
  <c r="Z65" i="1"/>
  <c r="AC67" i="1"/>
  <c r="AG131" i="1"/>
  <c r="AE129" i="1"/>
  <c r="AD129" i="1"/>
  <c r="AB129" i="1"/>
  <c r="AB131" i="1"/>
  <c r="X129" i="1"/>
  <c r="Y129" i="1"/>
  <c r="U129" i="1"/>
  <c r="V129" i="1"/>
  <c r="G86" i="1"/>
  <c r="G83" i="1"/>
  <c r="G84" i="1"/>
  <c r="G88" i="1"/>
  <c r="G87" i="1"/>
  <c r="S129" i="1"/>
  <c r="G85" i="1"/>
  <c r="K57" i="4"/>
  <c r="R57" i="4" s="1"/>
  <c r="K48" i="4"/>
  <c r="S48" i="4" s="1"/>
  <c r="K43" i="4"/>
  <c r="S43" i="4" s="1"/>
  <c r="K41" i="4"/>
  <c r="R41" i="4" s="1"/>
  <c r="K27" i="4"/>
  <c r="S27" i="4" s="1"/>
  <c r="K25" i="4"/>
  <c r="S25" i="4" s="1"/>
  <c r="K37" i="4"/>
  <c r="R37" i="4" s="1"/>
  <c r="K38" i="4"/>
  <c r="R38" i="4" s="1"/>
  <c r="K51" i="4"/>
  <c r="S51" i="4" s="1"/>
  <c r="K35" i="4"/>
  <c r="R35" i="4" s="1"/>
  <c r="K34" i="4"/>
  <c r="R34" i="4" s="1"/>
  <c r="K32" i="4"/>
  <c r="R32" i="4" s="1"/>
  <c r="K40" i="4"/>
  <c r="R40" i="4" s="1"/>
  <c r="K61" i="4"/>
  <c r="R61" i="4" s="1"/>
  <c r="K33" i="4"/>
  <c r="R33" i="4" s="1"/>
  <c r="K55" i="4"/>
  <c r="R55" i="4" s="1"/>
  <c r="K39" i="4"/>
  <c r="R39" i="4" s="1"/>
  <c r="K52" i="4"/>
  <c r="R52" i="4" s="1"/>
  <c r="K36" i="4"/>
  <c r="S36" i="4" s="1"/>
  <c r="AI67" i="1"/>
  <c r="AL67" i="1" s="1"/>
  <c r="AI51" i="1"/>
  <c r="AF95" i="1"/>
  <c r="AC95" i="1"/>
  <c r="AF51" i="1"/>
  <c r="Z17" i="1"/>
  <c r="AF22" i="1"/>
  <c r="AI18" i="1"/>
  <c r="AL18" i="1" s="1"/>
  <c r="AI15" i="1"/>
  <c r="AL15" i="1" s="1"/>
  <c r="W9" i="1"/>
  <c r="Z9" i="1"/>
  <c r="AC6" i="1"/>
  <c r="AI14" i="1"/>
  <c r="AL14" i="1" s="1"/>
  <c r="W22" i="1"/>
  <c r="Z22" i="1"/>
  <c r="AC22" i="1"/>
  <c r="AI9" i="1"/>
  <c r="AL9" i="1" s="1"/>
  <c r="AI8" i="1"/>
  <c r="AL8" i="1" s="1"/>
  <c r="AI7" i="1"/>
  <c r="AL7" i="1" s="1"/>
  <c r="AI6" i="1"/>
  <c r="AL6" i="1" s="1"/>
  <c r="W19" i="1"/>
  <c r="Z19" i="1"/>
  <c r="AC19" i="1"/>
  <c r="AF19" i="1"/>
  <c r="Z16" i="1"/>
  <c r="AC16" i="1"/>
  <c r="W11" i="1"/>
  <c r="Z11" i="1"/>
  <c r="AF9" i="1"/>
  <c r="AF11" i="1"/>
  <c r="Z107" i="1"/>
  <c r="AC46" i="1"/>
  <c r="AF118" i="1"/>
  <c r="Z30" i="1"/>
  <c r="Z106" i="1"/>
  <c r="AC47" i="1"/>
  <c r="AC106" i="1"/>
  <c r="AF62" i="1"/>
  <c r="AI63" i="1"/>
  <c r="AL63" i="1" s="1"/>
  <c r="W4" i="1"/>
  <c r="AI123" i="1"/>
  <c r="AL123" i="1" s="1"/>
  <c r="AC31" i="1"/>
  <c r="Z62" i="1"/>
  <c r="AF14" i="1"/>
  <c r="AF106" i="1"/>
  <c r="AC52" i="1"/>
  <c r="Z123" i="1"/>
  <c r="AC90" i="1"/>
  <c r="AF46" i="1"/>
  <c r="AI47" i="1"/>
  <c r="AI90" i="1"/>
  <c r="AL90" i="1" s="1"/>
  <c r="AF67" i="1"/>
  <c r="T122" i="1"/>
  <c r="AC91" i="1"/>
  <c r="AC26" i="1"/>
  <c r="Z14" i="1"/>
  <c r="AF91" i="1"/>
  <c r="Z90" i="1"/>
  <c r="AC122" i="1"/>
  <c r="AF90" i="1"/>
  <c r="W106" i="1"/>
  <c r="Z46" i="1"/>
  <c r="AC14" i="1"/>
  <c r="AI122" i="1"/>
  <c r="AL122" i="1" s="1"/>
  <c r="AF63" i="1"/>
  <c r="AC62" i="1"/>
  <c r="AF30" i="1"/>
  <c r="W62" i="1"/>
  <c r="T30" i="1"/>
  <c r="W96" i="1"/>
  <c r="W112" i="1"/>
  <c r="AC15" i="1"/>
  <c r="AF26" i="1"/>
  <c r="AF102" i="1"/>
  <c r="AI42" i="1"/>
  <c r="AL42" i="1" s="1"/>
  <c r="AI68" i="1"/>
  <c r="AL68" i="1" s="1"/>
  <c r="AI91" i="1"/>
  <c r="AL91" i="1" s="1"/>
  <c r="Z63" i="1"/>
  <c r="AC107" i="1"/>
  <c r="AF123" i="1"/>
  <c r="W26" i="1"/>
  <c r="Z68" i="1"/>
  <c r="AC20" i="1"/>
  <c r="AC58" i="1"/>
  <c r="AC112" i="1"/>
  <c r="AF47" i="1"/>
  <c r="AF10" i="1"/>
  <c r="AC4" i="1"/>
  <c r="AF31" i="1"/>
  <c r="AF107" i="1"/>
  <c r="AI52" i="1"/>
  <c r="AI102" i="1"/>
  <c r="AL102" i="1" s="1"/>
  <c r="AC96" i="1"/>
  <c r="AF112" i="1"/>
  <c r="Z4" i="1"/>
  <c r="AC63" i="1"/>
  <c r="AF36" i="1"/>
  <c r="AI96" i="1"/>
  <c r="AL96" i="1" s="1"/>
  <c r="Z58" i="1"/>
  <c r="Z102" i="1"/>
  <c r="AC118" i="1"/>
  <c r="AF15" i="1"/>
  <c r="AC68" i="1"/>
  <c r="AF20" i="1"/>
  <c r="AI36" i="1"/>
  <c r="AL36" i="1" s="1"/>
  <c r="W68" i="1"/>
  <c r="W110" i="1"/>
  <c r="AC18" i="1"/>
  <c r="AC66" i="1"/>
  <c r="W67" i="1"/>
  <c r="AC121" i="1"/>
  <c r="AF89" i="1"/>
  <c r="AF111" i="1"/>
  <c r="Z67" i="1"/>
  <c r="AC32" i="1"/>
  <c r="W49" i="1"/>
  <c r="AC109" i="1"/>
  <c r="AF109" i="1"/>
  <c r="T92" i="1"/>
  <c r="W65" i="1"/>
  <c r="AC93" i="1"/>
  <c r="AF93" i="1"/>
  <c r="Z93" i="1"/>
  <c r="AC65" i="1"/>
  <c r="AF65" i="1"/>
  <c r="AI64" i="1"/>
  <c r="AI65" i="1"/>
  <c r="AL65" i="1" s="1"/>
  <c r="AC49" i="1"/>
  <c r="AF49" i="1"/>
  <c r="AI48" i="1"/>
  <c r="T109" i="1"/>
  <c r="W32" i="1"/>
  <c r="Z33" i="1"/>
  <c r="AC33" i="1"/>
  <c r="AF33" i="1"/>
  <c r="AC17" i="1"/>
  <c r="AF17" i="1"/>
  <c r="AI108" i="1"/>
  <c r="AL108" i="1" s="1"/>
  <c r="AF3" i="1"/>
  <c r="T110" i="1"/>
  <c r="W34" i="1"/>
  <c r="Z48" i="1"/>
  <c r="W92" i="1"/>
  <c r="T16" i="1"/>
  <c r="Z110" i="1"/>
  <c r="AI34" i="1"/>
  <c r="AL34" i="1" s="1"/>
  <c r="AI50" i="1"/>
  <c r="AI66" i="1"/>
  <c r="AL66" i="1" s="1"/>
  <c r="AI94" i="1"/>
  <c r="AL94" i="1" s="1"/>
  <c r="AI110" i="1"/>
  <c r="AL110" i="1" s="1"/>
  <c r="AF16" i="1"/>
  <c r="AF32" i="1"/>
  <c r="AF48" i="1"/>
  <c r="AF64" i="1"/>
  <c r="AF92" i="1"/>
  <c r="AF108" i="1"/>
  <c r="AI111" i="1"/>
  <c r="AL111" i="1" s="1"/>
  <c r="Z50" i="1"/>
  <c r="Z64" i="1"/>
  <c r="W16" i="1"/>
  <c r="Z32" i="1"/>
  <c r="AF18" i="1"/>
  <c r="AF34" i="1"/>
  <c r="AF50" i="1"/>
  <c r="AF66" i="1"/>
  <c r="AF94" i="1"/>
  <c r="AF110" i="1"/>
  <c r="W48" i="1"/>
  <c r="W108" i="1"/>
  <c r="Z66" i="1"/>
  <c r="Z92" i="1"/>
  <c r="AC64" i="1"/>
  <c r="AC92" i="1"/>
  <c r="AC108" i="1"/>
  <c r="Z94" i="1"/>
  <c r="Z108" i="1"/>
  <c r="T50" i="1"/>
  <c r="AC34" i="1"/>
  <c r="AC3" i="1"/>
  <c r="T3" i="1"/>
  <c r="Z20" i="1"/>
  <c r="Z112" i="1"/>
  <c r="T96" i="1"/>
  <c r="W52" i="1"/>
  <c r="Z96" i="1"/>
  <c r="W36" i="1"/>
  <c r="Z36" i="1"/>
  <c r="T18" i="1"/>
  <c r="T17" i="1"/>
  <c r="W109" i="1"/>
  <c r="W33" i="1"/>
  <c r="Z49" i="1"/>
  <c r="Z95" i="1"/>
  <c r="W93" i="1"/>
  <c r="W17" i="1"/>
  <c r="T49" i="1"/>
  <c r="T123" i="1"/>
  <c r="W107" i="1"/>
  <c r="W111" i="1"/>
  <c r="T91" i="1"/>
  <c r="Z47" i="1"/>
  <c r="T93" i="1"/>
  <c r="Z31" i="1"/>
  <c r="W3" i="1"/>
  <c r="Z3" i="1"/>
  <c r="AB127" i="1"/>
  <c r="AD127" i="1"/>
  <c r="Y131" i="1"/>
  <c r="AA131" i="1"/>
  <c r="W61" i="1"/>
  <c r="Z109" i="1"/>
  <c r="T89" i="1"/>
  <c r="W13" i="1"/>
  <c r="W121" i="1"/>
  <c r="W35" i="1"/>
  <c r="Z29" i="1"/>
  <c r="Z45" i="1"/>
  <c r="Z61" i="1"/>
  <c r="T121" i="1"/>
  <c r="W105" i="1"/>
  <c r="T105" i="1"/>
  <c r="X131" i="1"/>
  <c r="Y127" i="1"/>
  <c r="V131" i="1"/>
  <c r="AA127" i="1"/>
  <c r="T14" i="1"/>
  <c r="T62" i="1"/>
  <c r="T111" i="1"/>
  <c r="W90" i="1"/>
  <c r="W46" i="1"/>
  <c r="W122" i="1"/>
  <c r="W30" i="1"/>
  <c r="T106" i="1"/>
  <c r="T67" i="1"/>
  <c r="V127" i="1"/>
  <c r="X127" i="1"/>
  <c r="T66" i="1"/>
  <c r="T69" i="1"/>
  <c r="T47" i="1"/>
  <c r="T34" i="1"/>
  <c r="W15" i="1"/>
  <c r="W31" i="1"/>
  <c r="W91" i="1"/>
  <c r="W123" i="1"/>
  <c r="T112" i="1"/>
  <c r="W18" i="1"/>
  <c r="W50" i="1"/>
  <c r="W94" i="1"/>
  <c r="T102" i="1"/>
  <c r="T52" i="1"/>
  <c r="W51" i="1"/>
  <c r="T42" i="1"/>
  <c r="W20" i="1"/>
  <c r="T15" i="1"/>
  <c r="T58" i="1"/>
  <c r="T10" i="1"/>
  <c r="W118" i="1"/>
  <c r="T118" i="1"/>
  <c r="T68" i="1"/>
  <c r="T55" i="1"/>
  <c r="T43" i="1"/>
  <c r="T19" i="1"/>
  <c r="S127" i="1"/>
  <c r="T70" i="1"/>
  <c r="U131" i="1"/>
  <c r="T37" i="1"/>
  <c r="T35" i="1"/>
  <c r="T95" i="1"/>
  <c r="T94" i="1"/>
  <c r="T40" i="1"/>
  <c r="T99" i="1"/>
  <c r="T48" i="1"/>
  <c r="T31" i="1"/>
  <c r="T32" i="1"/>
  <c r="T33" i="1"/>
  <c r="T63" i="1"/>
  <c r="T64" i="1"/>
  <c r="T104" i="1"/>
  <c r="T4" i="1"/>
  <c r="T28" i="1"/>
  <c r="T65" i="1"/>
  <c r="U127" i="1"/>
  <c r="T107" i="1"/>
  <c r="S131" i="1"/>
  <c r="R124" i="1"/>
  <c r="O124" i="1"/>
  <c r="L124" i="1"/>
  <c r="P124" i="1"/>
  <c r="M124" i="1"/>
  <c r="J124" i="1"/>
  <c r="R130" i="1"/>
  <c r="P130" i="1"/>
  <c r="R127" i="1"/>
  <c r="P127" i="1"/>
  <c r="R126" i="1"/>
  <c r="P126" i="1"/>
  <c r="R125" i="1"/>
  <c r="P125" i="1"/>
  <c r="L130" i="1"/>
  <c r="J130" i="1"/>
  <c r="L127" i="1"/>
  <c r="J127" i="1"/>
  <c r="L126" i="1"/>
  <c r="J126" i="1"/>
  <c r="L125" i="1"/>
  <c r="J125" i="1"/>
  <c r="M125" i="1"/>
  <c r="M126" i="1"/>
  <c r="M127" i="1"/>
  <c r="M130" i="1"/>
  <c r="O130" i="1"/>
  <c r="O127" i="1"/>
  <c r="O126" i="1"/>
  <c r="O125" i="1"/>
  <c r="AL80" i="1" l="1"/>
  <c r="AL75" i="1"/>
  <c r="AL71" i="1"/>
  <c r="AL77" i="1"/>
  <c r="AK81" i="1"/>
  <c r="R49" i="4"/>
  <c r="R64" i="4"/>
  <c r="R51" i="4"/>
  <c r="R44" i="4"/>
  <c r="R25" i="4"/>
  <c r="R27" i="4"/>
  <c r="R36" i="4"/>
  <c r="R43" i="4"/>
  <c r="R71" i="4"/>
  <c r="R75" i="4"/>
  <c r="R50" i="4"/>
  <c r="R77" i="4"/>
  <c r="R48" i="4"/>
  <c r="AK72" i="1"/>
  <c r="R129" i="4"/>
  <c r="AK80" i="1"/>
  <c r="AK75" i="1"/>
  <c r="AK79" i="1"/>
  <c r="AK78" i="1"/>
  <c r="AK82" i="1"/>
  <c r="AK71" i="1"/>
  <c r="AK76" i="1"/>
  <c r="AK74" i="1"/>
  <c r="AK77" i="1"/>
  <c r="AK73" i="1"/>
  <c r="Q128" i="1"/>
  <c r="N128" i="1"/>
  <c r="AI128" i="1"/>
  <c r="AL128" i="1" s="1"/>
  <c r="K128" i="1"/>
  <c r="K128" i="4"/>
  <c r="R128" i="4" s="1"/>
  <c r="K67" i="4"/>
  <c r="R67" i="4" s="1"/>
  <c r="K68" i="4"/>
  <c r="R68" i="4" s="1"/>
  <c r="G127" i="4"/>
  <c r="G131" i="4"/>
  <c r="Z10" i="12"/>
  <c r="AC10" i="12"/>
  <c r="N85" i="1"/>
  <c r="Q87" i="1"/>
  <c r="Q88" i="1"/>
  <c r="Q84" i="1"/>
  <c r="AI83" i="1"/>
  <c r="AL83" i="1" s="1"/>
  <c r="G129" i="1"/>
  <c r="AF128" i="1"/>
  <c r="Z128" i="1"/>
  <c r="K83" i="1"/>
  <c r="W128" i="1"/>
  <c r="Q85" i="1"/>
  <c r="AF85" i="1"/>
  <c r="W85" i="1"/>
  <c r="K126" i="4"/>
  <c r="R126" i="4" s="1"/>
  <c r="K125" i="4"/>
  <c r="R125" i="4" s="1"/>
  <c r="K63" i="4"/>
  <c r="R63" i="4" s="1"/>
  <c r="N87" i="1"/>
  <c r="K87" i="1"/>
  <c r="AF86" i="1"/>
  <c r="K86" i="1"/>
  <c r="Q83" i="1"/>
  <c r="K88" i="1"/>
  <c r="N86" i="1"/>
  <c r="K84" i="1"/>
  <c r="N88" i="1"/>
  <c r="N84" i="1"/>
  <c r="K85" i="1"/>
  <c r="Q86" i="1"/>
  <c r="N83" i="1"/>
  <c r="T85" i="1"/>
  <c r="AI85" i="1"/>
  <c r="AL85" i="1" s="1"/>
  <c r="W87" i="1"/>
  <c r="AI87" i="1"/>
  <c r="AL87" i="1" s="1"/>
  <c r="W84" i="1"/>
  <c r="AI84" i="1"/>
  <c r="AL84" i="1" s="1"/>
  <c r="W88" i="1"/>
  <c r="AI88" i="1"/>
  <c r="AL88" i="1" s="1"/>
  <c r="T86" i="1"/>
  <c r="AI86" i="1"/>
  <c r="AL86" i="1" s="1"/>
  <c r="AI125" i="1"/>
  <c r="AL125" i="1" s="1"/>
  <c r="AC83" i="1"/>
  <c r="AF83" i="1"/>
  <c r="AC87" i="1"/>
  <c r="AC88" i="1"/>
  <c r="AF87" i="1"/>
  <c r="AF88" i="1"/>
  <c r="AF84" i="1"/>
  <c r="Z83" i="1"/>
  <c r="AC86" i="1"/>
  <c r="AC84" i="1"/>
  <c r="AC85" i="1"/>
  <c r="Z84" i="1"/>
  <c r="Z87" i="1"/>
  <c r="Z88" i="1"/>
  <c r="Z85" i="1"/>
  <c r="Z86" i="1"/>
  <c r="T83" i="1"/>
  <c r="T84" i="1"/>
  <c r="W86" i="1"/>
  <c r="W83" i="1"/>
  <c r="T87" i="1"/>
  <c r="T88" i="1"/>
  <c r="AC126" i="1"/>
  <c r="Z124" i="1"/>
  <c r="AF124" i="1"/>
  <c r="AF130" i="1"/>
  <c r="AC125" i="1"/>
  <c r="AI127" i="1"/>
  <c r="AL127" i="1" s="1"/>
  <c r="AI124" i="1"/>
  <c r="AL124" i="1" s="1"/>
  <c r="AF126" i="1"/>
  <c r="AI126" i="1"/>
  <c r="AL126" i="1" s="1"/>
  <c r="AC127" i="1"/>
  <c r="AF125" i="1"/>
  <c r="AI130" i="1"/>
  <c r="AL130" i="1" s="1"/>
  <c r="AC130" i="1"/>
  <c r="AC124" i="1"/>
  <c r="AF127" i="1"/>
  <c r="T126" i="1"/>
  <c r="Z125" i="1"/>
  <c r="Z130" i="1"/>
  <c r="W130" i="1"/>
  <c r="Z126" i="1"/>
  <c r="W126" i="1"/>
  <c r="W125" i="1"/>
  <c r="T125" i="1"/>
  <c r="W124" i="1"/>
  <c r="Z127" i="1"/>
  <c r="T130" i="1"/>
  <c r="T127" i="1"/>
  <c r="T124" i="1"/>
  <c r="K70" i="1"/>
  <c r="Q38" i="1"/>
  <c r="Q111" i="1"/>
  <c r="K95" i="1"/>
  <c r="N51" i="1"/>
  <c r="K47" i="1"/>
  <c r="Q107" i="1"/>
  <c r="N120" i="1"/>
  <c r="N62" i="1"/>
  <c r="Q103" i="1"/>
  <c r="Q61" i="1"/>
  <c r="K45" i="1"/>
  <c r="N101" i="1"/>
  <c r="N100" i="1"/>
  <c r="N58" i="1"/>
  <c r="K41" i="1"/>
  <c r="K34" i="1"/>
  <c r="N38" i="1"/>
  <c r="Q93" i="1"/>
  <c r="K91" i="1"/>
  <c r="N33" i="1"/>
  <c r="Q91" i="1"/>
  <c r="N93" i="1"/>
  <c r="K28" i="1"/>
  <c r="N52" i="1"/>
  <c r="K94" i="1"/>
  <c r="Q118" i="1"/>
  <c r="N109" i="1"/>
  <c r="K32" i="1"/>
  <c r="K29" i="1"/>
  <c r="K123" i="1"/>
  <c r="N107" i="1"/>
  <c r="N44" i="1"/>
  <c r="Q102" i="1"/>
  <c r="Q34" i="1"/>
  <c r="Q50" i="1"/>
  <c r="K49" i="1"/>
  <c r="Q36" i="1"/>
  <c r="K54" i="1"/>
  <c r="N123" i="1"/>
  <c r="N36" i="1"/>
  <c r="Q110" i="1"/>
  <c r="Q52" i="1"/>
  <c r="K38" i="1"/>
  <c r="Q112" i="1"/>
  <c r="N54" i="1"/>
  <c r="Q54" i="1"/>
  <c r="N50" i="1"/>
  <c r="K48" i="1"/>
  <c r="AL48" i="1" s="1"/>
  <c r="Q108" i="1"/>
  <c r="K108" i="1"/>
  <c r="K23" i="1"/>
  <c r="K50" i="1"/>
  <c r="AL50" i="1" s="1"/>
  <c r="N34" i="1"/>
  <c r="K27" i="1"/>
  <c r="N59" i="1"/>
  <c r="N89" i="1"/>
  <c r="K25" i="1"/>
  <c r="AL25" i="1" s="1"/>
  <c r="K24" i="1"/>
  <c r="K99" i="1"/>
  <c r="K26" i="1"/>
  <c r="K58" i="1"/>
  <c r="N26" i="1"/>
  <c r="Q119" i="1"/>
  <c r="N42" i="1"/>
  <c r="K55" i="1"/>
  <c r="Q26" i="1"/>
  <c r="Q44" i="1"/>
  <c r="Q29" i="1"/>
  <c r="K42" i="1"/>
  <c r="K39" i="1"/>
  <c r="N96" i="1"/>
  <c r="Q28" i="1"/>
  <c r="K57" i="1"/>
  <c r="AL57" i="1" s="1"/>
  <c r="N43" i="1"/>
  <c r="N99" i="1"/>
  <c r="K33" i="1"/>
  <c r="K56" i="1"/>
  <c r="N106" i="1"/>
  <c r="Q92" i="1"/>
  <c r="K18" i="1"/>
  <c r="Q27" i="1"/>
  <c r="K59" i="1"/>
  <c r="Q33" i="1"/>
  <c r="K107" i="1"/>
  <c r="Q123" i="1"/>
  <c r="K43" i="1"/>
  <c r="K61" i="1"/>
  <c r="Q45" i="1"/>
  <c r="N116" i="1"/>
  <c r="Q48" i="1"/>
  <c r="N122" i="1"/>
  <c r="Q58" i="1"/>
  <c r="N104" i="1"/>
  <c r="K116" i="1"/>
  <c r="Q100" i="1"/>
  <c r="K103" i="1"/>
  <c r="K100" i="1"/>
  <c r="Q116" i="1"/>
  <c r="K35" i="1"/>
  <c r="N117" i="1"/>
  <c r="K117" i="1"/>
  <c r="K31" i="1"/>
  <c r="N35" i="1"/>
  <c r="Q35" i="1"/>
  <c r="Q101" i="1"/>
  <c r="K101" i="1"/>
  <c r="Q117" i="1"/>
  <c r="G124" i="1"/>
  <c r="K51" i="1"/>
  <c r="AL51" i="1" s="1"/>
  <c r="Q51" i="1"/>
  <c r="K19" i="1"/>
  <c r="K17" i="1"/>
  <c r="N17" i="1"/>
  <c r="Q17" i="1"/>
  <c r="K98" i="1"/>
  <c r="K118" i="1"/>
  <c r="N37" i="1"/>
  <c r="Q30" i="1"/>
  <c r="Q49" i="1"/>
  <c r="N16" i="1"/>
  <c r="K16" i="1"/>
  <c r="Q16" i="1"/>
  <c r="K37" i="1"/>
  <c r="AL37" i="1" s="1"/>
  <c r="N60" i="1"/>
  <c r="Q31" i="1"/>
  <c r="K97" i="1"/>
  <c r="Q89" i="1"/>
  <c r="Q109" i="1"/>
  <c r="N15" i="1"/>
  <c r="K15" i="1"/>
  <c r="Q15" i="1"/>
  <c r="K36" i="1"/>
  <c r="N61" i="1"/>
  <c r="Q32" i="1"/>
  <c r="K115" i="1"/>
  <c r="K96" i="1"/>
  <c r="N102" i="1"/>
  <c r="K113" i="1"/>
  <c r="K114" i="1"/>
  <c r="N12" i="1"/>
  <c r="K12" i="1"/>
  <c r="Q12" i="1"/>
  <c r="K52" i="1"/>
  <c r="N45" i="1"/>
  <c r="K112" i="1"/>
  <c r="K93" i="1"/>
  <c r="N108" i="1"/>
  <c r="Q94" i="1"/>
  <c r="Q113" i="1"/>
  <c r="N14" i="1"/>
  <c r="K14" i="1"/>
  <c r="Q14" i="1"/>
  <c r="K11" i="1"/>
  <c r="Q11" i="1"/>
  <c r="N11" i="1"/>
  <c r="N27" i="1"/>
  <c r="N46" i="1"/>
  <c r="K111" i="1"/>
  <c r="K92" i="1"/>
  <c r="N110" i="1"/>
  <c r="Q95" i="1"/>
  <c r="Q114" i="1"/>
  <c r="Q10" i="1"/>
  <c r="K10" i="1"/>
  <c r="N10" i="1"/>
  <c r="N28" i="1"/>
  <c r="N47" i="1"/>
  <c r="Q37" i="1"/>
  <c r="Q59" i="1"/>
  <c r="K110" i="1"/>
  <c r="N90" i="1"/>
  <c r="N111" i="1"/>
  <c r="Q96" i="1"/>
  <c r="Q115" i="1"/>
  <c r="N13" i="1"/>
  <c r="K13" i="1"/>
  <c r="Q13" i="1"/>
  <c r="Q53" i="1"/>
  <c r="Q57" i="1"/>
  <c r="N57" i="1"/>
  <c r="Q41" i="1"/>
  <c r="N41" i="1"/>
  <c r="Q25" i="1"/>
  <c r="N25" i="1"/>
  <c r="Q9" i="1"/>
  <c r="K9" i="1"/>
  <c r="N9" i="1"/>
  <c r="K46" i="1"/>
  <c r="N29" i="1"/>
  <c r="N48" i="1"/>
  <c r="Q60" i="1"/>
  <c r="K109" i="1"/>
  <c r="N91" i="1"/>
  <c r="N112" i="1"/>
  <c r="Q97" i="1"/>
  <c r="K53" i="1"/>
  <c r="K3" i="1"/>
  <c r="Q3" i="1"/>
  <c r="N3" i="1"/>
  <c r="Q56" i="1"/>
  <c r="N56" i="1"/>
  <c r="Q40" i="1"/>
  <c r="N40" i="1"/>
  <c r="Q24" i="1"/>
  <c r="N24" i="1"/>
  <c r="Q8" i="1"/>
  <c r="N8" i="1"/>
  <c r="K8" i="1"/>
  <c r="N30" i="1"/>
  <c r="N49" i="1"/>
  <c r="Q42" i="1"/>
  <c r="N92" i="1"/>
  <c r="N113" i="1"/>
  <c r="Q98" i="1"/>
  <c r="N121" i="1"/>
  <c r="K121" i="1"/>
  <c r="Q55" i="1"/>
  <c r="N55" i="1"/>
  <c r="Q39" i="1"/>
  <c r="N39" i="1"/>
  <c r="Q23" i="1"/>
  <c r="Q7" i="1"/>
  <c r="N7" i="1"/>
  <c r="K7" i="1"/>
  <c r="K44" i="1"/>
  <c r="N31" i="1"/>
  <c r="Q43" i="1"/>
  <c r="Q62" i="1"/>
  <c r="K104" i="1"/>
  <c r="N94" i="1"/>
  <c r="N114" i="1"/>
  <c r="Q99" i="1"/>
  <c r="Q120" i="1"/>
  <c r="Q122" i="1"/>
  <c r="K122" i="1"/>
  <c r="Q106" i="1"/>
  <c r="K106" i="1"/>
  <c r="Q90" i="1"/>
  <c r="K90" i="1"/>
  <c r="K22" i="1"/>
  <c r="Q22" i="1"/>
  <c r="N22" i="1"/>
  <c r="K6" i="1"/>
  <c r="Q6" i="1"/>
  <c r="N6" i="1"/>
  <c r="K62" i="1"/>
  <c r="N32" i="1"/>
  <c r="N95" i="1"/>
  <c r="N115" i="1"/>
  <c r="Q121" i="1"/>
  <c r="K21" i="1"/>
  <c r="Q21" i="1"/>
  <c r="N21" i="1"/>
  <c r="K5" i="1"/>
  <c r="Q5" i="1"/>
  <c r="N5" i="1"/>
  <c r="N105" i="1"/>
  <c r="K105" i="1"/>
  <c r="K89" i="1"/>
  <c r="K102" i="1"/>
  <c r="K20" i="1"/>
  <c r="Q20" i="1"/>
  <c r="N20" i="1"/>
  <c r="K4" i="1"/>
  <c r="Q4" i="1"/>
  <c r="N4" i="1"/>
  <c r="K60" i="1"/>
  <c r="N53" i="1"/>
  <c r="Q46" i="1"/>
  <c r="K120" i="1"/>
  <c r="N97" i="1"/>
  <c r="Q104" i="1"/>
  <c r="N119" i="1"/>
  <c r="N103" i="1"/>
  <c r="K30" i="1"/>
  <c r="K40" i="1"/>
  <c r="Q47" i="1"/>
  <c r="K119" i="1"/>
  <c r="N98" i="1"/>
  <c r="N118" i="1"/>
  <c r="Q105" i="1"/>
  <c r="Q18" i="1"/>
  <c r="N19" i="1"/>
  <c r="Q19" i="1"/>
  <c r="N18" i="1"/>
  <c r="N23" i="1"/>
  <c r="AL46" i="1" l="1"/>
  <c r="AL32" i="1"/>
  <c r="AL47" i="1"/>
  <c r="AL27" i="1"/>
  <c r="AL35" i="1"/>
  <c r="AL52" i="1"/>
  <c r="AK14" i="1"/>
  <c r="AK52" i="1"/>
  <c r="AK10" i="1"/>
  <c r="AK56" i="1"/>
  <c r="AK12" i="1"/>
  <c r="AK26" i="1"/>
  <c r="AK37" i="1"/>
  <c r="AK51" i="1"/>
  <c r="AK38" i="1"/>
  <c r="AK45" i="1"/>
  <c r="AK33" i="1"/>
  <c r="AK61" i="1"/>
  <c r="AK32" i="1"/>
  <c r="AK36" i="1"/>
  <c r="AK15" i="1"/>
  <c r="AK59" i="1"/>
  <c r="AK44" i="1"/>
  <c r="AK55" i="1"/>
  <c r="AK22" i="1"/>
  <c r="AK7" i="1"/>
  <c r="AK8" i="1"/>
  <c r="AK13" i="1"/>
  <c r="AK17" i="1"/>
  <c r="AK18" i="1"/>
  <c r="AK48" i="1"/>
  <c r="AK34" i="1"/>
  <c r="AK19" i="1"/>
  <c r="AK41" i="1"/>
  <c r="AK5" i="1"/>
  <c r="AK128" i="1"/>
  <c r="AK58" i="1"/>
  <c r="AK29" i="1"/>
  <c r="AK60" i="1"/>
  <c r="AK9" i="1"/>
  <c r="AK24" i="1"/>
  <c r="AK11" i="1"/>
  <c r="AK16" i="1"/>
  <c r="AK57" i="1"/>
  <c r="AK25" i="1"/>
  <c r="AK4" i="1"/>
  <c r="AK46" i="1"/>
  <c r="AK28" i="1"/>
  <c r="AK62" i="1"/>
  <c r="AK31" i="1"/>
  <c r="AK43" i="1"/>
  <c r="AK39" i="1"/>
  <c r="AK27" i="1"/>
  <c r="AK54" i="1"/>
  <c r="AK20" i="1"/>
  <c r="AK3" i="1"/>
  <c r="AK42" i="1"/>
  <c r="AK47" i="1"/>
  <c r="AK21" i="1"/>
  <c r="AK40" i="1"/>
  <c r="AK53" i="1"/>
  <c r="AK50" i="1"/>
  <c r="AK49" i="1"/>
  <c r="AK30" i="1"/>
  <c r="AK6" i="1"/>
  <c r="AK35" i="1"/>
  <c r="AK23" i="1"/>
  <c r="K129" i="1"/>
  <c r="Q129" i="1"/>
  <c r="K127" i="4"/>
  <c r="R127" i="4" s="1"/>
  <c r="K131" i="4"/>
  <c r="R131" i="4" s="1"/>
  <c r="N129" i="1"/>
  <c r="AI129" i="1"/>
  <c r="AL129" i="1" s="1"/>
  <c r="AI131" i="1"/>
  <c r="AF131" i="1"/>
  <c r="W129" i="1"/>
  <c r="T131" i="1"/>
  <c r="AF129" i="1"/>
  <c r="T129" i="1"/>
  <c r="Z129" i="1"/>
  <c r="AC129" i="1"/>
  <c r="AC131" i="1"/>
  <c r="Z131" i="1"/>
  <c r="W127" i="1"/>
  <c r="W131" i="1"/>
  <c r="K125" i="1"/>
  <c r="N124" i="1"/>
  <c r="Q124" i="1"/>
  <c r="K124" i="1"/>
  <c r="N126" i="1"/>
  <c r="N130" i="1"/>
  <c r="K126" i="1"/>
  <c r="Q126" i="1"/>
  <c r="K130" i="1"/>
  <c r="Q125" i="1"/>
  <c r="Q130" i="1"/>
  <c r="N125" i="1"/>
  <c r="AK125" i="1" l="1"/>
  <c r="AK129" i="1"/>
  <c r="AK130" i="1"/>
  <c r="AK124" i="1"/>
  <c r="AK126" i="1"/>
  <c r="K63" i="1"/>
  <c r="Q63" i="1"/>
  <c r="N63" i="1"/>
  <c r="K65" i="1"/>
  <c r="Q65" i="1"/>
  <c r="N65" i="1"/>
  <c r="Q67" i="1"/>
  <c r="K67" i="1"/>
  <c r="N67" i="1"/>
  <c r="N70" i="1"/>
  <c r="AK70" i="1" s="1"/>
  <c r="K64" i="1"/>
  <c r="Q64" i="1"/>
  <c r="N64" i="1"/>
  <c r="N69" i="1"/>
  <c r="K69" i="1"/>
  <c r="Q69" i="1"/>
  <c r="Q66" i="1"/>
  <c r="K66" i="1"/>
  <c r="N66" i="1"/>
  <c r="N68" i="1"/>
  <c r="K68" i="1"/>
  <c r="Q68" i="1"/>
  <c r="G130" i="1"/>
  <c r="G126" i="1"/>
  <c r="G125" i="1"/>
  <c r="AL64" i="1" l="1"/>
  <c r="AK64" i="1"/>
  <c r="AK68" i="1"/>
  <c r="AK66" i="1"/>
  <c r="AK63" i="1"/>
  <c r="AK67" i="1"/>
  <c r="AK65" i="1"/>
  <c r="AK69" i="1"/>
  <c r="N131" i="1"/>
  <c r="Q131" i="1"/>
  <c r="K131" i="1"/>
  <c r="N127" i="1"/>
  <c r="Q127" i="1"/>
  <c r="K127" i="1"/>
  <c r="G127" i="1"/>
  <c r="AK127" i="1" l="1"/>
  <c r="AK131" i="1"/>
</calcChain>
</file>

<file path=xl/sharedStrings.xml><?xml version="1.0" encoding="utf-8"?>
<sst xmlns="http://schemas.openxmlformats.org/spreadsheetml/2006/main" count="1547" uniqueCount="511">
  <si>
    <t>Instance</t>
  </si>
  <si>
    <t>t</t>
  </si>
  <si>
    <t>EX</t>
  </si>
  <si>
    <t>4_10_600.rnd</t>
  </si>
  <si>
    <t>4_15_600.rnd</t>
  </si>
  <si>
    <t>4_20_600.rnd</t>
  </si>
  <si>
    <t>4_25_600.rnd</t>
  </si>
  <si>
    <t>4_40_600.rnd</t>
  </si>
  <si>
    <t>4_60_600.rnd</t>
  </si>
  <si>
    <t>4_80_600.rnd</t>
  </si>
  <si>
    <t>4_100_600.rnd</t>
  </si>
  <si>
    <t>4_150_600.rnd</t>
  </si>
  <si>
    <t>4_200_600.rnd</t>
  </si>
  <si>
    <t>20_10_600.rnd</t>
  </si>
  <si>
    <t>20_15_600.rnd</t>
  </si>
  <si>
    <t>20_20_600.rnd</t>
  </si>
  <si>
    <t>20_25_600.rnd</t>
  </si>
  <si>
    <t>20_40_600.rnd</t>
  </si>
  <si>
    <t>20_60_600.rnd</t>
  </si>
  <si>
    <t>20_80_600.rnd</t>
  </si>
  <si>
    <t>20_100_600.rnd</t>
  </si>
  <si>
    <t>20_150_600.rnd</t>
  </si>
  <si>
    <t>20_200_600.rnd</t>
  </si>
  <si>
    <t>4_10_600.rat</t>
  </si>
  <si>
    <t>4_15_600.rat</t>
  </si>
  <si>
    <t>4_20_600.rat</t>
  </si>
  <si>
    <t>4_25_600.rat</t>
  </si>
  <si>
    <t>4_40_600.rat</t>
  </si>
  <si>
    <t>4_60_600.rat</t>
  </si>
  <si>
    <t>4_80_600.rat</t>
  </si>
  <si>
    <t>4_100_600.rat</t>
  </si>
  <si>
    <t>4_150_600.rat</t>
  </si>
  <si>
    <t>4_200_600.rat</t>
  </si>
  <si>
    <t>20_10_600.rat</t>
  </si>
  <si>
    <t>20_15_600.rat</t>
  </si>
  <si>
    <t>20_20_600.rat</t>
  </si>
  <si>
    <t>20_25_600.rat</t>
  </si>
  <si>
    <t>20_40_600.rat</t>
  </si>
  <si>
    <t>20_60_600.rat</t>
  </si>
  <si>
    <t>20_80_600.rat</t>
  </si>
  <si>
    <t>20_100_600.rat</t>
  </si>
  <si>
    <t>20_150_600.rat</t>
  </si>
  <si>
    <t>20_200_600.rat</t>
  </si>
  <si>
    <t>4_10_600.virus</t>
  </si>
  <si>
    <t>4_15_600.virus</t>
  </si>
  <si>
    <t>4_20_600.virus</t>
  </si>
  <si>
    <t>4_25_600.virus</t>
  </si>
  <si>
    <t>4_40_600.virus</t>
  </si>
  <si>
    <t>4_60_600.virus</t>
  </si>
  <si>
    <t>4_80_600.virus</t>
  </si>
  <si>
    <t>4_100_600.virus</t>
  </si>
  <si>
    <t>4_150_600.virus</t>
  </si>
  <si>
    <t>4_200_600.virus</t>
  </si>
  <si>
    <t>20_10_600.virus</t>
  </si>
  <si>
    <t>20_15_600.virus</t>
  </si>
  <si>
    <t>20_20_600.virus</t>
  </si>
  <si>
    <t>20_25_600.virus</t>
  </si>
  <si>
    <t>20_40_600.virus</t>
  </si>
  <si>
    <t>20_60_600.virus</t>
  </si>
  <si>
    <t>20_80_600.virus</t>
  </si>
  <si>
    <t>20_100_600.virus</t>
  </si>
  <si>
    <t>20_150_600.virus</t>
  </si>
  <si>
    <t>20_200_600.virus</t>
  </si>
  <si>
    <t>2_10_1000.het0.1.1</t>
  </si>
  <si>
    <t>2_10_1000.het0.1.2</t>
  </si>
  <si>
    <t>2_10_1000.het0.1.3</t>
  </si>
  <si>
    <t>2_10_1000.het0.1.4</t>
  </si>
  <si>
    <t>2_10_1000.het0.1.5</t>
  </si>
  <si>
    <t>2_10_1000.het0.1.6</t>
  </si>
  <si>
    <t>2_10_1000.het0.1.7</t>
  </si>
  <si>
    <t>2_10_1000.het0.1.8</t>
  </si>
  <si>
    <t>2_10_1000.het0.1.9</t>
  </si>
  <si>
    <t>2_10_1000.het0.1.10</t>
  </si>
  <si>
    <t>2_100_1000.het0.1.1</t>
  </si>
  <si>
    <t>2_100_1000.het0.1.2</t>
  </si>
  <si>
    <t>2_100_1000.het0.1.3</t>
  </si>
  <si>
    <t>2_100_1000.het0.1.4</t>
  </si>
  <si>
    <t>2_100_1000.het0.1.5</t>
  </si>
  <si>
    <t>2_100_1000.het0.1.6</t>
  </si>
  <si>
    <t>2_100_1000.het0.1.7</t>
  </si>
  <si>
    <t>2_100_1000.het0.1.8</t>
  </si>
  <si>
    <t>2_100_1000.het0.1.9</t>
  </si>
  <si>
    <t>2_100_1000.het0.1.10</t>
  </si>
  <si>
    <t>4_10_1000.het0.1.1</t>
  </si>
  <si>
    <t>4_10_1000.het0.1.2</t>
  </si>
  <si>
    <t>4_10_1000.het0.1.3</t>
  </si>
  <si>
    <t>4_10_1000.het0.1.4</t>
  </si>
  <si>
    <t>4_10_1000.het0.1.5</t>
  </si>
  <si>
    <t>4_10_1000.het0.1.6</t>
  </si>
  <si>
    <t>4_10_1000.het0.1.7</t>
  </si>
  <si>
    <t>4_10_1000.het0.1.8</t>
  </si>
  <si>
    <t>4_10_1000.het0.1.9</t>
  </si>
  <si>
    <t>4_10_1000.het0.1.10</t>
  </si>
  <si>
    <t>4_100_1000.het0.1.1</t>
  </si>
  <si>
    <t>4_100_1000.het0.1.2</t>
  </si>
  <si>
    <t>4_100_1000.het0.1.3</t>
  </si>
  <si>
    <t>4_100_1000.het0.1.4</t>
  </si>
  <si>
    <t>4_100_1000.het0.1.5</t>
  </si>
  <si>
    <t>4_100_1000.het0.1.6</t>
  </si>
  <si>
    <t>4_100_1000.het0.1.7</t>
  </si>
  <si>
    <t>4_100_1000.het0.1.8</t>
  </si>
  <si>
    <t>4_100_1000.het0.1.9</t>
  </si>
  <si>
    <t>4_100_1000.het0.1.10</t>
  </si>
  <si>
    <t>8_10_1000.het0.1.1</t>
  </si>
  <si>
    <t>8_10_1000.het0.1.2</t>
  </si>
  <si>
    <t>8_10_1000.het0.1.3</t>
  </si>
  <si>
    <t>8_10_1000.het0.1.4</t>
  </si>
  <si>
    <t>8_10_1000.het0.1.5</t>
  </si>
  <si>
    <t>8_10_1000.het0.1.6</t>
  </si>
  <si>
    <t>8_10_1000.het0.1.7</t>
  </si>
  <si>
    <t>8_10_1000.het0.1.8</t>
  </si>
  <si>
    <t>8_10_1000.het0.1.9</t>
  </si>
  <si>
    <t>8_10_1000.het0.1.10</t>
  </si>
  <si>
    <t>8_100_1000.het0.1.1</t>
  </si>
  <si>
    <t>8_100_1000.het0.1.2</t>
  </si>
  <si>
    <t>8_100_1000.het0.1.3</t>
  </si>
  <si>
    <t>8_100_1000.het0.1.4</t>
  </si>
  <si>
    <t>8_100_1000.het0.1.5</t>
  </si>
  <si>
    <t>8_100_1000.het0.1.6</t>
  </si>
  <si>
    <t>8_100_1000.het0.1.7</t>
  </si>
  <si>
    <t>8_100_1000.het0.1.8</t>
  </si>
  <si>
    <t>8_100_1000.het0.1.9</t>
  </si>
  <si>
    <t>8_100_1000.het0.1.10</t>
  </si>
  <si>
    <t>24_10_1000.het0.1.1</t>
  </si>
  <si>
    <t>24_10_1000.het0.1.2</t>
  </si>
  <si>
    <t>24_10_1000.het0.1.3</t>
  </si>
  <si>
    <t>24_10_1000.het0.1.4</t>
  </si>
  <si>
    <t>24_10_1000.het0.1.5</t>
  </si>
  <si>
    <t>24_10_1000.het0.1.6</t>
  </si>
  <si>
    <t>24_10_1000.het0.1.7</t>
  </si>
  <si>
    <t>24_10_1000.het0.1.8</t>
  </si>
  <si>
    <t>24_10_1000.het0.1.10</t>
  </si>
  <si>
    <t>24_100_1000.het0.1.1</t>
  </si>
  <si>
    <t>24_100_1000.het0.1.2</t>
  </si>
  <si>
    <t>24_100_1000.het0.1.3</t>
  </si>
  <si>
    <t>24_100_1000.het0.1.4</t>
  </si>
  <si>
    <t>24_100_1000.het0.1.5</t>
  </si>
  <si>
    <t>24_100_1000.het0.1.6</t>
  </si>
  <si>
    <t>24_100_1000.het0.1.7</t>
  </si>
  <si>
    <t>24_100_1000.het0.1.8</t>
  </si>
  <si>
    <t>24_100_1000.het0.1.9</t>
  </si>
  <si>
    <t>24_100_1000.het0.1.10</t>
  </si>
  <si>
    <t>Bacteria;Acidobacteria.bacchg</t>
  </si>
  <si>
    <t>Bacteria;Aminicenantes.bacchg</t>
  </si>
  <si>
    <t>Bacteria;Aquificae.bacchg</t>
  </si>
  <si>
    <t>Bacteria;Armatimonadetes.bacchg</t>
  </si>
  <si>
    <t>Bacteria;Atribacteria.bacchg</t>
  </si>
  <si>
    <t>Bacteria;BRC1.bacchg</t>
  </si>
  <si>
    <t>Bacteria;Candidatus-Saccharibacteria.bacchg</t>
  </si>
  <si>
    <t>Bacteria;Chlamydiae.bacchg</t>
  </si>
  <si>
    <t>Bacteria;Chlorobi.bacchg</t>
  </si>
  <si>
    <t>Bacteria;Chloroflexi.bacchg</t>
  </si>
  <si>
    <t>Bacteria;Chrysiogenetes.bacchg</t>
  </si>
  <si>
    <t>Bacteria;Cyanobacteria-Chloroplast.bacchg</t>
  </si>
  <si>
    <t>Bacteria;Deferribacteres.bacchg</t>
  </si>
  <si>
    <t>Bacteria;Deinococcus-Thermus.bacchg</t>
  </si>
  <si>
    <t>Bacteria;Dictyoglomi.bacchg</t>
  </si>
  <si>
    <t>Bacteria;Elusimicrobia.bacchg</t>
  </si>
  <si>
    <t>Bacteria;Fibrobacteres.bacchg</t>
  </si>
  <si>
    <t>Bacteria;Fusobacteria.bacchg</t>
  </si>
  <si>
    <t>Bacteria;Ignavibacteriae.bacchg</t>
  </si>
  <si>
    <t>Bacteria;Latescibacteria.bacchg</t>
  </si>
  <si>
    <t>Bacteria;Lentisphaerae.bacchg</t>
  </si>
  <si>
    <t>Bacteria;Microgenomates.bacchg</t>
  </si>
  <si>
    <t>Bacteria;Nitrospinae.bacchg</t>
  </si>
  <si>
    <t>Bacteria;Nitrospirae.bacchg</t>
  </si>
  <si>
    <t>Bacteria;Parcubacteria.bacchg</t>
  </si>
  <si>
    <t>Bacteria;Planctomycetes.bacchg</t>
  </si>
  <si>
    <t>Bacteria;Poribacteria.bacchg</t>
  </si>
  <si>
    <t>Bacteria;Spirochaetes.bacchg</t>
  </si>
  <si>
    <t>Bacteria;SR1.bacchg</t>
  </si>
  <si>
    <t>Bacteria;Synergistetes.bacchg</t>
  </si>
  <si>
    <t>Bacteria;Tenericutes.bacchg</t>
  </si>
  <si>
    <t>Bacteria;Thermodesulfobacteria.bacchg</t>
  </si>
  <si>
    <t>Bacteria;Thermotogae.bacchg</t>
  </si>
  <si>
    <t>Bacteria;Verrucomicrobia.bacchg</t>
  </si>
  <si>
    <t>Bacteria;WPS-1.bacchg</t>
  </si>
  <si>
    <t>best lit</t>
  </si>
  <si>
    <t>2_10_1000.het0.1</t>
  </si>
  <si>
    <t>2_100_1000.het0.1</t>
  </si>
  <si>
    <t>4_10_1000.het0.1</t>
  </si>
  <si>
    <t>4_100_1000.het0.1</t>
  </si>
  <si>
    <t>8_10_1000.het0.1</t>
  </si>
  <si>
    <t>8_100_1000.het0.1</t>
  </si>
  <si>
    <t>24_10_1000.het0.1</t>
  </si>
  <si>
    <t>24_100_1000.het0.1</t>
  </si>
  <si>
    <t>best</t>
  </si>
  <si>
    <t>POW</t>
  </si>
  <si>
    <t>24_10_1000.het0.1.9</t>
  </si>
  <si>
    <t>HP</t>
  </si>
  <si>
    <t>50/bb100</t>
  </si>
  <si>
    <t>10_1000_4.0.txt</t>
  </si>
  <si>
    <t>10_1000_4.1.txt</t>
  </si>
  <si>
    <t>10_1000_4.2.txt</t>
  </si>
  <si>
    <t>10_1000_4.3.txt</t>
  </si>
  <si>
    <t>10_1000_4.4.txt</t>
  </si>
  <si>
    <t>10_1000_4.5.txt</t>
  </si>
  <si>
    <t>10_1000_4.6.txt</t>
  </si>
  <si>
    <t>10_1000_4.7.txt</t>
  </si>
  <si>
    <t>10_1000_4.8.txt</t>
  </si>
  <si>
    <t>10_1000_4.9.txt</t>
  </si>
  <si>
    <t>10_100_4.0.txt</t>
  </si>
  <si>
    <t>10_100_4.1.txt</t>
  </si>
  <si>
    <t>10_100_4.2.txt</t>
  </si>
  <si>
    <t>10_100_4.3.txt</t>
  </si>
  <si>
    <t>10_100_4.4.txt</t>
  </si>
  <si>
    <t>10_100_4.5.txt</t>
  </si>
  <si>
    <t>10_100_4.6.txt</t>
  </si>
  <si>
    <t>10_100_4.7.txt</t>
  </si>
  <si>
    <t>10_100_4.8.txt</t>
  </si>
  <si>
    <t>10_100_4.9.txt</t>
  </si>
  <si>
    <t>10_500_4.0.txt</t>
  </si>
  <si>
    <t>10_500_4.1.txt</t>
  </si>
  <si>
    <t>10_500_4.2.txt</t>
  </si>
  <si>
    <t>10_500_4.3.txt</t>
  </si>
  <si>
    <t>10_500_4.4.txt</t>
  </si>
  <si>
    <t>10_500_4.5.txt</t>
  </si>
  <si>
    <t>10_500_4.6.txt</t>
  </si>
  <si>
    <t>10_500_4.7.txt</t>
  </si>
  <si>
    <t>10_500_4.8.txt</t>
  </si>
  <si>
    <t>10_500_4.9.txt</t>
  </si>
  <si>
    <t>50_1000_4.0.txt</t>
  </si>
  <si>
    <t>50_1000_4.1.txt</t>
  </si>
  <si>
    <t>50_1000_4.2.txt</t>
  </si>
  <si>
    <t>50_1000_4.3.txt</t>
  </si>
  <si>
    <t>50_1000_4.4.txt</t>
  </si>
  <si>
    <t>50_1000_4.5.txt</t>
  </si>
  <si>
    <t>50_1000_4.6.txt</t>
  </si>
  <si>
    <t>50_1000_4.7.txt</t>
  </si>
  <si>
    <t>50_1000_4.8.txt</t>
  </si>
  <si>
    <t>50_1000_4.9.txt</t>
  </si>
  <si>
    <t>50_100_4.0.txt</t>
  </si>
  <si>
    <t>50_100_4.1.txt</t>
  </si>
  <si>
    <t>50_100_4.2.txt</t>
  </si>
  <si>
    <t>50_100_4.3.txt</t>
  </si>
  <si>
    <t>50_100_4.4.txt</t>
  </si>
  <si>
    <t>50_100_4.5.txt</t>
  </si>
  <si>
    <t>50_100_4.6.txt</t>
  </si>
  <si>
    <t>50_100_4.7.txt</t>
  </si>
  <si>
    <t>50_100_4.8.txt</t>
  </si>
  <si>
    <t>50_100_4.9.txt</t>
  </si>
  <si>
    <t>50_500_4.0.txt</t>
  </si>
  <si>
    <t>50_500_4.1.txt</t>
  </si>
  <si>
    <t>50_500_4.2.txt</t>
  </si>
  <si>
    <t>50_500_4.3.txt</t>
  </si>
  <si>
    <t>50_500_4.4.txt</t>
  </si>
  <si>
    <t>50_500_4.5.txt</t>
  </si>
  <si>
    <t>50_500_4.6.txt</t>
  </si>
  <si>
    <t>50_500_4.7.txt</t>
  </si>
  <si>
    <t>50_500_4.8.txt</t>
  </si>
  <si>
    <t>50_500_4.9.txt</t>
  </si>
  <si>
    <t>obj</t>
  </si>
  <si>
    <t>10_1000_4</t>
  </si>
  <si>
    <t>10_100_4</t>
  </si>
  <si>
    <t>10_500_4</t>
  </si>
  <si>
    <t>50_100_4</t>
  </si>
  <si>
    <t>50_500_4</t>
  </si>
  <si>
    <t>50_1000_4</t>
  </si>
  <si>
    <t>GMPSUM00</t>
  </si>
  <si>
    <t>GMPSUM25</t>
  </si>
  <si>
    <t>GMPSUM50</t>
  </si>
  <si>
    <t>GMPSUM75</t>
  </si>
  <si>
    <t>GMPSUM100</t>
  </si>
  <si>
    <t>GMPSUMBEST</t>
  </si>
  <si>
    <t>instance</t>
  </si>
  <si>
    <t>A*+ACS</t>
  </si>
  <si>
    <t>1000_100_10</t>
  </si>
  <si>
    <t>1000_100_2</t>
  </si>
  <si>
    <t>1000_10_10</t>
  </si>
  <si>
    <t>1000_10_2</t>
  </si>
  <si>
    <t>1000_50_10</t>
  </si>
  <si>
    <t>1000_50_2</t>
  </si>
  <si>
    <t>2500_100_25</t>
  </si>
  <si>
    <t>2500_10_25</t>
  </si>
  <si>
    <t>2500_50_25</t>
  </si>
  <si>
    <t>5000_100_100</t>
  </si>
  <si>
    <t>5000_10_100</t>
  </si>
  <si>
    <t>5000_50_100</t>
  </si>
  <si>
    <t>Beta 500 Delta 1</t>
  </si>
  <si>
    <t>A* ACS</t>
  </si>
  <si>
    <t>Beta 1 Delta 500</t>
  </si>
  <si>
    <t>Max</t>
  </si>
  <si>
    <t>GMPSUM75 (best)</t>
  </si>
  <si>
    <t>All</t>
  </si>
  <si>
    <t>m</t>
  </si>
  <si>
    <t>n_min</t>
  </si>
  <si>
    <t>n_max</t>
  </si>
  <si>
    <t>|Sig|</t>
  </si>
  <si>
    <t>Random</t>
  </si>
  <si>
    <t>Rat</t>
  </si>
  <si>
    <t>Virus</t>
  </si>
  <si>
    <t>BB</t>
  </si>
  <si>
    <t>ES</t>
  </si>
  <si>
    <t>Bacteria</t>
  </si>
  <si>
    <t>Poly</t>
  </si>
  <si>
    <t>Acidobacteria</t>
  </si>
  <si>
    <t>Aminicenantes</t>
  </si>
  <si>
    <t>Aquificae</t>
  </si>
  <si>
    <t>Armatimonadetes</t>
  </si>
  <si>
    <t>Atribacteria</t>
  </si>
  <si>
    <t>BRC1</t>
  </si>
  <si>
    <t>Candidatus-Saccharibacteria</t>
  </si>
  <si>
    <t>Chlamydiae</t>
  </si>
  <si>
    <t>Chlorobi</t>
  </si>
  <si>
    <t>Chloroflexi</t>
  </si>
  <si>
    <t>Chrysiogenetes</t>
  </si>
  <si>
    <t>Cyanobacteria-Chloroplast</t>
  </si>
  <si>
    <t>Deferribacteres</t>
  </si>
  <si>
    <t>Deinococcus-Thermus</t>
  </si>
  <si>
    <t>Dictyoglomi</t>
  </si>
  <si>
    <t>Elusimicrobia</t>
  </si>
  <si>
    <t>Fibrobacteres</t>
  </si>
  <si>
    <t>Fusobacteria</t>
  </si>
  <si>
    <t>Ignavibacteriae</t>
  </si>
  <si>
    <t>Latescibacteria</t>
  </si>
  <si>
    <t>Lentisphaerae</t>
  </si>
  <si>
    <t>Microgenomates</t>
  </si>
  <si>
    <t>Nitrospinae</t>
  </si>
  <si>
    <t>Nitrospirae</t>
  </si>
  <si>
    <t>Parcubacteria</t>
  </si>
  <si>
    <t>Planctomycetes</t>
  </si>
  <si>
    <t>Poribacteria</t>
  </si>
  <si>
    <t>Spirochaetes</t>
  </si>
  <si>
    <t>SR1</t>
  </si>
  <si>
    <t>Synergistetes</t>
  </si>
  <si>
    <t>Tenericutes</t>
  </si>
  <si>
    <t>Thermodesulfobacteria</t>
  </si>
  <si>
    <t>Thermotogae</t>
  </si>
  <si>
    <t>Verrucomicrobia</t>
  </si>
  <si>
    <t>WPS-1</t>
  </si>
  <si>
    <t>-</t>
  </si>
  <si>
    <t>max</t>
  </si>
  <si>
    <t xml:space="preserve">neg_12_12_0 </t>
  </si>
  <si>
    <t xml:space="preserve">neg_12_11_0 </t>
  </si>
  <si>
    <t xml:space="preserve">neg_12_11_1 </t>
  </si>
  <si>
    <t xml:space="preserve">neg_12_11_2 </t>
  </si>
  <si>
    <t xml:space="preserve">neg_12_11_3 </t>
  </si>
  <si>
    <t xml:space="preserve">neg_12_11_4 </t>
  </si>
  <si>
    <t xml:space="preserve">neg_12_11_5 </t>
  </si>
  <si>
    <t xml:space="preserve">neg_12_11_6 </t>
  </si>
  <si>
    <t xml:space="preserve">neg_12_11_7 </t>
  </si>
  <si>
    <t xml:space="preserve">neg_12_11_8 </t>
  </si>
  <si>
    <t xml:space="preserve">neg_12_11_9 </t>
  </si>
  <si>
    <t xml:space="preserve">neg_12_11_10 </t>
  </si>
  <si>
    <t xml:space="preserve">neg_12_11_11 </t>
  </si>
  <si>
    <t xml:space="preserve">neg_12_10_0 </t>
  </si>
  <si>
    <t xml:space="preserve">neg_12_10_1 </t>
  </si>
  <si>
    <t xml:space="preserve">neg_12_10_2 </t>
  </si>
  <si>
    <t xml:space="preserve">neg_12_10_3 </t>
  </si>
  <si>
    <t xml:space="preserve">neg_12_10_4 </t>
  </si>
  <si>
    <t xml:space="preserve">neg_12_10_5 </t>
  </si>
  <si>
    <t xml:space="preserve">neg_12_10_6 </t>
  </si>
  <si>
    <t xml:space="preserve">neg_12_10_7 </t>
  </si>
  <si>
    <t xml:space="preserve">neg_12_10_8 </t>
  </si>
  <si>
    <t xml:space="preserve">neg_12_10_9 </t>
  </si>
  <si>
    <t xml:space="preserve">neg_12_10_10 </t>
  </si>
  <si>
    <t xml:space="preserve">neg_12_10_11 </t>
  </si>
  <si>
    <t xml:space="preserve">neg_12_10_12 </t>
  </si>
  <si>
    <t xml:space="preserve">neg_12_10_13 </t>
  </si>
  <si>
    <t xml:space="preserve">neg_12_10_14 </t>
  </si>
  <si>
    <t xml:space="preserve">neg_12_10_15 </t>
  </si>
  <si>
    <t xml:space="preserve">neg_12_10_16 </t>
  </si>
  <si>
    <t xml:space="preserve">neg_12_10_17 </t>
  </si>
  <si>
    <t xml:space="preserve">neg_12_10_18 </t>
  </si>
  <si>
    <t xml:space="preserve">neg_12_10_19 </t>
  </si>
  <si>
    <t xml:space="preserve">neg_12_10_20 </t>
  </si>
  <si>
    <t xml:space="preserve">neg_12_10_21 </t>
  </si>
  <si>
    <t xml:space="preserve">neg_12_10_22 </t>
  </si>
  <si>
    <t xml:space="preserve">neg_12_10_23 </t>
  </si>
  <si>
    <t xml:space="preserve">neg_12_10_24 </t>
  </si>
  <si>
    <t xml:space="preserve">neg_12_10_25 </t>
  </si>
  <si>
    <t xml:space="preserve">neg_12_10_26 </t>
  </si>
  <si>
    <t xml:space="preserve">neg_12_10_27 </t>
  </si>
  <si>
    <t xml:space="preserve">neg_12_10_28 </t>
  </si>
  <si>
    <t xml:space="preserve">neg_12_10_29 </t>
  </si>
  <si>
    <t xml:space="preserve">neg_12_10_30 </t>
  </si>
  <si>
    <t xml:space="preserve">neg_12_10_31 </t>
  </si>
  <si>
    <t xml:space="preserve">neg_12_10_32 </t>
  </si>
  <si>
    <t xml:space="preserve">neg_12_10_33 </t>
  </si>
  <si>
    <t xml:space="preserve">neg_12_10_34 </t>
  </si>
  <si>
    <t xml:space="preserve">neg_12_10_35 </t>
  </si>
  <si>
    <t xml:space="preserve">neg_12_10_36 </t>
  </si>
  <si>
    <t xml:space="preserve">neg_12_10_37 </t>
  </si>
  <si>
    <t xml:space="preserve">neg_12_10_38 </t>
  </si>
  <si>
    <t xml:space="preserve">neg_12_10_39 </t>
  </si>
  <si>
    <t xml:space="preserve">neg_12_10_40 </t>
  </si>
  <si>
    <t xml:space="preserve">neg_12_10_41 </t>
  </si>
  <si>
    <t xml:space="preserve">neg_12_10_42 </t>
  </si>
  <si>
    <t xml:space="preserve">neg_12_10_43 </t>
  </si>
  <si>
    <t xml:space="preserve">neg_12_10_44 </t>
  </si>
  <si>
    <t xml:space="preserve">neg_12_10_45 </t>
  </si>
  <si>
    <t xml:space="preserve">neg_12_10_46 </t>
  </si>
  <si>
    <t xml:space="preserve">neg_12_10_47 </t>
  </si>
  <si>
    <t xml:space="preserve">neg_12_10_48 </t>
  </si>
  <si>
    <t xml:space="preserve">neg_12_10_49 </t>
  </si>
  <si>
    <t xml:space="preserve">neg_12_10_50 </t>
  </si>
  <si>
    <t xml:space="preserve">neg_12_10_51 </t>
  </si>
  <si>
    <t xml:space="preserve">neg_12_10_52 </t>
  </si>
  <si>
    <t xml:space="preserve">neg_12_10_53 </t>
  </si>
  <si>
    <t xml:space="preserve">neg_12_10_54 </t>
  </si>
  <si>
    <t xml:space="preserve">neg_12_10_55 </t>
  </si>
  <si>
    <t xml:space="preserve">neg_12_10_56 </t>
  </si>
  <si>
    <t xml:space="preserve">neg_12_10_57 </t>
  </si>
  <si>
    <t xml:space="preserve">neg_12_10_58 </t>
  </si>
  <si>
    <t xml:space="preserve">neg_12_10_59 </t>
  </si>
  <si>
    <t xml:space="preserve">neg_12_10_60 </t>
  </si>
  <si>
    <t xml:space="preserve">neg_12_10_61 </t>
  </si>
  <si>
    <t xml:space="preserve">neg_12_10_62 </t>
  </si>
  <si>
    <t xml:space="preserve">neg_12_10_63 </t>
  </si>
  <si>
    <t xml:space="preserve">neg_12_10_64 </t>
  </si>
  <si>
    <t xml:space="preserve">neg_12_10_65 </t>
  </si>
  <si>
    <t xml:space="preserve">poz_12_12_0 </t>
  </si>
  <si>
    <t xml:space="preserve">poz_12_11_0 </t>
  </si>
  <si>
    <t xml:space="preserve">poz_12_11_1 </t>
  </si>
  <si>
    <t xml:space="preserve">poz_12_11_2 </t>
  </si>
  <si>
    <t xml:space="preserve">poz_12_11_3 </t>
  </si>
  <si>
    <t xml:space="preserve">poz_12_11_4 </t>
  </si>
  <si>
    <t xml:space="preserve">poz_12_11_5 </t>
  </si>
  <si>
    <t xml:space="preserve">poz_12_11_6 </t>
  </si>
  <si>
    <t xml:space="preserve">poz_12_11_7 </t>
  </si>
  <si>
    <t xml:space="preserve">poz_12_11_8 </t>
  </si>
  <si>
    <t xml:space="preserve">poz_12_11_9 </t>
  </si>
  <si>
    <t xml:space="preserve">poz_12_11_10 </t>
  </si>
  <si>
    <t xml:space="preserve">poz_12_11_11 </t>
  </si>
  <si>
    <t xml:space="preserve">poz_12_10_0 </t>
  </si>
  <si>
    <t xml:space="preserve">poz_12_10_1 </t>
  </si>
  <si>
    <t xml:space="preserve">poz_12_10_2 </t>
  </si>
  <si>
    <t xml:space="preserve">poz_12_10_3 </t>
  </si>
  <si>
    <t xml:space="preserve">poz_12_10_4 </t>
  </si>
  <si>
    <t xml:space="preserve">poz_12_10_5 </t>
  </si>
  <si>
    <t xml:space="preserve">poz_12_10_6 </t>
  </si>
  <si>
    <t xml:space="preserve">poz_12_10_7 </t>
  </si>
  <si>
    <t xml:space="preserve">poz_12_10_8 </t>
  </si>
  <si>
    <t xml:space="preserve">poz_12_10_9 </t>
  </si>
  <si>
    <t xml:space="preserve">poz_12_10_10 </t>
  </si>
  <si>
    <t xml:space="preserve">poz_12_10_11 </t>
  </si>
  <si>
    <t xml:space="preserve">poz_12_10_12 </t>
  </si>
  <si>
    <t xml:space="preserve">poz_12_10_13 </t>
  </si>
  <si>
    <t xml:space="preserve">poz_12_10_14 </t>
  </si>
  <si>
    <t xml:space="preserve">poz_12_10_15 </t>
  </si>
  <si>
    <t xml:space="preserve">poz_12_10_16 </t>
  </si>
  <si>
    <t xml:space="preserve">poz_12_10_17 </t>
  </si>
  <si>
    <t xml:space="preserve">poz_12_10_18 </t>
  </si>
  <si>
    <t xml:space="preserve">poz_12_10_19 </t>
  </si>
  <si>
    <t xml:space="preserve">poz_12_10_20 </t>
  </si>
  <si>
    <t xml:space="preserve">poz_12_10_21 </t>
  </si>
  <si>
    <t xml:space="preserve">poz_12_10_22 </t>
  </si>
  <si>
    <t xml:space="preserve">poz_12_10_23 </t>
  </si>
  <si>
    <t xml:space="preserve">poz_12_10_24 </t>
  </si>
  <si>
    <t xml:space="preserve">poz_12_10_25 </t>
  </si>
  <si>
    <t xml:space="preserve">poz_12_10_26 </t>
  </si>
  <si>
    <t xml:space="preserve">poz_12_10_27 </t>
  </si>
  <si>
    <t xml:space="preserve">poz_12_10_28 </t>
  </si>
  <si>
    <t xml:space="preserve">poz_12_10_29 </t>
  </si>
  <si>
    <t xml:space="preserve">poz_12_10_30 </t>
  </si>
  <si>
    <t xml:space="preserve">poz_12_10_31 </t>
  </si>
  <si>
    <t xml:space="preserve">poz_12_10_32 </t>
  </si>
  <si>
    <t xml:space="preserve">poz_12_10_33 </t>
  </si>
  <si>
    <t xml:space="preserve">poz_12_10_34 </t>
  </si>
  <si>
    <t xml:space="preserve">poz_12_10_35 </t>
  </si>
  <si>
    <t xml:space="preserve">poz_12_10_36 </t>
  </si>
  <si>
    <t xml:space="preserve">poz_12_10_37 </t>
  </si>
  <si>
    <t xml:space="preserve">poz_12_10_38 </t>
  </si>
  <si>
    <t xml:space="preserve">poz_12_10_39 </t>
  </si>
  <si>
    <t xml:space="preserve">poz_12_10_40 </t>
  </si>
  <si>
    <t xml:space="preserve">poz_12_10_41 </t>
  </si>
  <si>
    <t xml:space="preserve">poz_12_10_42 </t>
  </si>
  <si>
    <t xml:space="preserve">poz_12_10_43 </t>
  </si>
  <si>
    <t xml:space="preserve">poz_12_10_44 </t>
  </si>
  <si>
    <t xml:space="preserve">poz_12_10_45 </t>
  </si>
  <si>
    <t xml:space="preserve">poz_12_10_46 </t>
  </si>
  <si>
    <t xml:space="preserve">poz_12_10_47 </t>
  </si>
  <si>
    <t xml:space="preserve">poz_12_10_48 </t>
  </si>
  <si>
    <t xml:space="preserve">poz_12_10_49 </t>
  </si>
  <si>
    <t xml:space="preserve">poz_12_10_50 </t>
  </si>
  <si>
    <t xml:space="preserve">poz_12_10_51 </t>
  </si>
  <si>
    <t xml:space="preserve">poz_12_10_52 </t>
  </si>
  <si>
    <t xml:space="preserve">poz_12_10_53 </t>
  </si>
  <si>
    <t xml:space="preserve">poz_12_10_54 </t>
  </si>
  <si>
    <t xml:space="preserve">poz_12_10_55 </t>
  </si>
  <si>
    <t xml:space="preserve">poz_12_10_56 </t>
  </si>
  <si>
    <t xml:space="preserve">poz_12_10_57 </t>
  </si>
  <si>
    <t xml:space="preserve">poz_12_10_58 </t>
  </si>
  <si>
    <t xml:space="preserve">poz_12_10_59 </t>
  </si>
  <si>
    <t xml:space="preserve">poz_12_10_60 </t>
  </si>
  <si>
    <t xml:space="preserve">poz_12_10_61 </t>
  </si>
  <si>
    <t xml:space="preserve">poz_12_10_62 </t>
  </si>
  <si>
    <t xml:space="preserve">poz_12_10_63 </t>
  </si>
  <si>
    <t xml:space="preserve">poz_12_10_64 </t>
  </si>
  <si>
    <t xml:space="preserve">poz_12_10_65 </t>
  </si>
  <si>
    <t>#</t>
  </si>
  <si>
    <t>GMPSUMBESTLong</t>
  </si>
  <si>
    <t>Negative</t>
  </si>
  <si>
    <t>Positive</t>
  </si>
  <si>
    <t>All Negative</t>
  </si>
  <si>
    <t>All Positive</t>
  </si>
  <si>
    <t>GMPSUMBEST, filter 100, 900s</t>
  </si>
  <si>
    <t>GMPSUMBEST, filter 100, 600s</t>
  </si>
  <si>
    <t>GMPSUM00, 900s</t>
  </si>
  <si>
    <t>GMPSUM00, 600s</t>
  </si>
  <si>
    <t>lit. alg.</t>
  </si>
  <si>
    <t>Ex</t>
  </si>
  <si>
    <t>Pow</t>
  </si>
  <si>
    <t>Hp</t>
  </si>
  <si>
    <t>Blum</t>
  </si>
  <si>
    <t>APS</t>
  </si>
  <si>
    <t>?</t>
  </si>
  <si>
    <t>A*+ACS-dist</t>
  </si>
  <si>
    <t>Group</t>
  </si>
  <si>
    <t>latex all</t>
  </si>
  <si>
    <t>latex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</si>
</sst>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2" fontId="1" fillId="2" borderId="0" xfId="1" applyNumberFormat="1"/>
    <xf numFmtId="1" fontId="1" fillId="2" borderId="0" xfId="1" applyNumberFormat="1"/>
    <xf numFmtId="0" fontId="1" fillId="2" borderId="0" xfId="1"/>
    <xf numFmtId="2" fontId="2" fillId="0" borderId="0" xfId="0" applyNumberFormat="1" applyFon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164" fontId="0" fillId="0" borderId="4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Border="1"/>
    <xf numFmtId="0" fontId="0" fillId="0" borderId="0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6" xfId="0" applyBorder="1"/>
    <xf numFmtId="164" fontId="0" fillId="0" borderId="7" xfId="0" applyNumberFormat="1" applyBorder="1"/>
    <xf numFmtId="0" fontId="2" fillId="0" borderId="2" xfId="0" applyFont="1" applyBorder="1"/>
    <xf numFmtId="0" fontId="1" fillId="2" borderId="4" xfId="1" applyBorder="1"/>
    <xf numFmtId="164" fontId="1" fillId="2" borderId="4" xfId="1" applyNumberFormat="1" applyBorder="1"/>
    <xf numFmtId="0" fontId="1" fillId="2" borderId="0" xfId="1" applyBorder="1"/>
    <xf numFmtId="164" fontId="1" fillId="2" borderId="6" xfId="1" applyNumberFormat="1" applyBorder="1"/>
    <xf numFmtId="0" fontId="1" fillId="2" borderId="6" xfId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8" xfId="0" applyBorder="1"/>
    <xf numFmtId="0" fontId="2" fillId="0" borderId="0" xfId="0" applyFont="1" applyBorder="1"/>
    <xf numFmtId="0" fontId="0" fillId="0" borderId="7" xfId="0" applyBorder="1"/>
    <xf numFmtId="0" fontId="0" fillId="0" borderId="2" xfId="0" applyFont="1" applyBorder="1"/>
    <xf numFmtId="0" fontId="2" fillId="0" borderId="3" xfId="0" applyFont="1" applyBorder="1"/>
    <xf numFmtId="164" fontId="0" fillId="0" borderId="6" xfId="0" applyNumberFormat="1" applyFont="1" applyBorder="1"/>
    <xf numFmtId="0" fontId="0" fillId="0" borderId="6" xfId="0" applyFont="1" applyBorder="1"/>
    <xf numFmtId="164" fontId="0" fillId="0" borderId="7" xfId="0" applyNumberFormat="1" applyFont="1" applyBorder="1"/>
    <xf numFmtId="0" fontId="0" fillId="0" borderId="6" xfId="0" applyFill="1" applyBorder="1"/>
    <xf numFmtId="0" fontId="4" fillId="3" borderId="0" xfId="2"/>
    <xf numFmtId="164" fontId="4" fillId="3" borderId="0" xfId="2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1"/>
  <sheetViews>
    <sheetView zoomScaleNormal="100" workbookViewId="0">
      <pane xSplit="8" ySplit="2" topLeftCell="J98" activePane="bottomRight" state="frozen"/>
      <selection pane="topRight" activeCell="D1" sqref="D1"/>
      <selection pane="bottomLeft" activeCell="A4" sqref="A4"/>
      <selection pane="bottomRight" activeCell="AK89" sqref="AK89:AK123"/>
    </sheetView>
  </sheetViews>
  <sheetFormatPr defaultRowHeight="15" x14ac:dyDescent="0.25"/>
  <cols>
    <col min="1" max="1" width="43.5703125" bestFit="1" customWidth="1"/>
    <col min="2" max="2" width="8.7109375" bestFit="1" customWidth="1"/>
    <col min="3" max="3" width="5.85546875" bestFit="1" customWidth="1"/>
    <col min="4" max="4" width="5.85546875" customWidth="1"/>
    <col min="5" max="5" width="6.85546875" bestFit="1" customWidth="1"/>
    <col min="6" max="6" width="7" bestFit="1" customWidth="1"/>
    <col min="7" max="9" width="10.5703125" customWidth="1"/>
    <col min="10" max="10" width="10.5703125" style="5" customWidth="1"/>
    <col min="11" max="11" width="10.5703125" style="1" customWidth="1"/>
    <col min="12" max="12" width="10.5703125" style="6" customWidth="1"/>
    <col min="13" max="13" width="10.5703125" style="5" customWidth="1"/>
    <col min="14" max="14" width="10.5703125" style="1" customWidth="1"/>
    <col min="15" max="18" width="10.5703125" style="6" customWidth="1"/>
    <col min="19" max="19" width="11.28515625" hidden="1" customWidth="1"/>
    <col min="20" max="33" width="0" hidden="1" customWidth="1"/>
    <col min="37" max="37" width="22.7109375" customWidth="1"/>
  </cols>
  <sheetData>
    <row r="1" spans="1:38" x14ac:dyDescent="0.25">
      <c r="J1" s="45" t="s">
        <v>2</v>
      </c>
      <c r="K1" s="45"/>
      <c r="L1" s="45"/>
      <c r="M1" s="46" t="s">
        <v>187</v>
      </c>
      <c r="N1" s="46"/>
      <c r="O1" s="46"/>
      <c r="P1" s="46" t="s">
        <v>189</v>
      </c>
      <c r="Q1" s="46"/>
      <c r="R1" s="46"/>
      <c r="S1" s="45" t="s">
        <v>258</v>
      </c>
      <c r="T1" s="45"/>
      <c r="U1" s="45"/>
      <c r="V1" s="45" t="s">
        <v>259</v>
      </c>
      <c r="W1" s="45"/>
      <c r="X1" s="45"/>
      <c r="Y1" s="45" t="s">
        <v>260</v>
      </c>
      <c r="Z1" s="45"/>
      <c r="AA1" s="45"/>
      <c r="AB1" s="45" t="s">
        <v>261</v>
      </c>
      <c r="AC1" s="45"/>
      <c r="AD1" s="45"/>
      <c r="AE1" s="45" t="s">
        <v>262</v>
      </c>
      <c r="AF1" s="45"/>
      <c r="AG1" s="45"/>
      <c r="AH1" s="45" t="s">
        <v>263</v>
      </c>
      <c r="AI1" s="45"/>
      <c r="AJ1" s="45"/>
    </row>
    <row r="2" spans="1:38" x14ac:dyDescent="0.25">
      <c r="A2" t="s">
        <v>0</v>
      </c>
      <c r="B2" t="s">
        <v>508</v>
      </c>
      <c r="C2" t="s">
        <v>287</v>
      </c>
      <c r="D2" t="s">
        <v>284</v>
      </c>
      <c r="E2" t="s">
        <v>285</v>
      </c>
      <c r="F2" t="s">
        <v>286</v>
      </c>
      <c r="G2" t="s">
        <v>186</v>
      </c>
      <c r="H2" t="s">
        <v>177</v>
      </c>
      <c r="I2" t="s">
        <v>500</v>
      </c>
      <c r="J2" s="5">
        <v>100</v>
      </c>
      <c r="K2" s="1" t="s">
        <v>186</v>
      </c>
      <c r="L2" s="6" t="s">
        <v>1</v>
      </c>
      <c r="M2" s="5">
        <v>100</v>
      </c>
      <c r="N2" s="1" t="s">
        <v>186</v>
      </c>
      <c r="O2" s="6" t="s">
        <v>1</v>
      </c>
      <c r="P2" s="5" t="s">
        <v>190</v>
      </c>
      <c r="Q2" s="6" t="s">
        <v>186</v>
      </c>
      <c r="R2" s="6" t="s">
        <v>1</v>
      </c>
      <c r="S2">
        <v>100</v>
      </c>
      <c r="T2" s="6" t="s">
        <v>186</v>
      </c>
      <c r="U2" s="6" t="s">
        <v>1</v>
      </c>
      <c r="V2">
        <v>100</v>
      </c>
      <c r="W2" t="s">
        <v>186</v>
      </c>
      <c r="X2" t="s">
        <v>1</v>
      </c>
      <c r="Y2">
        <v>100</v>
      </c>
      <c r="Z2" t="s">
        <v>186</v>
      </c>
      <c r="AA2" t="s">
        <v>1</v>
      </c>
      <c r="AB2">
        <v>100</v>
      </c>
      <c r="AC2" t="s">
        <v>186</v>
      </c>
      <c r="AD2" t="s">
        <v>1</v>
      </c>
      <c r="AE2">
        <v>100</v>
      </c>
      <c r="AF2" t="s">
        <v>186</v>
      </c>
      <c r="AG2" t="s">
        <v>1</v>
      </c>
      <c r="AH2">
        <v>100</v>
      </c>
      <c r="AI2" t="s">
        <v>186</v>
      </c>
      <c r="AJ2" t="s">
        <v>1</v>
      </c>
      <c r="AK2" t="s">
        <v>509</v>
      </c>
      <c r="AL2" t="s">
        <v>510</v>
      </c>
    </row>
    <row r="3" spans="1:38" x14ac:dyDescent="0.25">
      <c r="A3" t="s">
        <v>3</v>
      </c>
      <c r="B3" t="s">
        <v>288</v>
      </c>
      <c r="C3">
        <v>4</v>
      </c>
      <c r="D3">
        <v>10</v>
      </c>
      <c r="E3">
        <v>600</v>
      </c>
      <c r="F3">
        <v>600</v>
      </c>
      <c r="G3" s="5">
        <f t="shared" ref="G3:G34" si="0">MAX(H3,M3,J3,P3,AH3)</f>
        <v>221</v>
      </c>
      <c r="H3" s="5">
        <v>221</v>
      </c>
      <c r="I3" t="s">
        <v>501</v>
      </c>
      <c r="J3" s="5">
        <v>221</v>
      </c>
      <c r="K3" t="str">
        <f>IF(J3=$G3,"best","")</f>
        <v>best</v>
      </c>
      <c r="L3" s="6">
        <v>2.77</v>
      </c>
      <c r="M3" s="5">
        <v>220</v>
      </c>
      <c r="N3" t="str">
        <f>IF(M3=$G3,"best","")</f>
        <v/>
      </c>
      <c r="O3" s="6">
        <v>1.31</v>
      </c>
      <c r="P3" s="6">
        <v>220</v>
      </c>
      <c r="Q3" t="str">
        <f>IF(P3=$G3,"best","")</f>
        <v/>
      </c>
      <c r="R3" s="6">
        <v>0.84</v>
      </c>
      <c r="S3">
        <v>220</v>
      </c>
      <c r="T3" t="str">
        <f t="shared" ref="T3:T22" si="1">IF(S3=$G3,"best","")</f>
        <v/>
      </c>
      <c r="U3">
        <v>1.8649020999999999</v>
      </c>
      <c r="V3">
        <v>220</v>
      </c>
      <c r="W3" t="str">
        <f t="shared" ref="W3:W22" si="2">IF(V3=$G3,"best","")</f>
        <v/>
      </c>
      <c r="X3">
        <v>1.9436243</v>
      </c>
      <c r="Y3">
        <v>221</v>
      </c>
      <c r="Z3" t="str">
        <f t="shared" ref="Z3:Z22" si="3">IF(Y3=$G3,"best","")</f>
        <v>best</v>
      </c>
      <c r="AA3">
        <v>1.9935775</v>
      </c>
      <c r="AB3">
        <v>221</v>
      </c>
      <c r="AC3" t="str">
        <f t="shared" ref="AC3:AC22" si="4">IF(AB3=$G3,"best","")</f>
        <v>best</v>
      </c>
      <c r="AD3">
        <v>2.0483899000000001</v>
      </c>
      <c r="AE3">
        <v>222</v>
      </c>
      <c r="AF3" t="str">
        <f t="shared" ref="AF3:AF22" si="5">IF(AE3=$G3,"best","")</f>
        <v/>
      </c>
      <c r="AG3">
        <v>2.1271944999999999</v>
      </c>
      <c r="AH3">
        <v>221</v>
      </c>
      <c r="AI3" t="str">
        <f t="shared" ref="AI3:AI22" si="6">IF(AH3=$G3,"best","")</f>
        <v>best</v>
      </c>
      <c r="AJ3" s="6">
        <v>2.0483899000000001</v>
      </c>
      <c r="AK3" t="str">
        <f t="shared" ref="AK3:AK34" si="7">CONCATENATE(C3,"&amp;",D3,"&amp;",E3,"&amp;",G3,"&amp;",H3,"&amp;\textsc{",I3,"}&amp;",IF(K3="",J3,"\textbf{"&amp;K3&amp;"}"),"&amp;",ROUND(L3,1),"&amp;",IF(N3="",M3,"\textbf{"&amp;N3&amp;"}"),"&amp;",ROUND(O3,1),"&amp;",IF(Q3="",P3,"\textbf{"&amp;Q3&amp;"}"),"&amp;",ROUND(R3,1),"&amp;",IF(AI3="",AH3,"\textbf{"&amp;AI3&amp;"}"),"&amp;",ROUND(AJ3,1),"\\")</f>
        <v>4&amp;10&amp;600&amp;221&amp;221&amp;\textsc{Ex}&amp;\textbf{best}&amp;2.8&amp;220&amp;1.3&amp;220&amp;0.8&amp;\textbf{best}&amp;2\\</v>
      </c>
      <c r="AL3" t="str">
        <f>IF(AI3="new",CONCATENATE(CONCATENATE("\textsc{",B3,"}"),"&amp;",C3,"&amp;",D3,"&amp;",E3,"&amp;",H3,"&amp;\textsc{",I3,"}&amp;",IF(K3="",J3,"\textbf{"&amp;K3&amp;"}"),"&amp;",ROUND(L3,1),"&amp;",IF(N3="",M3,"\textbf{"&amp;N3&amp;"}"),"&amp;",ROUND(O3,1),"&amp;",IF(Q3="",P3,"\textbf{"&amp;Q3&amp;"}"),"&amp;",ROUND(R3,1),"&amp;",ROUND(AH3,2),"&amp;",ROUND(AJ3,1),"\\"),"")</f>
        <v/>
      </c>
    </row>
    <row r="4" spans="1:38" x14ac:dyDescent="0.25">
      <c r="A4" t="s">
        <v>4</v>
      </c>
      <c r="B4" t="s">
        <v>288</v>
      </c>
      <c r="C4">
        <v>4</v>
      </c>
      <c r="D4">
        <v>15</v>
      </c>
      <c r="E4">
        <v>600</v>
      </c>
      <c r="F4">
        <v>600</v>
      </c>
      <c r="G4" s="5">
        <f t="shared" si="0"/>
        <v>206</v>
      </c>
      <c r="H4" s="5">
        <v>204</v>
      </c>
      <c r="I4" t="s">
        <v>501</v>
      </c>
      <c r="J4" s="5">
        <v>204</v>
      </c>
      <c r="K4" t="str">
        <f t="shared" ref="K4:K22" si="8">IF(J4=$G4,"best","")</f>
        <v/>
      </c>
      <c r="L4" s="6">
        <v>2.04</v>
      </c>
      <c r="M4" s="5">
        <v>203</v>
      </c>
      <c r="N4" t="str">
        <f t="shared" ref="N4:N22" si="9">IF(M4=$G4,"best","")</f>
        <v/>
      </c>
      <c r="O4" s="6">
        <v>1.26</v>
      </c>
      <c r="P4" s="6">
        <v>203</v>
      </c>
      <c r="Q4" t="str">
        <f t="shared" ref="Q4:Q22" si="10">IF(P4=$G4,"best","")</f>
        <v/>
      </c>
      <c r="R4" s="6">
        <v>0.78</v>
      </c>
      <c r="S4">
        <v>204</v>
      </c>
      <c r="T4" t="str">
        <f t="shared" si="1"/>
        <v/>
      </c>
      <c r="U4">
        <v>2.1755072000000002</v>
      </c>
      <c r="V4">
        <v>205</v>
      </c>
      <c r="W4" t="str">
        <f t="shared" si="2"/>
        <v/>
      </c>
      <c r="X4">
        <v>2.2461072</v>
      </c>
      <c r="Y4">
        <v>205</v>
      </c>
      <c r="Z4" t="str">
        <f t="shared" si="3"/>
        <v/>
      </c>
      <c r="AA4">
        <v>2.3439857000000002</v>
      </c>
      <c r="AB4">
        <v>206</v>
      </c>
      <c r="AC4" t="str">
        <f t="shared" si="4"/>
        <v>best</v>
      </c>
      <c r="AD4">
        <v>2.3272696000000002</v>
      </c>
      <c r="AE4">
        <v>204</v>
      </c>
      <c r="AF4" t="str">
        <f t="shared" si="5"/>
        <v/>
      </c>
      <c r="AG4">
        <v>2.4591427000000001</v>
      </c>
      <c r="AH4">
        <v>206</v>
      </c>
      <c r="AI4" t="str">
        <f t="shared" si="6"/>
        <v>best</v>
      </c>
      <c r="AJ4" s="6">
        <v>2.3272696000000002</v>
      </c>
      <c r="AK4" t="str">
        <f t="shared" si="7"/>
        <v>4&amp;15&amp;600&amp;206&amp;204&amp;\textsc{Ex}&amp;204&amp;2&amp;203&amp;1.3&amp;203&amp;0.8&amp;\textbf{best}&amp;2.3\\</v>
      </c>
      <c r="AL4" t="str">
        <f t="shared" ref="AL4:AL67" si="11">IF(AI4="new",CONCATENATE(CONCATENATE("\textsc{",B4,"}"),"&amp;",C4,"&amp;",D4,"&amp;",E4,"&amp;",H4,"&amp;\textsc{",I4,"}&amp;",IF(K4="",J4,"\textbf{"&amp;K4&amp;"}"),"&amp;",ROUND(L4,1),"&amp;",IF(N4="",M4,"\textbf{"&amp;N4&amp;"}"),"&amp;",ROUND(O4,1),"&amp;",IF(Q4="",P4,"\textbf{"&amp;Q4&amp;"}"),"&amp;",ROUND(R4,1),"&amp;",ROUND(AH4,2),"&amp;",ROUND(AJ4,1),"\\"),"")</f>
        <v/>
      </c>
    </row>
    <row r="5" spans="1:38" x14ac:dyDescent="0.25">
      <c r="A5" t="s">
        <v>5</v>
      </c>
      <c r="B5" t="s">
        <v>288</v>
      </c>
      <c r="C5">
        <v>4</v>
      </c>
      <c r="D5">
        <v>20</v>
      </c>
      <c r="E5">
        <v>600</v>
      </c>
      <c r="F5">
        <v>600</v>
      </c>
      <c r="G5" s="5">
        <f t="shared" si="0"/>
        <v>193</v>
      </c>
      <c r="H5" s="5">
        <v>193</v>
      </c>
      <c r="I5" t="s">
        <v>501</v>
      </c>
      <c r="J5" s="5">
        <v>193</v>
      </c>
      <c r="K5" t="str">
        <f t="shared" si="8"/>
        <v>best</v>
      </c>
      <c r="L5" s="6">
        <v>2.96</v>
      </c>
      <c r="M5" s="5">
        <v>191</v>
      </c>
      <c r="N5" t="str">
        <f t="shared" si="9"/>
        <v/>
      </c>
      <c r="O5" s="6">
        <v>1.2</v>
      </c>
      <c r="P5" s="6">
        <v>192</v>
      </c>
      <c r="Q5" t="str">
        <f t="shared" si="10"/>
        <v/>
      </c>
      <c r="R5" s="6">
        <v>0.71</v>
      </c>
      <c r="S5">
        <v>191</v>
      </c>
      <c r="T5" t="str">
        <f t="shared" si="1"/>
        <v/>
      </c>
      <c r="U5">
        <v>2.4436087</v>
      </c>
      <c r="V5">
        <v>192</v>
      </c>
      <c r="W5" t="str">
        <f t="shared" si="2"/>
        <v/>
      </c>
      <c r="X5">
        <v>2.5445866000000001</v>
      </c>
      <c r="Y5">
        <v>193</v>
      </c>
      <c r="Z5" t="str">
        <f t="shared" si="3"/>
        <v>best</v>
      </c>
      <c r="AA5">
        <v>2.5742227999999998</v>
      </c>
      <c r="AB5">
        <v>193</v>
      </c>
      <c r="AC5" t="str">
        <f t="shared" si="4"/>
        <v>best</v>
      </c>
      <c r="AD5">
        <v>2.7645483999999998</v>
      </c>
      <c r="AE5">
        <v>194</v>
      </c>
      <c r="AF5" t="str">
        <f t="shared" si="5"/>
        <v/>
      </c>
      <c r="AG5">
        <v>2.7004046000000002</v>
      </c>
      <c r="AH5">
        <v>193</v>
      </c>
      <c r="AI5" t="str">
        <f t="shared" si="6"/>
        <v>best</v>
      </c>
      <c r="AJ5" s="6">
        <v>2.7645483999999998</v>
      </c>
      <c r="AK5" t="str">
        <f t="shared" si="7"/>
        <v>4&amp;20&amp;600&amp;193&amp;193&amp;\textsc{Ex}&amp;\textbf{best}&amp;3&amp;191&amp;1.2&amp;192&amp;0.7&amp;\textbf{best}&amp;2.8\\</v>
      </c>
      <c r="AL5" t="str">
        <f t="shared" si="11"/>
        <v/>
      </c>
    </row>
    <row r="6" spans="1:38" x14ac:dyDescent="0.25">
      <c r="A6" t="s">
        <v>6</v>
      </c>
      <c r="B6" t="s">
        <v>288</v>
      </c>
      <c r="C6">
        <v>4</v>
      </c>
      <c r="D6">
        <v>25</v>
      </c>
      <c r="E6">
        <v>600</v>
      </c>
      <c r="F6">
        <v>600</v>
      </c>
      <c r="G6" s="5">
        <f t="shared" si="0"/>
        <v>188</v>
      </c>
      <c r="H6" s="5">
        <v>187</v>
      </c>
      <c r="I6" t="s">
        <v>501</v>
      </c>
      <c r="J6" s="5">
        <v>187</v>
      </c>
      <c r="K6" t="str">
        <f t="shared" si="8"/>
        <v/>
      </c>
      <c r="L6" s="6">
        <v>3</v>
      </c>
      <c r="M6" s="5">
        <v>187</v>
      </c>
      <c r="N6" t="str">
        <f t="shared" si="9"/>
        <v/>
      </c>
      <c r="O6" s="6">
        <v>0.94</v>
      </c>
      <c r="P6" s="6">
        <v>187</v>
      </c>
      <c r="Q6" t="str">
        <f t="shared" si="10"/>
        <v/>
      </c>
      <c r="R6" s="6">
        <v>0.63</v>
      </c>
      <c r="S6">
        <v>187</v>
      </c>
      <c r="T6" t="str">
        <f t="shared" si="1"/>
        <v/>
      </c>
      <c r="U6">
        <v>2.7719391</v>
      </c>
      <c r="V6">
        <v>188</v>
      </c>
      <c r="W6" t="str">
        <f t="shared" si="2"/>
        <v>best</v>
      </c>
      <c r="X6">
        <v>2.8575827999999999</v>
      </c>
      <c r="Y6">
        <v>187</v>
      </c>
      <c r="Z6" t="str">
        <f t="shared" si="3"/>
        <v/>
      </c>
      <c r="AA6">
        <v>2.9207926999999998</v>
      </c>
      <c r="AB6">
        <v>188</v>
      </c>
      <c r="AC6" t="str">
        <f t="shared" si="4"/>
        <v>best</v>
      </c>
      <c r="AD6">
        <v>2.9523761999999998</v>
      </c>
      <c r="AE6">
        <v>187</v>
      </c>
      <c r="AF6" t="str">
        <f t="shared" si="5"/>
        <v/>
      </c>
      <c r="AG6">
        <v>2.9999590999999999</v>
      </c>
      <c r="AH6">
        <v>188</v>
      </c>
      <c r="AI6" t="str">
        <f t="shared" si="6"/>
        <v>best</v>
      </c>
      <c r="AJ6" s="6">
        <v>2.9523761999999998</v>
      </c>
      <c r="AK6" t="str">
        <f t="shared" si="7"/>
        <v>4&amp;25&amp;600&amp;188&amp;187&amp;\textsc{Ex}&amp;187&amp;3&amp;187&amp;0.9&amp;187&amp;0.6&amp;\textbf{best}&amp;3\\</v>
      </c>
      <c r="AL6" t="str">
        <f t="shared" si="11"/>
        <v/>
      </c>
    </row>
    <row r="7" spans="1:38" x14ac:dyDescent="0.25">
      <c r="A7" t="s">
        <v>7</v>
      </c>
      <c r="B7" t="s">
        <v>288</v>
      </c>
      <c r="C7">
        <v>4</v>
      </c>
      <c r="D7">
        <v>40</v>
      </c>
      <c r="E7">
        <v>600</v>
      </c>
      <c r="F7">
        <v>600</v>
      </c>
      <c r="G7" s="5">
        <f t="shared" si="0"/>
        <v>175</v>
      </c>
      <c r="H7" s="5">
        <v>175</v>
      </c>
      <c r="I7" t="s">
        <v>501</v>
      </c>
      <c r="J7" s="5">
        <v>175</v>
      </c>
      <c r="K7" t="str">
        <f t="shared" si="8"/>
        <v>best</v>
      </c>
      <c r="L7" s="6">
        <v>2.48</v>
      </c>
      <c r="M7" s="5">
        <v>173</v>
      </c>
      <c r="N7" t="str">
        <f t="shared" si="9"/>
        <v/>
      </c>
      <c r="O7" s="6">
        <v>1.21</v>
      </c>
      <c r="P7" s="6">
        <v>173</v>
      </c>
      <c r="Q7" t="str">
        <f t="shared" si="10"/>
        <v/>
      </c>
      <c r="R7" s="6">
        <v>0.79</v>
      </c>
      <c r="S7">
        <v>174</v>
      </c>
      <c r="T7" t="str">
        <f t="shared" si="1"/>
        <v/>
      </c>
      <c r="U7">
        <v>3.6234047999999999</v>
      </c>
      <c r="V7">
        <v>174</v>
      </c>
      <c r="W7" t="str">
        <f t="shared" si="2"/>
        <v/>
      </c>
      <c r="X7">
        <v>3.7346281000000001</v>
      </c>
      <c r="Y7">
        <v>174</v>
      </c>
      <c r="Z7" t="str">
        <f t="shared" si="3"/>
        <v/>
      </c>
      <c r="AA7">
        <v>3.7420848000000002</v>
      </c>
      <c r="AB7">
        <v>175</v>
      </c>
      <c r="AC7" t="str">
        <f t="shared" si="4"/>
        <v>best</v>
      </c>
      <c r="AD7">
        <v>3.8388518999999999</v>
      </c>
      <c r="AE7">
        <v>174</v>
      </c>
      <c r="AF7" t="str">
        <f t="shared" si="5"/>
        <v/>
      </c>
      <c r="AG7">
        <v>4.3269245999999999</v>
      </c>
      <c r="AH7">
        <v>175</v>
      </c>
      <c r="AI7" t="str">
        <f t="shared" si="6"/>
        <v>best</v>
      </c>
      <c r="AJ7" s="6">
        <v>3.8388518999999999</v>
      </c>
      <c r="AK7" t="str">
        <f t="shared" si="7"/>
        <v>4&amp;40&amp;600&amp;175&amp;175&amp;\textsc{Ex}&amp;\textbf{best}&amp;2.5&amp;173&amp;1.2&amp;173&amp;0.8&amp;\textbf{best}&amp;3.8\\</v>
      </c>
      <c r="AL7" t="str">
        <f t="shared" si="11"/>
        <v/>
      </c>
    </row>
    <row r="8" spans="1:38" x14ac:dyDescent="0.25">
      <c r="A8" t="s">
        <v>8</v>
      </c>
      <c r="B8" t="s">
        <v>288</v>
      </c>
      <c r="C8">
        <v>4</v>
      </c>
      <c r="D8">
        <v>60</v>
      </c>
      <c r="E8">
        <v>600</v>
      </c>
      <c r="F8">
        <v>600</v>
      </c>
      <c r="G8" s="5">
        <f t="shared" si="0"/>
        <v>168</v>
      </c>
      <c r="H8" s="5">
        <v>168</v>
      </c>
      <c r="I8" t="s">
        <v>501</v>
      </c>
      <c r="J8" s="5">
        <v>168</v>
      </c>
      <c r="K8" t="str">
        <f t="shared" si="8"/>
        <v>best</v>
      </c>
      <c r="L8" s="6">
        <v>2.34</v>
      </c>
      <c r="M8" s="5">
        <v>166</v>
      </c>
      <c r="N8" t="str">
        <f t="shared" si="9"/>
        <v/>
      </c>
      <c r="O8" s="6">
        <v>1.22</v>
      </c>
      <c r="P8" s="6">
        <v>166</v>
      </c>
      <c r="Q8" t="str">
        <f t="shared" si="10"/>
        <v/>
      </c>
      <c r="R8" s="6">
        <v>0.77</v>
      </c>
      <c r="S8">
        <v>165</v>
      </c>
      <c r="T8" t="str">
        <f t="shared" si="1"/>
        <v/>
      </c>
      <c r="U8">
        <v>4.8271673000000002</v>
      </c>
      <c r="V8">
        <v>166</v>
      </c>
      <c r="W8" t="str">
        <f t="shared" si="2"/>
        <v/>
      </c>
      <c r="X8">
        <v>4.8870421000000004</v>
      </c>
      <c r="Y8">
        <v>166</v>
      </c>
      <c r="Z8" t="str">
        <f t="shared" si="3"/>
        <v/>
      </c>
      <c r="AA8">
        <v>4.9512086000000002</v>
      </c>
      <c r="AB8">
        <v>167</v>
      </c>
      <c r="AC8" t="str">
        <f t="shared" si="4"/>
        <v/>
      </c>
      <c r="AD8">
        <v>5.3644426999999997</v>
      </c>
      <c r="AE8">
        <v>167</v>
      </c>
      <c r="AF8" t="str">
        <f t="shared" si="5"/>
        <v/>
      </c>
      <c r="AG8">
        <v>5.3562608000000003</v>
      </c>
      <c r="AH8">
        <v>167</v>
      </c>
      <c r="AI8" t="str">
        <f t="shared" si="6"/>
        <v/>
      </c>
      <c r="AJ8" s="6">
        <v>5.3644426999999997</v>
      </c>
      <c r="AK8" t="str">
        <f t="shared" si="7"/>
        <v>4&amp;60&amp;600&amp;168&amp;168&amp;\textsc{Ex}&amp;\textbf{best}&amp;2.3&amp;166&amp;1.2&amp;166&amp;0.8&amp;167&amp;5.4\\</v>
      </c>
      <c r="AL8" t="str">
        <f t="shared" si="11"/>
        <v/>
      </c>
    </row>
    <row r="9" spans="1:38" x14ac:dyDescent="0.25">
      <c r="A9" t="s">
        <v>9</v>
      </c>
      <c r="B9" t="s">
        <v>288</v>
      </c>
      <c r="C9">
        <v>4</v>
      </c>
      <c r="D9">
        <v>80</v>
      </c>
      <c r="E9">
        <v>600</v>
      </c>
      <c r="F9">
        <v>600</v>
      </c>
      <c r="G9" s="5">
        <f t="shared" si="0"/>
        <v>163</v>
      </c>
      <c r="H9" s="5">
        <v>163</v>
      </c>
      <c r="I9" t="s">
        <v>501</v>
      </c>
      <c r="J9" s="5">
        <v>163</v>
      </c>
      <c r="K9" t="str">
        <f t="shared" si="8"/>
        <v>best</v>
      </c>
      <c r="L9" s="6">
        <v>2.3199999999999998</v>
      </c>
      <c r="M9" s="5">
        <v>161</v>
      </c>
      <c r="N9" t="str">
        <f t="shared" si="9"/>
        <v/>
      </c>
      <c r="O9" s="6">
        <v>1.24</v>
      </c>
      <c r="P9" s="6">
        <v>161</v>
      </c>
      <c r="Q9" t="str">
        <f t="shared" si="10"/>
        <v/>
      </c>
      <c r="R9" s="6">
        <v>0.83</v>
      </c>
      <c r="S9">
        <v>161</v>
      </c>
      <c r="T9" t="str">
        <f t="shared" si="1"/>
        <v/>
      </c>
      <c r="U9">
        <v>6.1258001999999996</v>
      </c>
      <c r="V9">
        <v>161</v>
      </c>
      <c r="W9" t="str">
        <f t="shared" si="2"/>
        <v/>
      </c>
      <c r="X9">
        <v>6.6810419999999997</v>
      </c>
      <c r="Y9">
        <v>162</v>
      </c>
      <c r="Z9" t="str">
        <f t="shared" si="3"/>
        <v/>
      </c>
      <c r="AA9">
        <v>6.8596247000000004</v>
      </c>
      <c r="AB9">
        <v>162</v>
      </c>
      <c r="AC9" t="str">
        <f t="shared" si="4"/>
        <v/>
      </c>
      <c r="AD9">
        <v>6.7175893999999996</v>
      </c>
      <c r="AE9">
        <v>162</v>
      </c>
      <c r="AF9" t="str">
        <f t="shared" si="5"/>
        <v/>
      </c>
      <c r="AG9">
        <v>6.5192047000000004</v>
      </c>
      <c r="AH9">
        <v>162</v>
      </c>
      <c r="AI9" t="str">
        <f t="shared" si="6"/>
        <v/>
      </c>
      <c r="AJ9" s="6">
        <v>6.7175893999999996</v>
      </c>
      <c r="AK9" t="str">
        <f t="shared" si="7"/>
        <v>4&amp;80&amp;600&amp;163&amp;163&amp;\textsc{Ex}&amp;\textbf{best}&amp;2.3&amp;161&amp;1.2&amp;161&amp;0.8&amp;162&amp;6.7\\</v>
      </c>
      <c r="AL9" t="str">
        <f t="shared" si="11"/>
        <v/>
      </c>
    </row>
    <row r="10" spans="1:38" x14ac:dyDescent="0.25">
      <c r="A10" t="s">
        <v>10</v>
      </c>
      <c r="B10" t="s">
        <v>288</v>
      </c>
      <c r="C10">
        <v>4</v>
      </c>
      <c r="D10">
        <v>100</v>
      </c>
      <c r="E10">
        <v>600</v>
      </c>
      <c r="F10">
        <v>600</v>
      </c>
      <c r="G10" s="5">
        <f t="shared" si="0"/>
        <v>159</v>
      </c>
      <c r="H10" s="5">
        <v>159</v>
      </c>
      <c r="I10" t="s">
        <v>501</v>
      </c>
      <c r="J10" s="5">
        <v>159</v>
      </c>
      <c r="K10" t="str">
        <f t="shared" si="8"/>
        <v>best</v>
      </c>
      <c r="L10" s="6">
        <v>2.1800000000000002</v>
      </c>
      <c r="M10" s="5">
        <v>158</v>
      </c>
      <c r="N10" t="str">
        <f t="shared" si="9"/>
        <v/>
      </c>
      <c r="O10" s="6">
        <v>1.28</v>
      </c>
      <c r="P10" s="6">
        <v>158</v>
      </c>
      <c r="Q10" t="str">
        <f t="shared" si="10"/>
        <v/>
      </c>
      <c r="R10" s="6">
        <v>0.68</v>
      </c>
      <c r="S10">
        <v>158</v>
      </c>
      <c r="T10" t="str">
        <f t="shared" si="1"/>
        <v/>
      </c>
      <c r="U10">
        <v>8.1670344000000004</v>
      </c>
      <c r="V10">
        <v>159</v>
      </c>
      <c r="W10" t="str">
        <f t="shared" si="2"/>
        <v>best</v>
      </c>
      <c r="X10">
        <v>7.5363644000000001</v>
      </c>
      <c r="Y10">
        <v>159</v>
      </c>
      <c r="Z10" t="str">
        <f t="shared" si="3"/>
        <v>best</v>
      </c>
      <c r="AA10">
        <v>7.4246965999999999</v>
      </c>
      <c r="AB10">
        <v>159</v>
      </c>
      <c r="AC10" t="str">
        <f t="shared" si="4"/>
        <v>best</v>
      </c>
      <c r="AD10">
        <v>7.4768350000000003</v>
      </c>
      <c r="AE10">
        <v>158</v>
      </c>
      <c r="AF10" t="str">
        <f t="shared" si="5"/>
        <v/>
      </c>
      <c r="AG10">
        <v>7.4895624999999999</v>
      </c>
      <c r="AH10">
        <v>159</v>
      </c>
      <c r="AI10" t="str">
        <f t="shared" si="6"/>
        <v>best</v>
      </c>
      <c r="AJ10" s="6">
        <v>7.4768350000000003</v>
      </c>
      <c r="AK10" t="str">
        <f t="shared" si="7"/>
        <v>4&amp;100&amp;600&amp;159&amp;159&amp;\textsc{Ex}&amp;\textbf{best}&amp;2.2&amp;158&amp;1.3&amp;158&amp;0.7&amp;\textbf{best}&amp;7.5\\</v>
      </c>
      <c r="AL10" t="str">
        <f t="shared" si="11"/>
        <v/>
      </c>
    </row>
    <row r="11" spans="1:38" x14ac:dyDescent="0.25">
      <c r="A11" t="s">
        <v>11</v>
      </c>
      <c r="B11" t="s">
        <v>288</v>
      </c>
      <c r="C11">
        <v>4</v>
      </c>
      <c r="D11">
        <v>150</v>
      </c>
      <c r="E11">
        <v>600</v>
      </c>
      <c r="F11">
        <v>600</v>
      </c>
      <c r="G11" s="5">
        <f t="shared" si="0"/>
        <v>154</v>
      </c>
      <c r="H11" s="5">
        <v>153</v>
      </c>
      <c r="I11" t="s">
        <v>501</v>
      </c>
      <c r="J11" s="5">
        <v>153</v>
      </c>
      <c r="K11" t="str">
        <f t="shared" si="8"/>
        <v/>
      </c>
      <c r="L11" s="6">
        <v>3</v>
      </c>
      <c r="M11" s="5">
        <v>152</v>
      </c>
      <c r="N11" t="str">
        <f t="shared" si="9"/>
        <v/>
      </c>
      <c r="O11" s="6">
        <v>1.43</v>
      </c>
      <c r="P11" s="6">
        <v>152</v>
      </c>
      <c r="Q11" t="str">
        <f t="shared" si="10"/>
        <v/>
      </c>
      <c r="R11" s="6">
        <v>1.05</v>
      </c>
      <c r="S11">
        <v>152</v>
      </c>
      <c r="T11" t="str">
        <f t="shared" si="1"/>
        <v/>
      </c>
      <c r="U11">
        <v>10.056399600000001</v>
      </c>
      <c r="V11">
        <v>152</v>
      </c>
      <c r="W11" t="str">
        <f t="shared" si="2"/>
        <v/>
      </c>
      <c r="X11">
        <v>10.153432199999999</v>
      </c>
      <c r="Y11">
        <v>153</v>
      </c>
      <c r="Z11" t="str">
        <f t="shared" si="3"/>
        <v/>
      </c>
      <c r="AA11">
        <v>10.1749586</v>
      </c>
      <c r="AB11">
        <v>154</v>
      </c>
      <c r="AC11" t="str">
        <f t="shared" si="4"/>
        <v>best</v>
      </c>
      <c r="AD11">
        <v>10.120687500000001</v>
      </c>
      <c r="AE11">
        <v>152</v>
      </c>
      <c r="AF11" t="str">
        <f t="shared" si="5"/>
        <v/>
      </c>
      <c r="AG11">
        <v>10.136847899999999</v>
      </c>
      <c r="AH11">
        <v>154</v>
      </c>
      <c r="AI11" t="str">
        <f t="shared" si="6"/>
        <v>best</v>
      </c>
      <c r="AJ11" s="6">
        <v>10.120687500000001</v>
      </c>
      <c r="AK11" t="str">
        <f t="shared" si="7"/>
        <v>4&amp;150&amp;600&amp;154&amp;153&amp;\textsc{Ex}&amp;153&amp;3&amp;152&amp;1.4&amp;152&amp;1.1&amp;\textbf{best}&amp;10.1\\</v>
      </c>
      <c r="AL11" t="str">
        <f t="shared" si="11"/>
        <v/>
      </c>
    </row>
    <row r="12" spans="1:38" x14ac:dyDescent="0.25">
      <c r="A12" t="s">
        <v>12</v>
      </c>
      <c r="B12" t="s">
        <v>288</v>
      </c>
      <c r="C12">
        <v>4</v>
      </c>
      <c r="D12">
        <v>200</v>
      </c>
      <c r="E12">
        <v>600</v>
      </c>
      <c r="F12">
        <v>600</v>
      </c>
      <c r="G12" s="5">
        <f t="shared" si="0"/>
        <v>151</v>
      </c>
      <c r="H12" s="5">
        <v>151</v>
      </c>
      <c r="I12" t="s">
        <v>501</v>
      </c>
      <c r="J12" s="5">
        <v>151</v>
      </c>
      <c r="K12" t="str">
        <f t="shared" si="8"/>
        <v>best</v>
      </c>
      <c r="L12" s="6">
        <v>3.11</v>
      </c>
      <c r="M12" s="5">
        <v>150</v>
      </c>
      <c r="N12" t="str">
        <f t="shared" si="9"/>
        <v/>
      </c>
      <c r="O12" s="6">
        <v>1</v>
      </c>
      <c r="P12" s="6">
        <v>151</v>
      </c>
      <c r="Q12" t="str">
        <f t="shared" si="10"/>
        <v>best</v>
      </c>
      <c r="R12" s="6">
        <v>1.1499999999999999</v>
      </c>
      <c r="S12">
        <v>150</v>
      </c>
      <c r="T12" t="str">
        <f t="shared" si="1"/>
        <v/>
      </c>
      <c r="U12">
        <v>13.3246096</v>
      </c>
      <c r="V12">
        <v>151</v>
      </c>
      <c r="W12" t="str">
        <f t="shared" si="2"/>
        <v>best</v>
      </c>
      <c r="X12">
        <v>13.3675304</v>
      </c>
      <c r="Y12">
        <v>151</v>
      </c>
      <c r="Z12" t="str">
        <f t="shared" si="3"/>
        <v>best</v>
      </c>
      <c r="AA12">
        <v>13.491009699999999</v>
      </c>
      <c r="AB12">
        <v>151</v>
      </c>
      <c r="AC12" t="str">
        <f t="shared" si="4"/>
        <v>best</v>
      </c>
      <c r="AD12">
        <v>13.6101376</v>
      </c>
      <c r="AE12">
        <v>150</v>
      </c>
      <c r="AF12" t="str">
        <f t="shared" si="5"/>
        <v/>
      </c>
      <c r="AG12">
        <v>13.6628857</v>
      </c>
      <c r="AH12">
        <v>151</v>
      </c>
      <c r="AI12" t="str">
        <f t="shared" si="6"/>
        <v>best</v>
      </c>
      <c r="AJ12" s="6">
        <v>13.6101376</v>
      </c>
      <c r="AK12" t="str">
        <f t="shared" si="7"/>
        <v>4&amp;200&amp;600&amp;151&amp;151&amp;\textsc{Ex}&amp;\textbf{best}&amp;3.1&amp;150&amp;1&amp;\textbf{best}&amp;1.2&amp;\textbf{best}&amp;13.6\\</v>
      </c>
      <c r="AL12" t="str">
        <f t="shared" si="11"/>
        <v/>
      </c>
    </row>
    <row r="13" spans="1:38" x14ac:dyDescent="0.25">
      <c r="A13" t="s">
        <v>13</v>
      </c>
      <c r="B13" t="s">
        <v>288</v>
      </c>
      <c r="C13">
        <v>20</v>
      </c>
      <c r="D13">
        <v>10</v>
      </c>
      <c r="E13">
        <v>600</v>
      </c>
      <c r="F13">
        <v>600</v>
      </c>
      <c r="G13" s="5">
        <f t="shared" si="0"/>
        <v>63</v>
      </c>
      <c r="H13" s="5">
        <v>63</v>
      </c>
      <c r="I13" t="s">
        <v>501</v>
      </c>
      <c r="J13" s="5">
        <v>63</v>
      </c>
      <c r="K13" t="str">
        <f t="shared" si="8"/>
        <v>best</v>
      </c>
      <c r="L13" s="6">
        <v>4.12</v>
      </c>
      <c r="M13" s="5">
        <v>62</v>
      </c>
      <c r="N13" t="str">
        <f t="shared" si="9"/>
        <v/>
      </c>
      <c r="O13" s="6">
        <v>2.2999999999999998</v>
      </c>
      <c r="P13" s="6">
        <v>62</v>
      </c>
      <c r="Q13" t="str">
        <f t="shared" si="10"/>
        <v/>
      </c>
      <c r="R13" s="6">
        <v>1.96</v>
      </c>
      <c r="S13">
        <v>62</v>
      </c>
      <c r="T13" t="str">
        <f t="shared" si="1"/>
        <v/>
      </c>
      <c r="U13">
        <v>3.1273335000000002</v>
      </c>
      <c r="V13">
        <v>62</v>
      </c>
      <c r="W13" t="str">
        <f t="shared" si="2"/>
        <v/>
      </c>
      <c r="X13">
        <v>3.2454087999999999</v>
      </c>
      <c r="Y13">
        <v>62</v>
      </c>
      <c r="Z13" t="str">
        <f t="shared" si="3"/>
        <v/>
      </c>
      <c r="AA13">
        <v>3.2501718999999998</v>
      </c>
      <c r="AB13">
        <v>62</v>
      </c>
      <c r="AC13" t="str">
        <f t="shared" si="4"/>
        <v/>
      </c>
      <c r="AD13">
        <v>3.3149297</v>
      </c>
      <c r="AE13">
        <v>62</v>
      </c>
      <c r="AF13" t="str">
        <f t="shared" si="5"/>
        <v/>
      </c>
      <c r="AG13">
        <v>3.3732386999999999</v>
      </c>
      <c r="AH13">
        <v>62</v>
      </c>
      <c r="AI13" t="str">
        <f t="shared" si="6"/>
        <v/>
      </c>
      <c r="AJ13" s="6">
        <v>3.3149297</v>
      </c>
      <c r="AK13" t="str">
        <f t="shared" si="7"/>
        <v>20&amp;10&amp;600&amp;63&amp;63&amp;\textsc{Ex}&amp;\textbf{best}&amp;4.1&amp;62&amp;2.3&amp;62&amp;2&amp;62&amp;3.3\\</v>
      </c>
      <c r="AL13" t="str">
        <f t="shared" si="11"/>
        <v/>
      </c>
    </row>
    <row r="14" spans="1:38" x14ac:dyDescent="0.25">
      <c r="A14" t="s">
        <v>14</v>
      </c>
      <c r="B14" t="s">
        <v>288</v>
      </c>
      <c r="C14">
        <v>20</v>
      </c>
      <c r="D14">
        <v>15</v>
      </c>
      <c r="E14">
        <v>600</v>
      </c>
      <c r="F14">
        <v>600</v>
      </c>
      <c r="G14" s="5">
        <f t="shared" si="0"/>
        <v>53</v>
      </c>
      <c r="H14" s="5">
        <v>53</v>
      </c>
      <c r="I14" t="s">
        <v>501</v>
      </c>
      <c r="J14" s="5">
        <v>53</v>
      </c>
      <c r="K14" t="str">
        <f t="shared" si="8"/>
        <v>best</v>
      </c>
      <c r="L14" s="6">
        <v>3.71</v>
      </c>
      <c r="M14" s="5">
        <v>53</v>
      </c>
      <c r="N14" t="str">
        <f t="shared" si="9"/>
        <v>best</v>
      </c>
      <c r="O14" s="6">
        <v>2.2599999999999998</v>
      </c>
      <c r="P14" s="6">
        <v>52</v>
      </c>
      <c r="Q14" t="str">
        <f t="shared" si="10"/>
        <v/>
      </c>
      <c r="R14" s="6">
        <v>1.34</v>
      </c>
      <c r="S14">
        <v>53</v>
      </c>
      <c r="T14" t="str">
        <f t="shared" si="1"/>
        <v>best</v>
      </c>
      <c r="U14">
        <v>3.3123372999999998</v>
      </c>
      <c r="V14">
        <v>53</v>
      </c>
      <c r="W14" t="str">
        <f t="shared" si="2"/>
        <v>best</v>
      </c>
      <c r="X14">
        <v>3.3899921000000002</v>
      </c>
      <c r="Y14">
        <v>53</v>
      </c>
      <c r="Z14" t="str">
        <f t="shared" si="3"/>
        <v>best</v>
      </c>
      <c r="AA14">
        <v>3.3712743999999999</v>
      </c>
      <c r="AB14">
        <v>53</v>
      </c>
      <c r="AC14" t="str">
        <f t="shared" si="4"/>
        <v>best</v>
      </c>
      <c r="AD14">
        <v>3.4265519000000002</v>
      </c>
      <c r="AE14">
        <v>53</v>
      </c>
      <c r="AF14" t="str">
        <f t="shared" si="5"/>
        <v>best</v>
      </c>
      <c r="AG14">
        <v>3.4478135000000001</v>
      </c>
      <c r="AH14">
        <v>53</v>
      </c>
      <c r="AI14" t="str">
        <f t="shared" si="6"/>
        <v>best</v>
      </c>
      <c r="AJ14" s="6">
        <v>3.4265519000000002</v>
      </c>
      <c r="AK14" t="str">
        <f t="shared" si="7"/>
        <v>20&amp;15&amp;600&amp;53&amp;53&amp;\textsc{Ex}&amp;\textbf{best}&amp;3.7&amp;\textbf{best}&amp;2.3&amp;52&amp;1.3&amp;\textbf{best}&amp;3.4\\</v>
      </c>
      <c r="AL14" t="str">
        <f t="shared" si="11"/>
        <v/>
      </c>
    </row>
    <row r="15" spans="1:38" x14ac:dyDescent="0.25">
      <c r="A15" t="s">
        <v>15</v>
      </c>
      <c r="B15" t="s">
        <v>288</v>
      </c>
      <c r="C15">
        <v>20</v>
      </c>
      <c r="D15">
        <v>20</v>
      </c>
      <c r="E15">
        <v>600</v>
      </c>
      <c r="F15">
        <v>600</v>
      </c>
      <c r="G15" s="5">
        <f t="shared" si="0"/>
        <v>48</v>
      </c>
      <c r="H15" s="5">
        <v>48</v>
      </c>
      <c r="I15" t="s">
        <v>501</v>
      </c>
      <c r="J15" s="5">
        <v>48</v>
      </c>
      <c r="K15" t="str">
        <f t="shared" si="8"/>
        <v>best</v>
      </c>
      <c r="L15" s="6">
        <v>2.61</v>
      </c>
      <c r="M15" s="5">
        <v>47</v>
      </c>
      <c r="N15" t="str">
        <f t="shared" si="9"/>
        <v/>
      </c>
      <c r="O15" s="6">
        <v>1.71</v>
      </c>
      <c r="P15" s="6">
        <v>48</v>
      </c>
      <c r="Q15" t="str">
        <f t="shared" si="10"/>
        <v>best</v>
      </c>
      <c r="R15" s="6">
        <v>1.48</v>
      </c>
      <c r="S15">
        <v>48</v>
      </c>
      <c r="T15" t="str">
        <f t="shared" si="1"/>
        <v>best</v>
      </c>
      <c r="U15">
        <v>3.6160912999999999</v>
      </c>
      <c r="V15">
        <v>48</v>
      </c>
      <c r="W15" t="str">
        <f t="shared" si="2"/>
        <v>best</v>
      </c>
      <c r="X15">
        <v>3.6765659999999998</v>
      </c>
      <c r="Y15">
        <v>48</v>
      </c>
      <c r="Z15" t="str">
        <f t="shared" si="3"/>
        <v>best</v>
      </c>
      <c r="AA15">
        <v>3.7882950000000002</v>
      </c>
      <c r="AB15">
        <v>48</v>
      </c>
      <c r="AC15" t="str">
        <f t="shared" si="4"/>
        <v>best</v>
      </c>
      <c r="AD15">
        <v>3.7490255000000001</v>
      </c>
      <c r="AE15">
        <v>48</v>
      </c>
      <c r="AF15" t="str">
        <f t="shared" si="5"/>
        <v>best</v>
      </c>
      <c r="AG15">
        <v>3.8155065000000001</v>
      </c>
      <c r="AH15">
        <v>48</v>
      </c>
      <c r="AI15" t="str">
        <f t="shared" si="6"/>
        <v>best</v>
      </c>
      <c r="AJ15" s="6">
        <v>3.7490255000000001</v>
      </c>
      <c r="AK15" t="str">
        <f t="shared" si="7"/>
        <v>20&amp;20&amp;600&amp;48&amp;48&amp;\textsc{Ex}&amp;\textbf{best}&amp;2.6&amp;47&amp;1.7&amp;\textbf{best}&amp;1.5&amp;\textbf{best}&amp;3.7\\</v>
      </c>
      <c r="AL15" t="str">
        <f t="shared" si="11"/>
        <v/>
      </c>
    </row>
    <row r="16" spans="1:38" x14ac:dyDescent="0.25">
      <c r="A16" t="s">
        <v>16</v>
      </c>
      <c r="B16" t="s">
        <v>288</v>
      </c>
      <c r="C16">
        <v>20</v>
      </c>
      <c r="D16">
        <v>25</v>
      </c>
      <c r="E16">
        <v>600</v>
      </c>
      <c r="F16">
        <v>600</v>
      </c>
      <c r="G16" s="5">
        <f t="shared" si="0"/>
        <v>45</v>
      </c>
      <c r="H16" s="5">
        <v>44</v>
      </c>
      <c r="I16" t="s">
        <v>501</v>
      </c>
      <c r="J16" s="5">
        <v>44</v>
      </c>
      <c r="K16" t="str">
        <f t="shared" si="8"/>
        <v/>
      </c>
      <c r="L16" s="6">
        <v>2.54</v>
      </c>
      <c r="M16" s="5">
        <v>44</v>
      </c>
      <c r="N16" t="str">
        <f t="shared" si="9"/>
        <v/>
      </c>
      <c r="O16" s="6">
        <v>1.75</v>
      </c>
      <c r="P16" s="6">
        <v>44</v>
      </c>
      <c r="Q16" t="str">
        <f t="shared" si="10"/>
        <v/>
      </c>
      <c r="R16" s="6">
        <v>1.38</v>
      </c>
      <c r="S16">
        <v>44</v>
      </c>
      <c r="T16" t="str">
        <f t="shared" si="1"/>
        <v/>
      </c>
      <c r="U16">
        <v>4.0201164</v>
      </c>
      <c r="V16">
        <v>44</v>
      </c>
      <c r="W16" t="str">
        <f t="shared" si="2"/>
        <v/>
      </c>
      <c r="X16">
        <v>4.0559634000000004</v>
      </c>
      <c r="Y16">
        <v>45</v>
      </c>
      <c r="Z16" t="str">
        <f t="shared" si="3"/>
        <v>best</v>
      </c>
      <c r="AA16">
        <v>4.1527950999999996</v>
      </c>
      <c r="AB16">
        <v>45</v>
      </c>
      <c r="AC16" t="str">
        <f t="shared" si="4"/>
        <v>best</v>
      </c>
      <c r="AD16">
        <v>4.1292169999999997</v>
      </c>
      <c r="AE16">
        <v>45</v>
      </c>
      <c r="AF16" t="str">
        <f t="shared" si="5"/>
        <v>best</v>
      </c>
      <c r="AG16">
        <v>4.1169649000000001</v>
      </c>
      <c r="AH16">
        <v>45</v>
      </c>
      <c r="AI16" t="str">
        <f t="shared" si="6"/>
        <v>best</v>
      </c>
      <c r="AJ16" s="6">
        <v>4.1292169999999997</v>
      </c>
      <c r="AK16" t="str">
        <f t="shared" si="7"/>
        <v>20&amp;25&amp;600&amp;45&amp;44&amp;\textsc{Ex}&amp;44&amp;2.5&amp;44&amp;1.8&amp;44&amp;1.4&amp;\textbf{best}&amp;4.1\\</v>
      </c>
      <c r="AL16" t="str">
        <f t="shared" si="11"/>
        <v/>
      </c>
    </row>
    <row r="17" spans="1:38" x14ac:dyDescent="0.25">
      <c r="A17" t="s">
        <v>17</v>
      </c>
      <c r="B17" t="s">
        <v>288</v>
      </c>
      <c r="C17">
        <v>20</v>
      </c>
      <c r="D17">
        <v>40</v>
      </c>
      <c r="E17">
        <v>600</v>
      </c>
      <c r="F17">
        <v>600</v>
      </c>
      <c r="G17" s="5">
        <f t="shared" si="0"/>
        <v>39</v>
      </c>
      <c r="H17" s="5">
        <v>39</v>
      </c>
      <c r="I17" t="s">
        <v>501</v>
      </c>
      <c r="J17" s="5">
        <v>39</v>
      </c>
      <c r="K17" t="str">
        <f t="shared" si="8"/>
        <v>best</v>
      </c>
      <c r="L17" s="6">
        <v>2.58</v>
      </c>
      <c r="M17" s="5">
        <v>38</v>
      </c>
      <c r="N17" t="str">
        <f t="shared" si="9"/>
        <v/>
      </c>
      <c r="O17" s="6">
        <v>1.63</v>
      </c>
      <c r="P17" s="6">
        <v>38</v>
      </c>
      <c r="Q17" t="str">
        <f t="shared" si="10"/>
        <v/>
      </c>
      <c r="R17" s="6">
        <v>1.23</v>
      </c>
      <c r="S17">
        <v>38</v>
      </c>
      <c r="T17" t="str">
        <f t="shared" si="1"/>
        <v/>
      </c>
      <c r="U17">
        <v>4.9784416</v>
      </c>
      <c r="V17">
        <v>38</v>
      </c>
      <c r="W17" t="str">
        <f t="shared" si="2"/>
        <v/>
      </c>
      <c r="X17">
        <v>5.1113774999999997</v>
      </c>
      <c r="Y17">
        <v>39</v>
      </c>
      <c r="Z17" t="str">
        <f t="shared" si="3"/>
        <v>best</v>
      </c>
      <c r="AA17">
        <v>5.0500512999999998</v>
      </c>
      <c r="AB17">
        <v>38</v>
      </c>
      <c r="AC17" t="str">
        <f t="shared" si="4"/>
        <v/>
      </c>
      <c r="AD17">
        <v>5.0905014</v>
      </c>
      <c r="AE17">
        <v>38</v>
      </c>
      <c r="AF17" t="str">
        <f t="shared" si="5"/>
        <v/>
      </c>
      <c r="AG17">
        <v>5.0776497999999997</v>
      </c>
      <c r="AH17">
        <v>38</v>
      </c>
      <c r="AI17" t="str">
        <f t="shared" si="6"/>
        <v/>
      </c>
      <c r="AJ17" s="6">
        <v>5.0905014</v>
      </c>
      <c r="AK17" t="str">
        <f t="shared" si="7"/>
        <v>20&amp;40&amp;600&amp;39&amp;39&amp;\textsc{Ex}&amp;\textbf{best}&amp;2.6&amp;38&amp;1.6&amp;38&amp;1.2&amp;38&amp;5.1\\</v>
      </c>
      <c r="AL17" t="str">
        <f t="shared" si="11"/>
        <v/>
      </c>
    </row>
    <row r="18" spans="1:38" x14ac:dyDescent="0.25">
      <c r="A18" t="s">
        <v>18</v>
      </c>
      <c r="B18" t="s">
        <v>288</v>
      </c>
      <c r="C18">
        <v>20</v>
      </c>
      <c r="D18">
        <v>60</v>
      </c>
      <c r="E18">
        <v>600</v>
      </c>
      <c r="F18">
        <v>600</v>
      </c>
      <c r="G18" s="5">
        <f t="shared" si="0"/>
        <v>35</v>
      </c>
      <c r="H18" s="5">
        <v>35</v>
      </c>
      <c r="I18" t="s">
        <v>501</v>
      </c>
      <c r="J18" s="5">
        <v>35</v>
      </c>
      <c r="K18" t="str">
        <f t="shared" si="8"/>
        <v>best</v>
      </c>
      <c r="L18" s="6">
        <v>2.54</v>
      </c>
      <c r="M18" s="5">
        <v>35</v>
      </c>
      <c r="N18" t="str">
        <f t="shared" si="9"/>
        <v>best</v>
      </c>
      <c r="O18" s="6">
        <v>1.24</v>
      </c>
      <c r="P18" s="6">
        <v>35</v>
      </c>
      <c r="Q18" t="str">
        <f t="shared" si="10"/>
        <v>best</v>
      </c>
      <c r="R18" s="6">
        <v>1.32</v>
      </c>
      <c r="S18">
        <v>35</v>
      </c>
      <c r="T18" t="str">
        <f t="shared" si="1"/>
        <v>best</v>
      </c>
      <c r="U18">
        <v>6.7167067999999999</v>
      </c>
      <c r="V18">
        <v>35</v>
      </c>
      <c r="W18" t="str">
        <f t="shared" si="2"/>
        <v>best</v>
      </c>
      <c r="X18">
        <v>6.6856226999999997</v>
      </c>
      <c r="Y18">
        <v>35</v>
      </c>
      <c r="Z18" t="str">
        <f t="shared" si="3"/>
        <v>best</v>
      </c>
      <c r="AA18">
        <v>6.7752613999999998</v>
      </c>
      <c r="AB18">
        <v>35</v>
      </c>
      <c r="AC18" t="str">
        <f t="shared" si="4"/>
        <v>best</v>
      </c>
      <c r="AD18">
        <v>6.5904084999999997</v>
      </c>
      <c r="AE18">
        <v>35</v>
      </c>
      <c r="AF18" t="str">
        <f t="shared" si="5"/>
        <v>best</v>
      </c>
      <c r="AG18">
        <v>6.6122375</v>
      </c>
      <c r="AH18">
        <v>35</v>
      </c>
      <c r="AI18" t="str">
        <f t="shared" si="6"/>
        <v>best</v>
      </c>
      <c r="AJ18" s="6">
        <v>6.5904084999999997</v>
      </c>
      <c r="AK18" t="str">
        <f t="shared" si="7"/>
        <v>20&amp;60&amp;600&amp;35&amp;35&amp;\textsc{Ex}&amp;\textbf{best}&amp;2.5&amp;\textbf{best}&amp;1.2&amp;\textbf{best}&amp;1.3&amp;\textbf{best}&amp;6.6\\</v>
      </c>
      <c r="AL18" t="str">
        <f t="shared" si="11"/>
        <v/>
      </c>
    </row>
    <row r="19" spans="1:38" x14ac:dyDescent="0.25">
      <c r="A19" t="s">
        <v>19</v>
      </c>
      <c r="B19" t="s">
        <v>288</v>
      </c>
      <c r="C19">
        <v>20</v>
      </c>
      <c r="D19">
        <v>80</v>
      </c>
      <c r="E19">
        <v>600</v>
      </c>
      <c r="F19">
        <v>600</v>
      </c>
      <c r="G19" s="5">
        <f t="shared" si="0"/>
        <v>33</v>
      </c>
      <c r="H19" s="5">
        <v>33</v>
      </c>
      <c r="I19" t="s">
        <v>501</v>
      </c>
      <c r="J19" s="5">
        <v>33</v>
      </c>
      <c r="K19" t="str">
        <f t="shared" si="8"/>
        <v>best</v>
      </c>
      <c r="L19" s="6">
        <v>2.31</v>
      </c>
      <c r="M19" s="5">
        <v>33</v>
      </c>
      <c r="N19" t="str">
        <f t="shared" si="9"/>
        <v>best</v>
      </c>
      <c r="O19" s="6">
        <v>1.52</v>
      </c>
      <c r="P19" s="6">
        <v>33</v>
      </c>
      <c r="Q19" t="str">
        <f t="shared" si="10"/>
        <v>best</v>
      </c>
      <c r="R19" s="6">
        <v>1.1499999999999999</v>
      </c>
      <c r="S19">
        <v>33</v>
      </c>
      <c r="T19" t="str">
        <f t="shared" si="1"/>
        <v>best</v>
      </c>
      <c r="U19">
        <v>8.2873894000000004</v>
      </c>
      <c r="V19">
        <v>33</v>
      </c>
      <c r="W19" t="str">
        <f t="shared" si="2"/>
        <v>best</v>
      </c>
      <c r="X19">
        <v>8.3899796000000002</v>
      </c>
      <c r="Y19">
        <v>33</v>
      </c>
      <c r="Z19" t="str">
        <f t="shared" si="3"/>
        <v>best</v>
      </c>
      <c r="AA19">
        <v>8.4041058999999994</v>
      </c>
      <c r="AB19">
        <v>33</v>
      </c>
      <c r="AC19" t="str">
        <f t="shared" si="4"/>
        <v>best</v>
      </c>
      <c r="AD19">
        <v>8.2607163000000003</v>
      </c>
      <c r="AE19">
        <v>33</v>
      </c>
      <c r="AF19" t="str">
        <f t="shared" si="5"/>
        <v>best</v>
      </c>
      <c r="AG19">
        <v>8.1165918999999995</v>
      </c>
      <c r="AH19">
        <v>33</v>
      </c>
      <c r="AI19" t="str">
        <f t="shared" si="6"/>
        <v>best</v>
      </c>
      <c r="AJ19" s="6">
        <v>8.2607163000000003</v>
      </c>
      <c r="AK19" t="str">
        <f t="shared" si="7"/>
        <v>20&amp;80&amp;600&amp;33&amp;33&amp;\textsc{Ex}&amp;\textbf{best}&amp;2.3&amp;\textbf{best}&amp;1.5&amp;\textbf{best}&amp;1.2&amp;\textbf{best}&amp;8.3\\</v>
      </c>
      <c r="AL19" t="str">
        <f t="shared" si="11"/>
        <v/>
      </c>
    </row>
    <row r="20" spans="1:38" x14ac:dyDescent="0.25">
      <c r="A20" t="s">
        <v>20</v>
      </c>
      <c r="B20" t="s">
        <v>288</v>
      </c>
      <c r="C20">
        <v>20</v>
      </c>
      <c r="D20">
        <v>100</v>
      </c>
      <c r="E20">
        <v>600</v>
      </c>
      <c r="F20">
        <v>600</v>
      </c>
      <c r="G20" s="5">
        <f t="shared" si="0"/>
        <v>32</v>
      </c>
      <c r="H20" s="5">
        <v>32</v>
      </c>
      <c r="I20" t="s">
        <v>501</v>
      </c>
      <c r="J20" s="5">
        <v>32</v>
      </c>
      <c r="K20" t="str">
        <f t="shared" si="8"/>
        <v>best</v>
      </c>
      <c r="L20" s="6">
        <v>2.0299999999999998</v>
      </c>
      <c r="M20" s="5">
        <v>32</v>
      </c>
      <c r="N20" t="str">
        <f t="shared" si="9"/>
        <v>best</v>
      </c>
      <c r="O20" s="6">
        <v>1.0900000000000001</v>
      </c>
      <c r="P20" s="6">
        <v>31</v>
      </c>
      <c r="Q20" t="str">
        <f t="shared" si="10"/>
        <v/>
      </c>
      <c r="R20" s="6">
        <v>1.2</v>
      </c>
      <c r="S20">
        <v>31</v>
      </c>
      <c r="T20" t="str">
        <f t="shared" si="1"/>
        <v/>
      </c>
      <c r="U20">
        <v>10.1686517</v>
      </c>
      <c r="V20">
        <v>32</v>
      </c>
      <c r="W20" t="str">
        <f t="shared" si="2"/>
        <v>best</v>
      </c>
      <c r="X20">
        <v>10.081240599999999</v>
      </c>
      <c r="Y20">
        <v>32</v>
      </c>
      <c r="Z20" t="str">
        <f t="shared" si="3"/>
        <v>best</v>
      </c>
      <c r="AA20">
        <v>10.0807836</v>
      </c>
      <c r="AB20">
        <v>32</v>
      </c>
      <c r="AC20" t="str">
        <f t="shared" si="4"/>
        <v>best</v>
      </c>
      <c r="AD20">
        <v>9.9983319999999996</v>
      </c>
      <c r="AE20">
        <v>32</v>
      </c>
      <c r="AF20" t="str">
        <f t="shared" si="5"/>
        <v>best</v>
      </c>
      <c r="AG20">
        <v>9.8399824000000002</v>
      </c>
      <c r="AH20">
        <v>32</v>
      </c>
      <c r="AI20" t="str">
        <f t="shared" si="6"/>
        <v>best</v>
      </c>
      <c r="AJ20" s="6">
        <v>9.9983319999999996</v>
      </c>
      <c r="AK20" t="str">
        <f t="shared" si="7"/>
        <v>20&amp;100&amp;600&amp;32&amp;32&amp;\textsc{Ex}&amp;\textbf{best}&amp;2&amp;\textbf{best}&amp;1.1&amp;31&amp;1.2&amp;\textbf{best}&amp;10\\</v>
      </c>
      <c r="AL20" t="str">
        <f t="shared" si="11"/>
        <v/>
      </c>
    </row>
    <row r="21" spans="1:38" x14ac:dyDescent="0.25">
      <c r="A21" t="s">
        <v>21</v>
      </c>
      <c r="B21" t="s">
        <v>288</v>
      </c>
      <c r="C21">
        <v>20</v>
      </c>
      <c r="D21">
        <v>150</v>
      </c>
      <c r="E21">
        <v>600</v>
      </c>
      <c r="F21">
        <v>600</v>
      </c>
      <c r="G21" s="5">
        <f t="shared" si="0"/>
        <v>29</v>
      </c>
      <c r="H21" s="5">
        <v>29</v>
      </c>
      <c r="I21" t="s">
        <v>501</v>
      </c>
      <c r="J21" s="5">
        <v>29</v>
      </c>
      <c r="K21" t="str">
        <f t="shared" si="8"/>
        <v>best</v>
      </c>
      <c r="L21" s="6">
        <v>2.95</v>
      </c>
      <c r="M21" s="5">
        <v>29</v>
      </c>
      <c r="N21" t="str">
        <f t="shared" si="9"/>
        <v>best</v>
      </c>
      <c r="O21" s="6">
        <v>1.66</v>
      </c>
      <c r="P21" s="6">
        <v>29</v>
      </c>
      <c r="Q21" t="str">
        <f t="shared" si="10"/>
        <v>best</v>
      </c>
      <c r="R21" s="6">
        <v>1.29</v>
      </c>
      <c r="S21">
        <v>29</v>
      </c>
      <c r="T21" t="str">
        <f t="shared" si="1"/>
        <v>best</v>
      </c>
      <c r="U21">
        <v>14.592560199999999</v>
      </c>
      <c r="V21">
        <v>29</v>
      </c>
      <c r="W21" t="str">
        <f t="shared" si="2"/>
        <v>best</v>
      </c>
      <c r="X21">
        <v>14.4224344</v>
      </c>
      <c r="Y21">
        <v>29</v>
      </c>
      <c r="Z21" t="str">
        <f t="shared" si="3"/>
        <v>best</v>
      </c>
      <c r="AA21">
        <v>14.4862074</v>
      </c>
      <c r="AB21">
        <v>29</v>
      </c>
      <c r="AC21" t="str">
        <f t="shared" si="4"/>
        <v>best</v>
      </c>
      <c r="AD21">
        <v>14.1991488</v>
      </c>
      <c r="AE21">
        <v>29</v>
      </c>
      <c r="AF21" t="str">
        <f t="shared" si="5"/>
        <v>best</v>
      </c>
      <c r="AG21">
        <v>13.9217405</v>
      </c>
      <c r="AH21">
        <v>29</v>
      </c>
      <c r="AI21" t="str">
        <f t="shared" si="6"/>
        <v>best</v>
      </c>
      <c r="AJ21" s="6">
        <v>14.1991488</v>
      </c>
      <c r="AK21" t="str">
        <f t="shared" si="7"/>
        <v>20&amp;150&amp;600&amp;29&amp;29&amp;\textsc{Ex}&amp;\textbf{best}&amp;3&amp;\textbf{best}&amp;1.7&amp;\textbf{best}&amp;1.3&amp;\textbf{best}&amp;14.2\\</v>
      </c>
      <c r="AL21" t="str">
        <f t="shared" si="11"/>
        <v/>
      </c>
    </row>
    <row r="22" spans="1:38" x14ac:dyDescent="0.25">
      <c r="A22" t="s">
        <v>22</v>
      </c>
      <c r="B22" t="s">
        <v>288</v>
      </c>
      <c r="C22">
        <v>20</v>
      </c>
      <c r="D22">
        <v>200</v>
      </c>
      <c r="E22">
        <v>600</v>
      </c>
      <c r="F22">
        <v>600</v>
      </c>
      <c r="G22" s="5">
        <f t="shared" si="0"/>
        <v>28</v>
      </c>
      <c r="H22" s="5">
        <v>28</v>
      </c>
      <c r="I22" t="s">
        <v>501</v>
      </c>
      <c r="J22" s="5">
        <v>28</v>
      </c>
      <c r="K22" t="str">
        <f t="shared" si="8"/>
        <v>best</v>
      </c>
      <c r="L22" s="6">
        <v>3.31</v>
      </c>
      <c r="M22" s="5">
        <v>28</v>
      </c>
      <c r="N22" t="str">
        <f t="shared" si="9"/>
        <v>best</v>
      </c>
      <c r="O22" s="6">
        <v>1.62</v>
      </c>
      <c r="P22" s="6">
        <v>28</v>
      </c>
      <c r="Q22" t="str">
        <f t="shared" si="10"/>
        <v>best</v>
      </c>
      <c r="R22" s="6">
        <v>1.43</v>
      </c>
      <c r="S22">
        <v>28</v>
      </c>
      <c r="T22" t="str">
        <f t="shared" si="1"/>
        <v>best</v>
      </c>
      <c r="U22">
        <v>18.794153399999999</v>
      </c>
      <c r="V22">
        <v>28</v>
      </c>
      <c r="W22" t="str">
        <f t="shared" si="2"/>
        <v>best</v>
      </c>
      <c r="X22">
        <v>19.003998500000002</v>
      </c>
      <c r="Y22">
        <v>28</v>
      </c>
      <c r="Z22" t="str">
        <f t="shared" si="3"/>
        <v>best</v>
      </c>
      <c r="AA22">
        <v>18.986855800000001</v>
      </c>
      <c r="AB22">
        <v>28</v>
      </c>
      <c r="AC22" t="str">
        <f t="shared" si="4"/>
        <v>best</v>
      </c>
      <c r="AD22">
        <v>18.779982700000001</v>
      </c>
      <c r="AE22">
        <v>28</v>
      </c>
      <c r="AF22" t="str">
        <f t="shared" si="5"/>
        <v>best</v>
      </c>
      <c r="AG22">
        <v>18.5450406</v>
      </c>
      <c r="AH22">
        <v>28</v>
      </c>
      <c r="AI22" t="str">
        <f t="shared" si="6"/>
        <v>best</v>
      </c>
      <c r="AJ22" s="6">
        <v>18.779982700000001</v>
      </c>
      <c r="AK22" t="str">
        <f t="shared" si="7"/>
        <v>20&amp;200&amp;600&amp;28&amp;28&amp;\textsc{Ex}&amp;\textbf{best}&amp;3.3&amp;\textbf{best}&amp;1.6&amp;\textbf{best}&amp;1.4&amp;\textbf{best}&amp;18.8\\</v>
      </c>
      <c r="AL22" t="str">
        <f t="shared" si="11"/>
        <v/>
      </c>
    </row>
    <row r="23" spans="1:38" x14ac:dyDescent="0.25">
      <c r="A23" t="s">
        <v>23</v>
      </c>
      <c r="B23" t="s">
        <v>289</v>
      </c>
      <c r="C23">
        <v>4</v>
      </c>
      <c r="D23">
        <v>10</v>
      </c>
      <c r="E23">
        <v>600</v>
      </c>
      <c r="F23">
        <v>600</v>
      </c>
      <c r="G23" s="5">
        <f t="shared" si="0"/>
        <v>205</v>
      </c>
      <c r="H23">
        <v>205</v>
      </c>
      <c r="I23" t="s">
        <v>501</v>
      </c>
      <c r="J23" s="5">
        <v>205</v>
      </c>
      <c r="K23" t="str">
        <f t="shared" ref="K23:K67" si="12">IF(J23=$G23,IF(J23&gt;$H23,"new","best"),"")</f>
        <v>best</v>
      </c>
      <c r="L23" s="6">
        <v>3.09</v>
      </c>
      <c r="M23" s="5">
        <v>204</v>
      </c>
      <c r="N23" t="str">
        <f t="shared" ref="N23:N67" si="13">IF(M23=$G23,IF(M23&gt;$H23,"new","best"),"")</f>
        <v/>
      </c>
      <c r="O23" s="6">
        <v>1.18</v>
      </c>
      <c r="P23" s="6">
        <v>200</v>
      </c>
      <c r="Q23" t="str">
        <f t="shared" ref="Q23:Q67" si="14">IF(P23=$G23,IF(P23&gt;$H23,"new","best"),"")</f>
        <v/>
      </c>
      <c r="R23" s="6">
        <v>0.63</v>
      </c>
      <c r="S23">
        <v>201</v>
      </c>
      <c r="T23" t="str">
        <f t="shared" ref="T23:T89" si="15">IF(S23=$G23,IF(S23&gt;$H23,"new","best"),"")</f>
        <v/>
      </c>
      <c r="U23">
        <v>1.8707463</v>
      </c>
      <c r="V23">
        <v>202</v>
      </c>
      <c r="W23" t="str">
        <f t="shared" ref="W23:W89" si="16">IF(V23=$G23,IF(V23&gt;$H23,"new","best"),"")</f>
        <v/>
      </c>
      <c r="X23">
        <v>1.8816493000000001</v>
      </c>
      <c r="Y23">
        <v>202</v>
      </c>
      <c r="Z23" t="str">
        <f t="shared" ref="Z23:Z89" si="17">IF(Y23=$G23,IF(Y23&gt;$H23,"new","best"),"")</f>
        <v/>
      </c>
      <c r="AA23">
        <v>1.9040182999999999</v>
      </c>
      <c r="AB23">
        <v>205</v>
      </c>
      <c r="AC23" t="str">
        <f t="shared" ref="AC23:AC89" si="18">IF(AB23=$G23,IF(AB23&gt;$H23,"new","best"),"")</f>
        <v>best</v>
      </c>
      <c r="AD23">
        <v>1.9261003000000001</v>
      </c>
      <c r="AE23">
        <v>206</v>
      </c>
      <c r="AF23" t="str">
        <f t="shared" ref="AF23:AF89" si="19">IF(AE23=$G23,IF(AE23&gt;$H23,"new","best"),"")</f>
        <v/>
      </c>
      <c r="AG23">
        <v>2.0267271999999998</v>
      </c>
      <c r="AH23">
        <v>205</v>
      </c>
      <c r="AI23" t="str">
        <f t="shared" ref="AI23:AI89" si="20">IF(AH23=$G23,IF(AH23&gt;$H23,"new","best"),"")</f>
        <v>best</v>
      </c>
      <c r="AJ23" s="6">
        <v>1.9261003000000001</v>
      </c>
      <c r="AK23" t="str">
        <f t="shared" si="7"/>
        <v>4&amp;10&amp;600&amp;205&amp;205&amp;\textsc{Ex}&amp;\textbf{best}&amp;3.1&amp;204&amp;1.2&amp;200&amp;0.6&amp;\textbf{best}&amp;1.9\\</v>
      </c>
      <c r="AL23" t="str">
        <f t="shared" si="11"/>
        <v/>
      </c>
    </row>
    <row r="24" spans="1:38" x14ac:dyDescent="0.25">
      <c r="A24" t="s">
        <v>24</v>
      </c>
      <c r="B24" t="s">
        <v>289</v>
      </c>
      <c r="C24">
        <v>4</v>
      </c>
      <c r="D24">
        <v>15</v>
      </c>
      <c r="E24">
        <v>600</v>
      </c>
      <c r="F24">
        <v>600</v>
      </c>
      <c r="G24" s="5">
        <f t="shared" si="0"/>
        <v>185</v>
      </c>
      <c r="H24">
        <v>185</v>
      </c>
      <c r="I24" t="s">
        <v>501</v>
      </c>
      <c r="J24" s="5">
        <v>185</v>
      </c>
      <c r="K24" t="str">
        <f t="shared" si="12"/>
        <v>best</v>
      </c>
      <c r="L24" s="6">
        <v>2.65</v>
      </c>
      <c r="M24" s="5">
        <v>183</v>
      </c>
      <c r="N24" t="str">
        <f t="shared" si="13"/>
        <v/>
      </c>
      <c r="O24" s="6">
        <v>1.1000000000000001</v>
      </c>
      <c r="P24" s="6">
        <v>184</v>
      </c>
      <c r="Q24" t="str">
        <f t="shared" si="14"/>
        <v/>
      </c>
      <c r="R24" s="6">
        <v>0.62</v>
      </c>
      <c r="S24">
        <v>184</v>
      </c>
      <c r="T24" t="str">
        <f t="shared" si="15"/>
        <v/>
      </c>
      <c r="U24">
        <v>2.1057127000000002</v>
      </c>
      <c r="V24">
        <v>185</v>
      </c>
      <c r="W24" t="str">
        <f t="shared" si="16"/>
        <v>best</v>
      </c>
      <c r="X24">
        <v>2.1127634</v>
      </c>
      <c r="Y24">
        <v>185</v>
      </c>
      <c r="Z24" t="str">
        <f t="shared" si="17"/>
        <v>best</v>
      </c>
      <c r="AA24">
        <v>2.1905093</v>
      </c>
      <c r="AB24">
        <v>185</v>
      </c>
      <c r="AC24" t="str">
        <f t="shared" si="18"/>
        <v>best</v>
      </c>
      <c r="AD24">
        <v>2.2609526</v>
      </c>
      <c r="AE24">
        <v>187</v>
      </c>
      <c r="AF24" t="str">
        <f t="shared" si="19"/>
        <v/>
      </c>
      <c r="AG24">
        <v>2.2930529000000002</v>
      </c>
      <c r="AH24">
        <v>185</v>
      </c>
      <c r="AI24" t="str">
        <f t="shared" si="20"/>
        <v>best</v>
      </c>
      <c r="AJ24" s="6">
        <v>2.2609526</v>
      </c>
      <c r="AK24" t="str">
        <f t="shared" si="7"/>
        <v>4&amp;15&amp;600&amp;185&amp;185&amp;\textsc{Ex}&amp;\textbf{best}&amp;2.7&amp;183&amp;1.1&amp;184&amp;0.6&amp;\textbf{best}&amp;2.3\\</v>
      </c>
      <c r="AL24" t="str">
        <f t="shared" si="11"/>
        <v/>
      </c>
    </row>
    <row r="25" spans="1:38" x14ac:dyDescent="0.25">
      <c r="A25" t="s">
        <v>25</v>
      </c>
      <c r="B25" t="s">
        <v>289</v>
      </c>
      <c r="C25">
        <v>4</v>
      </c>
      <c r="D25">
        <v>20</v>
      </c>
      <c r="E25">
        <v>600</v>
      </c>
      <c r="F25">
        <v>600</v>
      </c>
      <c r="G25" s="5">
        <f t="shared" si="0"/>
        <v>173</v>
      </c>
      <c r="H25">
        <v>172</v>
      </c>
      <c r="I25" t="s">
        <v>501</v>
      </c>
      <c r="J25" s="5">
        <v>172</v>
      </c>
      <c r="K25" t="str">
        <f t="shared" si="12"/>
        <v/>
      </c>
      <c r="L25" s="6">
        <v>2.25</v>
      </c>
      <c r="M25" s="5">
        <v>170</v>
      </c>
      <c r="N25" t="str">
        <f t="shared" si="13"/>
        <v/>
      </c>
      <c r="O25" s="6">
        <v>0.94</v>
      </c>
      <c r="P25" s="6">
        <v>168</v>
      </c>
      <c r="Q25" t="str">
        <f t="shared" si="14"/>
        <v/>
      </c>
      <c r="R25" s="6">
        <v>0.53</v>
      </c>
      <c r="S25">
        <v>171</v>
      </c>
      <c r="T25" t="str">
        <f t="shared" si="15"/>
        <v/>
      </c>
      <c r="U25">
        <v>2.2896659000000001</v>
      </c>
      <c r="V25">
        <v>171</v>
      </c>
      <c r="W25" t="str">
        <f t="shared" si="16"/>
        <v/>
      </c>
      <c r="X25">
        <v>2.3308214999999999</v>
      </c>
      <c r="Y25">
        <v>173</v>
      </c>
      <c r="Z25" t="str">
        <f t="shared" si="17"/>
        <v>new</v>
      </c>
      <c r="AA25">
        <v>2.4522330000000001</v>
      </c>
      <c r="AB25">
        <v>173</v>
      </c>
      <c r="AC25" t="str">
        <f t="shared" si="18"/>
        <v>new</v>
      </c>
      <c r="AD25">
        <v>2.4845633999999999</v>
      </c>
      <c r="AE25">
        <v>174</v>
      </c>
      <c r="AF25" t="str">
        <f t="shared" si="19"/>
        <v/>
      </c>
      <c r="AG25">
        <v>2.5160936999999999</v>
      </c>
      <c r="AH25">
        <v>173</v>
      </c>
      <c r="AI25" t="str">
        <f t="shared" si="20"/>
        <v>new</v>
      </c>
      <c r="AJ25" s="6">
        <v>2.4845633999999999</v>
      </c>
      <c r="AK25" t="str">
        <f t="shared" si="7"/>
        <v>4&amp;20&amp;600&amp;173&amp;172&amp;\textsc{Ex}&amp;172&amp;2.3&amp;170&amp;0.9&amp;168&amp;0.5&amp;\textbf{new}&amp;2.5\\</v>
      </c>
      <c r="AL25" t="str">
        <f t="shared" si="11"/>
        <v>\textsc{Rat}&amp;4&amp;20&amp;600&amp;172&amp;\textsc{Ex}&amp;172&amp;2.3&amp;170&amp;0.9&amp;168&amp;0.5&amp;173&amp;2.5\\</v>
      </c>
    </row>
    <row r="26" spans="1:38" x14ac:dyDescent="0.25">
      <c r="A26" t="s">
        <v>26</v>
      </c>
      <c r="B26" t="s">
        <v>289</v>
      </c>
      <c r="C26">
        <v>4</v>
      </c>
      <c r="D26">
        <v>25</v>
      </c>
      <c r="E26">
        <v>600</v>
      </c>
      <c r="F26">
        <v>600</v>
      </c>
      <c r="G26" s="5">
        <f t="shared" si="0"/>
        <v>170</v>
      </c>
      <c r="H26">
        <v>170</v>
      </c>
      <c r="I26" t="s">
        <v>501</v>
      </c>
      <c r="J26" s="5">
        <v>170</v>
      </c>
      <c r="K26" t="str">
        <f t="shared" si="12"/>
        <v>best</v>
      </c>
      <c r="L26" s="6">
        <v>2.71</v>
      </c>
      <c r="M26" s="5">
        <v>168</v>
      </c>
      <c r="N26" t="str">
        <f t="shared" si="13"/>
        <v/>
      </c>
      <c r="O26" s="6">
        <v>1.01</v>
      </c>
      <c r="P26" s="6">
        <v>166</v>
      </c>
      <c r="Q26" t="str">
        <f t="shared" si="14"/>
        <v/>
      </c>
      <c r="R26" s="6">
        <v>0.64</v>
      </c>
      <c r="S26">
        <v>167</v>
      </c>
      <c r="T26" t="str">
        <f t="shared" si="15"/>
        <v/>
      </c>
      <c r="U26">
        <v>2.7032658000000001</v>
      </c>
      <c r="V26">
        <v>168</v>
      </c>
      <c r="W26" t="str">
        <f t="shared" si="16"/>
        <v/>
      </c>
      <c r="X26">
        <v>2.7183644</v>
      </c>
      <c r="Y26">
        <v>169</v>
      </c>
      <c r="Z26" t="str">
        <f t="shared" si="17"/>
        <v/>
      </c>
      <c r="AA26">
        <v>2.766534</v>
      </c>
      <c r="AB26">
        <v>169</v>
      </c>
      <c r="AC26" t="str">
        <f t="shared" si="18"/>
        <v/>
      </c>
      <c r="AD26">
        <v>2.8594721999999999</v>
      </c>
      <c r="AE26">
        <v>171</v>
      </c>
      <c r="AF26" t="str">
        <f t="shared" si="19"/>
        <v/>
      </c>
      <c r="AG26">
        <v>3.0044993</v>
      </c>
      <c r="AH26">
        <v>169</v>
      </c>
      <c r="AI26" t="str">
        <f t="shared" si="20"/>
        <v/>
      </c>
      <c r="AJ26" s="6">
        <v>2.8594721999999999</v>
      </c>
      <c r="AK26" t="str">
        <f t="shared" si="7"/>
        <v>4&amp;25&amp;600&amp;170&amp;170&amp;\textsc{Ex}&amp;\textbf{best}&amp;2.7&amp;168&amp;1&amp;166&amp;0.6&amp;169&amp;2.9\\</v>
      </c>
      <c r="AL26" t="str">
        <f t="shared" si="11"/>
        <v/>
      </c>
    </row>
    <row r="27" spans="1:38" x14ac:dyDescent="0.25">
      <c r="A27" t="s">
        <v>27</v>
      </c>
      <c r="B27" t="s">
        <v>289</v>
      </c>
      <c r="C27">
        <v>4</v>
      </c>
      <c r="D27">
        <v>40</v>
      </c>
      <c r="E27">
        <v>600</v>
      </c>
      <c r="F27">
        <v>600</v>
      </c>
      <c r="G27" s="5">
        <f t="shared" si="0"/>
        <v>154</v>
      </c>
      <c r="H27">
        <v>152</v>
      </c>
      <c r="I27" t="s">
        <v>501</v>
      </c>
      <c r="J27" s="5">
        <v>152</v>
      </c>
      <c r="K27" t="str">
        <f t="shared" si="12"/>
        <v/>
      </c>
      <c r="L27" s="6">
        <v>1.81</v>
      </c>
      <c r="M27" s="5">
        <v>150</v>
      </c>
      <c r="N27" t="str">
        <f t="shared" si="13"/>
        <v/>
      </c>
      <c r="O27" s="6">
        <v>1.02</v>
      </c>
      <c r="P27" s="6">
        <v>145</v>
      </c>
      <c r="Q27" t="str">
        <f t="shared" si="14"/>
        <v/>
      </c>
      <c r="R27" s="6">
        <v>0.54</v>
      </c>
      <c r="S27">
        <v>144</v>
      </c>
      <c r="T27" t="str">
        <f t="shared" si="15"/>
        <v/>
      </c>
      <c r="U27">
        <v>3.1362206000000001</v>
      </c>
      <c r="V27">
        <v>149</v>
      </c>
      <c r="W27" t="str">
        <f t="shared" si="16"/>
        <v/>
      </c>
      <c r="X27">
        <v>3.2635893</v>
      </c>
      <c r="Y27">
        <v>153</v>
      </c>
      <c r="Z27" t="str">
        <f t="shared" si="17"/>
        <v/>
      </c>
      <c r="AA27">
        <v>3.2903440000000002</v>
      </c>
      <c r="AB27">
        <v>154</v>
      </c>
      <c r="AC27" t="str">
        <f t="shared" si="18"/>
        <v>new</v>
      </c>
      <c r="AD27">
        <v>3.4463788000000002</v>
      </c>
      <c r="AE27">
        <v>149</v>
      </c>
      <c r="AF27" t="str">
        <f t="shared" si="19"/>
        <v/>
      </c>
      <c r="AG27">
        <v>3.0566841999999999</v>
      </c>
      <c r="AH27">
        <v>154</v>
      </c>
      <c r="AI27" t="str">
        <f t="shared" si="20"/>
        <v>new</v>
      </c>
      <c r="AJ27" s="6">
        <v>3.4463788000000002</v>
      </c>
      <c r="AK27" t="str">
        <f t="shared" si="7"/>
        <v>4&amp;40&amp;600&amp;154&amp;152&amp;\textsc{Ex}&amp;152&amp;1.8&amp;150&amp;1&amp;145&amp;0.5&amp;\textbf{new}&amp;3.4\\</v>
      </c>
      <c r="AL27" t="str">
        <f t="shared" si="11"/>
        <v>\textsc{Rat}&amp;4&amp;40&amp;600&amp;152&amp;\textsc{Ex}&amp;152&amp;1.8&amp;150&amp;1&amp;145&amp;0.5&amp;154&amp;3.4\\</v>
      </c>
    </row>
    <row r="28" spans="1:38" x14ac:dyDescent="0.25">
      <c r="A28" t="s">
        <v>28</v>
      </c>
      <c r="B28" t="s">
        <v>289</v>
      </c>
      <c r="C28">
        <v>4</v>
      </c>
      <c r="D28">
        <v>60</v>
      </c>
      <c r="E28">
        <v>600</v>
      </c>
      <c r="F28">
        <v>600</v>
      </c>
      <c r="G28" s="5">
        <f t="shared" si="0"/>
        <v>152</v>
      </c>
      <c r="H28">
        <v>152</v>
      </c>
      <c r="I28" t="s">
        <v>501</v>
      </c>
      <c r="J28" s="5">
        <v>152</v>
      </c>
      <c r="K28" t="str">
        <f t="shared" si="12"/>
        <v>best</v>
      </c>
      <c r="L28" s="6">
        <v>2.27</v>
      </c>
      <c r="M28" s="5">
        <v>151</v>
      </c>
      <c r="N28" t="str">
        <f t="shared" si="13"/>
        <v/>
      </c>
      <c r="O28" s="6">
        <v>1.1599999999999999</v>
      </c>
      <c r="P28" s="6">
        <v>150</v>
      </c>
      <c r="Q28" t="str">
        <f t="shared" si="14"/>
        <v/>
      </c>
      <c r="R28" s="6">
        <v>0.66</v>
      </c>
      <c r="S28">
        <v>149</v>
      </c>
      <c r="T28" t="str">
        <f t="shared" si="15"/>
        <v/>
      </c>
      <c r="U28">
        <v>4.4184523999999996</v>
      </c>
      <c r="V28">
        <v>151</v>
      </c>
      <c r="W28" t="str">
        <f t="shared" si="16"/>
        <v/>
      </c>
      <c r="X28">
        <v>4.5103907000000003</v>
      </c>
      <c r="Y28">
        <v>150</v>
      </c>
      <c r="Z28" t="str">
        <f t="shared" si="17"/>
        <v/>
      </c>
      <c r="AA28">
        <v>4.5687376999999998</v>
      </c>
      <c r="AB28">
        <v>152</v>
      </c>
      <c r="AC28" t="str">
        <f t="shared" si="18"/>
        <v>best</v>
      </c>
      <c r="AD28">
        <v>4.6565873</v>
      </c>
      <c r="AE28">
        <v>152</v>
      </c>
      <c r="AF28" t="str">
        <f t="shared" si="19"/>
        <v>best</v>
      </c>
      <c r="AG28">
        <v>4.7241964000000003</v>
      </c>
      <c r="AH28">
        <v>152</v>
      </c>
      <c r="AI28" t="str">
        <f t="shared" si="20"/>
        <v>best</v>
      </c>
      <c r="AJ28" s="6">
        <v>4.6565873</v>
      </c>
      <c r="AK28" t="str">
        <f t="shared" si="7"/>
        <v>4&amp;60&amp;600&amp;152&amp;152&amp;\textsc{Ex}&amp;\textbf{best}&amp;2.3&amp;151&amp;1.2&amp;150&amp;0.7&amp;\textbf{best}&amp;4.7\\</v>
      </c>
      <c r="AL28" t="str">
        <f t="shared" si="11"/>
        <v/>
      </c>
    </row>
    <row r="29" spans="1:38" x14ac:dyDescent="0.25">
      <c r="A29" t="s">
        <v>29</v>
      </c>
      <c r="B29" t="s">
        <v>289</v>
      </c>
      <c r="C29">
        <v>4</v>
      </c>
      <c r="D29">
        <v>80</v>
      </c>
      <c r="E29">
        <v>600</v>
      </c>
      <c r="F29">
        <v>600</v>
      </c>
      <c r="G29" s="5">
        <f t="shared" si="0"/>
        <v>142</v>
      </c>
      <c r="H29">
        <v>142</v>
      </c>
      <c r="I29" t="s">
        <v>501</v>
      </c>
      <c r="J29" s="5">
        <v>142</v>
      </c>
      <c r="K29" t="str">
        <f t="shared" si="12"/>
        <v>best</v>
      </c>
      <c r="L29" s="6">
        <v>2.4700000000000002</v>
      </c>
      <c r="M29" s="5">
        <v>139</v>
      </c>
      <c r="N29" t="str">
        <f t="shared" si="13"/>
        <v/>
      </c>
      <c r="O29" s="6">
        <v>1.06</v>
      </c>
      <c r="P29" s="6">
        <v>139</v>
      </c>
      <c r="Q29" t="str">
        <f t="shared" si="14"/>
        <v/>
      </c>
      <c r="R29" s="6">
        <v>0.67</v>
      </c>
      <c r="S29">
        <v>139</v>
      </c>
      <c r="T29" t="str">
        <f t="shared" si="15"/>
        <v/>
      </c>
      <c r="U29">
        <v>5.6358630999999999</v>
      </c>
      <c r="V29">
        <v>139</v>
      </c>
      <c r="W29" t="str">
        <f t="shared" si="16"/>
        <v/>
      </c>
      <c r="X29">
        <v>5.6595066999999997</v>
      </c>
      <c r="Y29">
        <v>139</v>
      </c>
      <c r="Z29" t="str">
        <f t="shared" si="17"/>
        <v/>
      </c>
      <c r="AA29">
        <v>5.6850978000000003</v>
      </c>
      <c r="AB29">
        <v>141</v>
      </c>
      <c r="AC29" t="str">
        <f t="shared" si="18"/>
        <v/>
      </c>
      <c r="AD29">
        <v>5.7137396999999996</v>
      </c>
      <c r="AE29">
        <v>139</v>
      </c>
      <c r="AF29" t="str">
        <f t="shared" si="19"/>
        <v/>
      </c>
      <c r="AG29">
        <v>5.8405493999999996</v>
      </c>
      <c r="AH29">
        <v>141</v>
      </c>
      <c r="AI29" t="str">
        <f t="shared" si="20"/>
        <v/>
      </c>
      <c r="AJ29" s="6">
        <v>5.7137396999999996</v>
      </c>
      <c r="AK29" t="str">
        <f t="shared" si="7"/>
        <v>4&amp;80&amp;600&amp;142&amp;142&amp;\textsc{Ex}&amp;\textbf{best}&amp;2.5&amp;139&amp;1.1&amp;139&amp;0.7&amp;141&amp;5.7\\</v>
      </c>
      <c r="AL29" t="str">
        <f t="shared" si="11"/>
        <v/>
      </c>
    </row>
    <row r="30" spans="1:38" x14ac:dyDescent="0.25">
      <c r="A30" t="s">
        <v>30</v>
      </c>
      <c r="B30" t="s">
        <v>289</v>
      </c>
      <c r="C30">
        <v>4</v>
      </c>
      <c r="D30">
        <v>100</v>
      </c>
      <c r="E30">
        <v>600</v>
      </c>
      <c r="F30">
        <v>600</v>
      </c>
      <c r="G30" s="5">
        <f t="shared" si="0"/>
        <v>137</v>
      </c>
      <c r="H30">
        <v>137</v>
      </c>
      <c r="I30" t="s">
        <v>501</v>
      </c>
      <c r="J30" s="5">
        <v>137</v>
      </c>
      <c r="K30" t="str">
        <f t="shared" si="12"/>
        <v>best</v>
      </c>
      <c r="L30" s="6">
        <v>2.5</v>
      </c>
      <c r="M30" s="5">
        <v>131</v>
      </c>
      <c r="N30" t="str">
        <f t="shared" si="13"/>
        <v/>
      </c>
      <c r="O30" s="6">
        <v>0.97</v>
      </c>
      <c r="P30" s="6">
        <v>135</v>
      </c>
      <c r="Q30" t="str">
        <f t="shared" si="14"/>
        <v/>
      </c>
      <c r="R30" s="6">
        <v>0.47</v>
      </c>
      <c r="S30">
        <v>133</v>
      </c>
      <c r="T30" t="str">
        <f t="shared" si="15"/>
        <v/>
      </c>
      <c r="U30">
        <v>6.3192005</v>
      </c>
      <c r="V30">
        <v>135</v>
      </c>
      <c r="W30" t="str">
        <f t="shared" si="16"/>
        <v/>
      </c>
      <c r="X30">
        <v>6.3792933999999999</v>
      </c>
      <c r="Y30">
        <v>135</v>
      </c>
      <c r="Z30" t="str">
        <f t="shared" si="17"/>
        <v/>
      </c>
      <c r="AA30">
        <v>6.3577655999999996</v>
      </c>
      <c r="AB30">
        <v>137</v>
      </c>
      <c r="AC30" t="str">
        <f t="shared" si="18"/>
        <v>best</v>
      </c>
      <c r="AD30">
        <v>6.4511478999999996</v>
      </c>
      <c r="AE30">
        <v>127</v>
      </c>
      <c r="AF30" t="str">
        <f t="shared" si="19"/>
        <v/>
      </c>
      <c r="AG30">
        <v>5.2268258000000003</v>
      </c>
      <c r="AH30">
        <v>137</v>
      </c>
      <c r="AI30" t="str">
        <f t="shared" si="20"/>
        <v>best</v>
      </c>
      <c r="AJ30" s="6">
        <v>6.4511478999999996</v>
      </c>
      <c r="AK30" t="str">
        <f t="shared" si="7"/>
        <v>4&amp;100&amp;600&amp;137&amp;137&amp;\textsc{Ex}&amp;\textbf{best}&amp;2.5&amp;131&amp;1&amp;135&amp;0.5&amp;\textbf{best}&amp;6.5\\</v>
      </c>
      <c r="AL30" t="str">
        <f t="shared" si="11"/>
        <v/>
      </c>
    </row>
    <row r="31" spans="1:38" x14ac:dyDescent="0.25">
      <c r="A31" t="s">
        <v>31</v>
      </c>
      <c r="B31" t="s">
        <v>289</v>
      </c>
      <c r="C31">
        <v>4</v>
      </c>
      <c r="D31">
        <v>150</v>
      </c>
      <c r="E31">
        <v>600</v>
      </c>
      <c r="F31">
        <v>600</v>
      </c>
      <c r="G31" s="5">
        <f t="shared" si="0"/>
        <v>129</v>
      </c>
      <c r="H31">
        <v>129</v>
      </c>
      <c r="I31" t="s">
        <v>501</v>
      </c>
      <c r="J31" s="5">
        <v>129</v>
      </c>
      <c r="K31" t="str">
        <f t="shared" si="12"/>
        <v>best</v>
      </c>
      <c r="L31" s="6">
        <v>1.97</v>
      </c>
      <c r="M31" s="5">
        <v>126</v>
      </c>
      <c r="N31" t="str">
        <f t="shared" si="13"/>
        <v/>
      </c>
      <c r="O31" s="6">
        <v>0.91</v>
      </c>
      <c r="P31" s="6">
        <v>125</v>
      </c>
      <c r="Q31" t="str">
        <f t="shared" si="14"/>
        <v/>
      </c>
      <c r="R31" s="6">
        <v>0.6</v>
      </c>
      <c r="S31">
        <v>125</v>
      </c>
      <c r="T31" t="str">
        <f t="shared" si="15"/>
        <v/>
      </c>
      <c r="U31">
        <v>7.5183061999999996</v>
      </c>
      <c r="V31">
        <v>126</v>
      </c>
      <c r="W31" t="str">
        <f t="shared" si="16"/>
        <v/>
      </c>
      <c r="X31">
        <v>7.5743744</v>
      </c>
      <c r="Y31">
        <v>128</v>
      </c>
      <c r="Z31" t="str">
        <f t="shared" si="17"/>
        <v/>
      </c>
      <c r="AA31">
        <v>7.6915462000000003</v>
      </c>
      <c r="AB31">
        <v>128</v>
      </c>
      <c r="AC31" t="str">
        <f t="shared" si="18"/>
        <v/>
      </c>
      <c r="AD31">
        <v>7.7552690000000002</v>
      </c>
      <c r="AE31">
        <v>123</v>
      </c>
      <c r="AF31" t="str">
        <f t="shared" si="19"/>
        <v/>
      </c>
      <c r="AG31">
        <v>7.5065758000000002</v>
      </c>
      <c r="AH31">
        <v>128</v>
      </c>
      <c r="AI31" t="str">
        <f t="shared" si="20"/>
        <v/>
      </c>
      <c r="AJ31" s="6">
        <v>7.7552690000000002</v>
      </c>
      <c r="AK31" t="str">
        <f t="shared" si="7"/>
        <v>4&amp;150&amp;600&amp;129&amp;129&amp;\textsc{Ex}&amp;\textbf{best}&amp;2&amp;126&amp;0.9&amp;125&amp;0.6&amp;128&amp;7.8\\</v>
      </c>
      <c r="AL31" t="str">
        <f t="shared" si="11"/>
        <v/>
      </c>
    </row>
    <row r="32" spans="1:38" x14ac:dyDescent="0.25">
      <c r="A32" t="s">
        <v>32</v>
      </c>
      <c r="B32" t="s">
        <v>289</v>
      </c>
      <c r="C32">
        <v>4</v>
      </c>
      <c r="D32">
        <v>200</v>
      </c>
      <c r="E32">
        <v>600</v>
      </c>
      <c r="F32">
        <v>600</v>
      </c>
      <c r="G32" s="5">
        <f t="shared" si="0"/>
        <v>124</v>
      </c>
      <c r="H32">
        <v>123</v>
      </c>
      <c r="I32" t="s">
        <v>501</v>
      </c>
      <c r="J32" s="5">
        <v>123</v>
      </c>
      <c r="K32" t="str">
        <f t="shared" si="12"/>
        <v/>
      </c>
      <c r="L32" s="6">
        <v>2.65</v>
      </c>
      <c r="M32" s="5">
        <v>123</v>
      </c>
      <c r="N32" t="str">
        <f t="shared" si="13"/>
        <v/>
      </c>
      <c r="O32" s="6">
        <v>0.7</v>
      </c>
      <c r="P32" s="6">
        <v>122</v>
      </c>
      <c r="Q32" t="str">
        <f t="shared" si="14"/>
        <v/>
      </c>
      <c r="R32" s="6">
        <v>0.8</v>
      </c>
      <c r="S32">
        <v>122</v>
      </c>
      <c r="T32" t="str">
        <f t="shared" si="15"/>
        <v/>
      </c>
      <c r="U32">
        <v>9.4650233999999998</v>
      </c>
      <c r="V32">
        <v>122</v>
      </c>
      <c r="W32" t="str">
        <f t="shared" si="16"/>
        <v/>
      </c>
      <c r="X32">
        <v>9.5501439000000001</v>
      </c>
      <c r="Y32">
        <v>122</v>
      </c>
      <c r="Z32" t="str">
        <f t="shared" si="17"/>
        <v/>
      </c>
      <c r="AA32">
        <v>9.6129724000000003</v>
      </c>
      <c r="AB32">
        <v>124</v>
      </c>
      <c r="AC32" t="str">
        <f t="shared" si="18"/>
        <v>new</v>
      </c>
      <c r="AD32">
        <v>9.9293984000000002</v>
      </c>
      <c r="AE32">
        <v>120</v>
      </c>
      <c r="AF32" t="str">
        <f t="shared" si="19"/>
        <v/>
      </c>
      <c r="AG32">
        <v>9.8177067999999998</v>
      </c>
      <c r="AH32">
        <v>124</v>
      </c>
      <c r="AI32" t="str">
        <f t="shared" si="20"/>
        <v>new</v>
      </c>
      <c r="AJ32" s="6">
        <v>9.9293984000000002</v>
      </c>
      <c r="AK32" t="str">
        <f t="shared" si="7"/>
        <v>4&amp;200&amp;600&amp;124&amp;123&amp;\textsc{Ex}&amp;123&amp;2.7&amp;123&amp;0.7&amp;122&amp;0.8&amp;\textbf{new}&amp;9.9\\</v>
      </c>
      <c r="AL32" t="str">
        <f t="shared" si="11"/>
        <v>\textsc{Rat}&amp;4&amp;200&amp;600&amp;123&amp;\textsc{Ex}&amp;123&amp;2.7&amp;123&amp;0.7&amp;122&amp;0.8&amp;124&amp;9.9\\</v>
      </c>
    </row>
    <row r="33" spans="1:38" x14ac:dyDescent="0.25">
      <c r="A33" t="s">
        <v>33</v>
      </c>
      <c r="B33" t="s">
        <v>289</v>
      </c>
      <c r="C33">
        <v>20</v>
      </c>
      <c r="D33">
        <v>10</v>
      </c>
      <c r="E33">
        <v>600</v>
      </c>
      <c r="F33">
        <v>600</v>
      </c>
      <c r="G33" s="5">
        <f t="shared" si="0"/>
        <v>71</v>
      </c>
      <c r="H33">
        <v>71</v>
      </c>
      <c r="I33" t="s">
        <v>501</v>
      </c>
      <c r="J33" s="5">
        <v>71</v>
      </c>
      <c r="K33" t="str">
        <f t="shared" si="12"/>
        <v>best</v>
      </c>
      <c r="L33" s="6">
        <v>3.44</v>
      </c>
      <c r="M33" s="5">
        <v>71</v>
      </c>
      <c r="N33" t="str">
        <f t="shared" si="13"/>
        <v>best</v>
      </c>
      <c r="O33" s="6">
        <v>2.4500000000000002</v>
      </c>
      <c r="P33" s="6">
        <v>71</v>
      </c>
      <c r="Q33" t="str">
        <f t="shared" si="14"/>
        <v>best</v>
      </c>
      <c r="R33" s="6">
        <v>1.86</v>
      </c>
      <c r="S33">
        <v>71</v>
      </c>
      <c r="T33" t="str">
        <f t="shared" si="15"/>
        <v>best</v>
      </c>
      <c r="U33">
        <v>3.4708114000000001</v>
      </c>
      <c r="V33">
        <v>71</v>
      </c>
      <c r="W33" t="str">
        <f t="shared" si="16"/>
        <v>best</v>
      </c>
      <c r="X33">
        <v>3.5049381999999998</v>
      </c>
      <c r="Y33">
        <v>71</v>
      </c>
      <c r="Z33" t="str">
        <f t="shared" si="17"/>
        <v>best</v>
      </c>
      <c r="AA33">
        <v>3.5461873000000002</v>
      </c>
      <c r="AB33">
        <v>71</v>
      </c>
      <c r="AC33" t="str">
        <f t="shared" si="18"/>
        <v>best</v>
      </c>
      <c r="AD33">
        <v>3.6103786000000002</v>
      </c>
      <c r="AE33">
        <v>71</v>
      </c>
      <c r="AF33" t="str">
        <f t="shared" si="19"/>
        <v>best</v>
      </c>
      <c r="AG33">
        <v>3.5914869</v>
      </c>
      <c r="AH33">
        <v>71</v>
      </c>
      <c r="AI33" t="str">
        <f t="shared" si="20"/>
        <v>best</v>
      </c>
      <c r="AJ33" s="6">
        <v>3.6103786000000002</v>
      </c>
      <c r="AK33" t="str">
        <f t="shared" si="7"/>
        <v>20&amp;10&amp;600&amp;71&amp;71&amp;\textsc{Ex}&amp;\textbf{best}&amp;3.4&amp;\textbf{best}&amp;2.5&amp;\textbf{best}&amp;1.9&amp;\textbf{best}&amp;3.6\\</v>
      </c>
      <c r="AL33" t="str">
        <f t="shared" si="11"/>
        <v/>
      </c>
    </row>
    <row r="34" spans="1:38" x14ac:dyDescent="0.25">
      <c r="A34" t="s">
        <v>34</v>
      </c>
      <c r="B34" t="s">
        <v>289</v>
      </c>
      <c r="C34">
        <v>20</v>
      </c>
      <c r="D34">
        <v>15</v>
      </c>
      <c r="E34">
        <v>600</v>
      </c>
      <c r="F34">
        <v>600</v>
      </c>
      <c r="G34" s="5">
        <f t="shared" si="0"/>
        <v>63</v>
      </c>
      <c r="H34">
        <v>63</v>
      </c>
      <c r="I34" t="s">
        <v>501</v>
      </c>
      <c r="J34" s="5">
        <v>63</v>
      </c>
      <c r="K34" t="str">
        <f t="shared" si="12"/>
        <v>best</v>
      </c>
      <c r="L34" s="6">
        <v>2.5499999999999998</v>
      </c>
      <c r="M34" s="5">
        <v>62</v>
      </c>
      <c r="N34" t="str">
        <f t="shared" si="13"/>
        <v/>
      </c>
      <c r="O34" s="6">
        <v>1.59</v>
      </c>
      <c r="P34" s="6">
        <v>62</v>
      </c>
      <c r="Q34" t="str">
        <f t="shared" si="14"/>
        <v/>
      </c>
      <c r="R34" s="6">
        <v>1.4</v>
      </c>
      <c r="S34">
        <v>63</v>
      </c>
      <c r="T34" t="str">
        <f t="shared" si="15"/>
        <v>best</v>
      </c>
      <c r="U34">
        <v>3.4977293999999999</v>
      </c>
      <c r="V34">
        <v>63</v>
      </c>
      <c r="W34" t="str">
        <f t="shared" si="16"/>
        <v>best</v>
      </c>
      <c r="X34">
        <v>3.5371326999999999</v>
      </c>
      <c r="Y34">
        <v>62</v>
      </c>
      <c r="Z34" t="str">
        <f t="shared" si="17"/>
        <v/>
      </c>
      <c r="AA34">
        <v>3.5405003000000002</v>
      </c>
      <c r="AB34">
        <v>62</v>
      </c>
      <c r="AC34" t="str">
        <f t="shared" si="18"/>
        <v/>
      </c>
      <c r="AD34">
        <v>3.5035911999999998</v>
      </c>
      <c r="AE34">
        <v>63</v>
      </c>
      <c r="AF34" t="str">
        <f t="shared" si="19"/>
        <v>best</v>
      </c>
      <c r="AG34">
        <v>3.5024487999999998</v>
      </c>
      <c r="AH34">
        <v>62</v>
      </c>
      <c r="AI34" t="str">
        <f t="shared" si="20"/>
        <v/>
      </c>
      <c r="AJ34" s="6">
        <v>3.5035911999999998</v>
      </c>
      <c r="AK34" t="str">
        <f t="shared" si="7"/>
        <v>20&amp;15&amp;600&amp;63&amp;63&amp;\textsc{Ex}&amp;\textbf{best}&amp;2.6&amp;62&amp;1.6&amp;62&amp;1.4&amp;62&amp;3.5\\</v>
      </c>
      <c r="AL34" t="str">
        <f t="shared" si="11"/>
        <v/>
      </c>
    </row>
    <row r="35" spans="1:38" x14ac:dyDescent="0.25">
      <c r="A35" t="s">
        <v>35</v>
      </c>
      <c r="B35" t="s">
        <v>289</v>
      </c>
      <c r="C35">
        <v>20</v>
      </c>
      <c r="D35">
        <v>20</v>
      </c>
      <c r="E35">
        <v>600</v>
      </c>
      <c r="F35">
        <v>600</v>
      </c>
      <c r="G35" s="5">
        <f t="shared" ref="G35:G66" si="21">MAX(H35,M35,J35,P35,AH35)</f>
        <v>55</v>
      </c>
      <c r="H35">
        <v>54</v>
      </c>
      <c r="I35" t="s">
        <v>501</v>
      </c>
      <c r="J35" s="5">
        <v>54</v>
      </c>
      <c r="K35" t="str">
        <f t="shared" si="12"/>
        <v/>
      </c>
      <c r="L35" s="6">
        <v>2.4500000000000002</v>
      </c>
      <c r="M35" s="5">
        <v>54</v>
      </c>
      <c r="N35" t="str">
        <f t="shared" si="13"/>
        <v/>
      </c>
      <c r="O35" s="6">
        <v>1.7</v>
      </c>
      <c r="P35" s="6">
        <v>54</v>
      </c>
      <c r="Q35" t="str">
        <f t="shared" si="14"/>
        <v/>
      </c>
      <c r="R35" s="6">
        <v>1.1499999999999999</v>
      </c>
      <c r="S35">
        <v>54</v>
      </c>
      <c r="T35" t="str">
        <f t="shared" si="15"/>
        <v/>
      </c>
      <c r="U35">
        <v>3.4056584000000001</v>
      </c>
      <c r="V35">
        <v>54</v>
      </c>
      <c r="W35" t="str">
        <f t="shared" si="16"/>
        <v/>
      </c>
      <c r="X35">
        <v>3.4880779999999998</v>
      </c>
      <c r="Y35">
        <v>55</v>
      </c>
      <c r="Z35" t="str">
        <f t="shared" si="17"/>
        <v>new</v>
      </c>
      <c r="AA35">
        <v>3.4292815999999999</v>
      </c>
      <c r="AB35">
        <v>55</v>
      </c>
      <c r="AC35" t="str">
        <f t="shared" si="18"/>
        <v>new</v>
      </c>
      <c r="AD35">
        <v>3.4782126999999998</v>
      </c>
      <c r="AE35">
        <v>55</v>
      </c>
      <c r="AF35" t="str">
        <f t="shared" si="19"/>
        <v>new</v>
      </c>
      <c r="AG35">
        <v>3.6149342999999998</v>
      </c>
      <c r="AH35">
        <v>55</v>
      </c>
      <c r="AI35" t="str">
        <f t="shared" si="20"/>
        <v>new</v>
      </c>
      <c r="AJ35" s="6">
        <v>3.4782126999999998</v>
      </c>
      <c r="AK35" t="str">
        <f t="shared" ref="AK35:AK62" si="22">CONCATENATE(C35,"&amp;",D35,"&amp;",E35,"&amp;",G35,"&amp;",H35,"&amp;\textsc{",I35,"}&amp;",IF(K35="",J35,"\textbf{"&amp;K35&amp;"}"),"&amp;",ROUND(L35,1),"&amp;",IF(N35="",M35,"\textbf{"&amp;N35&amp;"}"),"&amp;",ROUND(O35,1),"&amp;",IF(Q35="",P35,"\textbf{"&amp;Q35&amp;"}"),"&amp;",ROUND(R35,1),"&amp;",IF(AI35="",AH35,"\textbf{"&amp;AI35&amp;"}"),"&amp;",ROUND(AJ35,1),"\\")</f>
        <v>20&amp;20&amp;600&amp;55&amp;54&amp;\textsc{Ex}&amp;54&amp;2.5&amp;54&amp;1.7&amp;54&amp;1.2&amp;\textbf{new}&amp;3.5\\</v>
      </c>
      <c r="AL35" t="str">
        <f t="shared" si="11"/>
        <v>\textsc{Rat}&amp;20&amp;20&amp;600&amp;54&amp;\textsc{Ex}&amp;54&amp;2.5&amp;54&amp;1.7&amp;54&amp;1.2&amp;55&amp;3.5\\</v>
      </c>
    </row>
    <row r="36" spans="1:38" x14ac:dyDescent="0.25">
      <c r="A36" t="s">
        <v>36</v>
      </c>
      <c r="B36" t="s">
        <v>289</v>
      </c>
      <c r="C36">
        <v>20</v>
      </c>
      <c r="D36">
        <v>25</v>
      </c>
      <c r="E36">
        <v>600</v>
      </c>
      <c r="F36">
        <v>600</v>
      </c>
      <c r="G36" s="5">
        <f t="shared" si="21"/>
        <v>52</v>
      </c>
      <c r="H36">
        <v>52</v>
      </c>
      <c r="I36" t="s">
        <v>501</v>
      </c>
      <c r="J36" s="5">
        <v>52</v>
      </c>
      <c r="K36" t="str">
        <f t="shared" si="12"/>
        <v>best</v>
      </c>
      <c r="L36" s="6">
        <v>2.94</v>
      </c>
      <c r="M36" s="5">
        <v>51</v>
      </c>
      <c r="N36" t="str">
        <f t="shared" si="13"/>
        <v/>
      </c>
      <c r="O36" s="6">
        <v>1.37</v>
      </c>
      <c r="P36" s="6">
        <v>51</v>
      </c>
      <c r="Q36" t="str">
        <f t="shared" si="14"/>
        <v/>
      </c>
      <c r="R36" s="6">
        <v>1.0900000000000001</v>
      </c>
      <c r="S36">
        <v>51</v>
      </c>
      <c r="T36" t="str">
        <f t="shared" si="15"/>
        <v/>
      </c>
      <c r="U36">
        <v>3.4483461000000002</v>
      </c>
      <c r="V36">
        <v>52</v>
      </c>
      <c r="W36" t="str">
        <f t="shared" si="16"/>
        <v>best</v>
      </c>
      <c r="X36">
        <v>3.4389858000000002</v>
      </c>
      <c r="Y36">
        <v>52</v>
      </c>
      <c r="Z36" t="str">
        <f t="shared" si="17"/>
        <v>best</v>
      </c>
      <c r="AA36">
        <v>3.5396211000000002</v>
      </c>
      <c r="AB36">
        <v>52</v>
      </c>
      <c r="AC36" t="str">
        <f t="shared" si="18"/>
        <v>best</v>
      </c>
      <c r="AD36">
        <v>3.8387707999999998</v>
      </c>
      <c r="AE36">
        <v>52</v>
      </c>
      <c r="AF36" t="str">
        <f t="shared" si="19"/>
        <v>best</v>
      </c>
      <c r="AG36">
        <v>3.6518426000000002</v>
      </c>
      <c r="AH36">
        <v>52</v>
      </c>
      <c r="AI36" t="str">
        <f t="shared" si="20"/>
        <v>best</v>
      </c>
      <c r="AJ36" s="6">
        <v>3.8387707999999998</v>
      </c>
      <c r="AK36" t="str">
        <f t="shared" si="22"/>
        <v>20&amp;25&amp;600&amp;52&amp;52&amp;\textsc{Ex}&amp;\textbf{best}&amp;2.9&amp;51&amp;1.4&amp;51&amp;1.1&amp;\textbf{best}&amp;3.8\\</v>
      </c>
      <c r="AL36" t="str">
        <f t="shared" si="11"/>
        <v/>
      </c>
    </row>
    <row r="37" spans="1:38" x14ac:dyDescent="0.25">
      <c r="A37" t="s">
        <v>37</v>
      </c>
      <c r="B37" t="s">
        <v>289</v>
      </c>
      <c r="C37">
        <v>20</v>
      </c>
      <c r="D37">
        <v>40</v>
      </c>
      <c r="E37">
        <v>600</v>
      </c>
      <c r="F37">
        <v>600</v>
      </c>
      <c r="G37" s="5">
        <f t="shared" si="21"/>
        <v>50</v>
      </c>
      <c r="H37">
        <v>49</v>
      </c>
      <c r="I37" t="s">
        <v>501</v>
      </c>
      <c r="J37" s="5">
        <v>49</v>
      </c>
      <c r="K37" t="str">
        <f t="shared" si="12"/>
        <v/>
      </c>
      <c r="L37" s="6">
        <v>2.97</v>
      </c>
      <c r="M37" s="5">
        <v>49</v>
      </c>
      <c r="N37" t="str">
        <f t="shared" si="13"/>
        <v/>
      </c>
      <c r="O37" s="6">
        <v>1.06</v>
      </c>
      <c r="P37" s="6">
        <v>49</v>
      </c>
      <c r="Q37" t="str">
        <f t="shared" si="14"/>
        <v/>
      </c>
      <c r="R37" s="6">
        <v>1.23</v>
      </c>
      <c r="S37">
        <v>49</v>
      </c>
      <c r="T37" t="str">
        <f t="shared" si="15"/>
        <v/>
      </c>
      <c r="U37">
        <v>4.7017899999999999</v>
      </c>
      <c r="V37">
        <v>49</v>
      </c>
      <c r="W37" t="str">
        <f t="shared" si="16"/>
        <v/>
      </c>
      <c r="X37">
        <v>4.9965966999999996</v>
      </c>
      <c r="Y37">
        <v>50</v>
      </c>
      <c r="Z37" t="str">
        <f t="shared" si="17"/>
        <v>new</v>
      </c>
      <c r="AA37">
        <v>5.1120878000000003</v>
      </c>
      <c r="AB37">
        <v>50</v>
      </c>
      <c r="AC37" t="str">
        <f t="shared" si="18"/>
        <v>new</v>
      </c>
      <c r="AD37">
        <v>4.5964347999999999</v>
      </c>
      <c r="AE37">
        <v>48</v>
      </c>
      <c r="AF37" t="str">
        <f t="shared" si="19"/>
        <v/>
      </c>
      <c r="AG37">
        <v>4.3832677000000002</v>
      </c>
      <c r="AH37">
        <v>50</v>
      </c>
      <c r="AI37" t="str">
        <f t="shared" si="20"/>
        <v>new</v>
      </c>
      <c r="AJ37" s="6">
        <v>4.5964347999999999</v>
      </c>
      <c r="AK37" t="str">
        <f t="shared" si="22"/>
        <v>20&amp;40&amp;600&amp;50&amp;49&amp;\textsc{Ex}&amp;49&amp;3&amp;49&amp;1.1&amp;49&amp;1.2&amp;\textbf{new}&amp;4.6\\</v>
      </c>
      <c r="AL37" t="str">
        <f t="shared" si="11"/>
        <v>\textsc{Rat}&amp;20&amp;40&amp;600&amp;49&amp;\textsc{Ex}&amp;49&amp;3&amp;49&amp;1.1&amp;49&amp;1.2&amp;50&amp;4.6\\</v>
      </c>
    </row>
    <row r="38" spans="1:38" x14ac:dyDescent="0.25">
      <c r="A38" t="s">
        <v>38</v>
      </c>
      <c r="B38" t="s">
        <v>289</v>
      </c>
      <c r="C38">
        <v>20</v>
      </c>
      <c r="D38">
        <v>60</v>
      </c>
      <c r="E38">
        <v>600</v>
      </c>
      <c r="F38">
        <v>600</v>
      </c>
      <c r="G38" s="5">
        <f t="shared" si="21"/>
        <v>47</v>
      </c>
      <c r="H38">
        <v>47</v>
      </c>
      <c r="I38" t="s">
        <v>502</v>
      </c>
      <c r="J38" s="5">
        <v>46</v>
      </c>
      <c r="K38" t="str">
        <f t="shared" si="12"/>
        <v/>
      </c>
      <c r="L38" s="6">
        <v>2.42</v>
      </c>
      <c r="M38" s="5">
        <v>47</v>
      </c>
      <c r="N38" t="str">
        <f t="shared" si="13"/>
        <v>best</v>
      </c>
      <c r="O38" s="6">
        <v>1.51</v>
      </c>
      <c r="P38" s="6">
        <v>46</v>
      </c>
      <c r="Q38" t="str">
        <f t="shared" si="14"/>
        <v/>
      </c>
      <c r="R38" s="6">
        <v>1.23</v>
      </c>
      <c r="S38">
        <v>47</v>
      </c>
      <c r="T38" t="str">
        <f t="shared" si="15"/>
        <v>best</v>
      </c>
      <c r="U38">
        <v>7.7427638999999999</v>
      </c>
      <c r="V38">
        <v>47</v>
      </c>
      <c r="W38" t="str">
        <f t="shared" si="16"/>
        <v>best</v>
      </c>
      <c r="X38">
        <v>7.5683777000000001</v>
      </c>
      <c r="Y38">
        <v>47</v>
      </c>
      <c r="Z38" t="str">
        <f t="shared" si="17"/>
        <v>best</v>
      </c>
      <c r="AA38">
        <v>7.2633033999999999</v>
      </c>
      <c r="AB38">
        <v>47</v>
      </c>
      <c r="AC38" t="str">
        <f t="shared" si="18"/>
        <v>best</v>
      </c>
      <c r="AD38">
        <v>7.1206782999999998</v>
      </c>
      <c r="AE38">
        <v>42</v>
      </c>
      <c r="AF38" t="str">
        <f t="shared" si="19"/>
        <v/>
      </c>
      <c r="AG38">
        <v>4.8096281999999997</v>
      </c>
      <c r="AH38">
        <v>47</v>
      </c>
      <c r="AI38" t="str">
        <f t="shared" si="20"/>
        <v>best</v>
      </c>
      <c r="AJ38" s="6">
        <v>7.1206782999999998</v>
      </c>
      <c r="AK38" t="str">
        <f t="shared" si="22"/>
        <v>20&amp;60&amp;600&amp;47&amp;47&amp;\textsc{Pow}&amp;46&amp;2.4&amp;\textbf{best}&amp;1.5&amp;46&amp;1.2&amp;\textbf{best}&amp;7.1\\</v>
      </c>
      <c r="AL38" t="str">
        <f t="shared" si="11"/>
        <v/>
      </c>
    </row>
    <row r="39" spans="1:38" x14ac:dyDescent="0.25">
      <c r="A39" t="s">
        <v>39</v>
      </c>
      <c r="B39" t="s">
        <v>289</v>
      </c>
      <c r="C39">
        <v>20</v>
      </c>
      <c r="D39">
        <v>80</v>
      </c>
      <c r="E39">
        <v>600</v>
      </c>
      <c r="F39">
        <v>600</v>
      </c>
      <c r="G39" s="5">
        <f t="shared" si="21"/>
        <v>44</v>
      </c>
      <c r="H39">
        <v>44</v>
      </c>
      <c r="I39" t="s">
        <v>503</v>
      </c>
      <c r="J39" s="5">
        <v>43</v>
      </c>
      <c r="K39" t="str">
        <f t="shared" si="12"/>
        <v/>
      </c>
      <c r="L39" s="6">
        <v>2.64</v>
      </c>
      <c r="M39" s="5">
        <v>43</v>
      </c>
      <c r="N39" t="str">
        <f t="shared" si="13"/>
        <v/>
      </c>
      <c r="O39" s="6">
        <v>1.53</v>
      </c>
      <c r="P39" s="6">
        <v>44</v>
      </c>
      <c r="Q39" t="str">
        <f t="shared" si="14"/>
        <v>best</v>
      </c>
      <c r="R39" s="6">
        <v>1.1399999999999999</v>
      </c>
      <c r="S39">
        <v>44</v>
      </c>
      <c r="T39" t="str">
        <f t="shared" si="15"/>
        <v>best</v>
      </c>
      <c r="U39">
        <v>8.4712250000000004</v>
      </c>
      <c r="V39">
        <v>44</v>
      </c>
      <c r="W39" t="str">
        <f t="shared" si="16"/>
        <v>best</v>
      </c>
      <c r="X39">
        <v>8.3117018999999992</v>
      </c>
      <c r="Y39">
        <v>44</v>
      </c>
      <c r="Z39" t="str">
        <f t="shared" si="17"/>
        <v>best</v>
      </c>
      <c r="AA39">
        <v>8.2002576000000005</v>
      </c>
      <c r="AB39">
        <v>43</v>
      </c>
      <c r="AC39" t="str">
        <f t="shared" si="18"/>
        <v/>
      </c>
      <c r="AD39">
        <v>7.6704077000000002</v>
      </c>
      <c r="AE39">
        <v>41</v>
      </c>
      <c r="AF39" t="str">
        <f t="shared" si="19"/>
        <v/>
      </c>
      <c r="AG39">
        <v>6.8812008000000002</v>
      </c>
      <c r="AH39">
        <v>43</v>
      </c>
      <c r="AI39" t="str">
        <f t="shared" si="20"/>
        <v/>
      </c>
      <c r="AJ39" s="6">
        <v>7.6704077000000002</v>
      </c>
      <c r="AK39" t="str">
        <f t="shared" si="22"/>
        <v>20&amp;80&amp;600&amp;44&amp;44&amp;\textsc{Hp}&amp;43&amp;2.6&amp;43&amp;1.5&amp;\textbf{best}&amp;1.1&amp;43&amp;7.7\\</v>
      </c>
      <c r="AL39" t="str">
        <f t="shared" si="11"/>
        <v/>
      </c>
    </row>
    <row r="40" spans="1:38" x14ac:dyDescent="0.25">
      <c r="A40" t="s">
        <v>40</v>
      </c>
      <c r="B40" t="s">
        <v>289</v>
      </c>
      <c r="C40">
        <v>20</v>
      </c>
      <c r="D40">
        <v>100</v>
      </c>
      <c r="E40">
        <v>600</v>
      </c>
      <c r="F40">
        <v>600</v>
      </c>
      <c r="G40" s="5">
        <f t="shared" si="21"/>
        <v>40</v>
      </c>
      <c r="H40">
        <v>40</v>
      </c>
      <c r="I40" t="s">
        <v>501</v>
      </c>
      <c r="J40" s="5">
        <v>40</v>
      </c>
      <c r="K40" t="str">
        <f t="shared" si="12"/>
        <v>best</v>
      </c>
      <c r="L40" s="6">
        <v>2.54</v>
      </c>
      <c r="M40" s="5">
        <v>39</v>
      </c>
      <c r="N40" t="str">
        <f t="shared" si="13"/>
        <v/>
      </c>
      <c r="O40" s="6">
        <v>1.22</v>
      </c>
      <c r="P40" s="6">
        <v>39</v>
      </c>
      <c r="Q40" t="str">
        <f t="shared" si="14"/>
        <v/>
      </c>
      <c r="R40" s="6">
        <v>0.96</v>
      </c>
      <c r="S40">
        <v>39</v>
      </c>
      <c r="T40" t="str">
        <f t="shared" si="15"/>
        <v/>
      </c>
      <c r="U40">
        <v>8.5758407999999999</v>
      </c>
      <c r="V40">
        <v>39</v>
      </c>
      <c r="W40" t="str">
        <f t="shared" si="16"/>
        <v/>
      </c>
      <c r="X40">
        <v>8.5773268999999992</v>
      </c>
      <c r="Y40">
        <v>40</v>
      </c>
      <c r="Z40" t="str">
        <f t="shared" si="17"/>
        <v>best</v>
      </c>
      <c r="AA40">
        <v>8.6186679999999996</v>
      </c>
      <c r="AB40">
        <v>40</v>
      </c>
      <c r="AC40" t="str">
        <f t="shared" si="18"/>
        <v>best</v>
      </c>
      <c r="AD40">
        <v>8.4957911999999993</v>
      </c>
      <c r="AE40">
        <v>40</v>
      </c>
      <c r="AF40" t="str">
        <f t="shared" si="19"/>
        <v>best</v>
      </c>
      <c r="AG40">
        <v>8.0016558999999994</v>
      </c>
      <c r="AH40">
        <v>40</v>
      </c>
      <c r="AI40" t="str">
        <f t="shared" si="20"/>
        <v>best</v>
      </c>
      <c r="AJ40" s="6">
        <v>8.4957911999999993</v>
      </c>
      <c r="AK40" t="str">
        <f t="shared" si="22"/>
        <v>20&amp;100&amp;600&amp;40&amp;40&amp;\textsc{Ex}&amp;\textbf{best}&amp;2.5&amp;39&amp;1.2&amp;39&amp;1&amp;\textbf{best}&amp;8.5\\</v>
      </c>
      <c r="AL40" t="str">
        <f t="shared" si="11"/>
        <v/>
      </c>
    </row>
    <row r="41" spans="1:38" x14ac:dyDescent="0.25">
      <c r="A41" t="s">
        <v>41</v>
      </c>
      <c r="B41" t="s">
        <v>289</v>
      </c>
      <c r="C41">
        <v>20</v>
      </c>
      <c r="D41">
        <v>150</v>
      </c>
      <c r="E41">
        <v>600</v>
      </c>
      <c r="F41">
        <v>600</v>
      </c>
      <c r="G41" s="5">
        <f t="shared" si="21"/>
        <v>37</v>
      </c>
      <c r="H41">
        <v>37</v>
      </c>
      <c r="I41" t="s">
        <v>501</v>
      </c>
      <c r="J41" s="5">
        <v>37</v>
      </c>
      <c r="K41" t="str">
        <f t="shared" si="12"/>
        <v>best</v>
      </c>
      <c r="L41" s="6">
        <v>2.0299999999999998</v>
      </c>
      <c r="M41" s="5">
        <v>37</v>
      </c>
      <c r="N41" t="str">
        <f t="shared" si="13"/>
        <v>best</v>
      </c>
      <c r="O41" s="6">
        <v>0.93</v>
      </c>
      <c r="P41" s="6">
        <v>36</v>
      </c>
      <c r="Q41" t="str">
        <f t="shared" si="14"/>
        <v/>
      </c>
      <c r="R41" s="6">
        <v>0.62</v>
      </c>
      <c r="S41">
        <v>37</v>
      </c>
      <c r="T41" t="str">
        <f t="shared" si="15"/>
        <v>best</v>
      </c>
      <c r="U41">
        <v>9.7061027000000006</v>
      </c>
      <c r="V41">
        <v>37</v>
      </c>
      <c r="W41" t="str">
        <f t="shared" si="16"/>
        <v>best</v>
      </c>
      <c r="X41">
        <v>9.2339567000000002</v>
      </c>
      <c r="Y41">
        <v>38</v>
      </c>
      <c r="Z41" t="str">
        <f t="shared" si="17"/>
        <v/>
      </c>
      <c r="AA41">
        <v>9.0470292000000008</v>
      </c>
      <c r="AB41">
        <v>37</v>
      </c>
      <c r="AC41" t="str">
        <f t="shared" si="18"/>
        <v>best</v>
      </c>
      <c r="AD41">
        <v>8.7051318999999996</v>
      </c>
      <c r="AE41">
        <v>37</v>
      </c>
      <c r="AF41" t="str">
        <f t="shared" si="19"/>
        <v>best</v>
      </c>
      <c r="AG41">
        <v>7.9892668999999996</v>
      </c>
      <c r="AH41">
        <v>37</v>
      </c>
      <c r="AI41" t="str">
        <f t="shared" si="20"/>
        <v>best</v>
      </c>
      <c r="AJ41" s="6">
        <v>8.7051318999999996</v>
      </c>
      <c r="AK41" t="str">
        <f t="shared" si="22"/>
        <v>20&amp;150&amp;600&amp;37&amp;37&amp;\textsc{Ex}&amp;\textbf{best}&amp;2&amp;\textbf{best}&amp;0.9&amp;36&amp;0.6&amp;\textbf{best}&amp;8.7\\</v>
      </c>
      <c r="AL41" t="str">
        <f t="shared" si="11"/>
        <v/>
      </c>
    </row>
    <row r="42" spans="1:38" x14ac:dyDescent="0.25">
      <c r="A42" t="s">
        <v>42</v>
      </c>
      <c r="B42" t="s">
        <v>289</v>
      </c>
      <c r="C42">
        <v>20</v>
      </c>
      <c r="D42">
        <v>200</v>
      </c>
      <c r="E42">
        <v>600</v>
      </c>
      <c r="F42">
        <v>600</v>
      </c>
      <c r="G42" s="5">
        <f t="shared" si="21"/>
        <v>34</v>
      </c>
      <c r="H42">
        <v>34</v>
      </c>
      <c r="I42" t="s">
        <v>501</v>
      </c>
      <c r="J42" s="5">
        <v>34</v>
      </c>
      <c r="K42" t="str">
        <f t="shared" si="12"/>
        <v>best</v>
      </c>
      <c r="L42" s="6">
        <v>2.74</v>
      </c>
      <c r="M42" s="5">
        <v>34</v>
      </c>
      <c r="N42" t="str">
        <f t="shared" si="13"/>
        <v>best</v>
      </c>
      <c r="O42" s="6">
        <v>1.35</v>
      </c>
      <c r="P42" s="6">
        <v>33</v>
      </c>
      <c r="Q42" t="str">
        <f t="shared" si="14"/>
        <v/>
      </c>
      <c r="R42" s="6">
        <v>0.96</v>
      </c>
      <c r="S42">
        <v>34</v>
      </c>
      <c r="T42" t="str">
        <f t="shared" si="15"/>
        <v>best</v>
      </c>
      <c r="U42">
        <v>13.5844238</v>
      </c>
      <c r="V42">
        <v>35</v>
      </c>
      <c r="W42" t="str">
        <f t="shared" si="16"/>
        <v/>
      </c>
      <c r="X42">
        <v>13.046360999999999</v>
      </c>
      <c r="Y42">
        <v>35</v>
      </c>
      <c r="Z42" t="str">
        <f t="shared" si="17"/>
        <v/>
      </c>
      <c r="AA42">
        <v>12.296645399999999</v>
      </c>
      <c r="AB42">
        <v>33</v>
      </c>
      <c r="AC42" t="str">
        <f t="shared" si="18"/>
        <v/>
      </c>
      <c r="AD42">
        <v>11.0821706</v>
      </c>
      <c r="AE42">
        <v>19</v>
      </c>
      <c r="AF42" t="str">
        <f t="shared" si="19"/>
        <v/>
      </c>
      <c r="AG42">
        <v>5.2406265000000003</v>
      </c>
      <c r="AH42">
        <v>33</v>
      </c>
      <c r="AI42" t="str">
        <f t="shared" si="20"/>
        <v/>
      </c>
      <c r="AJ42" s="6">
        <v>11.0821706</v>
      </c>
      <c r="AK42" t="str">
        <f t="shared" si="22"/>
        <v>20&amp;200&amp;600&amp;34&amp;34&amp;\textsc{Ex}&amp;\textbf{best}&amp;2.7&amp;\textbf{best}&amp;1.4&amp;33&amp;1&amp;33&amp;11.1\\</v>
      </c>
      <c r="AL42" t="str">
        <f t="shared" si="11"/>
        <v/>
      </c>
    </row>
    <row r="43" spans="1:38" x14ac:dyDescent="0.25">
      <c r="A43" t="s">
        <v>43</v>
      </c>
      <c r="B43" t="s">
        <v>290</v>
      </c>
      <c r="C43">
        <v>4</v>
      </c>
      <c r="D43">
        <v>10</v>
      </c>
      <c r="E43">
        <v>600</v>
      </c>
      <c r="F43">
        <v>600</v>
      </c>
      <c r="G43" s="5">
        <f t="shared" si="21"/>
        <v>227</v>
      </c>
      <c r="H43">
        <v>227</v>
      </c>
      <c r="I43" t="s">
        <v>501</v>
      </c>
      <c r="J43" s="5">
        <v>227</v>
      </c>
      <c r="K43" t="str">
        <f t="shared" si="12"/>
        <v>best</v>
      </c>
      <c r="L43" s="6">
        <v>2.88</v>
      </c>
      <c r="M43" s="5">
        <v>225</v>
      </c>
      <c r="N43" t="str">
        <f t="shared" si="13"/>
        <v/>
      </c>
      <c r="O43" s="6">
        <v>1.01</v>
      </c>
      <c r="P43" s="6">
        <v>226</v>
      </c>
      <c r="Q43" t="str">
        <f t="shared" si="14"/>
        <v/>
      </c>
      <c r="R43" s="6">
        <v>0.68</v>
      </c>
      <c r="S43">
        <v>226</v>
      </c>
      <c r="T43" t="str">
        <f t="shared" si="15"/>
        <v/>
      </c>
      <c r="U43">
        <v>2.0956882000000001</v>
      </c>
      <c r="V43">
        <v>226</v>
      </c>
      <c r="W43" t="str">
        <f t="shared" si="16"/>
        <v/>
      </c>
      <c r="X43">
        <v>2.1426311999999998</v>
      </c>
      <c r="Y43">
        <v>227</v>
      </c>
      <c r="Z43" t="str">
        <f t="shared" si="17"/>
        <v>best</v>
      </c>
      <c r="AA43">
        <v>2.2230484000000001</v>
      </c>
      <c r="AB43">
        <v>227</v>
      </c>
      <c r="AC43" t="str">
        <f t="shared" si="18"/>
        <v>best</v>
      </c>
      <c r="AD43">
        <v>2.1666802000000001</v>
      </c>
      <c r="AE43">
        <v>222</v>
      </c>
      <c r="AF43" t="str">
        <f t="shared" si="19"/>
        <v/>
      </c>
      <c r="AG43">
        <v>2.1598926000000001</v>
      </c>
      <c r="AH43">
        <v>227</v>
      </c>
      <c r="AI43" t="str">
        <f t="shared" si="20"/>
        <v>best</v>
      </c>
      <c r="AJ43" s="6">
        <v>2.2230484000000001</v>
      </c>
      <c r="AK43" t="str">
        <f t="shared" si="22"/>
        <v>4&amp;10&amp;600&amp;227&amp;227&amp;\textsc{Ex}&amp;\textbf{best}&amp;2.9&amp;225&amp;1&amp;226&amp;0.7&amp;\textbf{best}&amp;2.2\\</v>
      </c>
      <c r="AL43" t="str">
        <f t="shared" si="11"/>
        <v/>
      </c>
    </row>
    <row r="44" spans="1:38" x14ac:dyDescent="0.25">
      <c r="A44" t="s">
        <v>44</v>
      </c>
      <c r="B44" t="s">
        <v>290</v>
      </c>
      <c r="C44">
        <v>4</v>
      </c>
      <c r="D44">
        <v>15</v>
      </c>
      <c r="E44">
        <v>600</v>
      </c>
      <c r="F44">
        <v>600</v>
      </c>
      <c r="G44" s="5">
        <f t="shared" si="21"/>
        <v>205</v>
      </c>
      <c r="H44">
        <v>205</v>
      </c>
      <c r="I44" t="s">
        <v>501</v>
      </c>
      <c r="J44" s="5">
        <v>205</v>
      </c>
      <c r="K44" t="str">
        <f t="shared" si="12"/>
        <v>best</v>
      </c>
      <c r="L44" s="6">
        <v>2.2400000000000002</v>
      </c>
      <c r="M44" s="5">
        <v>203</v>
      </c>
      <c r="N44" t="str">
        <f t="shared" si="13"/>
        <v/>
      </c>
      <c r="O44" s="6">
        <v>1.23</v>
      </c>
      <c r="P44" s="6">
        <v>204</v>
      </c>
      <c r="Q44" t="str">
        <f t="shared" si="14"/>
        <v/>
      </c>
      <c r="R44" s="6">
        <v>0.71</v>
      </c>
      <c r="S44">
        <v>204</v>
      </c>
      <c r="T44" t="str">
        <f t="shared" si="15"/>
        <v/>
      </c>
      <c r="U44">
        <v>2.2978982999999999</v>
      </c>
      <c r="V44">
        <v>204</v>
      </c>
      <c r="W44" t="str">
        <f t="shared" si="16"/>
        <v/>
      </c>
      <c r="X44">
        <v>2.406145</v>
      </c>
      <c r="Y44">
        <v>205</v>
      </c>
      <c r="Z44" t="str">
        <f t="shared" si="17"/>
        <v>best</v>
      </c>
      <c r="AA44">
        <v>2.4280368000000001</v>
      </c>
      <c r="AB44">
        <v>207</v>
      </c>
      <c r="AC44" t="str">
        <f t="shared" si="18"/>
        <v/>
      </c>
      <c r="AD44">
        <v>2.4881821999999998</v>
      </c>
      <c r="AE44">
        <v>206</v>
      </c>
      <c r="AF44" t="str">
        <f t="shared" si="19"/>
        <v/>
      </c>
      <c r="AG44">
        <v>2.4778787000000002</v>
      </c>
      <c r="AH44">
        <v>205</v>
      </c>
      <c r="AI44" t="str">
        <f t="shared" si="20"/>
        <v>best</v>
      </c>
      <c r="AJ44" s="6">
        <v>2.4280368000000001</v>
      </c>
      <c r="AK44" t="str">
        <f t="shared" si="22"/>
        <v>4&amp;15&amp;600&amp;205&amp;205&amp;\textsc{Ex}&amp;\textbf{best}&amp;2.2&amp;203&amp;1.2&amp;204&amp;0.7&amp;\textbf{best}&amp;2.4\\</v>
      </c>
      <c r="AL44" t="str">
        <f t="shared" si="11"/>
        <v/>
      </c>
    </row>
    <row r="45" spans="1:38" x14ac:dyDescent="0.25">
      <c r="A45" t="s">
        <v>45</v>
      </c>
      <c r="B45" t="s">
        <v>290</v>
      </c>
      <c r="C45">
        <v>4</v>
      </c>
      <c r="D45">
        <v>20</v>
      </c>
      <c r="E45">
        <v>600</v>
      </c>
      <c r="F45">
        <v>600</v>
      </c>
      <c r="G45" s="5">
        <f t="shared" si="21"/>
        <v>192</v>
      </c>
      <c r="H45">
        <v>192</v>
      </c>
      <c r="I45" t="s">
        <v>501</v>
      </c>
      <c r="J45" s="5">
        <v>192</v>
      </c>
      <c r="K45" t="str">
        <f t="shared" si="12"/>
        <v>best</v>
      </c>
      <c r="L45" s="6">
        <v>2.69</v>
      </c>
      <c r="M45" s="5">
        <v>190</v>
      </c>
      <c r="N45" t="str">
        <f t="shared" si="13"/>
        <v/>
      </c>
      <c r="O45" s="6">
        <v>1.08</v>
      </c>
      <c r="P45" s="6">
        <v>190</v>
      </c>
      <c r="Q45" t="str">
        <f t="shared" si="14"/>
        <v/>
      </c>
      <c r="R45" s="6">
        <v>0.69</v>
      </c>
      <c r="S45">
        <v>190</v>
      </c>
      <c r="T45" t="str">
        <f t="shared" si="15"/>
        <v/>
      </c>
      <c r="U45">
        <v>2.6318700000000002</v>
      </c>
      <c r="V45">
        <v>192</v>
      </c>
      <c r="W45" t="str">
        <f t="shared" si="16"/>
        <v>best</v>
      </c>
      <c r="X45">
        <v>2.7319144999999998</v>
      </c>
      <c r="Y45">
        <v>192</v>
      </c>
      <c r="Z45" t="str">
        <f t="shared" si="17"/>
        <v>best</v>
      </c>
      <c r="AA45">
        <v>2.8004438999999999</v>
      </c>
      <c r="AB45">
        <v>191</v>
      </c>
      <c r="AC45" t="str">
        <f t="shared" si="18"/>
        <v/>
      </c>
      <c r="AD45">
        <v>2.8856383999999999</v>
      </c>
      <c r="AE45">
        <v>191</v>
      </c>
      <c r="AF45" t="str">
        <f t="shared" si="19"/>
        <v/>
      </c>
      <c r="AG45">
        <v>2.9750017999999998</v>
      </c>
      <c r="AH45">
        <v>192</v>
      </c>
      <c r="AI45" t="str">
        <f t="shared" si="20"/>
        <v>best</v>
      </c>
      <c r="AJ45" s="6">
        <v>2.8004438999999999</v>
      </c>
      <c r="AK45" t="str">
        <f t="shared" si="22"/>
        <v>4&amp;20&amp;600&amp;192&amp;192&amp;\textsc{Ex}&amp;\textbf{best}&amp;2.7&amp;190&amp;1.1&amp;190&amp;0.7&amp;\textbf{best}&amp;2.8\\</v>
      </c>
      <c r="AL45" t="str">
        <f t="shared" si="11"/>
        <v/>
      </c>
    </row>
    <row r="46" spans="1:38" x14ac:dyDescent="0.25">
      <c r="A46" t="s">
        <v>46</v>
      </c>
      <c r="B46" t="s">
        <v>290</v>
      </c>
      <c r="C46">
        <v>4</v>
      </c>
      <c r="D46">
        <v>25</v>
      </c>
      <c r="E46">
        <v>600</v>
      </c>
      <c r="F46">
        <v>600</v>
      </c>
      <c r="G46" s="5">
        <f t="shared" si="21"/>
        <v>195</v>
      </c>
      <c r="H46">
        <v>194</v>
      </c>
      <c r="I46" t="s">
        <v>501</v>
      </c>
      <c r="J46" s="5">
        <v>194</v>
      </c>
      <c r="K46" t="str">
        <f t="shared" si="12"/>
        <v/>
      </c>
      <c r="L46" s="6">
        <v>2.2000000000000002</v>
      </c>
      <c r="M46" s="5">
        <v>192</v>
      </c>
      <c r="N46" t="str">
        <f t="shared" si="13"/>
        <v/>
      </c>
      <c r="O46" s="6">
        <v>1.2</v>
      </c>
      <c r="P46" s="6">
        <v>194</v>
      </c>
      <c r="Q46" t="str">
        <f t="shared" si="14"/>
        <v/>
      </c>
      <c r="R46" s="6">
        <v>0.68</v>
      </c>
      <c r="S46">
        <v>193</v>
      </c>
      <c r="T46" t="str">
        <f t="shared" si="15"/>
        <v/>
      </c>
      <c r="U46">
        <v>3.1474346999999998</v>
      </c>
      <c r="V46">
        <v>194</v>
      </c>
      <c r="W46" t="str">
        <f t="shared" si="16"/>
        <v/>
      </c>
      <c r="X46">
        <v>3.1167056999999998</v>
      </c>
      <c r="Y46">
        <v>195</v>
      </c>
      <c r="Z46" t="str">
        <f t="shared" si="17"/>
        <v>new</v>
      </c>
      <c r="AA46">
        <v>3.128428</v>
      </c>
      <c r="AB46">
        <v>195</v>
      </c>
      <c r="AC46" t="str">
        <f t="shared" si="18"/>
        <v>new</v>
      </c>
      <c r="AD46">
        <v>3.1444583000000002</v>
      </c>
      <c r="AE46">
        <v>195</v>
      </c>
      <c r="AF46" t="str">
        <f t="shared" si="19"/>
        <v>new</v>
      </c>
      <c r="AG46">
        <v>3.3100222000000001</v>
      </c>
      <c r="AH46">
        <v>195</v>
      </c>
      <c r="AI46" t="str">
        <f t="shared" si="20"/>
        <v>new</v>
      </c>
      <c r="AJ46" s="6">
        <v>3.128428</v>
      </c>
      <c r="AK46" t="str">
        <f t="shared" si="22"/>
        <v>4&amp;25&amp;600&amp;195&amp;194&amp;\textsc{Ex}&amp;194&amp;2.2&amp;192&amp;1.2&amp;194&amp;0.7&amp;\textbf{new}&amp;3.1\\</v>
      </c>
      <c r="AL46" t="str">
        <f t="shared" si="11"/>
        <v>\textsc{Virus}&amp;4&amp;25&amp;600&amp;194&amp;\textsc{Ex}&amp;194&amp;2.2&amp;192&amp;1.2&amp;194&amp;0.7&amp;195&amp;3.1\\</v>
      </c>
    </row>
    <row r="47" spans="1:38" x14ac:dyDescent="0.25">
      <c r="A47" t="s">
        <v>47</v>
      </c>
      <c r="B47" t="s">
        <v>290</v>
      </c>
      <c r="C47">
        <v>4</v>
      </c>
      <c r="D47">
        <v>40</v>
      </c>
      <c r="E47">
        <v>600</v>
      </c>
      <c r="F47">
        <v>600</v>
      </c>
      <c r="G47" s="5">
        <f t="shared" si="21"/>
        <v>172</v>
      </c>
      <c r="H47">
        <v>170</v>
      </c>
      <c r="I47" t="s">
        <v>501</v>
      </c>
      <c r="J47" s="5">
        <v>170</v>
      </c>
      <c r="K47" t="str">
        <f t="shared" si="12"/>
        <v/>
      </c>
      <c r="L47" s="6">
        <v>2.2400000000000002</v>
      </c>
      <c r="M47" s="5">
        <v>170</v>
      </c>
      <c r="N47" t="str">
        <f t="shared" si="13"/>
        <v/>
      </c>
      <c r="O47" s="6">
        <v>1.21</v>
      </c>
      <c r="P47" s="6">
        <v>169</v>
      </c>
      <c r="Q47" t="str">
        <f t="shared" si="14"/>
        <v/>
      </c>
      <c r="R47" s="6">
        <v>0.85</v>
      </c>
      <c r="S47">
        <v>170</v>
      </c>
      <c r="T47" t="str">
        <f t="shared" si="15"/>
        <v/>
      </c>
      <c r="U47">
        <v>3.7615324999999999</v>
      </c>
      <c r="V47">
        <v>170</v>
      </c>
      <c r="W47" t="str">
        <f t="shared" si="16"/>
        <v/>
      </c>
      <c r="X47">
        <v>3.9410056999999998</v>
      </c>
      <c r="Y47">
        <v>172</v>
      </c>
      <c r="Z47" t="str">
        <f t="shared" si="17"/>
        <v>new</v>
      </c>
      <c r="AA47">
        <v>3.7682695000000002</v>
      </c>
      <c r="AB47">
        <v>170</v>
      </c>
      <c r="AC47" t="str">
        <f t="shared" si="18"/>
        <v/>
      </c>
      <c r="AD47">
        <v>3.8663905999999999</v>
      </c>
      <c r="AE47">
        <v>167</v>
      </c>
      <c r="AF47" t="str">
        <f t="shared" si="19"/>
        <v/>
      </c>
      <c r="AG47">
        <v>4.0999292000000001</v>
      </c>
      <c r="AH47">
        <v>172</v>
      </c>
      <c r="AI47" t="str">
        <f t="shared" si="20"/>
        <v>new</v>
      </c>
      <c r="AJ47" s="6">
        <v>3.7682695000000002</v>
      </c>
      <c r="AK47" t="str">
        <f t="shared" si="22"/>
        <v>4&amp;40&amp;600&amp;172&amp;170&amp;\textsc{Ex}&amp;170&amp;2.2&amp;170&amp;1.2&amp;169&amp;0.9&amp;\textbf{new}&amp;3.8\\</v>
      </c>
      <c r="AL47" t="str">
        <f t="shared" si="11"/>
        <v>\textsc{Virus}&amp;4&amp;40&amp;600&amp;170&amp;\textsc{Ex}&amp;170&amp;2.2&amp;170&amp;1.2&amp;169&amp;0.9&amp;172&amp;3.8\\</v>
      </c>
    </row>
    <row r="48" spans="1:38" x14ac:dyDescent="0.25">
      <c r="A48" t="s">
        <v>48</v>
      </c>
      <c r="B48" t="s">
        <v>290</v>
      </c>
      <c r="C48">
        <v>4</v>
      </c>
      <c r="D48">
        <v>60</v>
      </c>
      <c r="E48">
        <v>600</v>
      </c>
      <c r="F48">
        <v>600</v>
      </c>
      <c r="G48" s="5">
        <f t="shared" si="21"/>
        <v>168</v>
      </c>
      <c r="H48">
        <v>166</v>
      </c>
      <c r="I48" t="s">
        <v>501</v>
      </c>
      <c r="J48" s="5">
        <v>166</v>
      </c>
      <c r="K48" t="str">
        <f t="shared" si="12"/>
        <v/>
      </c>
      <c r="L48" s="6">
        <v>2.38</v>
      </c>
      <c r="M48" s="5">
        <v>165</v>
      </c>
      <c r="N48" t="str">
        <f t="shared" si="13"/>
        <v/>
      </c>
      <c r="O48" s="6">
        <v>0.75</v>
      </c>
      <c r="P48" s="6">
        <v>166</v>
      </c>
      <c r="Q48" t="str">
        <f t="shared" si="14"/>
        <v/>
      </c>
      <c r="R48" s="6">
        <v>0.69</v>
      </c>
      <c r="S48">
        <v>166</v>
      </c>
      <c r="T48" t="str">
        <f t="shared" si="15"/>
        <v/>
      </c>
      <c r="U48">
        <v>5.0766137999999996</v>
      </c>
      <c r="V48">
        <v>167</v>
      </c>
      <c r="W48" t="str">
        <f t="shared" si="16"/>
        <v/>
      </c>
      <c r="X48">
        <v>5.1059191999999998</v>
      </c>
      <c r="Y48">
        <v>168</v>
      </c>
      <c r="Z48" t="str">
        <f t="shared" si="17"/>
        <v>new</v>
      </c>
      <c r="AA48">
        <v>5.0892521000000004</v>
      </c>
      <c r="AB48">
        <v>168</v>
      </c>
      <c r="AC48" t="str">
        <f t="shared" si="18"/>
        <v>new</v>
      </c>
      <c r="AD48">
        <v>5.1436400000000004</v>
      </c>
      <c r="AE48">
        <v>153</v>
      </c>
      <c r="AF48" t="str">
        <f t="shared" si="19"/>
        <v/>
      </c>
      <c r="AG48">
        <v>4.7617551999999996</v>
      </c>
      <c r="AH48">
        <v>168</v>
      </c>
      <c r="AI48" t="str">
        <f t="shared" si="20"/>
        <v>new</v>
      </c>
      <c r="AJ48" s="6">
        <v>5.0892521000000004</v>
      </c>
      <c r="AK48" t="str">
        <f t="shared" si="22"/>
        <v>4&amp;60&amp;600&amp;168&amp;166&amp;\textsc{Ex}&amp;166&amp;2.4&amp;165&amp;0.8&amp;166&amp;0.7&amp;\textbf{new}&amp;5.1\\</v>
      </c>
      <c r="AL48" t="str">
        <f t="shared" si="11"/>
        <v>\textsc{Virus}&amp;4&amp;60&amp;600&amp;166&amp;\textsc{Ex}&amp;166&amp;2.4&amp;165&amp;0.8&amp;166&amp;0.7&amp;168&amp;5.1\\</v>
      </c>
    </row>
    <row r="49" spans="1:38" x14ac:dyDescent="0.25">
      <c r="A49" t="s">
        <v>49</v>
      </c>
      <c r="B49" t="s">
        <v>290</v>
      </c>
      <c r="C49">
        <v>4</v>
      </c>
      <c r="D49">
        <v>80</v>
      </c>
      <c r="E49">
        <v>600</v>
      </c>
      <c r="F49">
        <v>600</v>
      </c>
      <c r="G49" s="5">
        <f t="shared" si="21"/>
        <v>163</v>
      </c>
      <c r="H49">
        <v>163</v>
      </c>
      <c r="I49" t="s">
        <v>501</v>
      </c>
      <c r="J49" s="5">
        <v>163</v>
      </c>
      <c r="K49" t="str">
        <f t="shared" si="12"/>
        <v>best</v>
      </c>
      <c r="L49" s="6">
        <v>2.7</v>
      </c>
      <c r="M49" s="5">
        <v>157</v>
      </c>
      <c r="N49" t="str">
        <f t="shared" si="13"/>
        <v/>
      </c>
      <c r="O49" s="6">
        <v>1.02</v>
      </c>
      <c r="P49" s="6">
        <v>159</v>
      </c>
      <c r="Q49" t="str">
        <f t="shared" si="14"/>
        <v/>
      </c>
      <c r="R49" s="6">
        <v>0.72</v>
      </c>
      <c r="S49">
        <v>159</v>
      </c>
      <c r="T49" t="str">
        <f t="shared" si="15"/>
        <v/>
      </c>
      <c r="U49">
        <v>6.5840433000000003</v>
      </c>
      <c r="V49">
        <v>160</v>
      </c>
      <c r="W49" t="str">
        <f t="shared" si="16"/>
        <v/>
      </c>
      <c r="X49">
        <v>6.579364</v>
      </c>
      <c r="Y49">
        <v>161</v>
      </c>
      <c r="Z49" t="str">
        <f t="shared" si="17"/>
        <v/>
      </c>
      <c r="AA49">
        <v>6.6374383000000003</v>
      </c>
      <c r="AB49">
        <v>161</v>
      </c>
      <c r="AC49" t="str">
        <f t="shared" si="18"/>
        <v/>
      </c>
      <c r="AD49">
        <v>6.6500488999999998</v>
      </c>
      <c r="AE49">
        <v>148</v>
      </c>
      <c r="AF49" t="str">
        <f t="shared" si="19"/>
        <v/>
      </c>
      <c r="AG49">
        <v>5.7611965999999999</v>
      </c>
      <c r="AH49">
        <v>161</v>
      </c>
      <c r="AI49" t="str">
        <f t="shared" si="20"/>
        <v/>
      </c>
      <c r="AJ49" s="6">
        <v>6.6374383000000003</v>
      </c>
      <c r="AK49" t="str">
        <f t="shared" si="22"/>
        <v>4&amp;80&amp;600&amp;163&amp;163&amp;\textsc{Ex}&amp;\textbf{best}&amp;2.7&amp;157&amp;1&amp;159&amp;0.7&amp;161&amp;6.6\\</v>
      </c>
      <c r="AL49" t="str">
        <f t="shared" si="11"/>
        <v/>
      </c>
    </row>
    <row r="50" spans="1:38" x14ac:dyDescent="0.25">
      <c r="A50" t="s">
        <v>50</v>
      </c>
      <c r="B50" t="s">
        <v>290</v>
      </c>
      <c r="C50">
        <v>4</v>
      </c>
      <c r="D50">
        <v>100</v>
      </c>
      <c r="E50">
        <v>600</v>
      </c>
      <c r="F50">
        <v>600</v>
      </c>
      <c r="G50" s="5">
        <f t="shared" si="21"/>
        <v>160</v>
      </c>
      <c r="H50">
        <v>158</v>
      </c>
      <c r="I50" t="s">
        <v>501</v>
      </c>
      <c r="J50" s="5">
        <v>158</v>
      </c>
      <c r="K50" t="str">
        <f t="shared" si="12"/>
        <v/>
      </c>
      <c r="L50" s="6">
        <v>2.31</v>
      </c>
      <c r="M50" s="5">
        <v>155</v>
      </c>
      <c r="N50" t="str">
        <f t="shared" si="13"/>
        <v/>
      </c>
      <c r="O50" s="6">
        <v>1.23</v>
      </c>
      <c r="P50" s="6">
        <v>158</v>
      </c>
      <c r="Q50" t="str">
        <f t="shared" si="14"/>
        <v/>
      </c>
      <c r="R50" s="6">
        <v>0.9</v>
      </c>
      <c r="S50">
        <v>159</v>
      </c>
      <c r="T50" t="str">
        <f t="shared" si="15"/>
        <v/>
      </c>
      <c r="U50">
        <v>7.6442366000000002</v>
      </c>
      <c r="V50">
        <v>158</v>
      </c>
      <c r="W50" t="str">
        <f t="shared" si="16"/>
        <v/>
      </c>
      <c r="X50">
        <v>7.5708799999999998</v>
      </c>
      <c r="Y50">
        <v>160</v>
      </c>
      <c r="Z50" t="str">
        <f t="shared" si="17"/>
        <v>new</v>
      </c>
      <c r="AA50">
        <v>7.8201995000000002</v>
      </c>
      <c r="AB50">
        <v>159</v>
      </c>
      <c r="AC50" t="str">
        <f t="shared" si="18"/>
        <v/>
      </c>
      <c r="AD50">
        <v>7.8644261000000002</v>
      </c>
      <c r="AE50">
        <v>141</v>
      </c>
      <c r="AF50" t="str">
        <f t="shared" si="19"/>
        <v/>
      </c>
      <c r="AG50">
        <v>6.6676568999999999</v>
      </c>
      <c r="AH50">
        <v>160</v>
      </c>
      <c r="AI50" t="str">
        <f t="shared" si="20"/>
        <v>new</v>
      </c>
      <c r="AJ50" s="6">
        <v>7.8201995000000002</v>
      </c>
      <c r="AK50" t="str">
        <f t="shared" si="22"/>
        <v>4&amp;100&amp;600&amp;160&amp;158&amp;\textsc{Ex}&amp;158&amp;2.3&amp;155&amp;1.2&amp;158&amp;0.9&amp;\textbf{new}&amp;7.8\\</v>
      </c>
      <c r="AL50" t="str">
        <f t="shared" si="11"/>
        <v>\textsc{Virus}&amp;4&amp;100&amp;600&amp;158&amp;\textsc{Ex}&amp;158&amp;2.3&amp;155&amp;1.2&amp;158&amp;0.9&amp;160&amp;7.8\\</v>
      </c>
    </row>
    <row r="51" spans="1:38" x14ac:dyDescent="0.25">
      <c r="A51" t="s">
        <v>51</v>
      </c>
      <c r="B51" t="s">
        <v>290</v>
      </c>
      <c r="C51">
        <v>4</v>
      </c>
      <c r="D51">
        <v>150</v>
      </c>
      <c r="E51">
        <v>600</v>
      </c>
      <c r="F51">
        <v>600</v>
      </c>
      <c r="G51" s="5">
        <f t="shared" si="21"/>
        <v>157</v>
      </c>
      <c r="H51">
        <v>156</v>
      </c>
      <c r="I51" t="s">
        <v>501</v>
      </c>
      <c r="J51" s="5">
        <v>156</v>
      </c>
      <c r="K51" t="str">
        <f t="shared" si="12"/>
        <v/>
      </c>
      <c r="L51" s="6">
        <v>2.37</v>
      </c>
      <c r="M51" s="5">
        <v>147</v>
      </c>
      <c r="N51" t="str">
        <f t="shared" si="13"/>
        <v/>
      </c>
      <c r="O51" s="6">
        <v>1.23</v>
      </c>
      <c r="P51" s="6">
        <v>156</v>
      </c>
      <c r="Q51" t="str">
        <f t="shared" si="14"/>
        <v/>
      </c>
      <c r="R51" s="6">
        <v>0.66</v>
      </c>
      <c r="S51">
        <v>156</v>
      </c>
      <c r="T51" t="str">
        <f t="shared" si="15"/>
        <v/>
      </c>
      <c r="U51">
        <v>11.065056500000001</v>
      </c>
      <c r="V51">
        <v>157</v>
      </c>
      <c r="W51" t="str">
        <f t="shared" si="16"/>
        <v>new</v>
      </c>
      <c r="X51">
        <v>11.102522199999999</v>
      </c>
      <c r="Y51">
        <v>157</v>
      </c>
      <c r="Z51" t="str">
        <f t="shared" si="17"/>
        <v>new</v>
      </c>
      <c r="AA51">
        <v>10.9948888</v>
      </c>
      <c r="AB51">
        <v>156</v>
      </c>
      <c r="AC51" t="str">
        <f t="shared" si="18"/>
        <v/>
      </c>
      <c r="AD51">
        <v>10.8619615</v>
      </c>
      <c r="AE51">
        <v>151</v>
      </c>
      <c r="AF51" t="str">
        <f t="shared" si="19"/>
        <v/>
      </c>
      <c r="AG51">
        <v>10.836787599999999</v>
      </c>
      <c r="AH51">
        <v>157</v>
      </c>
      <c r="AI51" t="str">
        <f t="shared" si="20"/>
        <v>new</v>
      </c>
      <c r="AJ51" s="6">
        <v>10.9948888</v>
      </c>
      <c r="AK51" t="str">
        <f t="shared" si="22"/>
        <v>4&amp;150&amp;600&amp;157&amp;156&amp;\textsc{Ex}&amp;156&amp;2.4&amp;147&amp;1.2&amp;156&amp;0.7&amp;\textbf{new}&amp;11\\</v>
      </c>
      <c r="AL51" t="str">
        <f t="shared" si="11"/>
        <v>\textsc{Virus}&amp;4&amp;150&amp;600&amp;156&amp;\textsc{Ex}&amp;156&amp;2.4&amp;147&amp;1.2&amp;156&amp;0.7&amp;157&amp;11\\</v>
      </c>
    </row>
    <row r="52" spans="1:38" x14ac:dyDescent="0.25">
      <c r="A52" t="s">
        <v>52</v>
      </c>
      <c r="B52" t="s">
        <v>290</v>
      </c>
      <c r="C52">
        <v>4</v>
      </c>
      <c r="D52">
        <v>200</v>
      </c>
      <c r="E52">
        <v>600</v>
      </c>
      <c r="F52">
        <v>600</v>
      </c>
      <c r="G52" s="5">
        <f t="shared" si="21"/>
        <v>156</v>
      </c>
      <c r="H52">
        <v>155</v>
      </c>
      <c r="I52" t="s">
        <v>503</v>
      </c>
      <c r="J52" s="5">
        <v>154</v>
      </c>
      <c r="K52" t="str">
        <f t="shared" si="12"/>
        <v/>
      </c>
      <c r="L52" s="6">
        <v>2.63</v>
      </c>
      <c r="M52" s="5">
        <v>148</v>
      </c>
      <c r="N52" t="str">
        <f t="shared" si="13"/>
        <v/>
      </c>
      <c r="O52" s="6">
        <v>1.38</v>
      </c>
      <c r="P52" s="6">
        <v>155</v>
      </c>
      <c r="Q52" t="str">
        <f t="shared" si="14"/>
        <v/>
      </c>
      <c r="R52" s="6">
        <v>1.22</v>
      </c>
      <c r="S52">
        <v>154</v>
      </c>
      <c r="T52" t="str">
        <f t="shared" si="15"/>
        <v/>
      </c>
      <c r="U52">
        <v>14.604046200000001</v>
      </c>
      <c r="V52">
        <v>154</v>
      </c>
      <c r="W52" t="str">
        <f t="shared" si="16"/>
        <v/>
      </c>
      <c r="X52">
        <v>14.715911</v>
      </c>
      <c r="Y52">
        <v>156</v>
      </c>
      <c r="Z52" t="str">
        <f t="shared" si="17"/>
        <v>new</v>
      </c>
      <c r="AA52">
        <v>14.805006300000001</v>
      </c>
      <c r="AB52">
        <v>151</v>
      </c>
      <c r="AC52" t="str">
        <f t="shared" si="18"/>
        <v/>
      </c>
      <c r="AD52">
        <v>14.481579999999999</v>
      </c>
      <c r="AE52">
        <v>123</v>
      </c>
      <c r="AF52" t="str">
        <f t="shared" si="19"/>
        <v/>
      </c>
      <c r="AG52">
        <v>12.594291200000001</v>
      </c>
      <c r="AH52">
        <v>156</v>
      </c>
      <c r="AI52" t="str">
        <f t="shared" si="20"/>
        <v>new</v>
      </c>
      <c r="AJ52" s="6">
        <v>14.805006300000001</v>
      </c>
      <c r="AK52" t="str">
        <f t="shared" si="22"/>
        <v>4&amp;200&amp;600&amp;156&amp;155&amp;\textsc{Hp}&amp;154&amp;2.6&amp;148&amp;1.4&amp;155&amp;1.2&amp;\textbf{new}&amp;14.8\\</v>
      </c>
      <c r="AL52" t="str">
        <f t="shared" si="11"/>
        <v>\textsc{Virus}&amp;4&amp;200&amp;600&amp;155&amp;\textsc{Hp}&amp;154&amp;2.6&amp;148&amp;1.4&amp;155&amp;1.2&amp;156&amp;14.8\\</v>
      </c>
    </row>
    <row r="53" spans="1:38" x14ac:dyDescent="0.25">
      <c r="A53" t="s">
        <v>53</v>
      </c>
      <c r="B53" t="s">
        <v>290</v>
      </c>
      <c r="C53">
        <v>20</v>
      </c>
      <c r="D53">
        <v>10</v>
      </c>
      <c r="E53">
        <v>600</v>
      </c>
      <c r="F53">
        <v>600</v>
      </c>
      <c r="G53" s="5">
        <f t="shared" si="21"/>
        <v>77</v>
      </c>
      <c r="H53">
        <v>77</v>
      </c>
      <c r="I53" t="s">
        <v>502</v>
      </c>
      <c r="J53" s="5">
        <v>76</v>
      </c>
      <c r="K53" t="str">
        <f t="shared" si="12"/>
        <v/>
      </c>
      <c r="L53" s="6">
        <v>2.86</v>
      </c>
      <c r="M53" s="5">
        <v>77</v>
      </c>
      <c r="N53" t="str">
        <f t="shared" si="13"/>
        <v>best</v>
      </c>
      <c r="O53" s="6">
        <v>2.38</v>
      </c>
      <c r="P53" s="6">
        <v>75</v>
      </c>
      <c r="Q53" t="str">
        <f t="shared" si="14"/>
        <v/>
      </c>
      <c r="R53" s="6">
        <v>1.72</v>
      </c>
      <c r="S53">
        <v>75</v>
      </c>
      <c r="T53" t="str">
        <f t="shared" si="15"/>
        <v/>
      </c>
      <c r="U53">
        <v>3.2545031</v>
      </c>
      <c r="V53">
        <v>75</v>
      </c>
      <c r="W53" t="str">
        <f t="shared" si="16"/>
        <v/>
      </c>
      <c r="X53">
        <v>3.3319771999999999</v>
      </c>
      <c r="Y53">
        <v>76</v>
      </c>
      <c r="Z53" t="str">
        <f t="shared" si="17"/>
        <v/>
      </c>
      <c r="AA53">
        <v>3.4462157000000002</v>
      </c>
      <c r="AB53">
        <v>76</v>
      </c>
      <c r="AC53" t="str">
        <f t="shared" si="18"/>
        <v/>
      </c>
      <c r="AD53">
        <v>3.3894883</v>
      </c>
      <c r="AE53">
        <v>76</v>
      </c>
      <c r="AF53" t="str">
        <f t="shared" si="19"/>
        <v/>
      </c>
      <c r="AG53">
        <v>3.2238589000000002</v>
      </c>
      <c r="AH53">
        <v>76</v>
      </c>
      <c r="AI53" t="str">
        <f t="shared" si="20"/>
        <v/>
      </c>
      <c r="AJ53" s="6">
        <v>3.4462157000000002</v>
      </c>
      <c r="AK53" t="str">
        <f t="shared" si="22"/>
        <v>20&amp;10&amp;600&amp;77&amp;77&amp;\textsc{Pow}&amp;76&amp;2.9&amp;\textbf{best}&amp;2.4&amp;75&amp;1.7&amp;76&amp;3.4\\</v>
      </c>
      <c r="AL53" t="str">
        <f t="shared" si="11"/>
        <v/>
      </c>
    </row>
    <row r="54" spans="1:38" x14ac:dyDescent="0.25">
      <c r="A54" t="s">
        <v>54</v>
      </c>
      <c r="B54" t="s">
        <v>290</v>
      </c>
      <c r="C54">
        <v>20</v>
      </c>
      <c r="D54">
        <v>15</v>
      </c>
      <c r="E54">
        <v>600</v>
      </c>
      <c r="F54">
        <v>600</v>
      </c>
      <c r="G54" s="5">
        <f t="shared" si="21"/>
        <v>64</v>
      </c>
      <c r="H54">
        <v>64</v>
      </c>
      <c r="I54" t="s">
        <v>501</v>
      </c>
      <c r="J54" s="5">
        <v>64</v>
      </c>
      <c r="K54" t="str">
        <f t="shared" si="12"/>
        <v>best</v>
      </c>
      <c r="L54" s="6">
        <v>2.91</v>
      </c>
      <c r="M54" s="5">
        <v>64</v>
      </c>
      <c r="N54" t="str">
        <f t="shared" si="13"/>
        <v>best</v>
      </c>
      <c r="O54" s="6">
        <v>2.13</v>
      </c>
      <c r="P54" s="6">
        <v>64</v>
      </c>
      <c r="Q54" t="str">
        <f t="shared" si="14"/>
        <v>best</v>
      </c>
      <c r="R54" s="6">
        <v>1.57</v>
      </c>
      <c r="S54">
        <v>64</v>
      </c>
      <c r="T54" t="str">
        <f t="shared" si="15"/>
        <v>best</v>
      </c>
      <c r="U54">
        <v>3.6205528</v>
      </c>
      <c r="V54">
        <v>63</v>
      </c>
      <c r="W54" t="str">
        <f t="shared" si="16"/>
        <v/>
      </c>
      <c r="X54">
        <v>3.6054529</v>
      </c>
      <c r="Y54">
        <v>63</v>
      </c>
      <c r="Z54" t="str">
        <f t="shared" si="17"/>
        <v/>
      </c>
      <c r="AA54">
        <v>3.5803389999999999</v>
      </c>
      <c r="AB54">
        <v>63</v>
      </c>
      <c r="AC54" t="str">
        <f t="shared" si="18"/>
        <v/>
      </c>
      <c r="AD54">
        <v>3.5486480999999999</v>
      </c>
      <c r="AE54">
        <v>64</v>
      </c>
      <c r="AF54" t="str">
        <f t="shared" si="19"/>
        <v>best</v>
      </c>
      <c r="AG54">
        <v>3.4364618999999998</v>
      </c>
      <c r="AH54">
        <v>63</v>
      </c>
      <c r="AI54" t="str">
        <f t="shared" si="20"/>
        <v/>
      </c>
      <c r="AJ54" s="6">
        <v>3.5803389999999999</v>
      </c>
      <c r="AK54" t="str">
        <f t="shared" si="22"/>
        <v>20&amp;15&amp;600&amp;64&amp;64&amp;\textsc{Ex}&amp;\textbf{best}&amp;2.9&amp;\textbf{best}&amp;2.1&amp;\textbf{best}&amp;1.6&amp;63&amp;3.6\\</v>
      </c>
      <c r="AL54" t="str">
        <f t="shared" si="11"/>
        <v/>
      </c>
    </row>
    <row r="55" spans="1:38" x14ac:dyDescent="0.25">
      <c r="A55" t="s">
        <v>55</v>
      </c>
      <c r="B55" t="s">
        <v>290</v>
      </c>
      <c r="C55">
        <v>20</v>
      </c>
      <c r="D55">
        <v>20</v>
      </c>
      <c r="E55">
        <v>600</v>
      </c>
      <c r="F55">
        <v>600</v>
      </c>
      <c r="G55" s="5">
        <f t="shared" si="21"/>
        <v>60</v>
      </c>
      <c r="H55">
        <v>60</v>
      </c>
      <c r="I55" t="s">
        <v>501</v>
      </c>
      <c r="J55" s="5">
        <v>60</v>
      </c>
      <c r="K55" t="str">
        <f t="shared" si="12"/>
        <v>best</v>
      </c>
      <c r="L55" s="6">
        <v>2.68</v>
      </c>
      <c r="M55" s="5">
        <v>60</v>
      </c>
      <c r="N55" t="str">
        <f t="shared" si="13"/>
        <v>best</v>
      </c>
      <c r="O55" s="6">
        <v>2.0499999999999998</v>
      </c>
      <c r="P55" s="6">
        <v>60</v>
      </c>
      <c r="Q55" t="str">
        <f t="shared" si="14"/>
        <v>best</v>
      </c>
      <c r="R55" s="6">
        <v>1.58</v>
      </c>
      <c r="S55">
        <v>60</v>
      </c>
      <c r="T55" t="str">
        <f t="shared" si="15"/>
        <v>best</v>
      </c>
      <c r="U55">
        <v>4.2080931000000001</v>
      </c>
      <c r="V55">
        <v>60</v>
      </c>
      <c r="W55" t="str">
        <f t="shared" si="16"/>
        <v>best</v>
      </c>
      <c r="X55">
        <v>4.1436330999999997</v>
      </c>
      <c r="Y55">
        <v>60</v>
      </c>
      <c r="Z55" t="str">
        <f t="shared" si="17"/>
        <v>best</v>
      </c>
      <c r="AA55">
        <v>4.1826321999999996</v>
      </c>
      <c r="AB55">
        <v>60</v>
      </c>
      <c r="AC55" t="str">
        <f t="shared" si="18"/>
        <v>best</v>
      </c>
      <c r="AD55">
        <v>4.1535665000000002</v>
      </c>
      <c r="AE55">
        <v>59</v>
      </c>
      <c r="AF55" t="str">
        <f t="shared" si="19"/>
        <v/>
      </c>
      <c r="AG55">
        <v>4.0186073000000002</v>
      </c>
      <c r="AH55">
        <v>60</v>
      </c>
      <c r="AI55" t="str">
        <f t="shared" si="20"/>
        <v>best</v>
      </c>
      <c r="AJ55" s="6">
        <v>4.1826321999999996</v>
      </c>
      <c r="AK55" t="str">
        <f t="shared" si="22"/>
        <v>20&amp;20&amp;600&amp;60&amp;60&amp;\textsc{Ex}&amp;\textbf{best}&amp;2.7&amp;\textbf{best}&amp;2.1&amp;\textbf{best}&amp;1.6&amp;\textbf{best}&amp;4.2\\</v>
      </c>
      <c r="AL55" t="str">
        <f t="shared" si="11"/>
        <v/>
      </c>
    </row>
    <row r="56" spans="1:38" x14ac:dyDescent="0.25">
      <c r="A56" t="s">
        <v>56</v>
      </c>
      <c r="B56" t="s">
        <v>290</v>
      </c>
      <c r="C56">
        <v>20</v>
      </c>
      <c r="D56">
        <v>25</v>
      </c>
      <c r="E56">
        <v>600</v>
      </c>
      <c r="F56">
        <v>600</v>
      </c>
      <c r="G56" s="5">
        <f t="shared" si="21"/>
        <v>55</v>
      </c>
      <c r="H56">
        <v>55</v>
      </c>
      <c r="I56" t="s">
        <v>501</v>
      </c>
      <c r="J56" s="5">
        <v>55</v>
      </c>
      <c r="K56" t="str">
        <f t="shared" si="12"/>
        <v>best</v>
      </c>
      <c r="L56" s="6">
        <v>2.65</v>
      </c>
      <c r="M56" s="5">
        <v>55</v>
      </c>
      <c r="N56" t="str">
        <f t="shared" si="13"/>
        <v>best</v>
      </c>
      <c r="O56" s="6">
        <v>1.81</v>
      </c>
      <c r="P56" s="6">
        <v>55</v>
      </c>
      <c r="Q56" t="str">
        <f t="shared" si="14"/>
        <v>best</v>
      </c>
      <c r="R56" s="6">
        <v>1.1000000000000001</v>
      </c>
      <c r="S56">
        <v>54</v>
      </c>
      <c r="T56" t="str">
        <f t="shared" si="15"/>
        <v/>
      </c>
      <c r="U56">
        <v>4.0614302000000002</v>
      </c>
      <c r="V56">
        <v>55</v>
      </c>
      <c r="W56" t="str">
        <f t="shared" si="16"/>
        <v>best</v>
      </c>
      <c r="X56">
        <v>4.0199461999999997</v>
      </c>
      <c r="Y56">
        <v>55</v>
      </c>
      <c r="Z56" t="str">
        <f t="shared" si="17"/>
        <v>best</v>
      </c>
      <c r="AA56">
        <v>4.0137254999999996</v>
      </c>
      <c r="AB56">
        <v>55</v>
      </c>
      <c r="AC56" t="str">
        <f t="shared" si="18"/>
        <v>best</v>
      </c>
      <c r="AD56">
        <v>3.9472396000000001</v>
      </c>
      <c r="AE56">
        <v>55</v>
      </c>
      <c r="AF56" t="str">
        <f t="shared" si="19"/>
        <v>best</v>
      </c>
      <c r="AG56">
        <v>3.9369835000000002</v>
      </c>
      <c r="AH56">
        <v>55</v>
      </c>
      <c r="AI56" t="str">
        <f t="shared" si="20"/>
        <v>best</v>
      </c>
      <c r="AJ56" s="6">
        <v>4.0137254999999996</v>
      </c>
      <c r="AK56" t="str">
        <f t="shared" si="22"/>
        <v>20&amp;25&amp;600&amp;55&amp;55&amp;\textsc{Ex}&amp;\textbf{best}&amp;2.7&amp;\textbf{best}&amp;1.8&amp;\textbf{best}&amp;1.1&amp;\textbf{best}&amp;4\\</v>
      </c>
      <c r="AL56" t="str">
        <f t="shared" si="11"/>
        <v/>
      </c>
    </row>
    <row r="57" spans="1:38" x14ac:dyDescent="0.25">
      <c r="A57" t="s">
        <v>57</v>
      </c>
      <c r="B57" t="s">
        <v>290</v>
      </c>
      <c r="C57">
        <v>20</v>
      </c>
      <c r="D57">
        <v>40</v>
      </c>
      <c r="E57">
        <v>600</v>
      </c>
      <c r="F57">
        <v>600</v>
      </c>
      <c r="G57" s="5">
        <f t="shared" si="21"/>
        <v>51</v>
      </c>
      <c r="H57">
        <v>50</v>
      </c>
      <c r="I57" t="s">
        <v>501</v>
      </c>
      <c r="J57" s="5">
        <v>50</v>
      </c>
      <c r="K57" t="str">
        <f t="shared" si="12"/>
        <v/>
      </c>
      <c r="L57" s="6">
        <v>2.85</v>
      </c>
      <c r="M57" s="5">
        <v>49</v>
      </c>
      <c r="N57" t="str">
        <f t="shared" si="13"/>
        <v/>
      </c>
      <c r="O57" s="6">
        <v>1.85</v>
      </c>
      <c r="P57" s="6">
        <v>50</v>
      </c>
      <c r="Q57" t="str">
        <f t="shared" si="14"/>
        <v/>
      </c>
      <c r="R57" s="6">
        <v>0.85</v>
      </c>
      <c r="S57">
        <v>51</v>
      </c>
      <c r="T57" t="str">
        <f t="shared" si="15"/>
        <v>new</v>
      </c>
      <c r="U57">
        <v>5.4774257000000004</v>
      </c>
      <c r="V57">
        <v>51</v>
      </c>
      <c r="W57" t="str">
        <f t="shared" si="16"/>
        <v>new</v>
      </c>
      <c r="X57">
        <v>5.4958657999999998</v>
      </c>
      <c r="Y57">
        <v>51</v>
      </c>
      <c r="Z57" t="str">
        <f t="shared" si="17"/>
        <v>new</v>
      </c>
      <c r="AA57">
        <v>5.5401395999999998</v>
      </c>
      <c r="AB57">
        <v>51</v>
      </c>
      <c r="AC57" t="str">
        <f t="shared" si="18"/>
        <v>new</v>
      </c>
      <c r="AD57">
        <v>5.3990428000000001</v>
      </c>
      <c r="AE57">
        <v>50</v>
      </c>
      <c r="AF57" t="str">
        <f t="shared" si="19"/>
        <v/>
      </c>
      <c r="AG57">
        <v>5.2316817000000002</v>
      </c>
      <c r="AH57">
        <v>51</v>
      </c>
      <c r="AI57" t="str">
        <f t="shared" si="20"/>
        <v>new</v>
      </c>
      <c r="AJ57" s="6">
        <v>5.5401395999999998</v>
      </c>
      <c r="AK57" t="str">
        <f t="shared" si="22"/>
        <v>20&amp;40&amp;600&amp;51&amp;50&amp;\textsc{Ex}&amp;50&amp;2.9&amp;49&amp;1.9&amp;50&amp;0.9&amp;\textbf{new}&amp;5.5\\</v>
      </c>
      <c r="AL57" t="str">
        <f t="shared" si="11"/>
        <v>\textsc{Virus}&amp;20&amp;40&amp;600&amp;50&amp;\textsc{Ex}&amp;50&amp;2.9&amp;49&amp;1.9&amp;50&amp;0.9&amp;51&amp;5.5\\</v>
      </c>
    </row>
    <row r="58" spans="1:38" x14ac:dyDescent="0.25">
      <c r="A58" t="s">
        <v>58</v>
      </c>
      <c r="B58" t="s">
        <v>290</v>
      </c>
      <c r="C58">
        <v>20</v>
      </c>
      <c r="D58">
        <v>60</v>
      </c>
      <c r="E58">
        <v>600</v>
      </c>
      <c r="F58">
        <v>600</v>
      </c>
      <c r="G58" s="5">
        <f t="shared" si="21"/>
        <v>48</v>
      </c>
      <c r="H58">
        <v>48</v>
      </c>
      <c r="I58" t="s">
        <v>501</v>
      </c>
      <c r="J58" s="5">
        <v>48</v>
      </c>
      <c r="K58" t="str">
        <f t="shared" si="12"/>
        <v>best</v>
      </c>
      <c r="L58" s="6">
        <v>3.34</v>
      </c>
      <c r="M58" s="5">
        <v>47</v>
      </c>
      <c r="N58" t="str">
        <f t="shared" si="13"/>
        <v/>
      </c>
      <c r="O58" s="6">
        <v>1.17</v>
      </c>
      <c r="P58" s="6">
        <v>47</v>
      </c>
      <c r="Q58" t="str">
        <f t="shared" si="14"/>
        <v/>
      </c>
      <c r="R58" s="6">
        <v>1.07</v>
      </c>
      <c r="S58">
        <v>47</v>
      </c>
      <c r="T58" t="str">
        <f t="shared" si="15"/>
        <v/>
      </c>
      <c r="U58">
        <v>7.1725608000000003</v>
      </c>
      <c r="V58">
        <v>48</v>
      </c>
      <c r="W58" t="str">
        <f t="shared" si="16"/>
        <v>best</v>
      </c>
      <c r="X58">
        <v>7.3250636</v>
      </c>
      <c r="Y58">
        <v>48</v>
      </c>
      <c r="Z58" t="str">
        <f t="shared" si="17"/>
        <v>best</v>
      </c>
      <c r="AA58">
        <v>7.4096247999999996</v>
      </c>
      <c r="AB58">
        <v>48</v>
      </c>
      <c r="AC58" t="str">
        <f t="shared" si="18"/>
        <v>best</v>
      </c>
      <c r="AD58">
        <v>7.2007893999999997</v>
      </c>
      <c r="AE58">
        <v>47</v>
      </c>
      <c r="AF58" t="str">
        <f t="shared" si="19"/>
        <v/>
      </c>
      <c r="AG58">
        <v>6.9783255000000004</v>
      </c>
      <c r="AH58">
        <v>48</v>
      </c>
      <c r="AI58" t="str">
        <f t="shared" si="20"/>
        <v>best</v>
      </c>
      <c r="AJ58" s="6">
        <v>7.4096247999999996</v>
      </c>
      <c r="AK58" t="str">
        <f t="shared" si="22"/>
        <v>20&amp;60&amp;600&amp;48&amp;48&amp;\textsc{Ex}&amp;\textbf{best}&amp;3.3&amp;47&amp;1.2&amp;47&amp;1.1&amp;\textbf{best}&amp;7.4\\</v>
      </c>
      <c r="AL58" t="str">
        <f t="shared" si="11"/>
        <v/>
      </c>
    </row>
    <row r="59" spans="1:38" x14ac:dyDescent="0.25">
      <c r="A59" t="s">
        <v>59</v>
      </c>
      <c r="B59" t="s">
        <v>290</v>
      </c>
      <c r="C59">
        <v>20</v>
      </c>
      <c r="D59">
        <v>80</v>
      </c>
      <c r="E59">
        <v>600</v>
      </c>
      <c r="F59">
        <v>600</v>
      </c>
      <c r="G59" s="5">
        <f t="shared" si="21"/>
        <v>46</v>
      </c>
      <c r="H59">
        <v>46</v>
      </c>
      <c r="I59" t="s">
        <v>501</v>
      </c>
      <c r="J59" s="5">
        <v>46</v>
      </c>
      <c r="K59" t="str">
        <f t="shared" si="12"/>
        <v>best</v>
      </c>
      <c r="L59" s="6">
        <v>2.6</v>
      </c>
      <c r="M59" s="5">
        <v>46</v>
      </c>
      <c r="N59" t="str">
        <f t="shared" si="13"/>
        <v>best</v>
      </c>
      <c r="O59" s="6">
        <v>1.54</v>
      </c>
      <c r="P59" s="6">
        <v>46</v>
      </c>
      <c r="Q59" t="str">
        <f t="shared" si="14"/>
        <v>best</v>
      </c>
      <c r="R59" s="6">
        <v>1.39</v>
      </c>
      <c r="S59">
        <v>46</v>
      </c>
      <c r="T59" t="str">
        <f t="shared" si="15"/>
        <v>best</v>
      </c>
      <c r="U59">
        <v>9.4849511</v>
      </c>
      <c r="V59">
        <v>46</v>
      </c>
      <c r="W59" t="str">
        <f t="shared" si="16"/>
        <v>best</v>
      </c>
      <c r="X59">
        <v>9.4699221999999992</v>
      </c>
      <c r="Y59">
        <v>46</v>
      </c>
      <c r="Z59" t="str">
        <f t="shared" si="17"/>
        <v>best</v>
      </c>
      <c r="AA59">
        <v>9.2592964000000002</v>
      </c>
      <c r="AB59">
        <v>46</v>
      </c>
      <c r="AC59" t="str">
        <f t="shared" si="18"/>
        <v>best</v>
      </c>
      <c r="AD59">
        <v>9.207891</v>
      </c>
      <c r="AE59">
        <v>45</v>
      </c>
      <c r="AF59" t="str">
        <f t="shared" si="19"/>
        <v/>
      </c>
      <c r="AG59">
        <v>8.8919508999999994</v>
      </c>
      <c r="AH59">
        <v>46</v>
      </c>
      <c r="AI59" t="str">
        <f t="shared" si="20"/>
        <v>best</v>
      </c>
      <c r="AJ59" s="6">
        <v>9.2592964000000002</v>
      </c>
      <c r="AK59" t="str">
        <f t="shared" si="22"/>
        <v>20&amp;80&amp;600&amp;46&amp;46&amp;\textsc{Ex}&amp;\textbf{best}&amp;2.6&amp;\textbf{best}&amp;1.5&amp;\textbf{best}&amp;1.4&amp;\textbf{best}&amp;9.3\\</v>
      </c>
      <c r="AL59" t="str">
        <f t="shared" si="11"/>
        <v/>
      </c>
    </row>
    <row r="60" spans="1:38" x14ac:dyDescent="0.25">
      <c r="A60" t="s">
        <v>60</v>
      </c>
      <c r="B60" t="s">
        <v>290</v>
      </c>
      <c r="C60">
        <v>20</v>
      </c>
      <c r="D60">
        <v>100</v>
      </c>
      <c r="E60">
        <v>600</v>
      </c>
      <c r="F60">
        <v>600</v>
      </c>
      <c r="G60" s="5">
        <f t="shared" si="21"/>
        <v>45</v>
      </c>
      <c r="H60">
        <v>45</v>
      </c>
      <c r="I60" t="s">
        <v>501</v>
      </c>
      <c r="J60" s="5">
        <v>45</v>
      </c>
      <c r="K60" t="str">
        <f t="shared" si="12"/>
        <v>best</v>
      </c>
      <c r="L60" s="6">
        <v>2.33</v>
      </c>
      <c r="M60" s="5">
        <v>44</v>
      </c>
      <c r="N60" t="str">
        <f t="shared" si="13"/>
        <v/>
      </c>
      <c r="O60" s="6">
        <v>1.47</v>
      </c>
      <c r="P60" s="6">
        <v>44</v>
      </c>
      <c r="Q60" t="str">
        <f t="shared" si="14"/>
        <v/>
      </c>
      <c r="R60" s="6">
        <v>1.41</v>
      </c>
      <c r="S60">
        <v>44</v>
      </c>
      <c r="T60" t="str">
        <f t="shared" si="15"/>
        <v/>
      </c>
      <c r="U60">
        <v>10.969133899999999</v>
      </c>
      <c r="V60">
        <v>45</v>
      </c>
      <c r="W60" t="str">
        <f t="shared" si="16"/>
        <v>best</v>
      </c>
      <c r="X60">
        <v>10.9881168</v>
      </c>
      <c r="Y60">
        <v>45</v>
      </c>
      <c r="Z60" t="str">
        <f t="shared" si="17"/>
        <v>best</v>
      </c>
      <c r="AA60">
        <v>10.8295037</v>
      </c>
      <c r="AB60">
        <v>45</v>
      </c>
      <c r="AC60" t="str">
        <f t="shared" si="18"/>
        <v>best</v>
      </c>
      <c r="AD60">
        <v>10.6471701</v>
      </c>
      <c r="AE60">
        <v>44</v>
      </c>
      <c r="AF60" t="str">
        <f t="shared" si="19"/>
        <v/>
      </c>
      <c r="AG60">
        <v>10.022421899999999</v>
      </c>
      <c r="AH60">
        <v>45</v>
      </c>
      <c r="AI60" t="str">
        <f t="shared" si="20"/>
        <v>best</v>
      </c>
      <c r="AJ60" s="6">
        <v>10.8295037</v>
      </c>
      <c r="AK60" t="str">
        <f t="shared" si="22"/>
        <v>20&amp;100&amp;600&amp;45&amp;45&amp;\textsc{Ex}&amp;\textbf{best}&amp;2.3&amp;44&amp;1.5&amp;44&amp;1.4&amp;\textbf{best}&amp;10.8\\</v>
      </c>
      <c r="AL60" t="str">
        <f t="shared" si="11"/>
        <v/>
      </c>
    </row>
    <row r="61" spans="1:38" x14ac:dyDescent="0.25">
      <c r="A61" t="s">
        <v>61</v>
      </c>
      <c r="B61" t="s">
        <v>290</v>
      </c>
      <c r="C61">
        <v>20</v>
      </c>
      <c r="D61">
        <v>150</v>
      </c>
      <c r="E61">
        <v>600</v>
      </c>
      <c r="F61">
        <v>600</v>
      </c>
      <c r="G61" s="5">
        <f t="shared" si="21"/>
        <v>45</v>
      </c>
      <c r="H61">
        <v>45</v>
      </c>
      <c r="I61" t="s">
        <v>501</v>
      </c>
      <c r="J61" s="5">
        <v>45</v>
      </c>
      <c r="K61" t="str">
        <f t="shared" si="12"/>
        <v>best</v>
      </c>
      <c r="L61" s="6">
        <v>2.75</v>
      </c>
      <c r="M61" s="5">
        <v>45</v>
      </c>
      <c r="N61" t="str">
        <f t="shared" si="13"/>
        <v>best</v>
      </c>
      <c r="O61" s="6">
        <v>2.09</v>
      </c>
      <c r="P61" s="6">
        <v>45</v>
      </c>
      <c r="Q61" t="str">
        <f t="shared" si="14"/>
        <v>best</v>
      </c>
      <c r="R61" s="6">
        <v>1.25</v>
      </c>
      <c r="S61">
        <v>45</v>
      </c>
      <c r="T61" t="str">
        <f t="shared" si="15"/>
        <v>best</v>
      </c>
      <c r="U61">
        <v>17.822417999999999</v>
      </c>
      <c r="V61">
        <v>46</v>
      </c>
      <c r="W61" t="str">
        <f t="shared" si="16"/>
        <v/>
      </c>
      <c r="X61">
        <v>17.623153800000001</v>
      </c>
      <c r="Y61">
        <v>45</v>
      </c>
      <c r="Z61" t="str">
        <f t="shared" si="17"/>
        <v>best</v>
      </c>
      <c r="AA61">
        <v>17.3742132</v>
      </c>
      <c r="AB61">
        <v>45</v>
      </c>
      <c r="AC61" t="str">
        <f t="shared" si="18"/>
        <v>best</v>
      </c>
      <c r="AD61">
        <v>16.761567100000001</v>
      </c>
      <c r="AE61">
        <v>43</v>
      </c>
      <c r="AF61" t="str">
        <f t="shared" si="19"/>
        <v/>
      </c>
      <c r="AG61">
        <v>16.0497394</v>
      </c>
      <c r="AH61">
        <v>45</v>
      </c>
      <c r="AI61" t="str">
        <f t="shared" si="20"/>
        <v>best</v>
      </c>
      <c r="AJ61" s="6">
        <v>17.3742132</v>
      </c>
      <c r="AK61" t="str">
        <f t="shared" si="22"/>
        <v>20&amp;150&amp;600&amp;45&amp;45&amp;\textsc{Ex}&amp;\textbf{best}&amp;2.8&amp;\textbf{best}&amp;2.1&amp;\textbf{best}&amp;1.3&amp;\textbf{best}&amp;17.4\\</v>
      </c>
      <c r="AL61" t="str">
        <f t="shared" si="11"/>
        <v/>
      </c>
    </row>
    <row r="62" spans="1:38" x14ac:dyDescent="0.25">
      <c r="A62" t="s">
        <v>62</v>
      </c>
      <c r="B62" t="s">
        <v>290</v>
      </c>
      <c r="C62">
        <v>20</v>
      </c>
      <c r="D62">
        <v>200</v>
      </c>
      <c r="E62">
        <v>600</v>
      </c>
      <c r="F62">
        <v>600</v>
      </c>
      <c r="G62" s="5">
        <f t="shared" si="21"/>
        <v>44</v>
      </c>
      <c r="H62">
        <v>44</v>
      </c>
      <c r="I62" t="s">
        <v>503</v>
      </c>
      <c r="J62" s="5">
        <v>43</v>
      </c>
      <c r="K62" t="str">
        <f t="shared" si="12"/>
        <v/>
      </c>
      <c r="L62" s="6">
        <v>3.17</v>
      </c>
      <c r="M62" s="5">
        <v>43</v>
      </c>
      <c r="N62" t="str">
        <f t="shared" si="13"/>
        <v/>
      </c>
      <c r="O62" s="6">
        <v>2.12</v>
      </c>
      <c r="P62" s="6">
        <v>44</v>
      </c>
      <c r="Q62" t="str">
        <f t="shared" si="14"/>
        <v>best</v>
      </c>
      <c r="R62" s="6">
        <v>1.69</v>
      </c>
      <c r="S62">
        <v>44</v>
      </c>
      <c r="T62" t="str">
        <f t="shared" si="15"/>
        <v>best</v>
      </c>
      <c r="U62">
        <v>23.604251600000001</v>
      </c>
      <c r="V62">
        <v>44</v>
      </c>
      <c r="W62" t="str">
        <f t="shared" si="16"/>
        <v>best</v>
      </c>
      <c r="X62">
        <v>23.594763199999999</v>
      </c>
      <c r="Y62">
        <v>44</v>
      </c>
      <c r="Z62" t="str">
        <f t="shared" si="17"/>
        <v>best</v>
      </c>
      <c r="AA62">
        <v>23.254447299999999</v>
      </c>
      <c r="AB62">
        <v>43</v>
      </c>
      <c r="AC62" t="str">
        <f t="shared" si="18"/>
        <v/>
      </c>
      <c r="AD62">
        <v>22.266378400000001</v>
      </c>
      <c r="AE62">
        <v>42</v>
      </c>
      <c r="AF62" t="str">
        <f t="shared" si="19"/>
        <v/>
      </c>
      <c r="AG62">
        <v>20.591275700000001</v>
      </c>
      <c r="AH62">
        <v>44</v>
      </c>
      <c r="AI62" t="str">
        <f t="shared" si="20"/>
        <v>best</v>
      </c>
      <c r="AJ62" s="6">
        <v>23.254447299999999</v>
      </c>
      <c r="AK62" t="str">
        <f t="shared" si="22"/>
        <v>20&amp;200&amp;600&amp;44&amp;44&amp;\textsc{Hp}&amp;43&amp;3.2&amp;43&amp;2.1&amp;\textbf{best}&amp;1.7&amp;\textbf{best}&amp;23.3\\</v>
      </c>
      <c r="AL62" t="str">
        <f t="shared" si="11"/>
        <v/>
      </c>
    </row>
    <row r="63" spans="1:38" x14ac:dyDescent="0.25">
      <c r="A63" t="s">
        <v>178</v>
      </c>
      <c r="B63" t="s">
        <v>291</v>
      </c>
      <c r="C63">
        <v>2</v>
      </c>
      <c r="D63">
        <v>10</v>
      </c>
      <c r="E63">
        <v>1000</v>
      </c>
      <c r="F63">
        <v>1000</v>
      </c>
      <c r="G63" s="5">
        <f t="shared" si="21"/>
        <v>676.5</v>
      </c>
      <c r="H63" s="6">
        <v>676.5</v>
      </c>
      <c r="I63" s="6" t="s">
        <v>503</v>
      </c>
      <c r="J63" s="6">
        <v>673.5</v>
      </c>
      <c r="K63" t="str">
        <f t="shared" si="12"/>
        <v/>
      </c>
      <c r="L63" s="6">
        <v>5.49</v>
      </c>
      <c r="M63" s="6">
        <v>676.5</v>
      </c>
      <c r="N63" t="str">
        <f t="shared" si="13"/>
        <v>best</v>
      </c>
      <c r="O63" s="6">
        <v>3.95</v>
      </c>
      <c r="P63">
        <v>676.5</v>
      </c>
      <c r="Q63" t="str">
        <f t="shared" si="14"/>
        <v>best</v>
      </c>
      <c r="R63">
        <v>1.1599999999999999</v>
      </c>
      <c r="S63" s="6">
        <f>AVERAGE('BB short run'!B3:B12)</f>
        <v>676.5</v>
      </c>
      <c r="T63" t="str">
        <f t="shared" si="15"/>
        <v>best</v>
      </c>
      <c r="U63" s="6">
        <f>AVERAGE('BB short run'!D3:D12)</f>
        <v>6.2148205799999996</v>
      </c>
      <c r="V63" s="6">
        <f>AVERAGE('BB short run'!E3:E12)</f>
        <v>676.5</v>
      </c>
      <c r="W63" t="str">
        <f t="shared" si="16"/>
        <v>best</v>
      </c>
      <c r="X63" s="6">
        <f>AVERAGE('BB short run'!G3:G12)</f>
        <v>6.2507016500000008</v>
      </c>
      <c r="Y63" s="6">
        <f>AVERAGE('BB short run'!H3:H12)</f>
        <v>676.5</v>
      </c>
      <c r="Z63" t="str">
        <f t="shared" si="17"/>
        <v>best</v>
      </c>
      <c r="AA63" s="6">
        <f>AVERAGE('BB short run'!J3:J12)</f>
        <v>6.2502507000000005</v>
      </c>
      <c r="AB63" s="6">
        <f>AVERAGE('BB short run'!K3:K12)</f>
        <v>676.5</v>
      </c>
      <c r="AC63" t="str">
        <f t="shared" si="18"/>
        <v>best</v>
      </c>
      <c r="AD63" s="6">
        <f>AVERAGE('BB short run'!M3:M12)</f>
        <v>6.3143961300000004</v>
      </c>
      <c r="AE63" s="6">
        <f>AVERAGE('BB short run'!N3:N12)</f>
        <v>672.3</v>
      </c>
      <c r="AF63" t="str">
        <f t="shared" si="19"/>
        <v/>
      </c>
      <c r="AG63" s="6">
        <f>AVERAGE('BB short run'!P3:P12)</f>
        <v>6.4647647800000003</v>
      </c>
      <c r="AH63">
        <v>676.5</v>
      </c>
      <c r="AI63" t="str">
        <f t="shared" si="20"/>
        <v>best</v>
      </c>
      <c r="AJ63" s="6">
        <v>6.2148205799999996</v>
      </c>
      <c r="AK63" t="str">
        <f t="shared" ref="AK63:AK82" si="23">CONCATENATE(C63,"&amp;",D63,"&amp;",E63,"&amp;",G63,"&amp;",H63,"&amp;\textsc{",I63,"}&amp;",IF(K63="",J63,"\textbf{"&amp;K63&amp;"}"),"&amp;",ROUND(L63,1),"&amp;",IF(N63="",M63,"\textbf{"&amp;N63&amp;"}"),"&amp;",ROUND(O63,1),"&amp;",IF(Q63="",P63,"\textbf{"&amp;Q63&amp;"}"),"&amp;",ROUND(R63,1),"&amp;",IF(AI63="",AH63,"\textbf{"&amp;AI63&amp;"}"),"&amp;",ROUND(AJ63,1),"\\")</f>
        <v>2&amp;10&amp;1000&amp;676.5&amp;676.5&amp;\textsc{Hp}&amp;673.5&amp;5.5&amp;\textbf{best}&amp;4&amp;\textbf{best}&amp;1.2&amp;\textbf{best}&amp;6.2\\</v>
      </c>
      <c r="AL63" t="str">
        <f t="shared" si="11"/>
        <v/>
      </c>
    </row>
    <row r="64" spans="1:38" x14ac:dyDescent="0.25">
      <c r="A64" t="s">
        <v>179</v>
      </c>
      <c r="B64" t="s">
        <v>291</v>
      </c>
      <c r="C64">
        <v>2</v>
      </c>
      <c r="D64">
        <v>100</v>
      </c>
      <c r="E64">
        <v>1000</v>
      </c>
      <c r="F64">
        <v>1000</v>
      </c>
      <c r="G64" s="5">
        <f t="shared" si="21"/>
        <v>560.79999999999995</v>
      </c>
      <c r="H64" s="6">
        <v>560.70000000000005</v>
      </c>
      <c r="I64" s="6" t="s">
        <v>502</v>
      </c>
      <c r="J64" s="6">
        <v>536.6</v>
      </c>
      <c r="K64" t="str">
        <f t="shared" si="12"/>
        <v/>
      </c>
      <c r="L64" s="6">
        <v>6.05</v>
      </c>
      <c r="M64" s="6">
        <v>560.70000000000005</v>
      </c>
      <c r="N64" t="str">
        <f t="shared" si="13"/>
        <v/>
      </c>
      <c r="O64" s="6">
        <v>5.68</v>
      </c>
      <c r="P64">
        <v>558.9</v>
      </c>
      <c r="Q64" t="str">
        <f t="shared" si="14"/>
        <v/>
      </c>
      <c r="R64">
        <v>1.86</v>
      </c>
      <c r="S64" s="7">
        <f>AVERAGE('BB short run'!B13:B22)</f>
        <v>560.79999999999995</v>
      </c>
      <c r="T64" t="str">
        <f t="shared" si="15"/>
        <v>new</v>
      </c>
      <c r="U64" s="6">
        <f>AVERAGE('BB short run'!D13:D22)</f>
        <v>23.718379640000002</v>
      </c>
      <c r="V64" s="7">
        <f>AVERAGE('BB short run'!E13:E22)</f>
        <v>558.6</v>
      </c>
      <c r="W64" t="str">
        <f t="shared" si="16"/>
        <v/>
      </c>
      <c r="X64" s="6">
        <f>AVERAGE('BB short run'!G13:G22)</f>
        <v>23.771726499999996</v>
      </c>
      <c r="Y64" s="7">
        <f>AVERAGE('BB short run'!H13:H22)</f>
        <v>551.5</v>
      </c>
      <c r="Z64" t="str">
        <f t="shared" si="17"/>
        <v/>
      </c>
      <c r="AA64" s="6">
        <f>AVERAGE('BB short run'!J13:J22)</f>
        <v>24.0032958</v>
      </c>
      <c r="AB64" s="7">
        <f>AVERAGE('BB short run'!K13:K22)</f>
        <v>539.29999999999995</v>
      </c>
      <c r="AC64" t="str">
        <f t="shared" si="18"/>
        <v/>
      </c>
      <c r="AD64" s="6">
        <f>AVERAGE('BB short run'!M13:M22)</f>
        <v>24.15330621</v>
      </c>
      <c r="AE64" s="7">
        <f>AVERAGE('BB short run'!N13:N22)</f>
        <v>496</v>
      </c>
      <c r="AF64" t="str">
        <f t="shared" si="19"/>
        <v/>
      </c>
      <c r="AG64" s="6">
        <f>AVERAGE('BB short run'!P13:P22)</f>
        <v>23.940661179999999</v>
      </c>
      <c r="AH64">
        <v>560.79999999999995</v>
      </c>
      <c r="AI64" t="str">
        <f t="shared" si="20"/>
        <v>new</v>
      </c>
      <c r="AJ64" s="6">
        <v>23.718379640000002</v>
      </c>
      <c r="AK64" t="str">
        <f t="shared" si="23"/>
        <v>2&amp;100&amp;1000&amp;560.8&amp;560.7&amp;\textsc{Pow}&amp;536.6&amp;6.1&amp;560.7&amp;5.7&amp;558.9&amp;1.9&amp;\textbf{new}&amp;23.7\\</v>
      </c>
      <c r="AL64" t="str">
        <f t="shared" si="11"/>
        <v>\textsc{BB}&amp;2&amp;100&amp;1000&amp;560.7&amp;\textsc{Pow}&amp;536.6&amp;6.1&amp;560.7&amp;5.7&amp;558.9&amp;1.9&amp;560.8&amp;23.7\\</v>
      </c>
    </row>
    <row r="65" spans="1:38" x14ac:dyDescent="0.25">
      <c r="A65" t="s">
        <v>180</v>
      </c>
      <c r="B65" t="s">
        <v>291</v>
      </c>
      <c r="C65">
        <v>4</v>
      </c>
      <c r="D65">
        <v>10</v>
      </c>
      <c r="E65">
        <v>1000</v>
      </c>
      <c r="F65">
        <v>1000</v>
      </c>
      <c r="G65" s="5">
        <f t="shared" si="21"/>
        <v>545.4</v>
      </c>
      <c r="H65" s="6">
        <v>545.4</v>
      </c>
      <c r="I65" s="6" t="s">
        <v>503</v>
      </c>
      <c r="J65" s="6">
        <v>545.20000000000005</v>
      </c>
      <c r="K65" t="str">
        <f t="shared" si="12"/>
        <v/>
      </c>
      <c r="L65" s="6">
        <v>6.24</v>
      </c>
      <c r="M65" s="6">
        <v>545.4</v>
      </c>
      <c r="N65" t="str">
        <f t="shared" si="13"/>
        <v>best</v>
      </c>
      <c r="O65" s="6">
        <v>9.5</v>
      </c>
      <c r="P65">
        <v>545.4</v>
      </c>
      <c r="Q65" t="str">
        <f t="shared" si="14"/>
        <v>best</v>
      </c>
      <c r="R65">
        <v>1.73</v>
      </c>
      <c r="S65" s="6">
        <f>AVERAGE('BB short run'!B23:B32)</f>
        <v>545.4</v>
      </c>
      <c r="T65" t="str">
        <f t="shared" si="15"/>
        <v>best</v>
      </c>
      <c r="U65" s="6">
        <f>AVERAGE('BB short run'!D23:D32)</f>
        <v>7.1002678000000001</v>
      </c>
      <c r="V65" s="6">
        <f>AVERAGE('BB short run'!E23:E32)</f>
        <v>545.4</v>
      </c>
      <c r="W65" t="str">
        <f t="shared" si="16"/>
        <v>best</v>
      </c>
      <c r="X65" s="6">
        <f>AVERAGE('BB short run'!G23:G32)</f>
        <v>7.2383487300000002</v>
      </c>
      <c r="Y65" s="6">
        <f>AVERAGE('BB short run'!H23:H32)</f>
        <v>545.4</v>
      </c>
      <c r="Z65" t="str">
        <f t="shared" si="17"/>
        <v>best</v>
      </c>
      <c r="AA65" s="6">
        <f>AVERAGE('BB short run'!J23:J32)</f>
        <v>7.2446107799999995</v>
      </c>
      <c r="AB65" s="6">
        <f>AVERAGE('BB short run'!K23:K32)</f>
        <v>545.4</v>
      </c>
      <c r="AC65" t="str">
        <f t="shared" si="18"/>
        <v>best</v>
      </c>
      <c r="AD65" s="6">
        <f>AVERAGE('BB short run'!M23:M32)</f>
        <v>7.29655056</v>
      </c>
      <c r="AE65" s="6">
        <f>AVERAGE('BB short run'!N23:N32)</f>
        <v>535.4</v>
      </c>
      <c r="AF65" t="str">
        <f t="shared" si="19"/>
        <v/>
      </c>
      <c r="AG65" s="6">
        <f>AVERAGE('BB short run'!P23:P32)</f>
        <v>7.0782279899999994</v>
      </c>
      <c r="AH65">
        <v>545.4</v>
      </c>
      <c r="AI65" t="str">
        <f t="shared" si="20"/>
        <v>best</v>
      </c>
      <c r="AJ65" s="6">
        <v>7.1002678000000001</v>
      </c>
      <c r="AK65" t="str">
        <f t="shared" si="23"/>
        <v>4&amp;10&amp;1000&amp;545.4&amp;545.4&amp;\textsc{Hp}&amp;545.2&amp;6.2&amp;\textbf{best}&amp;9.5&amp;\textbf{best}&amp;1.7&amp;\textbf{best}&amp;7.1\\</v>
      </c>
      <c r="AL65" t="str">
        <f t="shared" si="11"/>
        <v/>
      </c>
    </row>
    <row r="66" spans="1:38" x14ac:dyDescent="0.25">
      <c r="A66" t="s">
        <v>181</v>
      </c>
      <c r="B66" t="s">
        <v>291</v>
      </c>
      <c r="C66">
        <v>4</v>
      </c>
      <c r="D66">
        <v>100</v>
      </c>
      <c r="E66">
        <v>1000</v>
      </c>
      <c r="F66">
        <v>1000</v>
      </c>
      <c r="G66" s="5">
        <f t="shared" si="21"/>
        <v>388.8</v>
      </c>
      <c r="H66" s="6">
        <v>388.8</v>
      </c>
      <c r="I66" s="6" t="s">
        <v>502</v>
      </c>
      <c r="J66" s="6">
        <v>329.5</v>
      </c>
      <c r="K66" t="str">
        <f t="shared" si="12"/>
        <v/>
      </c>
      <c r="L66" s="6">
        <v>5.85</v>
      </c>
      <c r="M66" s="6">
        <v>388.8</v>
      </c>
      <c r="N66" t="str">
        <f t="shared" si="13"/>
        <v>best</v>
      </c>
      <c r="O66" s="6">
        <v>2.86</v>
      </c>
      <c r="P66">
        <v>368</v>
      </c>
      <c r="Q66" t="str">
        <f t="shared" si="14"/>
        <v/>
      </c>
      <c r="R66">
        <v>2.57</v>
      </c>
      <c r="S66" s="6">
        <f>AVERAGE('BB short run'!B33:B42)</f>
        <v>379.4</v>
      </c>
      <c r="T66" t="str">
        <f t="shared" si="15"/>
        <v/>
      </c>
      <c r="U66" s="6">
        <f>AVERAGE('BB short run'!D33:D42)</f>
        <v>22.298333929999998</v>
      </c>
      <c r="V66" s="6">
        <f>AVERAGE('BB short run'!E33:E42)</f>
        <v>370.8</v>
      </c>
      <c r="W66" t="str">
        <f t="shared" si="16"/>
        <v/>
      </c>
      <c r="X66" s="6">
        <f>AVERAGE('BB short run'!G33:G42)</f>
        <v>22.08900848</v>
      </c>
      <c r="Y66" s="6">
        <f>AVERAGE('BB short run'!H33:H42)</f>
        <v>359</v>
      </c>
      <c r="Z66" t="str">
        <f t="shared" si="17"/>
        <v/>
      </c>
      <c r="AA66" s="6">
        <f>AVERAGE('BB short run'!J33:J42)</f>
        <v>22.02318885</v>
      </c>
      <c r="AB66" s="6">
        <f>AVERAGE('BB short run'!K33:K42)</f>
        <v>342.6</v>
      </c>
      <c r="AC66" t="str">
        <f t="shared" si="18"/>
        <v/>
      </c>
      <c r="AD66" s="6">
        <f>AVERAGE('BB short run'!M33:M42)</f>
        <v>21.848527929999999</v>
      </c>
      <c r="AE66" s="6">
        <f>AVERAGE('BB short run'!N33:N42)</f>
        <v>300.39999999999998</v>
      </c>
      <c r="AF66" t="str">
        <f t="shared" si="19"/>
        <v/>
      </c>
      <c r="AG66" s="6">
        <f>AVERAGE('BB short run'!P33:P42)</f>
        <v>20.782438469999999</v>
      </c>
      <c r="AH66">
        <v>379.4</v>
      </c>
      <c r="AI66" t="str">
        <f t="shared" si="20"/>
        <v/>
      </c>
      <c r="AJ66" s="6">
        <v>22.298333929999998</v>
      </c>
      <c r="AK66" t="str">
        <f t="shared" si="23"/>
        <v>4&amp;100&amp;1000&amp;388.8&amp;388.8&amp;\textsc{Pow}&amp;329.5&amp;5.9&amp;\textbf{best}&amp;2.9&amp;368&amp;2.6&amp;379.4&amp;22.3\\</v>
      </c>
      <c r="AL66" t="str">
        <f t="shared" si="11"/>
        <v/>
      </c>
    </row>
    <row r="67" spans="1:38" x14ac:dyDescent="0.25">
      <c r="A67" t="s">
        <v>182</v>
      </c>
      <c r="B67" t="s">
        <v>291</v>
      </c>
      <c r="C67">
        <v>8</v>
      </c>
      <c r="D67">
        <v>10</v>
      </c>
      <c r="E67">
        <v>1000</v>
      </c>
      <c r="F67">
        <v>1000</v>
      </c>
      <c r="G67" s="5">
        <f t="shared" ref="G67:G98" si="24">MAX(H67,M67,J67,P67,AH67)</f>
        <v>462.7</v>
      </c>
      <c r="H67" s="6">
        <v>462.7</v>
      </c>
      <c r="I67" s="6" t="s">
        <v>501</v>
      </c>
      <c r="J67" s="6">
        <v>462.7</v>
      </c>
      <c r="K67" t="str">
        <f t="shared" si="12"/>
        <v>best</v>
      </c>
      <c r="L67" s="6">
        <v>7.9</v>
      </c>
      <c r="M67" s="6">
        <v>462.7</v>
      </c>
      <c r="N67" t="str">
        <f t="shared" si="13"/>
        <v>best</v>
      </c>
      <c r="O67" s="6">
        <v>12.5</v>
      </c>
      <c r="P67">
        <v>462.7</v>
      </c>
      <c r="Q67" t="str">
        <f t="shared" si="14"/>
        <v>best</v>
      </c>
      <c r="R67">
        <v>2.5499999999999998</v>
      </c>
      <c r="S67" s="6">
        <f>AVERAGE('BB short run'!B43:B52)</f>
        <v>462.7</v>
      </c>
      <c r="T67" t="str">
        <f t="shared" si="15"/>
        <v>best</v>
      </c>
      <c r="U67" s="6">
        <f>AVERAGE('BB short run'!D43:D52)</f>
        <v>9.8786608200000021</v>
      </c>
      <c r="V67" s="6">
        <f>AVERAGE('BB short run'!E43:E52)</f>
        <v>462.7</v>
      </c>
      <c r="W67" t="str">
        <f t="shared" si="16"/>
        <v>best</v>
      </c>
      <c r="X67" s="6">
        <f>AVERAGE('BB short run'!G43:G52)</f>
        <v>10.04843894</v>
      </c>
      <c r="Y67" s="6">
        <f>AVERAGE('BB short run'!H43:H52)</f>
        <v>462.7</v>
      </c>
      <c r="Z67" t="str">
        <f t="shared" si="17"/>
        <v>best</v>
      </c>
      <c r="AA67" s="6">
        <f>AVERAGE('BB short run'!J43:J52)</f>
        <v>10.145700569999999</v>
      </c>
      <c r="AB67" s="6">
        <f>AVERAGE('BB short run'!K43:K52)</f>
        <v>462.7</v>
      </c>
      <c r="AC67" t="str">
        <f t="shared" si="18"/>
        <v>best</v>
      </c>
      <c r="AD67" s="6">
        <f>AVERAGE('BB short run'!M43:M52)</f>
        <v>10.029505080000002</v>
      </c>
      <c r="AE67" s="6">
        <f>AVERAGE('BB short run'!N43:N52)</f>
        <v>462.7</v>
      </c>
      <c r="AF67" t="str">
        <f t="shared" si="19"/>
        <v>best</v>
      </c>
      <c r="AG67" s="6">
        <f>AVERAGE('BB short run'!P43:P52)</f>
        <v>9.8157544300000001</v>
      </c>
      <c r="AH67">
        <v>462.7</v>
      </c>
      <c r="AI67" t="str">
        <f t="shared" si="20"/>
        <v>best</v>
      </c>
      <c r="AJ67" s="6">
        <v>9.8786608200000021</v>
      </c>
      <c r="AK67" t="str">
        <f t="shared" si="23"/>
        <v>8&amp;10&amp;1000&amp;462.7&amp;462.7&amp;\textsc{Ex}&amp;\textbf{best}&amp;7.9&amp;\textbf{best}&amp;12.5&amp;\textbf{best}&amp;2.6&amp;\textbf{best}&amp;9.9\\</v>
      </c>
      <c r="AL67" t="str">
        <f t="shared" si="11"/>
        <v/>
      </c>
    </row>
    <row r="68" spans="1:38" x14ac:dyDescent="0.25">
      <c r="A68" t="s">
        <v>183</v>
      </c>
      <c r="B68" t="s">
        <v>291</v>
      </c>
      <c r="C68">
        <v>8</v>
      </c>
      <c r="D68">
        <v>100</v>
      </c>
      <c r="E68">
        <v>1000</v>
      </c>
      <c r="F68">
        <v>1000</v>
      </c>
      <c r="G68" s="5">
        <f t="shared" si="24"/>
        <v>272.10000000000002</v>
      </c>
      <c r="H68" s="6">
        <v>272.10000000000002</v>
      </c>
      <c r="I68" s="6" t="s">
        <v>504</v>
      </c>
      <c r="J68" s="6">
        <v>210.6</v>
      </c>
      <c r="K68" t="str">
        <f t="shared" ref="K68:K88" si="25">IF(J68=$G68,IF(J68&gt;$H68,"new","best"),"")</f>
        <v/>
      </c>
      <c r="L68" s="6">
        <v>8</v>
      </c>
      <c r="M68" s="6">
        <v>271.8</v>
      </c>
      <c r="N68" t="str">
        <f t="shared" ref="N68:N88" si="26">IF(M68=$G68,IF(M68&gt;$H68,"new","best"),"")</f>
        <v/>
      </c>
      <c r="O68" s="6">
        <v>5.27</v>
      </c>
      <c r="P68">
        <v>247.7</v>
      </c>
      <c r="Q68" t="str">
        <f t="shared" ref="Q68:Q88" si="27">IF(P68=$G68,IF(P68&gt;$H68,"new","best"),"")</f>
        <v/>
      </c>
      <c r="R68">
        <v>3.54</v>
      </c>
      <c r="S68" s="6">
        <f>AVERAGE('BB short run'!B53:B62)</f>
        <v>253</v>
      </c>
      <c r="T68" t="str">
        <f t="shared" si="15"/>
        <v/>
      </c>
      <c r="U68" s="6">
        <f>AVERAGE('BB short run'!D53:D62)</f>
        <v>26.405096020000002</v>
      </c>
      <c r="V68" s="6">
        <f>AVERAGE('BB short run'!E53:E62)</f>
        <v>246.3</v>
      </c>
      <c r="W68" t="str">
        <f t="shared" si="16"/>
        <v/>
      </c>
      <c r="X68" s="6">
        <f>AVERAGE('BB short run'!G53:G62)</f>
        <v>25.908496579999998</v>
      </c>
      <c r="Y68" s="6">
        <f>AVERAGE('BB short run'!H53:H62)</f>
        <v>238</v>
      </c>
      <c r="Z68" t="str">
        <f t="shared" si="17"/>
        <v/>
      </c>
      <c r="AA68" s="6">
        <f>AVERAGE('BB short run'!J53:J62)</f>
        <v>25.38109292</v>
      </c>
      <c r="AB68" s="6">
        <f>AVERAGE('BB short run'!K53:K62)</f>
        <v>223</v>
      </c>
      <c r="AC68" t="str">
        <f t="shared" si="18"/>
        <v/>
      </c>
      <c r="AD68" s="6">
        <f>AVERAGE('BB short run'!M53:M62)</f>
        <v>24.22015287</v>
      </c>
      <c r="AE68" s="6">
        <f>AVERAGE('BB short run'!N53:N62)</f>
        <v>183.3</v>
      </c>
      <c r="AF68" t="str">
        <f t="shared" si="19"/>
        <v/>
      </c>
      <c r="AG68" s="6">
        <f>AVERAGE('BB short run'!P53:P62)</f>
        <v>21.09877827</v>
      </c>
      <c r="AH68">
        <v>253</v>
      </c>
      <c r="AI68" t="str">
        <f t="shared" si="20"/>
        <v/>
      </c>
      <c r="AJ68" s="6">
        <v>26.405096020000002</v>
      </c>
      <c r="AK68" t="str">
        <f t="shared" si="23"/>
        <v>8&amp;100&amp;1000&amp;272.1&amp;272.1&amp;\textsc{Blum}&amp;210.6&amp;8&amp;271.8&amp;5.3&amp;247.7&amp;3.5&amp;253&amp;26.4\\</v>
      </c>
      <c r="AL68" t="str">
        <f t="shared" ref="AL68:AL82" si="28">IF(AI68="new",CONCATENATE(CONCATENATE("\textsc{",B68,"}"),"&amp;",C68,"&amp;",D68,"&amp;",E68,"&amp;",H68,"&amp;\textsc{",I68,"}&amp;",IF(K68="",J68,"\textbf{"&amp;K68&amp;"}"),"&amp;",ROUND(L68,1),"&amp;",IF(N68="",M68,"\textbf{"&amp;N68&amp;"}"),"&amp;",ROUND(O68,1),"&amp;",IF(Q68="",P68,"\textbf{"&amp;Q68&amp;"}"),"&amp;",ROUND(R68,1),"&amp;",ROUND(AH68,2),"&amp;",ROUND(AJ68,1),"\\"),"")</f>
        <v/>
      </c>
    </row>
    <row r="69" spans="1:38" x14ac:dyDescent="0.25">
      <c r="A69" t="s">
        <v>184</v>
      </c>
      <c r="B69" t="s">
        <v>291</v>
      </c>
      <c r="C69">
        <v>24</v>
      </c>
      <c r="D69">
        <v>10</v>
      </c>
      <c r="E69">
        <v>1000</v>
      </c>
      <c r="F69">
        <v>1000</v>
      </c>
      <c r="G69" s="5">
        <f t="shared" si="24"/>
        <v>385.6</v>
      </c>
      <c r="H69" s="6">
        <v>385.6</v>
      </c>
      <c r="I69" s="6" t="s">
        <v>501</v>
      </c>
      <c r="J69" s="6">
        <v>385.6</v>
      </c>
      <c r="K69" t="str">
        <f t="shared" si="25"/>
        <v>best</v>
      </c>
      <c r="L69" s="6">
        <v>16.239999999999998</v>
      </c>
      <c r="M69" s="6">
        <v>385.6</v>
      </c>
      <c r="N69" t="str">
        <f t="shared" si="26"/>
        <v>best</v>
      </c>
      <c r="O69" s="6">
        <v>6.96</v>
      </c>
      <c r="P69">
        <v>385.6</v>
      </c>
      <c r="Q69" t="str">
        <f t="shared" si="27"/>
        <v>best</v>
      </c>
      <c r="R69">
        <v>8.1999999999999993</v>
      </c>
      <c r="S69" s="6">
        <f>AVERAGE('BB short run'!B63:B72)</f>
        <v>385.6</v>
      </c>
      <c r="T69" t="str">
        <f t="shared" si="15"/>
        <v>best</v>
      </c>
      <c r="U69" s="6">
        <f>AVERAGE('BB short run'!D63:D72)</f>
        <v>31.10137495</v>
      </c>
      <c r="V69" s="6">
        <f>AVERAGE('BB short run'!E63:E72)</f>
        <v>385.6</v>
      </c>
      <c r="W69" t="str">
        <f t="shared" si="16"/>
        <v>best</v>
      </c>
      <c r="X69" s="6">
        <f>AVERAGE('BB short run'!G63:G72)</f>
        <v>31.244768720000003</v>
      </c>
      <c r="Y69" s="6">
        <f>AVERAGE('BB short run'!H63:H72)</f>
        <v>385.6</v>
      </c>
      <c r="Z69" t="str">
        <f t="shared" si="17"/>
        <v>best</v>
      </c>
      <c r="AA69" s="6">
        <f>AVERAGE('BB short run'!J63:J72)</f>
        <v>31.053105400000003</v>
      </c>
      <c r="AB69" s="6">
        <f>AVERAGE('BB short run'!K63:K72)</f>
        <v>385.6</v>
      </c>
      <c r="AC69" t="str">
        <f t="shared" si="18"/>
        <v>best</v>
      </c>
      <c r="AD69" s="6">
        <f>AVERAGE('BB short run'!M63:M72)</f>
        <v>31.275751389999993</v>
      </c>
      <c r="AE69" s="6">
        <f>AVERAGE('BB short run'!N63:N72)</f>
        <v>385.6</v>
      </c>
      <c r="AF69" t="str">
        <f t="shared" si="19"/>
        <v>best</v>
      </c>
      <c r="AG69" s="6">
        <f>AVERAGE('BB short run'!P63:P72)</f>
        <v>30.761789430000004</v>
      </c>
      <c r="AH69">
        <v>385.6</v>
      </c>
      <c r="AI69" t="str">
        <f t="shared" si="20"/>
        <v>best</v>
      </c>
      <c r="AJ69" s="6">
        <v>31.10137495</v>
      </c>
      <c r="AK69" t="str">
        <f t="shared" si="23"/>
        <v>24&amp;10&amp;1000&amp;385.6&amp;385.6&amp;\textsc{Ex}&amp;\textbf{best}&amp;16.2&amp;\textbf{best}&amp;7&amp;\textbf{best}&amp;8.2&amp;\textbf{best}&amp;31.1\\</v>
      </c>
      <c r="AL69" t="str">
        <f t="shared" si="28"/>
        <v/>
      </c>
    </row>
    <row r="70" spans="1:38" x14ac:dyDescent="0.25">
      <c r="A70" t="s">
        <v>185</v>
      </c>
      <c r="B70" t="s">
        <v>291</v>
      </c>
      <c r="C70">
        <v>24</v>
      </c>
      <c r="D70">
        <v>100</v>
      </c>
      <c r="E70">
        <v>1000</v>
      </c>
      <c r="F70">
        <v>1000</v>
      </c>
      <c r="G70" s="5">
        <f t="shared" si="24"/>
        <v>149.5</v>
      </c>
      <c r="H70" s="6">
        <v>149.5</v>
      </c>
      <c r="I70" s="6" t="s">
        <v>502</v>
      </c>
      <c r="J70" s="6">
        <v>113.3</v>
      </c>
      <c r="K70" t="str">
        <f t="shared" si="25"/>
        <v/>
      </c>
      <c r="L70" s="6">
        <v>12.45</v>
      </c>
      <c r="M70" s="6">
        <v>149.5</v>
      </c>
      <c r="N70" t="str">
        <f t="shared" si="26"/>
        <v>best</v>
      </c>
      <c r="O70" s="6">
        <v>3.57</v>
      </c>
      <c r="P70">
        <v>138.69999999999999</v>
      </c>
      <c r="Q70" t="str">
        <f t="shared" si="27"/>
        <v/>
      </c>
      <c r="R70">
        <v>7.23</v>
      </c>
      <c r="S70" s="6">
        <f>AVERAGE('BB short run'!B73:B82)</f>
        <v>135.5</v>
      </c>
      <c r="T70" t="str">
        <f t="shared" si="15"/>
        <v/>
      </c>
      <c r="U70" s="6">
        <f>AVERAGE('BB short run'!D73:D82)</f>
        <v>88.587740280000006</v>
      </c>
      <c r="V70" s="6">
        <f>AVERAGE('BB short run'!E73:E82)</f>
        <v>134.1</v>
      </c>
      <c r="W70" t="str">
        <f t="shared" si="16"/>
        <v/>
      </c>
      <c r="X70" s="6">
        <f>AVERAGE('BB short run'!G73:G82)</f>
        <v>87.902149800000004</v>
      </c>
      <c r="Y70" s="6">
        <f>AVERAGE('BB short run'!H73:H82)</f>
        <v>128.1</v>
      </c>
      <c r="Z70" t="str">
        <f t="shared" si="17"/>
        <v/>
      </c>
      <c r="AA70" s="6">
        <f>AVERAGE('BB short run'!J73:J82)</f>
        <v>84.812209659999979</v>
      </c>
      <c r="AB70" s="6">
        <f>AVERAGE('BB short run'!K73:K82)</f>
        <v>118.3</v>
      </c>
      <c r="AC70" t="str">
        <f t="shared" si="18"/>
        <v/>
      </c>
      <c r="AD70" s="6">
        <f>AVERAGE('BB short run'!M73:M82)</f>
        <v>79.584378990000005</v>
      </c>
      <c r="AE70" s="6">
        <f>AVERAGE('BB short run'!N73:N82)</f>
        <v>101.6</v>
      </c>
      <c r="AF70" t="str">
        <f t="shared" si="19"/>
        <v/>
      </c>
      <c r="AG70" s="6">
        <f>AVERAGE('BB short run'!P73:P82)</f>
        <v>71.168122879999984</v>
      </c>
      <c r="AH70">
        <v>135.5</v>
      </c>
      <c r="AI70" t="str">
        <f t="shared" si="20"/>
        <v/>
      </c>
      <c r="AJ70" s="6">
        <v>88.587740280000006</v>
      </c>
      <c r="AK70" t="str">
        <f t="shared" si="23"/>
        <v>24&amp;100&amp;1000&amp;149.5&amp;149.5&amp;\textsc{Pow}&amp;113.3&amp;12.5&amp;\textbf{best}&amp;3.6&amp;138.7&amp;7.2&amp;135.5&amp;88.6\\</v>
      </c>
      <c r="AL70" t="str">
        <f t="shared" si="28"/>
        <v/>
      </c>
    </row>
    <row r="71" spans="1:38" x14ac:dyDescent="0.25">
      <c r="A71" t="s">
        <v>269</v>
      </c>
      <c r="B71" t="s">
        <v>292</v>
      </c>
      <c r="C71">
        <v>2</v>
      </c>
      <c r="D71">
        <v>10</v>
      </c>
      <c r="E71">
        <v>1000</v>
      </c>
      <c r="F71">
        <v>1000</v>
      </c>
      <c r="G71" s="6">
        <f t="shared" si="24"/>
        <v>615.1</v>
      </c>
      <c r="H71" s="6">
        <f>MAX(J71,M71,P71)</f>
        <v>615.05999999999995</v>
      </c>
      <c r="I71" s="6" t="s">
        <v>501</v>
      </c>
      <c r="J71">
        <v>615.05999999999995</v>
      </c>
      <c r="K71" t="str">
        <f>IF(J71=$G71,IF(J71&gt;$H71,"new","best"),"")</f>
        <v/>
      </c>
      <c r="L71">
        <v>4.43</v>
      </c>
      <c r="M71">
        <v>614.20000000000005</v>
      </c>
      <c r="N71" t="str">
        <f>IF(M71=$G71,IF(M71&gt;$H71,"new","best"),"")</f>
        <v/>
      </c>
      <c r="O71">
        <v>1.42</v>
      </c>
      <c r="P71">
        <v>612.5</v>
      </c>
      <c r="Q71" t="str">
        <f>IF(P71=$G71,IF(P71&gt;$H71,"new","best"),"")</f>
        <v/>
      </c>
      <c r="R71">
        <v>0.85</v>
      </c>
      <c r="S71" s="6">
        <v>611.84</v>
      </c>
      <c r="U71">
        <v>4.4673577319999902</v>
      </c>
      <c r="V71" s="6">
        <v>613</v>
      </c>
      <c r="W71" t="str">
        <f>IF(V71=$G71,IF(V71&gt;$H71,"new","best"),"")</f>
        <v/>
      </c>
      <c r="X71" s="6">
        <v>4.5370071919999901</v>
      </c>
      <c r="Y71">
        <v>613.74</v>
      </c>
      <c r="Z71" t="str">
        <f>IF(Y71=$G71,IF(Y71&gt;$H71,"new","best"),"")</f>
        <v/>
      </c>
      <c r="AA71" s="6">
        <v>4.6697176340000004</v>
      </c>
      <c r="AB71" s="7">
        <v>614.86</v>
      </c>
      <c r="AD71">
        <v>4.8237026119999999</v>
      </c>
      <c r="AE71" s="11">
        <v>615.1</v>
      </c>
      <c r="AF71" t="str">
        <f>IF(AE71=$G71,IF(AE71&gt;$H71,"new","best"),"")</f>
        <v>new</v>
      </c>
      <c r="AG71" s="7">
        <v>5.0633877280000004</v>
      </c>
      <c r="AH71">
        <v>615.1</v>
      </c>
      <c r="AI71" t="str">
        <f>IF(AH71=$G71,IF(AH71&gt;$H71,"new","best"),"")</f>
        <v>new</v>
      </c>
      <c r="AJ71" s="6">
        <v>5.0633877280000004</v>
      </c>
      <c r="AK71" t="str">
        <f t="shared" si="23"/>
        <v>2&amp;10&amp;1000&amp;615.1&amp;615.06&amp;\textsc{Ex}&amp;615.06&amp;4.4&amp;614.2&amp;1.4&amp;612.5&amp;0.9&amp;\textbf{new}&amp;5.1\\</v>
      </c>
      <c r="AL71" t="str">
        <f t="shared" si="28"/>
        <v>\textsc{ES}&amp;2&amp;10&amp;1000&amp;615.06&amp;\textsc{Ex}&amp;615.06&amp;4.4&amp;614.2&amp;1.4&amp;612.5&amp;0.9&amp;615.1&amp;5.1\\</v>
      </c>
    </row>
    <row r="72" spans="1:38" x14ac:dyDescent="0.25">
      <c r="A72" t="s">
        <v>271</v>
      </c>
      <c r="B72" t="s">
        <v>292</v>
      </c>
      <c r="C72">
        <v>2</v>
      </c>
      <c r="D72">
        <v>50</v>
      </c>
      <c r="E72">
        <v>1000</v>
      </c>
      <c r="F72">
        <v>1000</v>
      </c>
      <c r="G72" s="6">
        <f t="shared" si="24"/>
        <v>538.24</v>
      </c>
      <c r="H72" s="6">
        <f>MAX(J72,M72,P72)</f>
        <v>538.24</v>
      </c>
      <c r="I72" s="6" t="s">
        <v>501</v>
      </c>
      <c r="J72">
        <v>538.24</v>
      </c>
      <c r="K72" t="str">
        <f>IF(J72=$G72,IF(J72&gt;$H72,"new","best"),"")</f>
        <v>best</v>
      </c>
      <c r="L72">
        <v>4.43</v>
      </c>
      <c r="M72">
        <v>535.55999999999995</v>
      </c>
      <c r="N72" t="str">
        <f>IF(M72=$G72,IF(M72&gt;$H72,"new","best"),"")</f>
        <v/>
      </c>
      <c r="O72">
        <v>1.59</v>
      </c>
      <c r="P72">
        <v>536.46</v>
      </c>
      <c r="Q72" t="str">
        <f>IF(P72=$G72,IF(P72&gt;$H72,"new","best"),"")</f>
        <v/>
      </c>
      <c r="R72">
        <v>1.05</v>
      </c>
      <c r="S72" s="6">
        <v>535.32000000000005</v>
      </c>
      <c r="U72">
        <v>11.52653939</v>
      </c>
      <c r="V72" s="6">
        <v>536.28</v>
      </c>
      <c r="W72" t="str">
        <f>IF(V72=$G72,IF(V72&gt;$H72,"new","best"),"")</f>
        <v/>
      </c>
      <c r="X72" s="6">
        <v>11.642742822000001</v>
      </c>
      <c r="Y72">
        <v>537.4</v>
      </c>
      <c r="Z72" t="str">
        <f>IF(Y72=$G72,IF(Y72&gt;$H72,"new","best"),"")</f>
        <v/>
      </c>
      <c r="AA72" s="6">
        <v>11.821070524</v>
      </c>
      <c r="AB72" s="11">
        <v>538.12</v>
      </c>
      <c r="AD72">
        <v>12.007125157999999</v>
      </c>
      <c r="AE72" s="6">
        <v>536.28</v>
      </c>
      <c r="AF72" t="str">
        <f>IF(AE72=$G72,IF(AE72&gt;$H72,"new","best"),"")</f>
        <v/>
      </c>
      <c r="AG72" s="7">
        <v>12.3025853279999</v>
      </c>
      <c r="AH72">
        <v>536.28</v>
      </c>
      <c r="AI72" t="str">
        <f>IF(AH72=$G72,IF(AH72&gt;$H72,"new","best"),"")</f>
        <v/>
      </c>
      <c r="AJ72" s="6">
        <v>12.3025853279999</v>
      </c>
      <c r="AK72" t="str">
        <f t="shared" si="23"/>
        <v>2&amp;50&amp;1000&amp;538.24&amp;538.24&amp;\textsc{Ex}&amp;\textbf{best}&amp;4.4&amp;535.56&amp;1.6&amp;536.46&amp;1.1&amp;536.28&amp;12.3\\</v>
      </c>
      <c r="AL72" t="str">
        <f t="shared" si="28"/>
        <v/>
      </c>
    </row>
    <row r="73" spans="1:38" x14ac:dyDescent="0.25">
      <c r="A73" t="s">
        <v>267</v>
      </c>
      <c r="B73" t="s">
        <v>292</v>
      </c>
      <c r="C73">
        <v>2</v>
      </c>
      <c r="D73">
        <v>100</v>
      </c>
      <c r="E73">
        <v>1000</v>
      </c>
      <c r="F73">
        <v>1000</v>
      </c>
      <c r="G73" s="6">
        <f t="shared" si="24"/>
        <v>519.84</v>
      </c>
      <c r="H73" s="6">
        <f>MAX(J73,M73,P73)</f>
        <v>519.84</v>
      </c>
      <c r="I73" s="6" t="s">
        <v>501</v>
      </c>
      <c r="J73">
        <v>519.84</v>
      </c>
      <c r="K73" t="str">
        <f>IF(J73=$G73,IF(J73&gt;$H73,"new","best"),"")</f>
        <v>best</v>
      </c>
      <c r="L73">
        <v>4.82</v>
      </c>
      <c r="M73">
        <v>516.24</v>
      </c>
      <c r="N73" t="str">
        <f>IF(M73=$G73,IF(M73&gt;$H73,"new","best"),"")</f>
        <v/>
      </c>
      <c r="O73">
        <v>1.85</v>
      </c>
      <c r="P73">
        <v>518.55999999999995</v>
      </c>
      <c r="Q73" t="str">
        <f>IF(P73=$G73,IF(P73&gt;$H73,"new","best"),"")</f>
        <v/>
      </c>
      <c r="R73">
        <v>1.33</v>
      </c>
      <c r="S73" s="6">
        <v>517.26</v>
      </c>
      <c r="U73">
        <v>21.447243621999899</v>
      </c>
      <c r="V73" s="6">
        <v>518.04</v>
      </c>
      <c r="W73" t="str">
        <f>IF(V73=$G73,IF(V73&gt;$H73,"new","best"),"")</f>
        <v/>
      </c>
      <c r="X73" s="6">
        <v>21.539093953999998</v>
      </c>
      <c r="Y73">
        <v>519.12</v>
      </c>
      <c r="Z73" t="str">
        <f>IF(Y73=$G73,IF(Y73&gt;$H73,"new","best"),"")</f>
        <v/>
      </c>
      <c r="AA73" s="6">
        <v>21.697919677999899</v>
      </c>
      <c r="AB73" s="11">
        <v>519.38</v>
      </c>
      <c r="AD73">
        <v>21.865470923999901</v>
      </c>
      <c r="AE73" s="6">
        <v>516.41999999999996</v>
      </c>
      <c r="AF73" t="str">
        <f>IF(AE73=$G73,IF(AE73&gt;$H73,"new","best"),"")</f>
        <v/>
      </c>
      <c r="AG73" s="7">
        <v>21.997206365999901</v>
      </c>
      <c r="AH73">
        <v>516.41999999999996</v>
      </c>
      <c r="AI73" t="str">
        <f>IF(AH73=$G73,IF(AH73&gt;$H73,"new","best"),"")</f>
        <v/>
      </c>
      <c r="AJ73" s="6">
        <v>21.997206365999901</v>
      </c>
      <c r="AK73" t="str">
        <f t="shared" si="23"/>
        <v>2&amp;100&amp;1000&amp;519.84&amp;519.84&amp;\textsc{Ex}&amp;\textbf{best}&amp;4.8&amp;516.24&amp;1.9&amp;518.56&amp;1.3&amp;516.42&amp;22\\</v>
      </c>
      <c r="AL73" t="str">
        <f t="shared" si="28"/>
        <v/>
      </c>
    </row>
    <row r="74" spans="1:38" x14ac:dyDescent="0.25">
      <c r="A74" t="s">
        <v>268</v>
      </c>
      <c r="B74" t="s">
        <v>292</v>
      </c>
      <c r="C74">
        <v>10</v>
      </c>
      <c r="D74">
        <v>10</v>
      </c>
      <c r="E74">
        <v>1000</v>
      </c>
      <c r="F74">
        <v>1000</v>
      </c>
      <c r="G74" s="6">
        <f t="shared" si="24"/>
        <v>203.1</v>
      </c>
      <c r="H74" s="6">
        <f>MAX(J74,M74,P74)</f>
        <v>203.1</v>
      </c>
      <c r="I74" s="6" t="s">
        <v>501</v>
      </c>
      <c r="J74">
        <v>203.1</v>
      </c>
      <c r="K74" t="str">
        <f>IF(J74=$G74,IF(J74&gt;$H74,"new","best"),"")</f>
        <v>best</v>
      </c>
      <c r="L74">
        <v>5.64</v>
      </c>
      <c r="M74">
        <v>202.72</v>
      </c>
      <c r="N74" t="str">
        <f>IF(M74=$G74,IF(M74&gt;$H74,"new","best"),"")</f>
        <v/>
      </c>
      <c r="O74">
        <v>2.52</v>
      </c>
      <c r="P74">
        <v>201.42</v>
      </c>
      <c r="Q74" t="str">
        <f>IF(P74=$G74,IF(P74&gt;$H74,"new","best"),"")</f>
        <v/>
      </c>
      <c r="R74">
        <v>1.61</v>
      </c>
      <c r="S74" s="6">
        <v>201.34</v>
      </c>
      <c r="U74">
        <v>4.5958111179999896</v>
      </c>
      <c r="V74" s="6">
        <v>201.78</v>
      </c>
      <c r="W74" t="str">
        <f>IF(V74=$G74,IF(V74&gt;$H74,"new","best"),"")</f>
        <v/>
      </c>
      <c r="X74" s="6">
        <v>4.6383037879999902</v>
      </c>
      <c r="Y74">
        <v>202.2</v>
      </c>
      <c r="Z74" t="str">
        <f>IF(Y74=$G74,IF(Y74&gt;$H74,"new","best"),"")</f>
        <v/>
      </c>
      <c r="AA74" s="6">
        <v>4.7183929999999998</v>
      </c>
      <c r="AB74" s="7">
        <v>202.56</v>
      </c>
      <c r="AD74">
        <v>4.7610823079999998</v>
      </c>
      <c r="AE74" s="11">
        <v>203.08</v>
      </c>
      <c r="AF74" t="str">
        <f>IF(AE74=$G74,IF(AE74&gt;$H74,"new","best"),"")</f>
        <v/>
      </c>
      <c r="AG74" s="7">
        <v>4.8834221919999896</v>
      </c>
      <c r="AH74">
        <v>203.08</v>
      </c>
      <c r="AI74" t="str">
        <f>IF(AH74=$G74,IF(AH74&gt;$H74,"new","best"),"")</f>
        <v/>
      </c>
      <c r="AJ74" s="6">
        <v>4.8834221919999896</v>
      </c>
      <c r="AK74" t="str">
        <f t="shared" si="23"/>
        <v>10&amp;10&amp;1000&amp;203.1&amp;203.1&amp;\textsc{Ex}&amp;\textbf{best}&amp;5.6&amp;202.72&amp;2.5&amp;201.42&amp;1.6&amp;203.08&amp;4.9\\</v>
      </c>
      <c r="AL74" t="str">
        <f t="shared" si="28"/>
        <v/>
      </c>
    </row>
    <row r="75" spans="1:38" x14ac:dyDescent="0.25">
      <c r="A75" t="s">
        <v>270</v>
      </c>
      <c r="B75" t="s">
        <v>292</v>
      </c>
      <c r="C75">
        <v>10</v>
      </c>
      <c r="D75">
        <v>50</v>
      </c>
      <c r="E75">
        <v>1000</v>
      </c>
      <c r="F75">
        <v>1000</v>
      </c>
      <c r="G75" s="6">
        <f t="shared" si="24"/>
        <v>136.34</v>
      </c>
      <c r="H75" s="6">
        <f>MAX(J75,M75,P75)</f>
        <v>136.32</v>
      </c>
      <c r="I75" s="6" t="s">
        <v>501</v>
      </c>
      <c r="J75">
        <v>136.32</v>
      </c>
      <c r="K75" t="str">
        <f>IF(J75=$G75,IF(J75&gt;$H75,"new","best"),"")</f>
        <v/>
      </c>
      <c r="L75">
        <v>3.94</v>
      </c>
      <c r="M75">
        <v>135.52000000000001</v>
      </c>
      <c r="N75" t="str">
        <f>IF(M75=$G75,IF(M75&gt;$H75,"new","best"),"")</f>
        <v/>
      </c>
      <c r="O75">
        <v>2.12</v>
      </c>
      <c r="P75">
        <v>135.22</v>
      </c>
      <c r="Q75" t="str">
        <f>IF(P75=$G75,IF(P75&gt;$H75,"new","best"),"")</f>
        <v/>
      </c>
      <c r="R75">
        <v>1.41</v>
      </c>
      <c r="S75" s="6">
        <v>135</v>
      </c>
      <c r="U75">
        <v>9.6437158279999995</v>
      </c>
      <c r="V75" s="6">
        <v>135.52000000000001</v>
      </c>
      <c r="W75" t="str">
        <f>IF(V75=$G75,IF(V75&gt;$H75,"new","best"),"")</f>
        <v/>
      </c>
      <c r="X75" s="6">
        <v>9.661322642</v>
      </c>
      <c r="Y75">
        <v>135.9</v>
      </c>
      <c r="Z75" t="str">
        <f>IF(Y75=$G75,IF(Y75&gt;$H75,"new","best"),"")</f>
        <v/>
      </c>
      <c r="AA75" s="6">
        <v>9.8099967320000001</v>
      </c>
      <c r="AB75" s="7">
        <v>136.28</v>
      </c>
      <c r="AD75">
        <v>9.8769082659999903</v>
      </c>
      <c r="AE75" s="11">
        <v>136.34</v>
      </c>
      <c r="AF75" t="str">
        <f>IF(AE75=$G75,IF(AE75&gt;$H75,"new","best"),"")</f>
        <v>new</v>
      </c>
      <c r="AG75" s="7">
        <v>9.91373166999999</v>
      </c>
      <c r="AH75">
        <v>136.34</v>
      </c>
      <c r="AI75" t="str">
        <f>IF(AH75=$G75,IF(AH75&gt;$H75,"new","best"),"")</f>
        <v>new</v>
      </c>
      <c r="AJ75" s="6">
        <v>9.91373166999999</v>
      </c>
      <c r="AK75" t="str">
        <f t="shared" si="23"/>
        <v>10&amp;50&amp;1000&amp;136.34&amp;136.32&amp;\textsc{Ex}&amp;136.32&amp;3.9&amp;135.52&amp;2.1&amp;135.22&amp;1.4&amp;\textbf{new}&amp;9.9\\</v>
      </c>
      <c r="AL75" t="str">
        <f t="shared" si="28"/>
        <v>\textsc{ES}&amp;10&amp;50&amp;1000&amp;136.32&amp;\textsc{Ex}&amp;136.32&amp;3.9&amp;135.52&amp;2.1&amp;135.22&amp;1.4&amp;136.34&amp;9.9\\</v>
      </c>
    </row>
    <row r="76" spans="1:38" x14ac:dyDescent="0.25">
      <c r="A76" t="s">
        <v>266</v>
      </c>
      <c r="B76" t="s">
        <v>292</v>
      </c>
      <c r="C76">
        <v>10</v>
      </c>
      <c r="D76">
        <v>100</v>
      </c>
      <c r="E76">
        <v>1000</v>
      </c>
      <c r="F76">
        <v>1000</v>
      </c>
      <c r="G76" s="6">
        <f t="shared" si="24"/>
        <v>123.32</v>
      </c>
      <c r="H76" s="6">
        <f t="shared" ref="H76:H82" si="29">MAX(J76,M76,P76)</f>
        <v>123.32</v>
      </c>
      <c r="I76" s="6" t="s">
        <v>501</v>
      </c>
      <c r="J76">
        <v>123.32</v>
      </c>
      <c r="K76" t="str">
        <f t="shared" si="25"/>
        <v>best</v>
      </c>
      <c r="L76">
        <v>4.32</v>
      </c>
      <c r="M76">
        <v>122.18</v>
      </c>
      <c r="N76" t="str">
        <f t="shared" si="26"/>
        <v/>
      </c>
      <c r="O76">
        <v>2.15</v>
      </c>
      <c r="P76">
        <v>122.4</v>
      </c>
      <c r="Q76" t="str">
        <f t="shared" si="27"/>
        <v/>
      </c>
      <c r="R76">
        <v>1.5</v>
      </c>
      <c r="S76" s="6">
        <v>122.16</v>
      </c>
      <c r="U76">
        <v>16.917804933999999</v>
      </c>
      <c r="V76" s="6">
        <v>122.7</v>
      </c>
      <c r="W76" t="str">
        <f t="shared" si="16"/>
        <v/>
      </c>
      <c r="X76" s="6">
        <v>17.003599386000001</v>
      </c>
      <c r="Y76">
        <v>123.04</v>
      </c>
      <c r="Z76" t="str">
        <f t="shared" si="17"/>
        <v/>
      </c>
      <c r="AA76" s="6">
        <v>17.077716572</v>
      </c>
      <c r="AB76" s="11">
        <v>123.28</v>
      </c>
      <c r="AD76">
        <v>17.161720131999999</v>
      </c>
      <c r="AE76" s="6">
        <v>122.96</v>
      </c>
      <c r="AF76" t="str">
        <f t="shared" si="19"/>
        <v/>
      </c>
      <c r="AG76" s="7">
        <v>17.1342645299999</v>
      </c>
      <c r="AH76">
        <v>122.96</v>
      </c>
      <c r="AI76" t="str">
        <f t="shared" si="20"/>
        <v/>
      </c>
      <c r="AJ76" s="6">
        <v>17.1342645299999</v>
      </c>
      <c r="AK76" t="str">
        <f t="shared" si="23"/>
        <v>10&amp;100&amp;1000&amp;123.32&amp;123.32&amp;\textsc{Ex}&amp;\textbf{best}&amp;4.3&amp;122.18&amp;2.2&amp;122.4&amp;1.5&amp;122.96&amp;17.1\\</v>
      </c>
      <c r="AL76" t="str">
        <f t="shared" si="28"/>
        <v/>
      </c>
    </row>
    <row r="77" spans="1:38" x14ac:dyDescent="0.25">
      <c r="A77" t="s">
        <v>273</v>
      </c>
      <c r="B77" t="s">
        <v>292</v>
      </c>
      <c r="C77">
        <v>25</v>
      </c>
      <c r="D77">
        <v>10</v>
      </c>
      <c r="E77">
        <v>2500</v>
      </c>
      <c r="F77">
        <v>2500</v>
      </c>
      <c r="G77" s="6">
        <f t="shared" si="24"/>
        <v>235.58</v>
      </c>
      <c r="H77" s="6">
        <f>MAX(J77,M77,P77)</f>
        <v>235.22</v>
      </c>
      <c r="I77" s="6" t="s">
        <v>502</v>
      </c>
      <c r="J77">
        <v>231.12</v>
      </c>
      <c r="K77" t="str">
        <f>IF(J77=$G77,IF(J77&gt;$H77,"new","best"),"")</f>
        <v/>
      </c>
      <c r="L77">
        <v>19.100000000000001</v>
      </c>
      <c r="M77">
        <v>235.22</v>
      </c>
      <c r="N77" t="str">
        <f>IF(M77=$G77,IF(M77&gt;$H77,"new","best"),"")</f>
        <v/>
      </c>
      <c r="O77">
        <v>10.45</v>
      </c>
      <c r="P77">
        <v>233.34</v>
      </c>
      <c r="Q77" t="str">
        <f>IF(P77=$G77,IF(P77&gt;$H77,"new","best"),"")</f>
        <v/>
      </c>
      <c r="R77">
        <v>8.01</v>
      </c>
      <c r="S77" s="6">
        <v>233.7</v>
      </c>
      <c r="U77">
        <v>28.308729115999999</v>
      </c>
      <c r="V77" s="6">
        <v>234.16</v>
      </c>
      <c r="W77" t="str">
        <f>IF(V77=$G77,IF(V77&gt;$H77,"new","best"),"")</f>
        <v/>
      </c>
      <c r="X77" s="6">
        <v>28.632059726000001</v>
      </c>
      <c r="Y77">
        <v>234.98</v>
      </c>
      <c r="Z77" t="str">
        <f>IF(Y77=$G77,IF(Y77&gt;$H77,"new","best"),"")</f>
        <v/>
      </c>
      <c r="AA77" s="6">
        <v>28.810741392000001</v>
      </c>
      <c r="AB77" s="7">
        <v>235.32</v>
      </c>
      <c r="AD77">
        <v>28.9577423899999</v>
      </c>
      <c r="AE77" s="11">
        <v>235.58</v>
      </c>
      <c r="AF77" t="str">
        <f>IF(AE77=$G77,IF(AE77&gt;$H77,"new","best"),"")</f>
        <v>new</v>
      </c>
      <c r="AG77" s="7">
        <v>28.977307472</v>
      </c>
      <c r="AH77">
        <v>235.58</v>
      </c>
      <c r="AI77" t="str">
        <f>IF(AH77=$G77,IF(AH77&gt;$H77,"new","best"),"")</f>
        <v>new</v>
      </c>
      <c r="AJ77" s="6">
        <v>28.977307472</v>
      </c>
      <c r="AK77" t="str">
        <f t="shared" si="23"/>
        <v>25&amp;10&amp;2500&amp;235.58&amp;235.22&amp;\textsc{Pow}&amp;231.12&amp;19.1&amp;235.22&amp;10.5&amp;233.34&amp;8&amp;\textbf{new}&amp;29\\</v>
      </c>
      <c r="AL77" t="str">
        <f t="shared" si="28"/>
        <v>\textsc{ES}&amp;25&amp;10&amp;2500&amp;235.22&amp;\textsc{Pow}&amp;231.12&amp;19.1&amp;235.22&amp;10.5&amp;233.34&amp;8&amp;235.58&amp;29\\</v>
      </c>
    </row>
    <row r="78" spans="1:38" x14ac:dyDescent="0.25">
      <c r="A78" t="s">
        <v>274</v>
      </c>
      <c r="B78" t="s">
        <v>292</v>
      </c>
      <c r="C78">
        <v>25</v>
      </c>
      <c r="D78">
        <v>50</v>
      </c>
      <c r="E78">
        <v>2500</v>
      </c>
      <c r="F78">
        <v>2500</v>
      </c>
      <c r="G78" s="6">
        <f t="shared" si="24"/>
        <v>139.5</v>
      </c>
      <c r="H78" s="6">
        <f>MAX(J78,M78,P78)</f>
        <v>139.5</v>
      </c>
      <c r="I78" s="6" t="s">
        <v>501</v>
      </c>
      <c r="J78">
        <v>139.5</v>
      </c>
      <c r="K78" t="str">
        <f>IF(J78=$G78,IF(J78&gt;$H78,"new","best"),"")</f>
        <v>best</v>
      </c>
      <c r="L78">
        <v>14.51</v>
      </c>
      <c r="M78">
        <v>138.56</v>
      </c>
      <c r="N78" t="str">
        <f>IF(M78=$G78,IF(M78&gt;$H78,"new","best"),"")</f>
        <v/>
      </c>
      <c r="O78">
        <v>7.23</v>
      </c>
      <c r="P78">
        <v>137.76</v>
      </c>
      <c r="Q78" t="str">
        <f>IF(P78=$G78,IF(P78&gt;$H78,"new","best"),"")</f>
        <v/>
      </c>
      <c r="R78">
        <v>5.49</v>
      </c>
      <c r="S78" s="6">
        <v>137.76</v>
      </c>
      <c r="U78">
        <v>52.677659587999997</v>
      </c>
      <c r="V78" s="6">
        <v>138.38</v>
      </c>
      <c r="W78" t="str">
        <f>IF(V78=$G78,IF(V78&gt;$H78,"new","best"),"")</f>
        <v/>
      </c>
      <c r="X78" s="6">
        <v>53.178838663999997</v>
      </c>
      <c r="Y78">
        <v>138.9</v>
      </c>
      <c r="Z78" t="str">
        <f>IF(Y78=$G78,IF(Y78&gt;$H78,"new","best"),"")</f>
        <v/>
      </c>
      <c r="AA78" s="6">
        <v>53.624781921999897</v>
      </c>
      <c r="AB78" s="7">
        <v>139.38</v>
      </c>
      <c r="AD78">
        <v>53.852596247999998</v>
      </c>
      <c r="AE78" s="11">
        <v>139.44</v>
      </c>
      <c r="AF78" t="str">
        <f>IF(AE78=$G78,IF(AE78&gt;$H78,"new","best"),"")</f>
        <v/>
      </c>
      <c r="AG78" s="7">
        <v>53.735089885999997</v>
      </c>
      <c r="AH78">
        <v>139.44</v>
      </c>
      <c r="AI78" t="str">
        <f>IF(AH78=$G78,IF(AH78&gt;$H78,"new","best"),"")</f>
        <v/>
      </c>
      <c r="AJ78" s="6">
        <v>53.735089885999997</v>
      </c>
      <c r="AK78" t="str">
        <f t="shared" si="23"/>
        <v>25&amp;50&amp;2500&amp;139.5&amp;139.5&amp;\textsc{Ex}&amp;\textbf{best}&amp;14.5&amp;138.56&amp;7.2&amp;137.76&amp;5.5&amp;139.44&amp;53.7\\</v>
      </c>
      <c r="AL78" t="str">
        <f t="shared" si="28"/>
        <v/>
      </c>
    </row>
    <row r="79" spans="1:38" x14ac:dyDescent="0.25">
      <c r="A79" t="s">
        <v>272</v>
      </c>
      <c r="B79" t="s">
        <v>292</v>
      </c>
      <c r="C79">
        <v>25</v>
      </c>
      <c r="D79">
        <v>100</v>
      </c>
      <c r="E79">
        <v>2500</v>
      </c>
      <c r="F79">
        <v>2500</v>
      </c>
      <c r="G79" s="6">
        <f t="shared" si="24"/>
        <v>122.88</v>
      </c>
      <c r="H79" s="6">
        <f t="shared" si="29"/>
        <v>122.88</v>
      </c>
      <c r="I79" s="6" t="s">
        <v>501</v>
      </c>
      <c r="J79">
        <v>122.88</v>
      </c>
      <c r="K79" t="str">
        <f t="shared" si="25"/>
        <v>best</v>
      </c>
      <c r="L79">
        <v>15.97</v>
      </c>
      <c r="M79">
        <v>121.62</v>
      </c>
      <c r="N79" t="str">
        <f t="shared" si="26"/>
        <v/>
      </c>
      <c r="O79">
        <v>7.29</v>
      </c>
      <c r="P79">
        <v>121.6</v>
      </c>
      <c r="Q79" t="str">
        <f t="shared" si="27"/>
        <v/>
      </c>
      <c r="R79">
        <v>5.89</v>
      </c>
      <c r="S79" s="6">
        <v>121.4</v>
      </c>
      <c r="U79">
        <v>95.272967809999997</v>
      </c>
      <c r="V79" s="6">
        <v>121.98</v>
      </c>
      <c r="W79" t="str">
        <f t="shared" si="16"/>
        <v/>
      </c>
      <c r="X79" s="6">
        <v>96.0267401239999</v>
      </c>
      <c r="Y79">
        <v>122.5</v>
      </c>
      <c r="Z79" t="str">
        <f t="shared" si="17"/>
        <v/>
      </c>
      <c r="AA79" s="6">
        <v>96.192948775999994</v>
      </c>
      <c r="AB79" s="11">
        <v>122.82</v>
      </c>
      <c r="AD79">
        <v>96.681152921999896</v>
      </c>
      <c r="AE79" s="6">
        <v>122.7</v>
      </c>
      <c r="AF79" t="str">
        <f t="shared" si="19"/>
        <v/>
      </c>
      <c r="AG79" s="7">
        <v>96.721658704000006</v>
      </c>
      <c r="AH79">
        <v>122.7</v>
      </c>
      <c r="AI79" t="str">
        <f t="shared" si="20"/>
        <v/>
      </c>
      <c r="AJ79" s="6">
        <v>96.721658704000006</v>
      </c>
      <c r="AK79" t="str">
        <f t="shared" si="23"/>
        <v>25&amp;100&amp;2500&amp;122.88&amp;122.88&amp;\textsc{Ex}&amp;\textbf{best}&amp;16&amp;121.62&amp;7.3&amp;121.6&amp;5.9&amp;122.7&amp;96.7\\</v>
      </c>
      <c r="AL79" t="str">
        <f t="shared" si="28"/>
        <v/>
      </c>
    </row>
    <row r="80" spans="1:38" x14ac:dyDescent="0.25">
      <c r="A80" t="s">
        <v>276</v>
      </c>
      <c r="B80" t="s">
        <v>292</v>
      </c>
      <c r="C80">
        <v>100</v>
      </c>
      <c r="D80">
        <v>10</v>
      </c>
      <c r="E80">
        <v>5000</v>
      </c>
      <c r="F80">
        <v>5000</v>
      </c>
      <c r="G80" s="6">
        <f t="shared" si="24"/>
        <v>145.1</v>
      </c>
      <c r="H80" s="6">
        <f>MAX(J80,M80,P80)</f>
        <v>144.9</v>
      </c>
      <c r="I80" s="6" t="s">
        <v>502</v>
      </c>
      <c r="J80">
        <v>144.18</v>
      </c>
      <c r="K80" t="str">
        <f>IF(J80=$G80,IF(J80&gt;$H80,"new","best"),"")</f>
        <v/>
      </c>
      <c r="L80">
        <v>91.87</v>
      </c>
      <c r="M80">
        <v>144.9</v>
      </c>
      <c r="N80" t="str">
        <f>IF(M80=$G80,IF(M80&gt;$H80,"new","best"),"")</f>
        <v/>
      </c>
      <c r="O80">
        <v>75.88</v>
      </c>
      <c r="P80">
        <v>143.62</v>
      </c>
      <c r="Q80" t="str">
        <f>IF(P80=$G80,IF(P80&gt;$H80,"new","best"),"")</f>
        <v/>
      </c>
      <c r="R80">
        <v>71.59</v>
      </c>
      <c r="S80" s="6">
        <v>144.08000000000001</v>
      </c>
      <c r="U80">
        <v>183.65179984599999</v>
      </c>
      <c r="V80" s="6">
        <v>144.30000000000001</v>
      </c>
      <c r="W80" t="str">
        <f>IF(V80=$G80,IF(V80&gt;$H80,"new","best"),"")</f>
        <v/>
      </c>
      <c r="X80" s="6">
        <v>184.19527219399899</v>
      </c>
      <c r="Y80">
        <v>144.76</v>
      </c>
      <c r="Z80" t="str">
        <f>IF(Y80=$G80,IF(Y80&gt;$H80,"new","best"),"")</f>
        <v/>
      </c>
      <c r="AA80" s="6">
        <v>184.74775663399899</v>
      </c>
      <c r="AB80" s="7">
        <v>144.96</v>
      </c>
      <c r="AD80">
        <v>185.50925335199901</v>
      </c>
      <c r="AE80" s="11">
        <v>145.1</v>
      </c>
      <c r="AF80" t="str">
        <f>IF(AE80=$G80,IF(AE80&gt;$H80,"new","best"),"")</f>
        <v>new</v>
      </c>
      <c r="AG80" s="7">
        <v>185.40881114199999</v>
      </c>
      <c r="AH80">
        <v>145.1</v>
      </c>
      <c r="AI80" t="str">
        <f>IF(AH80=$G80,IF(AH80&gt;$H80,"new","best"),"")</f>
        <v>new</v>
      </c>
      <c r="AJ80" s="6">
        <v>185.40881114199999</v>
      </c>
      <c r="AK80" t="str">
        <f t="shared" si="23"/>
        <v>100&amp;10&amp;5000&amp;145.1&amp;144.9&amp;\textsc{Pow}&amp;144.18&amp;91.9&amp;144.9&amp;75.9&amp;143.62&amp;71.6&amp;\textbf{new}&amp;185.4\\</v>
      </c>
      <c r="AL80" t="str">
        <f t="shared" si="28"/>
        <v>\textsc{ES}&amp;100&amp;10&amp;5000&amp;144.9&amp;\textsc{Pow}&amp;144.18&amp;91.9&amp;144.9&amp;75.9&amp;143.62&amp;71.6&amp;145.1&amp;185.4\\</v>
      </c>
    </row>
    <row r="81" spans="1:38" x14ac:dyDescent="0.25">
      <c r="A81" t="s">
        <v>277</v>
      </c>
      <c r="B81" t="s">
        <v>292</v>
      </c>
      <c r="C81">
        <v>100</v>
      </c>
      <c r="D81">
        <v>50</v>
      </c>
      <c r="E81">
        <v>5000</v>
      </c>
      <c r="F81">
        <v>5000</v>
      </c>
      <c r="G81" s="6">
        <f t="shared" si="24"/>
        <v>71.94</v>
      </c>
      <c r="H81" s="6">
        <f>MAX(J81,M81,P81)</f>
        <v>71.94</v>
      </c>
      <c r="I81" s="6" t="s">
        <v>501</v>
      </c>
      <c r="J81">
        <v>71.94</v>
      </c>
      <c r="K81" t="str">
        <f>IF(J81=$G81,IF(J81&gt;$H81,"new","best"),"")</f>
        <v>best</v>
      </c>
      <c r="L81">
        <v>53.54</v>
      </c>
      <c r="M81">
        <v>71.319999999999993</v>
      </c>
      <c r="N81" t="str">
        <f>IF(M81=$G81,IF(M81&gt;$H81,"new","best"),"")</f>
        <v/>
      </c>
      <c r="O81">
        <v>39.11</v>
      </c>
      <c r="P81">
        <v>70.86</v>
      </c>
      <c r="Q81" t="str">
        <f>IF(P81=$G81,IF(P81&gt;$H81,"new","best"),"")</f>
        <v/>
      </c>
      <c r="R81">
        <v>35.01</v>
      </c>
      <c r="S81" s="6">
        <v>70.98</v>
      </c>
      <c r="U81">
        <v>363.99610338799903</v>
      </c>
      <c r="V81" s="6">
        <v>71.34</v>
      </c>
      <c r="W81" t="str">
        <f>IF(V81=$G81,IF(V81&gt;$H81,"new","best"),"")</f>
        <v/>
      </c>
      <c r="X81" s="6">
        <v>364.45090658999999</v>
      </c>
      <c r="Y81">
        <v>71.62</v>
      </c>
      <c r="Z81" t="str">
        <f>IF(Y81=$G81,IF(Y81&gt;$H81,"new","best"),"")</f>
        <v/>
      </c>
      <c r="AA81" s="6">
        <v>365.82455900199898</v>
      </c>
      <c r="AB81" s="7">
        <v>71.739999999999995</v>
      </c>
      <c r="AD81">
        <v>366.10363531399997</v>
      </c>
      <c r="AE81" s="11">
        <v>71.8</v>
      </c>
      <c r="AF81" t="str">
        <f>IF(AE81=$G81,IF(AE81&gt;$H81,"new","best"),"")</f>
        <v/>
      </c>
      <c r="AG81" s="7">
        <v>365.40294778399999</v>
      </c>
      <c r="AH81">
        <v>71.8</v>
      </c>
      <c r="AI81" t="str">
        <f>IF(AH81=$G81,IF(AH81&gt;$H81,"new","best"),"")</f>
        <v/>
      </c>
      <c r="AJ81" s="6">
        <v>365.40294778399999</v>
      </c>
      <c r="AK81" t="str">
        <f t="shared" si="23"/>
        <v>100&amp;50&amp;5000&amp;71.94&amp;71.94&amp;\textsc{Ex}&amp;\textbf{best}&amp;53.5&amp;71.32&amp;39.1&amp;70.86&amp;35&amp;71.8&amp;365.4\\</v>
      </c>
      <c r="AL81" t="str">
        <f t="shared" si="28"/>
        <v/>
      </c>
    </row>
    <row r="82" spans="1:38" x14ac:dyDescent="0.25">
      <c r="A82" t="s">
        <v>275</v>
      </c>
      <c r="B82" t="s">
        <v>292</v>
      </c>
      <c r="C82">
        <v>100</v>
      </c>
      <c r="D82">
        <v>100</v>
      </c>
      <c r="E82">
        <v>5000</v>
      </c>
      <c r="F82">
        <v>5000</v>
      </c>
      <c r="G82" s="6">
        <f t="shared" si="24"/>
        <v>60.66</v>
      </c>
      <c r="H82" s="6">
        <f t="shared" si="29"/>
        <v>60.66</v>
      </c>
      <c r="I82" s="6" t="s">
        <v>501</v>
      </c>
      <c r="J82">
        <v>60.66</v>
      </c>
      <c r="K82" t="str">
        <f t="shared" si="25"/>
        <v>best</v>
      </c>
      <c r="L82">
        <v>53.67</v>
      </c>
      <c r="M82">
        <v>60.06</v>
      </c>
      <c r="N82" t="str">
        <f t="shared" si="26"/>
        <v/>
      </c>
      <c r="O82">
        <v>36.03</v>
      </c>
      <c r="P82">
        <v>59.96</v>
      </c>
      <c r="Q82" t="str">
        <f t="shared" si="27"/>
        <v/>
      </c>
      <c r="R82">
        <v>32.369999999999997</v>
      </c>
      <c r="S82" s="6">
        <v>60.06</v>
      </c>
      <c r="U82">
        <v>623.09851854599901</v>
      </c>
      <c r="V82" s="6">
        <v>60.28</v>
      </c>
      <c r="W82" t="str">
        <f t="shared" si="16"/>
        <v/>
      </c>
      <c r="X82" s="6">
        <v>624.99322437599994</v>
      </c>
      <c r="Y82">
        <v>60.44</v>
      </c>
      <c r="Z82" t="str">
        <f t="shared" si="17"/>
        <v/>
      </c>
      <c r="AA82" s="6">
        <v>627.05520248400001</v>
      </c>
      <c r="AB82" s="11">
        <v>60.6</v>
      </c>
      <c r="AD82">
        <v>625.91253611000002</v>
      </c>
      <c r="AE82" s="11">
        <v>60.6</v>
      </c>
      <c r="AF82" t="str">
        <f t="shared" si="19"/>
        <v/>
      </c>
      <c r="AG82" s="7">
        <v>624.33299823799996</v>
      </c>
      <c r="AH82">
        <v>60.6</v>
      </c>
      <c r="AI82" t="str">
        <f t="shared" si="20"/>
        <v/>
      </c>
      <c r="AJ82" s="6">
        <v>624.33299823799996</v>
      </c>
      <c r="AK82" t="str">
        <f t="shared" si="23"/>
        <v>100&amp;100&amp;5000&amp;60.66&amp;60.66&amp;\textsc{Ex}&amp;\textbf{best}&amp;53.7&amp;60.06&amp;36&amp;59.96&amp;32.4&amp;60.6&amp;624.3\\</v>
      </c>
      <c r="AL82" t="str">
        <f t="shared" si="28"/>
        <v/>
      </c>
    </row>
    <row r="83" spans="1:38" x14ac:dyDescent="0.25">
      <c r="A83" t="s">
        <v>253</v>
      </c>
      <c r="B83" t="s">
        <v>294</v>
      </c>
      <c r="C83">
        <v>4</v>
      </c>
      <c r="D83">
        <v>10</v>
      </c>
      <c r="E83">
        <v>100</v>
      </c>
      <c r="F83">
        <v>100</v>
      </c>
      <c r="G83" s="6">
        <f t="shared" si="24"/>
        <v>43.3</v>
      </c>
      <c r="H83" t="s">
        <v>330</v>
      </c>
      <c r="I83" s="6" t="s">
        <v>330</v>
      </c>
      <c r="J83" s="6">
        <f>AVERAGE('Poly short run'!B13:B22)</f>
        <v>43.2</v>
      </c>
      <c r="K83" t="str">
        <f>IF(J83=$G83,IF(J83&gt;$H83,"new","best"),"")</f>
        <v/>
      </c>
      <c r="L83" s="6">
        <f>AVERAGE('Poly short run'!D13:D22)</f>
        <v>0.5</v>
      </c>
      <c r="M83" s="6">
        <f>AVERAGE('Poly short run'!E13:E22)</f>
        <v>43.2</v>
      </c>
      <c r="N83" t="str">
        <f>IF(M83=$G83,IF(M83&gt;$H83,"new","best"),"")</f>
        <v/>
      </c>
      <c r="O83" s="6">
        <f>AVERAGE('Poly short run'!G13:G22)</f>
        <v>0.34375</v>
      </c>
      <c r="P83" s="6">
        <f>AVERAGE('Poly short run'!H13:H22)</f>
        <v>43.1</v>
      </c>
      <c r="Q83" t="str">
        <f>IF(P83=$G83,IF(P83&gt;$H83,"new","best"),"")</f>
        <v/>
      </c>
      <c r="R83" s="6">
        <f>AVERAGE('Poly short run'!J13:J22)</f>
        <v>0.2734375</v>
      </c>
      <c r="S83" s="6">
        <f>AVERAGE('Poly short run'!K13:K22)</f>
        <v>43.1</v>
      </c>
      <c r="T83" t="str">
        <f>IF(S83=$G83,IF(S83&gt;$H83,"new","best"),"")</f>
        <v/>
      </c>
      <c r="U83" s="6">
        <f>AVERAGE('Poly short run'!M13:M22)</f>
        <v>0.13845515000000003</v>
      </c>
      <c r="V83" s="6">
        <f>AVERAGE('Poly short run'!N13:N22)</f>
        <v>43.2</v>
      </c>
      <c r="W83" t="str">
        <f>IF(V83=$G83,IF(V83&gt;$H83,"new","best"),"")</f>
        <v/>
      </c>
      <c r="X83" s="6">
        <f>AVERAGE('Poly short run'!P13:P22)</f>
        <v>0.15085822999999995</v>
      </c>
      <c r="Y83" s="7">
        <f>AVERAGE('Poly short run'!Q13:Q22)</f>
        <v>43.3</v>
      </c>
      <c r="Z83" t="str">
        <f>IF(Y83=$G83,IF(Y83&gt;$H83,"new","best"),"")</f>
        <v>best</v>
      </c>
      <c r="AA83" s="6">
        <f>AVERAGE('Poly short run'!S13:S22)</f>
        <v>0.16320092999999997</v>
      </c>
      <c r="AB83" s="7">
        <f>AVERAGE('Poly short run'!T13:T22)</f>
        <v>43.3</v>
      </c>
      <c r="AC83" t="str">
        <f>IF(AB83=$G83,IF(AB83&gt;$H83,"new","best"),"")</f>
        <v>best</v>
      </c>
      <c r="AD83" s="6">
        <f>AVERAGE('Poly short run'!V13:V22)</f>
        <v>0.14804371</v>
      </c>
      <c r="AE83" s="7">
        <f>AVERAGE('Poly short run'!W13:W22)</f>
        <v>43.3</v>
      </c>
      <c r="AF83" t="str">
        <f>IF(AE83=$G83,IF(AE83&gt;$H83,"new","best"),"")</f>
        <v>best</v>
      </c>
      <c r="AG83" s="6">
        <f>AVERAGE('Poly short run'!Y13:Y22)</f>
        <v>0.14038383000000001</v>
      </c>
      <c r="AH83">
        <v>43.3</v>
      </c>
      <c r="AI83" t="str">
        <f>IF(AH83=$G83,IF(AH83&gt;$H83,"new","best"),"")</f>
        <v>best</v>
      </c>
      <c r="AJ83" s="6">
        <v>0.14804371</v>
      </c>
      <c r="AK83" t="str">
        <f>CONCATENATE(C83,"&amp;",D83,"&amp;",E83,"&amp;",IF(K83="",J83,"\textbf{"&amp;J83&amp;"}"),"&amp;",ROUND(L83,1),"&amp;",IF(N83="",M83,"\textbf{"&amp;M83&amp;"}"),"&amp;",ROUND(O83,1),"&amp;",IF(Q83="",P83,"\textbf{"&amp;P83&amp;"}"),"&amp;",ROUND(R83,1),"&amp;",IF(AI83="",AH83,"\textbf{"&amp;AH83&amp;"}"),"&amp;",ROUND(AJ83,1),"\\")</f>
        <v>4&amp;10&amp;100&amp;43.2&amp;0.5&amp;43.2&amp;0.3&amp;43.1&amp;0.3&amp;\textbf{43.3}&amp;0.1\\</v>
      </c>
      <c r="AL83" t="str">
        <f t="shared" ref="AL83:AL130" si="30">IF(AI83="new",CONCATENATE(B83,"&amp;",C83,"&amp;",D83,"&amp;",E83,"&amp;",G83,"&amp;",H83,"&amp;\textsc{",I83,"}&amp;",IF(K83="",J83,"\textbf{"&amp;K83&amp;"}"),"&amp;",ROUND(L83,1),"&amp;",IF(N83="",M83,"\textbf{"&amp;N83&amp;"}"),"&amp;",ROUND(O83,1),"&amp;",IF(Q83="",P83,"\textbf{"&amp;Q83&amp;"}"),"&amp;",ROUND(R83,1),"&amp;",IF(AI83="",AH83,"\textbf{"&amp;AI83&amp;"}"),"&amp;",ROUND(AJ83,1),"\\"),"")</f>
        <v/>
      </c>
    </row>
    <row r="84" spans="1:38" x14ac:dyDescent="0.25">
      <c r="A84" t="s">
        <v>254</v>
      </c>
      <c r="B84" t="s">
        <v>294</v>
      </c>
      <c r="C84">
        <v>4</v>
      </c>
      <c r="D84">
        <v>10</v>
      </c>
      <c r="E84">
        <v>500</v>
      </c>
      <c r="F84">
        <v>500</v>
      </c>
      <c r="G84" s="6">
        <f t="shared" si="24"/>
        <v>233</v>
      </c>
      <c r="H84" t="s">
        <v>330</v>
      </c>
      <c r="I84" s="6" t="s">
        <v>330</v>
      </c>
      <c r="J84" s="6">
        <f>AVERAGE('Poly short run'!B23:B32)</f>
        <v>232.5</v>
      </c>
      <c r="K84" t="str">
        <f>IF(J84=$G84,IF(J84&gt;$H84,"new","best"),"")</f>
        <v/>
      </c>
      <c r="L84" s="6">
        <f>AVERAGE('Poly short run'!D23:D32)</f>
        <v>4.1093770000000003</v>
      </c>
      <c r="M84" s="6">
        <f>AVERAGE('Poly short run'!E23:E32)</f>
        <v>232.7</v>
      </c>
      <c r="N84" t="str">
        <f>IF(M84=$G84,IF(M84&gt;$H84,"new","best"),"")</f>
        <v/>
      </c>
      <c r="O84" s="6">
        <f>AVERAGE('Poly short run'!G23:G32)</f>
        <v>2.576562</v>
      </c>
      <c r="P84" s="6">
        <f>AVERAGE('Poly short run'!H23:H32)</f>
        <v>231.3</v>
      </c>
      <c r="Q84" t="str">
        <f>IF(P84=$G84,IF(P84&gt;$H84,"new","best"),"")</f>
        <v/>
      </c>
      <c r="R84" s="6">
        <f>AVERAGE('Poly short run'!J23:J32)</f>
        <v>2.0671869999999997</v>
      </c>
      <c r="S84" s="6">
        <f>AVERAGE('Poly short run'!K23:K32)</f>
        <v>232</v>
      </c>
      <c r="T84" t="str">
        <f>IF(S84=$G84,IF(S84&gt;$H84,"new","best"),"")</f>
        <v/>
      </c>
      <c r="U84" s="6">
        <f>AVERAGE('Poly short run'!M23:M32)</f>
        <v>2.5989973800000006</v>
      </c>
      <c r="V84" s="6">
        <f>AVERAGE('Poly short run'!N23:N32)</f>
        <v>232.2</v>
      </c>
      <c r="W84" t="str">
        <f>IF(V84=$G84,IF(V84&gt;$H84,"new","best"),"")</f>
        <v/>
      </c>
      <c r="X84" s="6">
        <f>AVERAGE('Poly short run'!P23:P32)</f>
        <v>2.6433001200000001</v>
      </c>
      <c r="Y84" s="7">
        <f>AVERAGE('Poly short run'!Q23:Q32)</f>
        <v>232.9</v>
      </c>
      <c r="Z84" t="str">
        <f>IF(Y84=$G84,IF(Y84&gt;$H84,"new","best"),"")</f>
        <v/>
      </c>
      <c r="AA84" s="6">
        <f>AVERAGE('Poly short run'!S23:S32)</f>
        <v>2.7486368699999999</v>
      </c>
      <c r="AB84" s="7">
        <f>AVERAGE('Poly short run'!T23:T32)</f>
        <v>233</v>
      </c>
      <c r="AC84" t="str">
        <f>IF(AB84=$G84,IF(AB84&gt;$H84,"new","best"),"")</f>
        <v>best</v>
      </c>
      <c r="AD84" s="6">
        <f>AVERAGE('Poly short run'!V23:V32)</f>
        <v>2.5128664600000006</v>
      </c>
      <c r="AE84" s="6">
        <f>AVERAGE('Poly short run'!W23:W32)</f>
        <v>231.7</v>
      </c>
      <c r="AF84" t="str">
        <f>IF(AE84=$G84,IF(AE84&gt;$H84,"new","best"),"")</f>
        <v/>
      </c>
      <c r="AG84" s="6">
        <f>AVERAGE('Poly short run'!Y23:Y32)</f>
        <v>2.6225013599999998</v>
      </c>
      <c r="AH84">
        <v>233</v>
      </c>
      <c r="AI84" t="str">
        <f>IF(AH84=$G84,IF(AH84&gt;$H84,"new","best"),"")</f>
        <v>best</v>
      </c>
      <c r="AJ84" s="6">
        <v>2.5128664600000006</v>
      </c>
      <c r="AK84" t="str">
        <f t="shared" ref="AK84:AK88" si="31">CONCATENATE(C84,"&amp;",D84,"&amp;",E84,"&amp;",IF(K84="",J84,"\textbf{"&amp;J84&amp;"}"),"&amp;",ROUND(L84,1),"&amp;",IF(N84="",M84,"\textbf{"&amp;M84&amp;"}"),"&amp;",ROUND(O84,1),"&amp;",IF(Q84="",P84,"\textbf{"&amp;P84&amp;"}"),"&amp;",ROUND(R84,1),"&amp;",IF(AI84="",AH84,"\textbf{"&amp;AH84&amp;"}"),"&amp;",ROUND(AJ84,1),"\\")</f>
        <v>4&amp;10&amp;500&amp;232.5&amp;4.1&amp;232.7&amp;2.6&amp;231.3&amp;2.1&amp;\textbf{233}&amp;2.5\\</v>
      </c>
      <c r="AL84" t="str">
        <f t="shared" si="30"/>
        <v/>
      </c>
    </row>
    <row r="85" spans="1:38" x14ac:dyDescent="0.25">
      <c r="A85" t="s">
        <v>252</v>
      </c>
      <c r="B85" t="s">
        <v>294</v>
      </c>
      <c r="C85">
        <v>4</v>
      </c>
      <c r="D85">
        <v>10</v>
      </c>
      <c r="E85">
        <v>1000</v>
      </c>
      <c r="F85">
        <v>1000</v>
      </c>
      <c r="G85" s="6">
        <f t="shared" si="24"/>
        <v>470.9</v>
      </c>
      <c r="H85" t="s">
        <v>330</v>
      </c>
      <c r="I85" s="6" t="s">
        <v>330</v>
      </c>
      <c r="J85" s="6">
        <f>AVERAGE('Poly short run'!B3:B12)</f>
        <v>470.7</v>
      </c>
      <c r="K85" t="str">
        <f t="shared" si="25"/>
        <v/>
      </c>
      <c r="L85" s="6">
        <f>AVERAGE('Poly short run'!D3:D12)</f>
        <v>8.765623999999999</v>
      </c>
      <c r="M85" s="6">
        <f>AVERAGE('Poly short run'!E3:E12)</f>
        <v>470.1</v>
      </c>
      <c r="N85" t="str">
        <f t="shared" si="26"/>
        <v/>
      </c>
      <c r="O85" s="6">
        <f>AVERAGE('Poly short run'!G3:G12)</f>
        <v>5.3578130000000002</v>
      </c>
      <c r="P85" s="6">
        <f>AVERAGE('Poly short run'!H3:H12)</f>
        <v>467.3</v>
      </c>
      <c r="Q85" t="str">
        <f t="shared" si="27"/>
        <v/>
      </c>
      <c r="R85" s="6">
        <f>AVERAGE('Poly short run'!J3:J12)</f>
        <v>4.2453130000000003</v>
      </c>
      <c r="S85" s="6">
        <f>AVERAGE('Poly short run'!K3:K12)</f>
        <v>468.8</v>
      </c>
      <c r="T85" t="str">
        <f t="shared" si="15"/>
        <v/>
      </c>
      <c r="U85" s="6">
        <f>AVERAGE('Poly short run'!M3:M12)</f>
        <v>10.154002550000001</v>
      </c>
      <c r="V85" s="6">
        <f>AVERAGE('Poly short run'!N3:N12)</f>
        <v>469.5</v>
      </c>
      <c r="W85" t="str">
        <f t="shared" si="16"/>
        <v/>
      </c>
      <c r="X85" s="6">
        <f>AVERAGE('Poly short run'!P3:P12)</f>
        <v>10.50272393</v>
      </c>
      <c r="Y85" s="7">
        <f>AVERAGE('Poly short run'!Q3:Q12)</f>
        <v>470.9</v>
      </c>
      <c r="Z85" t="str">
        <f t="shared" si="17"/>
        <v>best</v>
      </c>
      <c r="AA85" s="6">
        <f>AVERAGE('Poly short run'!S3:S12)</f>
        <v>10.817113060000001</v>
      </c>
      <c r="AB85" s="7">
        <f>AVERAGE('Poly short run'!T3:T12)</f>
        <v>470.9</v>
      </c>
      <c r="AC85" t="str">
        <f t="shared" si="18"/>
        <v>best</v>
      </c>
      <c r="AD85" s="6">
        <f>AVERAGE('Poly short run'!V3:V12)</f>
        <v>10.349026499999999</v>
      </c>
      <c r="AE85" s="6">
        <f>AVERAGE('Poly short run'!W3:W12)</f>
        <v>467.9</v>
      </c>
      <c r="AF85" t="str">
        <f t="shared" si="19"/>
        <v/>
      </c>
      <c r="AG85" s="6">
        <f>AVERAGE('Poly short run'!Y3:Y12)</f>
        <v>10.83145131</v>
      </c>
      <c r="AH85">
        <v>470.9</v>
      </c>
      <c r="AI85" t="str">
        <f t="shared" si="20"/>
        <v>best</v>
      </c>
      <c r="AJ85" s="6">
        <v>10.349026499999999</v>
      </c>
      <c r="AK85" t="str">
        <f t="shared" si="31"/>
        <v>4&amp;10&amp;1000&amp;470.7&amp;8.8&amp;470.1&amp;5.4&amp;467.3&amp;4.2&amp;\textbf{470.9}&amp;10.3\\</v>
      </c>
      <c r="AL85" t="str">
        <f t="shared" si="30"/>
        <v/>
      </c>
    </row>
    <row r="86" spans="1:38" x14ac:dyDescent="0.25">
      <c r="A86" t="s">
        <v>255</v>
      </c>
      <c r="B86" t="s">
        <v>294</v>
      </c>
      <c r="C86">
        <v>4</v>
      </c>
      <c r="D86">
        <v>50</v>
      </c>
      <c r="E86">
        <v>100</v>
      </c>
      <c r="F86">
        <v>100</v>
      </c>
      <c r="G86" s="6">
        <f t="shared" si="24"/>
        <v>35.799999999999997</v>
      </c>
      <c r="H86" t="s">
        <v>330</v>
      </c>
      <c r="I86" s="6" t="s">
        <v>330</v>
      </c>
      <c r="J86" s="6">
        <f>AVERAGE('Poly short run'!B43:B52)</f>
        <v>35.700000000000003</v>
      </c>
      <c r="K86" t="str">
        <f>IF(J86=$G86,IF(J86&gt;$H86,"new","best"),"")</f>
        <v/>
      </c>
      <c r="L86" s="6">
        <f>AVERAGE('Poly short run'!D43:D52)</f>
        <v>0.62187499999999996</v>
      </c>
      <c r="M86" s="6">
        <f>AVERAGE('Poly short run'!E43:E52)</f>
        <v>35.6</v>
      </c>
      <c r="N86" t="str">
        <f>IF(M86=$G86,IF(M86&gt;$H86,"new","best"),"")</f>
        <v/>
      </c>
      <c r="O86" s="6">
        <f>AVERAGE('Poly short run'!G43:G52)</f>
        <v>0.3984375</v>
      </c>
      <c r="P86" s="6">
        <f>AVERAGE('Poly short run'!H43:H52)</f>
        <v>35.5</v>
      </c>
      <c r="Q86" t="str">
        <f>IF(P86=$G86,IF(P86&gt;$H86,"new","best"),"")</f>
        <v/>
      </c>
      <c r="R86" s="6">
        <f>AVERAGE('Poly short run'!J43:J52)</f>
        <v>0.34687499999999999</v>
      </c>
      <c r="S86" s="6">
        <f>AVERAGE('Poly short run'!K43:K52)</f>
        <v>35.700000000000003</v>
      </c>
      <c r="T86" t="str">
        <f>IF(S86=$G86,IF(S86&gt;$H86,"new","best"),"")</f>
        <v/>
      </c>
      <c r="U86" s="6">
        <f>AVERAGE('Poly short run'!M43:M52)</f>
        <v>0.32633743999999998</v>
      </c>
      <c r="V86" s="6">
        <f>AVERAGE('Poly short run'!N43:N52)</f>
        <v>35.799999999999997</v>
      </c>
      <c r="W86" t="str">
        <f>IF(V86=$G86,IF(V86&gt;$H86,"new","best"),"")</f>
        <v>best</v>
      </c>
      <c r="X86" s="6">
        <f>AVERAGE('Poly short run'!P43:P52)</f>
        <v>0.34755016000000005</v>
      </c>
      <c r="Y86" s="7">
        <f>AVERAGE('Poly short run'!Q43:Q52)</f>
        <v>35.799999999999997</v>
      </c>
      <c r="Z86" t="str">
        <f>IF(Y86=$G86,IF(Y86&gt;$H86,"new","best"),"")</f>
        <v>best</v>
      </c>
      <c r="AA86" s="6">
        <f>AVERAGE('Poly short run'!S43:S52)</f>
        <v>0.28691235999999998</v>
      </c>
      <c r="AB86" s="7">
        <f>AVERAGE('Poly short run'!T43:T52)</f>
        <v>35.799999999999997</v>
      </c>
      <c r="AC86" t="str">
        <f>IF(AB86=$G86,IF(AB86&gt;$H86,"new","best"),"")</f>
        <v>best</v>
      </c>
      <c r="AD86" s="6">
        <f>AVERAGE('Poly short run'!V43:V52)</f>
        <v>0.27955172</v>
      </c>
      <c r="AE86" s="6">
        <f>AVERAGE('Poly short run'!W43:W52)</f>
        <v>35.6</v>
      </c>
      <c r="AF86" t="str">
        <f>IF(AE86=$G86,IF(AE86&gt;$H86,"new","best"),"")</f>
        <v/>
      </c>
      <c r="AG86" s="6">
        <f>AVERAGE('Poly short run'!Y43:Y52)</f>
        <v>0.27895995000000001</v>
      </c>
      <c r="AH86">
        <v>35.799999999999997</v>
      </c>
      <c r="AI86" t="str">
        <f>IF(AH86=$G86,IF(AH86&gt;$H86,"new","best"),"")</f>
        <v>best</v>
      </c>
      <c r="AJ86" s="6">
        <v>0.27955172</v>
      </c>
      <c r="AK86" t="str">
        <f t="shared" si="31"/>
        <v>4&amp;50&amp;100&amp;35.7&amp;0.6&amp;35.6&amp;0.4&amp;35.5&amp;0.3&amp;\textbf{35.8}&amp;0.3\\</v>
      </c>
      <c r="AL86" t="str">
        <f t="shared" si="30"/>
        <v/>
      </c>
    </row>
    <row r="87" spans="1:38" x14ac:dyDescent="0.25">
      <c r="A87" t="s">
        <v>256</v>
      </c>
      <c r="B87" t="s">
        <v>294</v>
      </c>
      <c r="C87">
        <v>4</v>
      </c>
      <c r="D87">
        <v>50</v>
      </c>
      <c r="E87">
        <v>500</v>
      </c>
      <c r="F87">
        <v>500</v>
      </c>
      <c r="G87" s="6">
        <f t="shared" si="24"/>
        <v>202.3</v>
      </c>
      <c r="H87" t="s">
        <v>330</v>
      </c>
      <c r="I87" s="6" t="s">
        <v>330</v>
      </c>
      <c r="J87" s="6">
        <f>AVERAGE('Poly short run'!B53:B62)</f>
        <v>201.4</v>
      </c>
      <c r="K87" t="str">
        <f>IF(J87=$G87,IF(J87&gt;$H87,"new","best"),"")</f>
        <v/>
      </c>
      <c r="L87" s="6">
        <f>AVERAGE('Poly short run'!D53:D62)</f>
        <v>6.1156229999999994</v>
      </c>
      <c r="M87" s="6">
        <f>AVERAGE('Poly short run'!E53:E62)</f>
        <v>200.8</v>
      </c>
      <c r="N87" t="str">
        <f>IF(M87=$G87,IF(M87&gt;$H87,"new","best"),"")</f>
        <v/>
      </c>
      <c r="O87" s="6">
        <f>AVERAGE('Poly short run'!G53:G62)</f>
        <v>3.5</v>
      </c>
      <c r="P87" s="6">
        <f>AVERAGE('Poly short run'!H53:H62)</f>
        <v>200.4</v>
      </c>
      <c r="Q87" t="str">
        <f>IF(P87=$G87,IF(P87&gt;$H87,"new","best"),"")</f>
        <v/>
      </c>
      <c r="R87" s="6">
        <f>AVERAGE('Poly short run'!J53:J62)</f>
        <v>3.0187499999999998</v>
      </c>
      <c r="S87" s="6">
        <f>AVERAGE('Poly short run'!K53:K62)</f>
        <v>201.4</v>
      </c>
      <c r="T87" t="str">
        <f>IF(S87=$G87,IF(S87&gt;$H87,"new","best"),"")</f>
        <v/>
      </c>
      <c r="U87" s="6">
        <f>AVERAGE('Poly short run'!M53:M62)</f>
        <v>7.3682603999999996</v>
      </c>
      <c r="V87" s="6">
        <f>AVERAGE('Poly short run'!N53:N62)</f>
        <v>202.1</v>
      </c>
      <c r="W87" t="str">
        <f>IF(V87=$G87,IF(V87&gt;$H87,"new","best"),"")</f>
        <v/>
      </c>
      <c r="X87" s="6">
        <f>AVERAGE('Poly short run'!P53:P62)</f>
        <v>7.2740204899999998</v>
      </c>
      <c r="Y87" s="7">
        <f>AVERAGE('Poly short run'!Q53:Q62)</f>
        <v>202.7</v>
      </c>
      <c r="Z87" t="str">
        <f>IF(Y87=$G87,IF(Y87&gt;$H87,"new","best"),"")</f>
        <v/>
      </c>
      <c r="AA87" s="6">
        <f>AVERAGE('Poly short run'!S53:S62)</f>
        <v>6.3046266299999996</v>
      </c>
      <c r="AB87" s="7">
        <f>AVERAGE('Poly short run'!T53:T62)</f>
        <v>202.3</v>
      </c>
      <c r="AC87" t="str">
        <f>IF(AB87=$G87,IF(AB87&gt;$H87,"new","best"),"")</f>
        <v>best</v>
      </c>
      <c r="AD87" s="6">
        <f>AVERAGE('Poly short run'!V53:V62)</f>
        <v>6.1723105699999996</v>
      </c>
      <c r="AE87" s="6">
        <f>AVERAGE('Poly short run'!W53:W62)</f>
        <v>199.2</v>
      </c>
      <c r="AF87" t="str">
        <f>IF(AE87=$G87,IF(AE87&gt;$H87,"new","best"),"")</f>
        <v/>
      </c>
      <c r="AG87" s="6">
        <f>AVERAGE('Poly short run'!Y53:Y62)</f>
        <v>6.8916443000000003</v>
      </c>
      <c r="AH87">
        <v>202.3</v>
      </c>
      <c r="AI87" t="str">
        <f>IF(AH87=$G87,IF(AH87&gt;$H87,"new","best"),"")</f>
        <v>best</v>
      </c>
      <c r="AJ87" s="6">
        <v>6.1723105699999996</v>
      </c>
      <c r="AK87" t="str">
        <f t="shared" si="31"/>
        <v>4&amp;50&amp;500&amp;201.4&amp;6.1&amp;200.8&amp;3.5&amp;200.4&amp;3&amp;\textbf{202.3}&amp;6.2\\</v>
      </c>
      <c r="AL87" t="str">
        <f t="shared" si="30"/>
        <v/>
      </c>
    </row>
    <row r="88" spans="1:38" x14ac:dyDescent="0.25">
      <c r="A88" t="s">
        <v>257</v>
      </c>
      <c r="B88" t="s">
        <v>294</v>
      </c>
      <c r="C88">
        <v>4</v>
      </c>
      <c r="D88">
        <v>50</v>
      </c>
      <c r="E88">
        <v>1000</v>
      </c>
      <c r="F88">
        <v>1000</v>
      </c>
      <c r="G88" s="6">
        <f t="shared" si="24"/>
        <v>412.8</v>
      </c>
      <c r="H88" t="s">
        <v>330</v>
      </c>
      <c r="I88" s="6" t="s">
        <v>330</v>
      </c>
      <c r="J88" s="6">
        <f>AVERAGE('Poly short run'!B33:B42)</f>
        <v>412.5</v>
      </c>
      <c r="K88" t="str">
        <f t="shared" si="25"/>
        <v/>
      </c>
      <c r="L88" s="6">
        <f>AVERAGE('Poly short run'!D33:D42)</f>
        <v>13.22969</v>
      </c>
      <c r="M88" s="6">
        <f>AVERAGE('Poly short run'!E33:E42)</f>
        <v>411.2</v>
      </c>
      <c r="N88" t="str">
        <f t="shared" si="26"/>
        <v/>
      </c>
      <c r="O88" s="6">
        <f>AVERAGE('Poly short run'!G33:G42)</f>
        <v>7.359375</v>
      </c>
      <c r="P88" s="6">
        <f>AVERAGE('Poly short run'!H33:H42)</f>
        <v>411.6</v>
      </c>
      <c r="Q88" t="str">
        <f t="shared" si="27"/>
        <v/>
      </c>
      <c r="R88" s="6">
        <f>AVERAGE('Poly short run'!J33:J42)</f>
        <v>6.340622999999999</v>
      </c>
      <c r="S88" s="6">
        <f>AVERAGE('Poly short run'!K33:K42)</f>
        <v>411.6</v>
      </c>
      <c r="T88" t="str">
        <f t="shared" si="15"/>
        <v/>
      </c>
      <c r="U88" s="6">
        <f>AVERAGE('Poly short run'!M33:M42)</f>
        <v>25.496071190000002</v>
      </c>
      <c r="V88" s="6">
        <f>AVERAGE('Poly short run'!N33:N42)</f>
        <v>413.2</v>
      </c>
      <c r="W88" t="str">
        <f t="shared" si="16"/>
        <v/>
      </c>
      <c r="X88" s="6">
        <f>AVERAGE('Poly short run'!P33:P42)</f>
        <v>24.417635850000003</v>
      </c>
      <c r="Y88" s="7">
        <f>AVERAGE('Poly short run'!Q33:Q42)</f>
        <v>413.6</v>
      </c>
      <c r="Z88" t="str">
        <f t="shared" si="17"/>
        <v/>
      </c>
      <c r="AA88" s="6">
        <f>AVERAGE('Poly short run'!S33:S42)</f>
        <v>22.70228238</v>
      </c>
      <c r="AB88" s="7">
        <f>AVERAGE('Poly short run'!T33:T42)</f>
        <v>412.8</v>
      </c>
      <c r="AC88" t="str">
        <f t="shared" si="18"/>
        <v>best</v>
      </c>
      <c r="AD88" s="6">
        <f>AVERAGE('Poly short run'!V33:V42)</f>
        <v>20.879164969999998</v>
      </c>
      <c r="AE88" s="6">
        <f>AVERAGE('Poly short run'!W33:W42)</f>
        <v>407.8</v>
      </c>
      <c r="AF88" t="str">
        <f t="shared" si="19"/>
        <v/>
      </c>
      <c r="AG88" s="6">
        <f>AVERAGE('Poly short run'!Y33:Y42)</f>
        <v>25.267218769999999</v>
      </c>
      <c r="AH88">
        <v>412.8</v>
      </c>
      <c r="AI88" t="str">
        <f t="shared" si="20"/>
        <v>best</v>
      </c>
      <c r="AJ88" s="6">
        <v>20.879164969999998</v>
      </c>
      <c r="AK88" t="str">
        <f t="shared" si="31"/>
        <v>4&amp;50&amp;1000&amp;412.5&amp;13.2&amp;411.2&amp;7.4&amp;411.6&amp;6.3&amp;\textbf{412.8}&amp;20.9\\</v>
      </c>
      <c r="AL88" t="str">
        <f t="shared" si="30"/>
        <v/>
      </c>
    </row>
    <row r="89" spans="1:38" x14ac:dyDescent="0.25">
      <c r="A89" t="s">
        <v>295</v>
      </c>
      <c r="B89" t="s">
        <v>293</v>
      </c>
      <c r="C89">
        <v>4</v>
      </c>
      <c r="D89">
        <v>383</v>
      </c>
      <c r="E89">
        <v>610</v>
      </c>
      <c r="F89">
        <v>1553</v>
      </c>
      <c r="G89" s="5">
        <f t="shared" si="24"/>
        <v>279</v>
      </c>
      <c r="H89" t="s">
        <v>330</v>
      </c>
      <c r="I89" s="6" t="s">
        <v>330</v>
      </c>
      <c r="J89" s="5">
        <v>256</v>
      </c>
      <c r="K89" t="str">
        <f>IF(J89=$G89,"best","")</f>
        <v/>
      </c>
      <c r="L89" s="6">
        <v>31.125</v>
      </c>
      <c r="M89" s="5">
        <v>252</v>
      </c>
      <c r="N89" t="str">
        <f>IF(M89=$G89,"best","")</f>
        <v/>
      </c>
      <c r="O89" s="6">
        <v>13.875</v>
      </c>
      <c r="P89" s="6">
        <v>279</v>
      </c>
      <c r="Q89" t="str">
        <f>IF(P89=$G89,"best","")</f>
        <v>best</v>
      </c>
      <c r="R89">
        <v>16.843800000000002</v>
      </c>
      <c r="S89">
        <v>279</v>
      </c>
      <c r="T89" t="str">
        <f t="shared" si="15"/>
        <v>best</v>
      </c>
      <c r="U89">
        <v>91.592908300000005</v>
      </c>
      <c r="V89">
        <v>274</v>
      </c>
      <c r="W89" t="str">
        <f t="shared" si="16"/>
        <v/>
      </c>
      <c r="X89">
        <v>92.380038600000006</v>
      </c>
      <c r="Y89">
        <v>271</v>
      </c>
      <c r="Z89" t="str">
        <f t="shared" si="17"/>
        <v/>
      </c>
      <c r="AA89">
        <v>94.090101799999999</v>
      </c>
      <c r="AB89">
        <v>242</v>
      </c>
      <c r="AC89" t="str">
        <f t="shared" si="18"/>
        <v/>
      </c>
      <c r="AD89">
        <v>85.428689500000004</v>
      </c>
      <c r="AE89">
        <v>188</v>
      </c>
      <c r="AF89" t="str">
        <f t="shared" si="19"/>
        <v/>
      </c>
      <c r="AG89">
        <v>68.511346000000003</v>
      </c>
      <c r="AH89">
        <v>271</v>
      </c>
      <c r="AI89" t="str">
        <f t="shared" si="20"/>
        <v/>
      </c>
      <c r="AJ89" s="6">
        <v>94.090101799999999</v>
      </c>
      <c r="AK89" t="str">
        <f>CONCATENATE(C89,"&amp;",D89,"&amp;",E89,"&amp;",F89,"&amp;",IF(K89="",J89,"\textbf{"&amp;J89&amp;"}"),"&amp;",ROUND(L89,1),"&amp;",IF(N89="",M89,"\textbf{"&amp;M89&amp;"}"),"&amp;",ROUND(O89,1),"&amp;",IF(Q89="",P89,"\textbf{"&amp;P89&amp;"}"),"&amp;",ROUND(R89,1),"&amp;",IF(AI89="",AH89,"\textbf{"&amp;AH89&amp;"}"),"&amp;",ROUND(AJ89,1),"\\")</f>
        <v>4&amp;383&amp;610&amp;1553&amp;256&amp;31.1&amp;252&amp;13.9&amp;\textbf{279}&amp;16.8&amp;271&amp;94.1\\</v>
      </c>
      <c r="AL89" t="str">
        <f t="shared" si="30"/>
        <v/>
      </c>
    </row>
    <row r="90" spans="1:38" x14ac:dyDescent="0.25">
      <c r="A90" t="s">
        <v>296</v>
      </c>
      <c r="B90" t="s">
        <v>293</v>
      </c>
      <c r="C90">
        <v>4</v>
      </c>
      <c r="D90">
        <v>3</v>
      </c>
      <c r="E90">
        <v>1458</v>
      </c>
      <c r="F90">
        <v>1458</v>
      </c>
      <c r="G90" s="5">
        <f t="shared" si="24"/>
        <v>1365</v>
      </c>
      <c r="H90" t="s">
        <v>330</v>
      </c>
      <c r="I90" s="6" t="s">
        <v>330</v>
      </c>
      <c r="J90" s="5">
        <v>1365</v>
      </c>
      <c r="K90" t="str">
        <f t="shared" ref="K90:K123" si="32">IF(J90=$G90,"best","")</f>
        <v>best</v>
      </c>
      <c r="L90" s="6">
        <v>2.0781200000000002</v>
      </c>
      <c r="M90" s="5">
        <v>1365</v>
      </c>
      <c r="N90" t="str">
        <f t="shared" ref="N90:N123" si="33">IF(M90=$G90,"best","")</f>
        <v>best</v>
      </c>
      <c r="O90" s="6">
        <v>1</v>
      </c>
      <c r="P90" s="6">
        <v>1365</v>
      </c>
      <c r="Q90" t="str">
        <f t="shared" ref="Q90:Q123" si="34">IF(P90=$G90,"best","")</f>
        <v>best</v>
      </c>
      <c r="R90">
        <v>1.84375</v>
      </c>
      <c r="S90">
        <v>1365</v>
      </c>
      <c r="T90" t="str">
        <f t="shared" ref="T90:T123" si="35">IF(S90=$G90,"best","")</f>
        <v>best</v>
      </c>
      <c r="U90">
        <v>7.4644719999999998</v>
      </c>
      <c r="V90">
        <v>1365</v>
      </c>
      <c r="W90" t="str">
        <f t="shared" ref="W90:W123" si="36">IF(V90=$G90,"best","")</f>
        <v>best</v>
      </c>
      <c r="X90">
        <v>7.5444604000000002</v>
      </c>
      <c r="Y90">
        <v>1365</v>
      </c>
      <c r="Z90" t="str">
        <f t="shared" ref="Z90:Z123" si="37">IF(Y90=$G90,"best","")</f>
        <v>best</v>
      </c>
      <c r="AA90">
        <v>7.6637601000000002</v>
      </c>
      <c r="AB90">
        <v>1365</v>
      </c>
      <c r="AC90" t="str">
        <f t="shared" ref="AC90:AC123" si="38">IF(AB90=$G90,"best","")</f>
        <v>best</v>
      </c>
      <c r="AD90">
        <v>7.8846245000000001</v>
      </c>
      <c r="AE90">
        <v>1365</v>
      </c>
      <c r="AF90" t="str">
        <f t="shared" ref="AF90:AF123" si="39">IF(AE90=$G90,"best","")</f>
        <v>best</v>
      </c>
      <c r="AG90">
        <v>7.9315850000000001</v>
      </c>
      <c r="AH90">
        <v>1365</v>
      </c>
      <c r="AI90" t="str">
        <f t="shared" ref="AI90:AI123" si="40">IF(AH90=$G90,"best","")</f>
        <v>best</v>
      </c>
      <c r="AJ90" s="6">
        <v>7.6637601000000002</v>
      </c>
      <c r="AK90" t="str">
        <f t="shared" ref="AK90:AK123" si="41">CONCATENATE(C90,"&amp;",D90,"&amp;",E90,"&amp;",F90,"&amp;",IF(K90="",J90,"\textbf{"&amp;J90&amp;"}"),"&amp;",ROUND(L90,1),"&amp;",IF(N90="",M90,"\textbf{"&amp;M90&amp;"}"),"&amp;",ROUND(O90,1),"&amp;",IF(Q90="",P90,"\textbf{"&amp;P90&amp;"}"),"&amp;",ROUND(R90,1),"&amp;",IF(AI90="",AH90,"\textbf{"&amp;AH90&amp;"}"),"&amp;",ROUND(AJ90,1),"\\")</f>
        <v>4&amp;3&amp;1458&amp;1458&amp;\textbf{1365}&amp;2.1&amp;\textbf{1365}&amp;1&amp;\textbf{1365}&amp;1.8&amp;\textbf{1365}&amp;7.7\\</v>
      </c>
      <c r="AL90" t="str">
        <f t="shared" si="30"/>
        <v/>
      </c>
    </row>
    <row r="91" spans="1:38" x14ac:dyDescent="0.25">
      <c r="A91" t="s">
        <v>297</v>
      </c>
      <c r="B91" t="s">
        <v>293</v>
      </c>
      <c r="C91">
        <v>4</v>
      </c>
      <c r="D91">
        <v>33</v>
      </c>
      <c r="E91">
        <v>1349</v>
      </c>
      <c r="F91">
        <v>1577</v>
      </c>
      <c r="G91" s="5">
        <f t="shared" si="24"/>
        <v>755</v>
      </c>
      <c r="H91" t="s">
        <v>330</v>
      </c>
      <c r="I91" s="6" t="s">
        <v>330</v>
      </c>
      <c r="J91" s="5">
        <v>610</v>
      </c>
      <c r="K91" t="str">
        <f t="shared" si="32"/>
        <v/>
      </c>
      <c r="L91" s="6">
        <v>17.5625</v>
      </c>
      <c r="M91" s="5">
        <v>605</v>
      </c>
      <c r="N91" t="str">
        <f t="shared" si="33"/>
        <v/>
      </c>
      <c r="O91" s="6">
        <v>10.625</v>
      </c>
      <c r="P91" s="6">
        <v>755</v>
      </c>
      <c r="Q91" t="str">
        <f t="shared" si="34"/>
        <v>best</v>
      </c>
      <c r="R91">
        <v>10.828099999999999</v>
      </c>
      <c r="S91">
        <v>723</v>
      </c>
      <c r="T91" t="str">
        <f t="shared" si="35"/>
        <v/>
      </c>
      <c r="U91">
        <v>37.3261197</v>
      </c>
      <c r="V91">
        <v>684</v>
      </c>
      <c r="W91" t="str">
        <f t="shared" si="36"/>
        <v/>
      </c>
      <c r="X91">
        <v>36.507314999999998</v>
      </c>
      <c r="Y91">
        <v>689</v>
      </c>
      <c r="Z91" t="str">
        <f t="shared" si="37"/>
        <v/>
      </c>
      <c r="AA91">
        <v>36.484047799999999</v>
      </c>
      <c r="AB91">
        <v>636</v>
      </c>
      <c r="AC91" t="str">
        <f t="shared" si="38"/>
        <v/>
      </c>
      <c r="AD91">
        <v>34.4276974</v>
      </c>
      <c r="AE91">
        <v>569</v>
      </c>
      <c r="AF91" t="str">
        <f t="shared" si="39"/>
        <v/>
      </c>
      <c r="AG91">
        <v>32.362247099999998</v>
      </c>
      <c r="AH91">
        <v>689</v>
      </c>
      <c r="AI91" t="str">
        <f t="shared" si="40"/>
        <v/>
      </c>
      <c r="AJ91" s="6">
        <v>36.484047799999999</v>
      </c>
      <c r="AK91" t="str">
        <f t="shared" si="41"/>
        <v>4&amp;33&amp;1349&amp;1577&amp;610&amp;17.6&amp;605&amp;10.6&amp;\textbf{755}&amp;10.8&amp;689&amp;36.5\\</v>
      </c>
      <c r="AL91" t="str">
        <f t="shared" si="30"/>
        <v/>
      </c>
    </row>
    <row r="92" spans="1:38" x14ac:dyDescent="0.25">
      <c r="A92" t="s">
        <v>298</v>
      </c>
      <c r="B92" t="s">
        <v>293</v>
      </c>
      <c r="C92">
        <v>4</v>
      </c>
      <c r="D92">
        <v>106</v>
      </c>
      <c r="E92">
        <v>1252</v>
      </c>
      <c r="F92">
        <v>1520</v>
      </c>
      <c r="G92" s="5">
        <f t="shared" si="24"/>
        <v>515</v>
      </c>
      <c r="H92" t="s">
        <v>330</v>
      </c>
      <c r="I92" s="6" t="s">
        <v>330</v>
      </c>
      <c r="J92" s="5">
        <v>503</v>
      </c>
      <c r="K92" t="str">
        <f t="shared" si="32"/>
        <v/>
      </c>
      <c r="L92" s="6">
        <v>25.0625</v>
      </c>
      <c r="M92" s="5">
        <v>483</v>
      </c>
      <c r="N92" t="str">
        <f t="shared" si="33"/>
        <v/>
      </c>
      <c r="O92" s="6">
        <v>11.953099999999999</v>
      </c>
      <c r="P92" s="6">
        <v>515</v>
      </c>
      <c r="Q92" t="str">
        <f t="shared" si="34"/>
        <v>best</v>
      </c>
      <c r="R92">
        <v>12.1562</v>
      </c>
      <c r="S92">
        <v>509</v>
      </c>
      <c r="T92" t="str">
        <f t="shared" si="35"/>
        <v/>
      </c>
      <c r="U92">
        <v>58.873289</v>
      </c>
      <c r="V92">
        <v>527</v>
      </c>
      <c r="W92" t="str">
        <f t="shared" si="36"/>
        <v/>
      </c>
      <c r="X92">
        <v>62.569456199999998</v>
      </c>
      <c r="Y92">
        <v>514</v>
      </c>
      <c r="Z92" t="str">
        <f t="shared" si="37"/>
        <v/>
      </c>
      <c r="AA92">
        <v>61.787054699999999</v>
      </c>
      <c r="AB92">
        <v>487</v>
      </c>
      <c r="AC92" t="str">
        <f t="shared" si="38"/>
        <v/>
      </c>
      <c r="AD92">
        <v>60.1700187</v>
      </c>
      <c r="AE92">
        <v>437</v>
      </c>
      <c r="AF92" t="str">
        <f t="shared" si="39"/>
        <v/>
      </c>
      <c r="AG92">
        <v>57.111364999999999</v>
      </c>
      <c r="AH92">
        <v>514</v>
      </c>
      <c r="AI92" t="str">
        <f t="shared" si="40"/>
        <v/>
      </c>
      <c r="AJ92" s="6">
        <v>61.787054699999999</v>
      </c>
      <c r="AK92" t="str">
        <f t="shared" si="41"/>
        <v>4&amp;106&amp;1252&amp;1520&amp;503&amp;25.1&amp;483&amp;12&amp;\textbf{515}&amp;12.2&amp;514&amp;61.8\\</v>
      </c>
      <c r="AL92" t="str">
        <f t="shared" si="30"/>
        <v/>
      </c>
    </row>
    <row r="93" spans="1:38" x14ac:dyDescent="0.25">
      <c r="A93" t="s">
        <v>299</v>
      </c>
      <c r="B93" t="s">
        <v>293</v>
      </c>
      <c r="C93">
        <v>4</v>
      </c>
      <c r="D93">
        <v>2</v>
      </c>
      <c r="E93">
        <v>1502</v>
      </c>
      <c r="F93">
        <v>1502</v>
      </c>
      <c r="G93" s="5">
        <f t="shared" si="24"/>
        <v>1499</v>
      </c>
      <c r="H93" t="s">
        <v>330</v>
      </c>
      <c r="I93" s="6" t="s">
        <v>330</v>
      </c>
      <c r="J93" s="5">
        <v>1499</v>
      </c>
      <c r="K93" t="str">
        <f t="shared" si="32"/>
        <v>best</v>
      </c>
      <c r="L93" s="6">
        <v>3.125E-2</v>
      </c>
      <c r="M93" s="5">
        <v>1499</v>
      </c>
      <c r="N93" t="str">
        <f t="shared" si="33"/>
        <v>best</v>
      </c>
      <c r="O93" s="6">
        <v>1.5625E-2</v>
      </c>
      <c r="P93" s="6">
        <v>1499</v>
      </c>
      <c r="Q93" t="str">
        <f t="shared" si="34"/>
        <v>best</v>
      </c>
      <c r="R93">
        <v>1.5625E-2</v>
      </c>
      <c r="S93">
        <v>1499</v>
      </c>
      <c r="T93" t="str">
        <f t="shared" si="35"/>
        <v>best</v>
      </c>
      <c r="U93">
        <v>6.9186200000000003E-2</v>
      </c>
      <c r="V93">
        <v>1499</v>
      </c>
      <c r="W93" t="str">
        <f t="shared" si="36"/>
        <v>best</v>
      </c>
      <c r="X93">
        <v>7.7412099999999998E-2</v>
      </c>
      <c r="Y93">
        <v>1499</v>
      </c>
      <c r="Z93" t="str">
        <f t="shared" si="37"/>
        <v>best</v>
      </c>
      <c r="AA93">
        <v>8.3066399999999999E-2</v>
      </c>
      <c r="AB93">
        <v>1499</v>
      </c>
      <c r="AC93" t="str">
        <f t="shared" si="38"/>
        <v>best</v>
      </c>
      <c r="AD93">
        <v>7.2464200000000006E-2</v>
      </c>
      <c r="AE93">
        <v>1499</v>
      </c>
      <c r="AF93" t="str">
        <f t="shared" si="39"/>
        <v>best</v>
      </c>
      <c r="AG93">
        <v>6.5506999999999996E-2</v>
      </c>
      <c r="AH93">
        <v>1499</v>
      </c>
      <c r="AI93" t="str">
        <f t="shared" si="40"/>
        <v>best</v>
      </c>
      <c r="AJ93" s="6">
        <v>8.3066399999999999E-2</v>
      </c>
      <c r="AK93" t="str">
        <f t="shared" si="41"/>
        <v>4&amp;2&amp;1502&amp;1502&amp;\textbf{1499}&amp;0&amp;\textbf{1499}&amp;0&amp;\textbf{1499}&amp;0&amp;\textbf{1499}&amp;0.1\\</v>
      </c>
      <c r="AL93" t="str">
        <f t="shared" si="30"/>
        <v/>
      </c>
    </row>
    <row r="94" spans="1:38" x14ac:dyDescent="0.25">
      <c r="A94" t="s">
        <v>300</v>
      </c>
      <c r="B94" t="s">
        <v>293</v>
      </c>
      <c r="C94">
        <v>4</v>
      </c>
      <c r="D94">
        <v>12</v>
      </c>
      <c r="E94">
        <v>1274</v>
      </c>
      <c r="F94">
        <v>1413</v>
      </c>
      <c r="G94" s="5">
        <f t="shared" si="24"/>
        <v>659</v>
      </c>
      <c r="H94" t="s">
        <v>330</v>
      </c>
      <c r="I94" s="6" t="s">
        <v>330</v>
      </c>
      <c r="J94" s="5">
        <v>659</v>
      </c>
      <c r="K94" t="str">
        <f t="shared" si="32"/>
        <v>best</v>
      </c>
      <c r="L94" s="6">
        <v>13.3125</v>
      </c>
      <c r="M94" s="5">
        <v>636</v>
      </c>
      <c r="N94" t="str">
        <f t="shared" si="33"/>
        <v/>
      </c>
      <c r="O94" s="6">
        <v>8.5156200000000002</v>
      </c>
      <c r="P94" s="6">
        <v>627</v>
      </c>
      <c r="Q94" t="str">
        <f t="shared" si="34"/>
        <v/>
      </c>
      <c r="R94">
        <v>6.8593799999999998</v>
      </c>
      <c r="S94">
        <v>604</v>
      </c>
      <c r="T94" t="str">
        <f t="shared" si="35"/>
        <v/>
      </c>
      <c r="U94">
        <v>15.317925499999999</v>
      </c>
      <c r="V94">
        <v>653</v>
      </c>
      <c r="W94" t="str">
        <f t="shared" si="36"/>
        <v/>
      </c>
      <c r="X94">
        <v>17.6649131</v>
      </c>
      <c r="Y94">
        <v>659</v>
      </c>
      <c r="Z94" t="str">
        <f t="shared" si="37"/>
        <v>best</v>
      </c>
      <c r="AA94">
        <v>18.8680989</v>
      </c>
      <c r="AB94">
        <v>680</v>
      </c>
      <c r="AC94" t="str">
        <f t="shared" si="38"/>
        <v/>
      </c>
      <c r="AD94">
        <v>18.928760700000002</v>
      </c>
      <c r="AE94">
        <v>627</v>
      </c>
      <c r="AF94" t="str">
        <f t="shared" si="39"/>
        <v/>
      </c>
      <c r="AG94">
        <v>16.567784799999998</v>
      </c>
      <c r="AH94">
        <v>659</v>
      </c>
      <c r="AI94" t="str">
        <f t="shared" si="40"/>
        <v>best</v>
      </c>
      <c r="AJ94" s="6">
        <v>18.8680989</v>
      </c>
      <c r="AK94" t="str">
        <f t="shared" si="41"/>
        <v>4&amp;12&amp;1274&amp;1413&amp;\textbf{659}&amp;13.3&amp;636&amp;8.5&amp;627&amp;6.9&amp;\textbf{659}&amp;18.9\\</v>
      </c>
      <c r="AL94" t="str">
        <f t="shared" si="30"/>
        <v/>
      </c>
    </row>
    <row r="95" spans="1:38" x14ac:dyDescent="0.25">
      <c r="A95" t="s">
        <v>301</v>
      </c>
      <c r="B95" t="s">
        <v>293</v>
      </c>
      <c r="C95">
        <v>4</v>
      </c>
      <c r="D95">
        <v>15</v>
      </c>
      <c r="E95">
        <v>1302</v>
      </c>
      <c r="F95">
        <v>1515</v>
      </c>
      <c r="G95" s="5">
        <f t="shared" si="24"/>
        <v>678</v>
      </c>
      <c r="H95" t="s">
        <v>330</v>
      </c>
      <c r="I95" s="6" t="s">
        <v>330</v>
      </c>
      <c r="J95" s="5">
        <v>598</v>
      </c>
      <c r="K95" t="str">
        <f t="shared" si="32"/>
        <v/>
      </c>
      <c r="L95" s="6">
        <v>13.3438</v>
      </c>
      <c r="M95" s="5">
        <v>602</v>
      </c>
      <c r="N95" t="str">
        <f t="shared" si="33"/>
        <v/>
      </c>
      <c r="O95" s="6">
        <v>8.5</v>
      </c>
      <c r="P95" s="6">
        <v>655</v>
      </c>
      <c r="Q95" t="str">
        <f t="shared" si="34"/>
        <v/>
      </c>
      <c r="R95">
        <v>7.6718799999999998</v>
      </c>
      <c r="S95">
        <v>657</v>
      </c>
      <c r="T95" t="str">
        <f t="shared" si="35"/>
        <v/>
      </c>
      <c r="U95">
        <v>18.7975879</v>
      </c>
      <c r="V95">
        <v>657</v>
      </c>
      <c r="W95" t="str">
        <f t="shared" si="36"/>
        <v/>
      </c>
      <c r="X95">
        <v>18.5985792</v>
      </c>
      <c r="Y95">
        <v>678</v>
      </c>
      <c r="Z95" t="str">
        <f t="shared" si="37"/>
        <v>best</v>
      </c>
      <c r="AA95">
        <v>20.718602799999999</v>
      </c>
      <c r="AB95">
        <v>678</v>
      </c>
      <c r="AC95" t="str">
        <f t="shared" si="38"/>
        <v>best</v>
      </c>
      <c r="AD95">
        <v>21.0726227</v>
      </c>
      <c r="AE95">
        <v>657</v>
      </c>
      <c r="AF95" t="str">
        <f t="shared" si="39"/>
        <v/>
      </c>
      <c r="AG95">
        <v>18.849563799999999</v>
      </c>
      <c r="AH95">
        <v>678</v>
      </c>
      <c r="AI95" t="str">
        <f t="shared" si="40"/>
        <v>best</v>
      </c>
      <c r="AJ95" s="6">
        <v>20.718602799999999</v>
      </c>
      <c r="AK95" t="str">
        <f t="shared" si="41"/>
        <v>4&amp;15&amp;1302&amp;1515&amp;598&amp;13.3&amp;602&amp;8.5&amp;655&amp;7.7&amp;\textbf{678}&amp;20.7\\</v>
      </c>
      <c r="AL95" t="str">
        <f t="shared" si="30"/>
        <v/>
      </c>
    </row>
    <row r="96" spans="1:38" x14ac:dyDescent="0.25">
      <c r="A96" t="s">
        <v>302</v>
      </c>
      <c r="B96" t="s">
        <v>293</v>
      </c>
      <c r="C96">
        <v>4</v>
      </c>
      <c r="D96">
        <v>13</v>
      </c>
      <c r="E96">
        <v>1479</v>
      </c>
      <c r="F96">
        <v>1557</v>
      </c>
      <c r="G96" s="5">
        <f t="shared" si="24"/>
        <v>1061</v>
      </c>
      <c r="H96" t="s">
        <v>330</v>
      </c>
      <c r="I96" s="6" t="s">
        <v>330</v>
      </c>
      <c r="J96" s="5">
        <v>811</v>
      </c>
      <c r="K96" t="str">
        <f t="shared" si="32"/>
        <v/>
      </c>
      <c r="L96" s="6">
        <v>15.75</v>
      </c>
      <c r="M96" s="5">
        <v>752</v>
      </c>
      <c r="N96" t="str">
        <f t="shared" si="33"/>
        <v/>
      </c>
      <c r="O96" s="6">
        <v>10.078099999999999</v>
      </c>
      <c r="P96" s="6">
        <v>1061</v>
      </c>
      <c r="Q96" t="str">
        <f t="shared" si="34"/>
        <v>best</v>
      </c>
      <c r="R96">
        <v>10</v>
      </c>
      <c r="S96">
        <v>955</v>
      </c>
      <c r="T96" t="str">
        <f t="shared" si="35"/>
        <v/>
      </c>
      <c r="U96">
        <v>21.913796000000001</v>
      </c>
      <c r="V96">
        <v>902</v>
      </c>
      <c r="W96" t="str">
        <f t="shared" si="36"/>
        <v/>
      </c>
      <c r="X96">
        <v>21.323315900000001</v>
      </c>
      <c r="Y96">
        <v>883</v>
      </c>
      <c r="Z96" t="str">
        <f t="shared" si="37"/>
        <v/>
      </c>
      <c r="AA96">
        <v>21.736644500000001</v>
      </c>
      <c r="AB96">
        <v>838</v>
      </c>
      <c r="AC96" t="str">
        <f t="shared" si="38"/>
        <v/>
      </c>
      <c r="AD96">
        <v>21.2913411</v>
      </c>
      <c r="AE96">
        <v>746</v>
      </c>
      <c r="AF96" t="str">
        <f t="shared" si="39"/>
        <v/>
      </c>
      <c r="AG96">
        <v>20.302567799999998</v>
      </c>
      <c r="AH96">
        <v>883</v>
      </c>
      <c r="AI96" t="str">
        <f t="shared" si="40"/>
        <v/>
      </c>
      <c r="AJ96" s="6">
        <v>21.736644500000001</v>
      </c>
      <c r="AK96" t="str">
        <f t="shared" si="41"/>
        <v>4&amp;13&amp;1479&amp;1557&amp;811&amp;15.8&amp;752&amp;10.1&amp;\textbf{1061}&amp;10&amp;883&amp;21.7\\</v>
      </c>
      <c r="AL96" t="str">
        <f t="shared" si="30"/>
        <v/>
      </c>
    </row>
    <row r="97" spans="1:38" x14ac:dyDescent="0.25">
      <c r="A97" t="s">
        <v>303</v>
      </c>
      <c r="B97" t="s">
        <v>293</v>
      </c>
      <c r="C97">
        <v>4</v>
      </c>
      <c r="D97">
        <v>13</v>
      </c>
      <c r="E97">
        <v>1308</v>
      </c>
      <c r="F97">
        <v>1507</v>
      </c>
      <c r="G97" s="5">
        <f t="shared" si="24"/>
        <v>1039</v>
      </c>
      <c r="H97" t="s">
        <v>330</v>
      </c>
      <c r="I97" s="6" t="s">
        <v>330</v>
      </c>
      <c r="J97" s="5">
        <v>1037</v>
      </c>
      <c r="K97" t="str">
        <f t="shared" si="32"/>
        <v/>
      </c>
      <c r="L97" s="6">
        <v>17.593800000000002</v>
      </c>
      <c r="M97" s="5">
        <v>1039</v>
      </c>
      <c r="N97" t="str">
        <f t="shared" si="33"/>
        <v>best</v>
      </c>
      <c r="O97" s="6">
        <v>11.0625</v>
      </c>
      <c r="P97" s="6">
        <v>862</v>
      </c>
      <c r="Q97" t="str">
        <f t="shared" si="34"/>
        <v/>
      </c>
      <c r="R97">
        <v>8.59375</v>
      </c>
      <c r="S97">
        <v>864</v>
      </c>
      <c r="T97" t="str">
        <f t="shared" si="35"/>
        <v/>
      </c>
      <c r="U97">
        <v>24.728573399999998</v>
      </c>
      <c r="V97">
        <v>865</v>
      </c>
      <c r="W97" t="str">
        <f t="shared" si="36"/>
        <v/>
      </c>
      <c r="X97">
        <v>25.9653451</v>
      </c>
      <c r="Y97">
        <v>882</v>
      </c>
      <c r="Z97" t="str">
        <f t="shared" si="37"/>
        <v/>
      </c>
      <c r="AA97">
        <v>25.886577599999999</v>
      </c>
      <c r="AB97">
        <v>880</v>
      </c>
      <c r="AC97" t="str">
        <f t="shared" si="38"/>
        <v/>
      </c>
      <c r="AD97">
        <v>26.362287599999998</v>
      </c>
      <c r="AE97">
        <v>846</v>
      </c>
      <c r="AF97" t="str">
        <f t="shared" si="39"/>
        <v/>
      </c>
      <c r="AG97">
        <v>25.630656699999999</v>
      </c>
      <c r="AH97">
        <v>882</v>
      </c>
      <c r="AI97" t="str">
        <f t="shared" si="40"/>
        <v/>
      </c>
      <c r="AJ97" s="6">
        <v>25.886577599999999</v>
      </c>
      <c r="AK97" t="str">
        <f t="shared" si="41"/>
        <v>4&amp;13&amp;1308&amp;1507&amp;1037&amp;17.6&amp;\textbf{1039}&amp;11.1&amp;862&amp;8.6&amp;882&amp;25.9\\</v>
      </c>
      <c r="AL97" t="str">
        <f t="shared" si="30"/>
        <v/>
      </c>
    </row>
    <row r="98" spans="1:38" x14ac:dyDescent="0.25">
      <c r="A98" t="s">
        <v>304</v>
      </c>
      <c r="B98" t="s">
        <v>293</v>
      </c>
      <c r="C98">
        <v>4</v>
      </c>
      <c r="D98">
        <v>44</v>
      </c>
      <c r="E98">
        <v>873</v>
      </c>
      <c r="F98">
        <v>1543</v>
      </c>
      <c r="G98" s="5">
        <f t="shared" si="24"/>
        <v>494</v>
      </c>
      <c r="H98" t="s">
        <v>330</v>
      </c>
      <c r="I98" s="6" t="s">
        <v>330</v>
      </c>
      <c r="J98" s="5">
        <v>493</v>
      </c>
      <c r="K98" t="str">
        <f t="shared" si="32"/>
        <v/>
      </c>
      <c r="L98" s="6">
        <v>16.3125</v>
      </c>
      <c r="M98" s="5">
        <v>473</v>
      </c>
      <c r="N98" t="str">
        <f t="shared" si="33"/>
        <v/>
      </c>
      <c r="O98" s="6">
        <v>9.34375</v>
      </c>
      <c r="P98" s="6">
        <v>470</v>
      </c>
      <c r="Q98" t="str">
        <f t="shared" si="34"/>
        <v/>
      </c>
      <c r="R98">
        <v>7.7968799999999998</v>
      </c>
      <c r="S98">
        <v>482</v>
      </c>
      <c r="T98" t="str">
        <f t="shared" si="35"/>
        <v/>
      </c>
      <c r="U98">
        <v>25.660769800000001</v>
      </c>
      <c r="V98">
        <v>487</v>
      </c>
      <c r="W98" t="str">
        <f t="shared" si="36"/>
        <v/>
      </c>
      <c r="X98">
        <v>27.3392278</v>
      </c>
      <c r="Y98">
        <v>494</v>
      </c>
      <c r="Z98" t="str">
        <f t="shared" si="37"/>
        <v>best</v>
      </c>
      <c r="AA98">
        <v>29.6062665</v>
      </c>
      <c r="AB98">
        <v>475</v>
      </c>
      <c r="AC98" t="str">
        <f t="shared" si="38"/>
        <v/>
      </c>
      <c r="AD98">
        <v>29.293138800000001</v>
      </c>
      <c r="AE98">
        <v>445</v>
      </c>
      <c r="AF98" t="str">
        <f t="shared" si="39"/>
        <v/>
      </c>
      <c r="AG98">
        <v>27.8071178</v>
      </c>
      <c r="AH98">
        <v>494</v>
      </c>
      <c r="AI98" t="str">
        <f t="shared" si="40"/>
        <v>best</v>
      </c>
      <c r="AJ98" s="6">
        <v>29.6062665</v>
      </c>
      <c r="AK98" t="str">
        <f t="shared" si="41"/>
        <v>4&amp;44&amp;873&amp;1543&amp;493&amp;16.3&amp;473&amp;9.3&amp;470&amp;7.8&amp;\textbf{494}&amp;29.6\\</v>
      </c>
      <c r="AL98" t="str">
        <f t="shared" si="30"/>
        <v/>
      </c>
    </row>
    <row r="99" spans="1:38" x14ac:dyDescent="0.25">
      <c r="A99" t="s">
        <v>305</v>
      </c>
      <c r="B99" t="s">
        <v>293</v>
      </c>
      <c r="C99">
        <v>4</v>
      </c>
      <c r="D99">
        <v>4</v>
      </c>
      <c r="E99">
        <v>1408</v>
      </c>
      <c r="F99">
        <v>1530</v>
      </c>
      <c r="G99" s="5">
        <f t="shared" ref="G99:G123" si="42">MAX(H99,M99,J99,P99,AH99)</f>
        <v>1271</v>
      </c>
      <c r="H99" t="s">
        <v>330</v>
      </c>
      <c r="I99" s="6" t="s">
        <v>330</v>
      </c>
      <c r="J99" s="5">
        <v>1204</v>
      </c>
      <c r="K99" t="str">
        <f t="shared" si="32"/>
        <v/>
      </c>
      <c r="L99" s="6">
        <v>9</v>
      </c>
      <c r="M99" s="5">
        <v>1271</v>
      </c>
      <c r="N99" t="str">
        <f t="shared" si="33"/>
        <v>best</v>
      </c>
      <c r="O99" s="6">
        <v>6.2656200000000002</v>
      </c>
      <c r="P99" s="6">
        <v>1271</v>
      </c>
      <c r="Q99" t="str">
        <f t="shared" si="34"/>
        <v>best</v>
      </c>
      <c r="R99">
        <v>5.8281200000000002</v>
      </c>
      <c r="S99">
        <v>1271</v>
      </c>
      <c r="T99" t="str">
        <f t="shared" si="35"/>
        <v>best</v>
      </c>
      <c r="U99">
        <v>16.338706899999998</v>
      </c>
      <c r="V99">
        <v>1271</v>
      </c>
      <c r="W99" t="str">
        <f t="shared" si="36"/>
        <v>best</v>
      </c>
      <c r="X99">
        <v>15.960964799999999</v>
      </c>
      <c r="Y99">
        <v>1271</v>
      </c>
      <c r="Z99" t="str">
        <f t="shared" si="37"/>
        <v>best</v>
      </c>
      <c r="AA99">
        <v>15.8504474</v>
      </c>
      <c r="AB99">
        <v>1271</v>
      </c>
      <c r="AC99" t="str">
        <f t="shared" si="38"/>
        <v>best</v>
      </c>
      <c r="AD99">
        <v>16.648396300000002</v>
      </c>
      <c r="AE99">
        <v>1268</v>
      </c>
      <c r="AF99" t="str">
        <f t="shared" si="39"/>
        <v/>
      </c>
      <c r="AG99">
        <v>17.634381300000001</v>
      </c>
      <c r="AH99">
        <v>1271</v>
      </c>
      <c r="AI99" t="str">
        <f t="shared" si="40"/>
        <v>best</v>
      </c>
      <c r="AJ99" s="6">
        <v>15.8504474</v>
      </c>
      <c r="AK99" t="str">
        <f t="shared" si="41"/>
        <v>4&amp;4&amp;1408&amp;1530&amp;1204&amp;9&amp;\textbf{1271}&amp;6.3&amp;\textbf{1271}&amp;5.8&amp;\textbf{1271}&amp;15.9\\</v>
      </c>
      <c r="AL99" t="str">
        <f t="shared" si="30"/>
        <v/>
      </c>
    </row>
    <row r="100" spans="1:38" x14ac:dyDescent="0.25">
      <c r="A100" t="s">
        <v>306</v>
      </c>
      <c r="B100" t="s">
        <v>293</v>
      </c>
      <c r="C100">
        <v>4</v>
      </c>
      <c r="D100">
        <v>173</v>
      </c>
      <c r="E100">
        <v>1234</v>
      </c>
      <c r="F100">
        <v>1847</v>
      </c>
      <c r="G100" s="5">
        <f t="shared" si="42"/>
        <v>541</v>
      </c>
      <c r="H100" t="s">
        <v>330</v>
      </c>
      <c r="I100" s="6" t="s">
        <v>330</v>
      </c>
      <c r="J100" s="5">
        <v>502</v>
      </c>
      <c r="K100" t="str">
        <f t="shared" si="32"/>
        <v/>
      </c>
      <c r="L100" s="6">
        <v>34.734400000000001</v>
      </c>
      <c r="M100" s="5">
        <v>463</v>
      </c>
      <c r="N100" t="str">
        <f t="shared" si="33"/>
        <v/>
      </c>
      <c r="O100" s="6">
        <v>14.953099999999999</v>
      </c>
      <c r="P100" s="6">
        <v>541</v>
      </c>
      <c r="Q100" t="str">
        <f t="shared" si="34"/>
        <v>best</v>
      </c>
      <c r="R100">
        <v>18.25</v>
      </c>
      <c r="S100">
        <v>541</v>
      </c>
      <c r="T100" t="str">
        <f t="shared" si="35"/>
        <v>best</v>
      </c>
      <c r="U100">
        <v>92.567082400000004</v>
      </c>
      <c r="V100">
        <v>531</v>
      </c>
      <c r="W100" t="str">
        <f t="shared" si="36"/>
        <v/>
      </c>
      <c r="X100">
        <v>94.593429</v>
      </c>
      <c r="Y100">
        <v>525</v>
      </c>
      <c r="Z100" t="str">
        <f t="shared" si="37"/>
        <v/>
      </c>
      <c r="AA100">
        <v>97.495181700000003</v>
      </c>
      <c r="AB100">
        <v>496</v>
      </c>
      <c r="AC100" t="str">
        <f t="shared" si="38"/>
        <v/>
      </c>
      <c r="AD100">
        <v>95.443385899999996</v>
      </c>
      <c r="AE100">
        <v>436</v>
      </c>
      <c r="AF100" t="str">
        <f t="shared" si="39"/>
        <v/>
      </c>
      <c r="AG100">
        <v>89.348227399999999</v>
      </c>
      <c r="AH100">
        <v>525</v>
      </c>
      <c r="AI100" t="str">
        <f t="shared" si="40"/>
        <v/>
      </c>
      <c r="AJ100" s="6">
        <v>97.495181700000003</v>
      </c>
      <c r="AK100" t="str">
        <f t="shared" si="41"/>
        <v>4&amp;173&amp;1234&amp;1847&amp;502&amp;34.7&amp;463&amp;15&amp;\textbf{541}&amp;18.3&amp;525&amp;97.5\\</v>
      </c>
      <c r="AL100" t="str">
        <f t="shared" si="30"/>
        <v/>
      </c>
    </row>
    <row r="101" spans="1:38" x14ac:dyDescent="0.25">
      <c r="A101" t="s">
        <v>307</v>
      </c>
      <c r="B101" t="s">
        <v>293</v>
      </c>
      <c r="C101">
        <v>4</v>
      </c>
      <c r="D101">
        <v>13</v>
      </c>
      <c r="E101">
        <v>1446</v>
      </c>
      <c r="F101">
        <v>1551</v>
      </c>
      <c r="G101" s="5">
        <f t="shared" si="42"/>
        <v>794</v>
      </c>
      <c r="H101" t="s">
        <v>330</v>
      </c>
      <c r="I101" s="6" t="s">
        <v>330</v>
      </c>
      <c r="J101" s="5">
        <v>681</v>
      </c>
      <c r="K101" t="str">
        <f t="shared" si="32"/>
        <v/>
      </c>
      <c r="L101" s="6">
        <v>14.5</v>
      </c>
      <c r="M101" s="5">
        <v>713</v>
      </c>
      <c r="N101" t="str">
        <f t="shared" si="33"/>
        <v/>
      </c>
      <c r="O101" s="6">
        <v>9.5</v>
      </c>
      <c r="P101" s="6">
        <v>794</v>
      </c>
      <c r="Q101" t="str">
        <f t="shared" si="34"/>
        <v>best</v>
      </c>
      <c r="R101">
        <v>8.5625</v>
      </c>
      <c r="S101">
        <v>799</v>
      </c>
      <c r="T101" t="str">
        <f t="shared" si="35"/>
        <v/>
      </c>
      <c r="U101">
        <v>22.8029075</v>
      </c>
      <c r="V101">
        <v>816</v>
      </c>
      <c r="W101" t="str">
        <f t="shared" si="36"/>
        <v/>
      </c>
      <c r="X101">
        <v>23.517995899999999</v>
      </c>
      <c r="Y101">
        <v>785</v>
      </c>
      <c r="Z101" t="str">
        <f t="shared" si="37"/>
        <v/>
      </c>
      <c r="AA101">
        <v>22.193789599999999</v>
      </c>
      <c r="AB101">
        <v>713</v>
      </c>
      <c r="AC101" t="str">
        <f t="shared" si="38"/>
        <v/>
      </c>
      <c r="AD101">
        <v>21.651745600000002</v>
      </c>
      <c r="AE101">
        <v>732</v>
      </c>
      <c r="AF101" t="str">
        <f t="shared" si="39"/>
        <v/>
      </c>
      <c r="AG101">
        <v>20.800822400000001</v>
      </c>
      <c r="AH101">
        <v>785</v>
      </c>
      <c r="AI101" t="str">
        <f t="shared" si="40"/>
        <v/>
      </c>
      <c r="AJ101" s="6">
        <v>22.193789599999999</v>
      </c>
      <c r="AK101" t="str">
        <f t="shared" si="41"/>
        <v>4&amp;13&amp;1446&amp;1551&amp;681&amp;14.5&amp;713&amp;9.5&amp;\textbf{794}&amp;8.6&amp;785&amp;22.2\\</v>
      </c>
      <c r="AL101" t="str">
        <f t="shared" si="30"/>
        <v/>
      </c>
    </row>
    <row r="102" spans="1:38" x14ac:dyDescent="0.25">
      <c r="A102" t="s">
        <v>308</v>
      </c>
      <c r="B102" t="s">
        <v>293</v>
      </c>
      <c r="C102">
        <v>4</v>
      </c>
      <c r="D102">
        <v>88</v>
      </c>
      <c r="E102">
        <v>1360</v>
      </c>
      <c r="F102">
        <v>1545</v>
      </c>
      <c r="G102" s="5">
        <f t="shared" si="42"/>
        <v>667</v>
      </c>
      <c r="H102" t="s">
        <v>330</v>
      </c>
      <c r="I102" s="6" t="s">
        <v>330</v>
      </c>
      <c r="J102" s="5">
        <v>583</v>
      </c>
      <c r="K102" t="str">
        <f t="shared" si="32"/>
        <v/>
      </c>
      <c r="L102" s="6">
        <v>27.343800000000002</v>
      </c>
      <c r="M102" s="5">
        <v>570</v>
      </c>
      <c r="N102" t="str">
        <f t="shared" si="33"/>
        <v/>
      </c>
      <c r="O102" s="6">
        <v>13.7812</v>
      </c>
      <c r="P102" s="6">
        <v>667</v>
      </c>
      <c r="Q102" t="str">
        <f t="shared" si="34"/>
        <v>best</v>
      </c>
      <c r="R102">
        <v>15.078099999999999</v>
      </c>
      <c r="S102">
        <v>611</v>
      </c>
      <c r="T102" t="str">
        <f t="shared" si="35"/>
        <v/>
      </c>
      <c r="U102">
        <v>57.962775000000001</v>
      </c>
      <c r="V102">
        <v>619</v>
      </c>
      <c r="W102" t="str">
        <f t="shared" si="36"/>
        <v/>
      </c>
      <c r="X102">
        <v>64.133887099999995</v>
      </c>
      <c r="Y102">
        <v>601</v>
      </c>
      <c r="Z102" t="str">
        <f t="shared" si="37"/>
        <v/>
      </c>
      <c r="AA102">
        <v>67.031341400000002</v>
      </c>
      <c r="AB102">
        <v>562</v>
      </c>
      <c r="AC102" t="str">
        <f t="shared" si="38"/>
        <v/>
      </c>
      <c r="AD102">
        <v>62.812264399999997</v>
      </c>
      <c r="AE102">
        <v>486</v>
      </c>
      <c r="AF102" t="str">
        <f t="shared" si="39"/>
        <v/>
      </c>
      <c r="AG102">
        <v>53.8940597</v>
      </c>
      <c r="AH102">
        <v>601</v>
      </c>
      <c r="AI102" t="str">
        <f t="shared" si="40"/>
        <v/>
      </c>
      <c r="AJ102" s="6">
        <v>67.031341400000002</v>
      </c>
      <c r="AK102" t="str">
        <f t="shared" si="41"/>
        <v>4&amp;88&amp;1360&amp;1545&amp;583&amp;27.3&amp;570&amp;13.8&amp;\textbf{667}&amp;15.1&amp;601&amp;67\\</v>
      </c>
      <c r="AL102" t="str">
        <f t="shared" si="30"/>
        <v/>
      </c>
    </row>
    <row r="103" spans="1:38" x14ac:dyDescent="0.25">
      <c r="A103" t="s">
        <v>309</v>
      </c>
      <c r="B103" t="s">
        <v>293</v>
      </c>
      <c r="C103">
        <v>4</v>
      </c>
      <c r="D103">
        <v>2</v>
      </c>
      <c r="E103">
        <v>1540</v>
      </c>
      <c r="F103">
        <v>1548</v>
      </c>
      <c r="G103" s="5">
        <f t="shared" si="42"/>
        <v>1522</v>
      </c>
      <c r="H103" t="s">
        <v>330</v>
      </c>
      <c r="I103" s="6" t="s">
        <v>330</v>
      </c>
      <c r="J103" s="5">
        <v>1522</v>
      </c>
      <c r="K103" t="str">
        <f t="shared" si="32"/>
        <v>best</v>
      </c>
      <c r="L103" s="6">
        <v>0.21875</v>
      </c>
      <c r="M103" s="5">
        <v>1522</v>
      </c>
      <c r="N103" t="str">
        <f t="shared" si="33"/>
        <v>best</v>
      </c>
      <c r="O103" s="6">
        <v>0.109375</v>
      </c>
      <c r="P103" s="6">
        <v>1522</v>
      </c>
      <c r="Q103" t="str">
        <f t="shared" si="34"/>
        <v>best</v>
      </c>
      <c r="R103">
        <v>0.125</v>
      </c>
      <c r="S103">
        <v>1522</v>
      </c>
      <c r="T103" t="str">
        <f t="shared" si="35"/>
        <v>best</v>
      </c>
      <c r="U103">
        <v>0.31931759999999998</v>
      </c>
      <c r="V103">
        <v>1522</v>
      </c>
      <c r="W103" t="str">
        <f t="shared" si="36"/>
        <v>best</v>
      </c>
      <c r="X103">
        <v>0.32981169999999999</v>
      </c>
      <c r="Y103">
        <v>1522</v>
      </c>
      <c r="Z103" t="str">
        <f t="shared" si="37"/>
        <v>best</v>
      </c>
      <c r="AA103">
        <v>0.33565859999999997</v>
      </c>
      <c r="AB103">
        <v>1522</v>
      </c>
      <c r="AC103" t="str">
        <f t="shared" si="38"/>
        <v>best</v>
      </c>
      <c r="AD103">
        <v>0.32015100000000002</v>
      </c>
      <c r="AE103">
        <v>1522</v>
      </c>
      <c r="AF103" t="str">
        <f t="shared" si="39"/>
        <v>best</v>
      </c>
      <c r="AG103">
        <v>0.29746050000000002</v>
      </c>
      <c r="AH103">
        <v>1522</v>
      </c>
      <c r="AI103" t="str">
        <f t="shared" si="40"/>
        <v>best</v>
      </c>
      <c r="AJ103" s="6">
        <v>0.33565859999999997</v>
      </c>
      <c r="AK103" t="str">
        <f t="shared" si="41"/>
        <v>4&amp;2&amp;1540&amp;1548&amp;\textbf{1522}&amp;0.2&amp;\textbf{1522}&amp;0.1&amp;\textbf{1522}&amp;0.1&amp;\textbf{1522}&amp;0.3\\</v>
      </c>
      <c r="AL103" t="str">
        <f t="shared" si="30"/>
        <v/>
      </c>
    </row>
    <row r="104" spans="1:38" x14ac:dyDescent="0.25">
      <c r="A104" t="s">
        <v>310</v>
      </c>
      <c r="B104" t="s">
        <v>293</v>
      </c>
      <c r="C104">
        <v>4</v>
      </c>
      <c r="D104">
        <v>3</v>
      </c>
      <c r="E104">
        <v>1395</v>
      </c>
      <c r="F104">
        <v>1424</v>
      </c>
      <c r="G104" s="5">
        <f t="shared" si="42"/>
        <v>1141</v>
      </c>
      <c r="H104" t="s">
        <v>330</v>
      </c>
      <c r="I104" s="6" t="s">
        <v>330</v>
      </c>
      <c r="J104" s="5">
        <v>1141</v>
      </c>
      <c r="K104" t="str">
        <f t="shared" si="32"/>
        <v>best</v>
      </c>
      <c r="L104" s="6">
        <v>11.171900000000001</v>
      </c>
      <c r="M104" s="5">
        <v>1141</v>
      </c>
      <c r="N104" t="str">
        <f t="shared" si="33"/>
        <v>best</v>
      </c>
      <c r="O104" s="6">
        <v>6.8125</v>
      </c>
      <c r="P104" s="6">
        <v>1141</v>
      </c>
      <c r="Q104" t="str">
        <f t="shared" si="34"/>
        <v>best</v>
      </c>
      <c r="R104">
        <v>6.1093799999999998</v>
      </c>
      <c r="S104">
        <v>1141</v>
      </c>
      <c r="T104" t="str">
        <f t="shared" si="35"/>
        <v>best</v>
      </c>
      <c r="U104">
        <v>13.8290948</v>
      </c>
      <c r="V104">
        <v>1141</v>
      </c>
      <c r="W104" t="str">
        <f t="shared" si="36"/>
        <v>best</v>
      </c>
      <c r="X104">
        <v>13.742021899999999</v>
      </c>
      <c r="Y104">
        <v>1141</v>
      </c>
      <c r="Z104" t="str">
        <f t="shared" si="37"/>
        <v>best</v>
      </c>
      <c r="AA104">
        <v>15.0435021</v>
      </c>
      <c r="AB104">
        <v>1141</v>
      </c>
      <c r="AC104" t="str">
        <f t="shared" si="38"/>
        <v>best</v>
      </c>
      <c r="AD104">
        <v>14.1040662</v>
      </c>
      <c r="AE104">
        <v>1141</v>
      </c>
      <c r="AF104" t="str">
        <f t="shared" si="39"/>
        <v>best</v>
      </c>
      <c r="AG104">
        <v>12.195418200000001</v>
      </c>
      <c r="AH104">
        <v>1141</v>
      </c>
      <c r="AI104" t="str">
        <f t="shared" si="40"/>
        <v>best</v>
      </c>
      <c r="AJ104" s="6">
        <v>15.0435021</v>
      </c>
      <c r="AK104" t="str">
        <f t="shared" si="41"/>
        <v>4&amp;3&amp;1395&amp;1424&amp;\textbf{1141}&amp;11.2&amp;\textbf{1141}&amp;6.8&amp;\textbf{1141}&amp;6.1&amp;\textbf{1141}&amp;15\\</v>
      </c>
      <c r="AL104" t="str">
        <f t="shared" si="30"/>
        <v/>
      </c>
    </row>
    <row r="105" spans="1:38" x14ac:dyDescent="0.25">
      <c r="A105" t="s">
        <v>311</v>
      </c>
      <c r="B105" t="s">
        <v>293</v>
      </c>
      <c r="C105">
        <v>4</v>
      </c>
      <c r="D105">
        <v>4</v>
      </c>
      <c r="E105">
        <v>1410</v>
      </c>
      <c r="F105">
        <v>1488</v>
      </c>
      <c r="G105" s="5">
        <f t="shared" si="42"/>
        <v>1123</v>
      </c>
      <c r="H105" t="s">
        <v>330</v>
      </c>
      <c r="I105" s="6" t="s">
        <v>330</v>
      </c>
      <c r="J105" s="5">
        <v>886</v>
      </c>
      <c r="K105" t="str">
        <f t="shared" si="32"/>
        <v/>
      </c>
      <c r="L105" s="6">
        <v>9.8125</v>
      </c>
      <c r="M105" s="5">
        <v>1123</v>
      </c>
      <c r="N105" t="str">
        <f t="shared" si="33"/>
        <v>best</v>
      </c>
      <c r="O105" s="6">
        <v>7.9843799999999998</v>
      </c>
      <c r="P105" s="6">
        <v>1123</v>
      </c>
      <c r="Q105" t="str">
        <f t="shared" si="34"/>
        <v>best</v>
      </c>
      <c r="R105">
        <v>6.6875</v>
      </c>
      <c r="S105">
        <v>1123</v>
      </c>
      <c r="T105" t="str">
        <f t="shared" si="35"/>
        <v>best</v>
      </c>
      <c r="U105">
        <v>17.1796288</v>
      </c>
      <c r="V105">
        <v>1123</v>
      </c>
      <c r="W105" t="str">
        <f t="shared" si="36"/>
        <v>best</v>
      </c>
      <c r="X105">
        <v>17.883062500000001</v>
      </c>
      <c r="Y105">
        <v>1123</v>
      </c>
      <c r="Z105" t="str">
        <f t="shared" si="37"/>
        <v>best</v>
      </c>
      <c r="AA105">
        <v>17.3631159</v>
      </c>
      <c r="AB105">
        <v>1123</v>
      </c>
      <c r="AC105" t="str">
        <f t="shared" si="38"/>
        <v>best</v>
      </c>
      <c r="AD105">
        <v>17.849747600000001</v>
      </c>
      <c r="AE105">
        <v>1123</v>
      </c>
      <c r="AF105" t="str">
        <f t="shared" si="39"/>
        <v>best</v>
      </c>
      <c r="AG105">
        <v>15.5312758</v>
      </c>
      <c r="AH105">
        <v>1123</v>
      </c>
      <c r="AI105" t="str">
        <f t="shared" si="40"/>
        <v>best</v>
      </c>
      <c r="AJ105" s="6">
        <v>17.3631159</v>
      </c>
      <c r="AK105" t="str">
        <f t="shared" si="41"/>
        <v>4&amp;4&amp;1410&amp;1488&amp;886&amp;9.8&amp;\textbf{1123}&amp;8&amp;\textbf{1123}&amp;6.7&amp;\textbf{1123}&amp;17.4\\</v>
      </c>
      <c r="AL105" t="str">
        <f t="shared" si="30"/>
        <v/>
      </c>
    </row>
    <row r="106" spans="1:38" x14ac:dyDescent="0.25">
      <c r="A106" t="s">
        <v>312</v>
      </c>
      <c r="B106" t="s">
        <v>293</v>
      </c>
      <c r="C106">
        <v>4</v>
      </c>
      <c r="D106">
        <v>51</v>
      </c>
      <c r="E106">
        <v>1266</v>
      </c>
      <c r="F106">
        <v>1522</v>
      </c>
      <c r="G106" s="5">
        <f t="shared" si="42"/>
        <v>681</v>
      </c>
      <c r="H106" t="s">
        <v>330</v>
      </c>
      <c r="I106" s="6" t="s">
        <v>330</v>
      </c>
      <c r="J106" s="5">
        <v>681</v>
      </c>
      <c r="K106" t="str">
        <f t="shared" si="32"/>
        <v>best</v>
      </c>
      <c r="L106" s="6">
        <v>25.203099999999999</v>
      </c>
      <c r="M106" s="5">
        <v>552</v>
      </c>
      <c r="N106" t="str">
        <f t="shared" si="33"/>
        <v/>
      </c>
      <c r="O106" s="6">
        <v>12.25</v>
      </c>
      <c r="P106" s="6">
        <v>667</v>
      </c>
      <c r="Q106" t="str">
        <f t="shared" si="34"/>
        <v/>
      </c>
      <c r="R106">
        <v>12.015599999999999</v>
      </c>
      <c r="S106">
        <v>616</v>
      </c>
      <c r="T106" t="str">
        <f t="shared" si="35"/>
        <v/>
      </c>
      <c r="U106">
        <v>45.963380600000001</v>
      </c>
      <c r="V106">
        <v>617</v>
      </c>
      <c r="W106" t="str">
        <f t="shared" si="36"/>
        <v/>
      </c>
      <c r="X106">
        <v>49.229162600000002</v>
      </c>
      <c r="Y106">
        <v>641</v>
      </c>
      <c r="Z106" t="str">
        <f t="shared" si="37"/>
        <v/>
      </c>
      <c r="AA106">
        <v>48.733988799999999</v>
      </c>
      <c r="AB106">
        <v>760</v>
      </c>
      <c r="AC106" t="str">
        <f t="shared" si="38"/>
        <v/>
      </c>
      <c r="AD106">
        <v>60.636665800000003</v>
      </c>
      <c r="AE106">
        <v>528</v>
      </c>
      <c r="AF106" t="str">
        <f t="shared" si="39"/>
        <v/>
      </c>
      <c r="AG106">
        <v>46.143528099999997</v>
      </c>
      <c r="AH106">
        <v>641</v>
      </c>
      <c r="AI106" t="str">
        <f t="shared" si="40"/>
        <v/>
      </c>
      <c r="AJ106" s="6">
        <v>48.733988799999999</v>
      </c>
      <c r="AK106" t="str">
        <f t="shared" si="41"/>
        <v>4&amp;51&amp;1266&amp;1522&amp;\textbf{681}&amp;25.2&amp;552&amp;12.3&amp;667&amp;12&amp;641&amp;48.7\\</v>
      </c>
      <c r="AL106" t="str">
        <f t="shared" si="30"/>
        <v/>
      </c>
    </row>
    <row r="107" spans="1:38" x14ac:dyDescent="0.25">
      <c r="A107" t="s">
        <v>313</v>
      </c>
      <c r="B107" t="s">
        <v>293</v>
      </c>
      <c r="C107">
        <v>4</v>
      </c>
      <c r="D107">
        <v>2</v>
      </c>
      <c r="E107">
        <v>1461</v>
      </c>
      <c r="F107">
        <v>1539</v>
      </c>
      <c r="G107" s="5">
        <f t="shared" si="42"/>
        <v>1354</v>
      </c>
      <c r="H107" t="s">
        <v>330</v>
      </c>
      <c r="I107" s="6" t="s">
        <v>330</v>
      </c>
      <c r="J107" s="5">
        <v>1354</v>
      </c>
      <c r="K107" t="str">
        <f t="shared" si="32"/>
        <v>best</v>
      </c>
      <c r="L107" s="6">
        <v>0.90625</v>
      </c>
      <c r="M107" s="5">
        <v>1354</v>
      </c>
      <c r="N107" t="str">
        <f t="shared" si="33"/>
        <v>best</v>
      </c>
      <c r="O107" s="6">
        <v>0.53125</v>
      </c>
      <c r="P107" s="6">
        <v>1354</v>
      </c>
      <c r="Q107" t="str">
        <f t="shared" si="34"/>
        <v>best</v>
      </c>
      <c r="R107">
        <v>1.65625</v>
      </c>
      <c r="S107">
        <v>1354</v>
      </c>
      <c r="T107" t="str">
        <f t="shared" si="35"/>
        <v>best</v>
      </c>
      <c r="U107">
        <v>9.5588800000000003</v>
      </c>
      <c r="V107">
        <v>1354</v>
      </c>
      <c r="W107" t="str">
        <f t="shared" si="36"/>
        <v>best</v>
      </c>
      <c r="X107">
        <v>8.7943867000000004</v>
      </c>
      <c r="Y107">
        <v>1354</v>
      </c>
      <c r="Z107" t="str">
        <f t="shared" si="37"/>
        <v>best</v>
      </c>
      <c r="AA107">
        <v>8.6323898000000003</v>
      </c>
      <c r="AB107">
        <v>1354</v>
      </c>
      <c r="AC107" t="str">
        <f t="shared" si="38"/>
        <v>best</v>
      </c>
      <c r="AD107">
        <v>8.8350372999999998</v>
      </c>
      <c r="AE107">
        <v>1354</v>
      </c>
      <c r="AF107" t="str">
        <f t="shared" si="39"/>
        <v>best</v>
      </c>
      <c r="AG107">
        <v>10.437944399999999</v>
      </c>
      <c r="AH107">
        <v>1354</v>
      </c>
      <c r="AI107" t="str">
        <f t="shared" si="40"/>
        <v>best</v>
      </c>
      <c r="AJ107" s="6">
        <v>8.6323898000000003</v>
      </c>
      <c r="AK107" t="str">
        <f t="shared" si="41"/>
        <v>4&amp;2&amp;1461&amp;1539&amp;\textbf{1354}&amp;0.9&amp;\textbf{1354}&amp;0.5&amp;\textbf{1354}&amp;1.7&amp;\textbf{1354}&amp;8.6\\</v>
      </c>
      <c r="AL107" t="str">
        <f t="shared" si="30"/>
        <v/>
      </c>
    </row>
    <row r="108" spans="1:38" x14ac:dyDescent="0.25">
      <c r="A108" t="s">
        <v>314</v>
      </c>
      <c r="B108" t="s">
        <v>293</v>
      </c>
      <c r="C108">
        <v>4</v>
      </c>
      <c r="D108">
        <v>13</v>
      </c>
      <c r="E108">
        <v>1246</v>
      </c>
      <c r="F108">
        <v>1411</v>
      </c>
      <c r="G108" s="5">
        <f t="shared" si="42"/>
        <v>699</v>
      </c>
      <c r="H108" t="s">
        <v>330</v>
      </c>
      <c r="I108" s="6" t="s">
        <v>330</v>
      </c>
      <c r="J108" s="5">
        <v>687</v>
      </c>
      <c r="K108" t="str">
        <f t="shared" si="32"/>
        <v/>
      </c>
      <c r="L108" s="6">
        <v>13</v>
      </c>
      <c r="M108" s="5">
        <v>662</v>
      </c>
      <c r="N108" t="str">
        <f t="shared" si="33"/>
        <v/>
      </c>
      <c r="O108" s="6">
        <v>7.3593799999999998</v>
      </c>
      <c r="P108" s="6">
        <v>609</v>
      </c>
      <c r="Q108" t="str">
        <f t="shared" si="34"/>
        <v/>
      </c>
      <c r="R108">
        <v>6.65625</v>
      </c>
      <c r="S108">
        <v>602</v>
      </c>
      <c r="T108" t="str">
        <f t="shared" si="35"/>
        <v/>
      </c>
      <c r="U108">
        <v>17.386396600000001</v>
      </c>
      <c r="V108">
        <v>617</v>
      </c>
      <c r="W108" t="str">
        <f t="shared" si="36"/>
        <v/>
      </c>
      <c r="X108">
        <v>16.8284448</v>
      </c>
      <c r="Y108">
        <v>699</v>
      </c>
      <c r="Z108" t="str">
        <f t="shared" si="37"/>
        <v>best</v>
      </c>
      <c r="AA108">
        <v>19.640135900000001</v>
      </c>
      <c r="AB108">
        <v>707</v>
      </c>
      <c r="AC108" t="str">
        <f t="shared" si="38"/>
        <v/>
      </c>
      <c r="AD108">
        <v>20.684708700000002</v>
      </c>
      <c r="AE108">
        <v>666</v>
      </c>
      <c r="AF108" t="str">
        <f t="shared" si="39"/>
        <v/>
      </c>
      <c r="AG108">
        <v>21.148766999999999</v>
      </c>
      <c r="AH108">
        <v>699</v>
      </c>
      <c r="AI108" t="str">
        <f t="shared" si="40"/>
        <v>best</v>
      </c>
      <c r="AJ108" s="6">
        <v>19.640135900000001</v>
      </c>
      <c r="AK108" t="str">
        <f t="shared" si="41"/>
        <v>4&amp;13&amp;1246&amp;1411&amp;687&amp;13&amp;662&amp;7.4&amp;609&amp;6.7&amp;\textbf{699}&amp;19.6\\</v>
      </c>
      <c r="AL108" t="str">
        <f t="shared" si="30"/>
        <v/>
      </c>
    </row>
    <row r="109" spans="1:38" x14ac:dyDescent="0.25">
      <c r="A109" t="s">
        <v>315</v>
      </c>
      <c r="B109" t="s">
        <v>293</v>
      </c>
      <c r="C109">
        <v>4</v>
      </c>
      <c r="D109">
        <v>4</v>
      </c>
      <c r="E109">
        <v>1434</v>
      </c>
      <c r="F109">
        <v>1478</v>
      </c>
      <c r="G109" s="5">
        <f t="shared" si="42"/>
        <v>1112</v>
      </c>
      <c r="H109" t="s">
        <v>330</v>
      </c>
      <c r="I109" s="6" t="s">
        <v>330</v>
      </c>
      <c r="J109" s="5">
        <v>876</v>
      </c>
      <c r="K109" t="str">
        <f t="shared" si="32"/>
        <v/>
      </c>
      <c r="L109" s="6">
        <v>9.6406200000000002</v>
      </c>
      <c r="M109" s="5">
        <v>1112</v>
      </c>
      <c r="N109" t="str">
        <f t="shared" si="33"/>
        <v>best</v>
      </c>
      <c r="O109" s="6">
        <v>7.9843799999999998</v>
      </c>
      <c r="P109" s="6">
        <v>1112</v>
      </c>
      <c r="Q109" t="str">
        <f t="shared" si="34"/>
        <v>best</v>
      </c>
      <c r="R109">
        <v>6.875</v>
      </c>
      <c r="S109">
        <v>1112</v>
      </c>
      <c r="T109" t="str">
        <f t="shared" si="35"/>
        <v>best</v>
      </c>
      <c r="U109">
        <v>15.653381899999999</v>
      </c>
      <c r="V109">
        <v>1112</v>
      </c>
      <c r="W109" t="str">
        <f t="shared" si="36"/>
        <v>best</v>
      </c>
      <c r="X109">
        <v>16.1410257</v>
      </c>
      <c r="Y109">
        <v>1112</v>
      </c>
      <c r="Z109" t="str">
        <f t="shared" si="37"/>
        <v>best</v>
      </c>
      <c r="AA109">
        <v>16.253081300000002</v>
      </c>
      <c r="AB109">
        <v>1112</v>
      </c>
      <c r="AC109" t="str">
        <f t="shared" si="38"/>
        <v>best</v>
      </c>
      <c r="AD109">
        <v>16.749629899999999</v>
      </c>
      <c r="AE109">
        <v>1112</v>
      </c>
      <c r="AF109" t="str">
        <f t="shared" si="39"/>
        <v>best</v>
      </c>
      <c r="AG109">
        <v>18.407059400000001</v>
      </c>
      <c r="AH109">
        <v>1112</v>
      </c>
      <c r="AI109" t="str">
        <f t="shared" si="40"/>
        <v>best</v>
      </c>
      <c r="AJ109" s="6">
        <v>16.253081300000002</v>
      </c>
      <c r="AK109" t="str">
        <f t="shared" si="41"/>
        <v>4&amp;4&amp;1434&amp;1478&amp;876&amp;9.6&amp;\textbf{1112}&amp;8&amp;\textbf{1112}&amp;6.9&amp;\textbf{1112}&amp;16.3\\</v>
      </c>
      <c r="AL109" t="str">
        <f t="shared" si="30"/>
        <v/>
      </c>
    </row>
    <row r="110" spans="1:38" x14ac:dyDescent="0.25">
      <c r="A110" t="s">
        <v>316</v>
      </c>
      <c r="B110" t="s">
        <v>293</v>
      </c>
      <c r="C110">
        <v>4</v>
      </c>
      <c r="D110">
        <v>18</v>
      </c>
      <c r="E110">
        <v>1023</v>
      </c>
      <c r="F110">
        <v>1438</v>
      </c>
      <c r="G110" s="5">
        <f t="shared" si="42"/>
        <v>475</v>
      </c>
      <c r="H110" t="s">
        <v>330</v>
      </c>
      <c r="I110" s="6" t="s">
        <v>330</v>
      </c>
      <c r="J110" s="5">
        <v>464</v>
      </c>
      <c r="K110" t="str">
        <f t="shared" si="32"/>
        <v/>
      </c>
      <c r="L110" s="6">
        <v>11.9375</v>
      </c>
      <c r="M110" s="5">
        <v>468</v>
      </c>
      <c r="N110" t="str">
        <f t="shared" si="33"/>
        <v/>
      </c>
      <c r="O110" s="6">
        <v>7.625</v>
      </c>
      <c r="P110" s="6">
        <v>458</v>
      </c>
      <c r="Q110" t="str">
        <f t="shared" si="34"/>
        <v/>
      </c>
      <c r="R110">
        <v>5.8281200000000002</v>
      </c>
      <c r="S110">
        <v>458</v>
      </c>
      <c r="T110" t="str">
        <f t="shared" si="35"/>
        <v/>
      </c>
      <c r="U110">
        <v>13.258845900000001</v>
      </c>
      <c r="V110">
        <v>460</v>
      </c>
      <c r="W110" t="str">
        <f t="shared" si="36"/>
        <v/>
      </c>
      <c r="X110">
        <v>13.552289200000001</v>
      </c>
      <c r="Y110">
        <v>475</v>
      </c>
      <c r="Z110" t="str">
        <f t="shared" si="37"/>
        <v>best</v>
      </c>
      <c r="AA110">
        <v>14.2376872</v>
      </c>
      <c r="AB110">
        <v>469</v>
      </c>
      <c r="AC110" t="str">
        <f t="shared" si="38"/>
        <v/>
      </c>
      <c r="AD110">
        <v>14.573251000000001</v>
      </c>
      <c r="AE110">
        <v>453</v>
      </c>
      <c r="AF110" t="str">
        <f t="shared" si="39"/>
        <v/>
      </c>
      <c r="AG110">
        <v>16.689297400000001</v>
      </c>
      <c r="AH110">
        <v>475</v>
      </c>
      <c r="AI110" t="str">
        <f t="shared" si="40"/>
        <v>best</v>
      </c>
      <c r="AJ110" s="6">
        <v>14.2376872</v>
      </c>
      <c r="AK110" t="str">
        <f t="shared" si="41"/>
        <v>4&amp;18&amp;1023&amp;1438&amp;464&amp;11.9&amp;468&amp;7.6&amp;458&amp;5.8&amp;\textbf{475}&amp;14.2\\</v>
      </c>
      <c r="AL110" t="str">
        <f t="shared" si="30"/>
        <v/>
      </c>
    </row>
    <row r="111" spans="1:38" x14ac:dyDescent="0.25">
      <c r="A111" t="s">
        <v>317</v>
      </c>
      <c r="B111" t="s">
        <v>293</v>
      </c>
      <c r="C111">
        <v>4</v>
      </c>
      <c r="D111">
        <v>2</v>
      </c>
      <c r="E111">
        <v>1454</v>
      </c>
      <c r="F111">
        <v>1460</v>
      </c>
      <c r="G111" s="5">
        <f t="shared" si="42"/>
        <v>1431</v>
      </c>
      <c r="H111" t="s">
        <v>330</v>
      </c>
      <c r="I111" s="6" t="s">
        <v>330</v>
      </c>
      <c r="J111" s="5">
        <v>1431</v>
      </c>
      <c r="K111" t="str">
        <f t="shared" si="32"/>
        <v>best</v>
      </c>
      <c r="L111" s="6">
        <v>0.21875</v>
      </c>
      <c r="M111" s="5">
        <v>1431</v>
      </c>
      <c r="N111" t="str">
        <f t="shared" si="33"/>
        <v>best</v>
      </c>
      <c r="O111" s="6">
        <v>0.125</v>
      </c>
      <c r="P111" s="6">
        <v>1431</v>
      </c>
      <c r="Q111" t="str">
        <f t="shared" si="34"/>
        <v>best</v>
      </c>
      <c r="R111">
        <v>0.109375</v>
      </c>
      <c r="S111">
        <v>1431</v>
      </c>
      <c r="T111" t="str">
        <f t="shared" si="35"/>
        <v>best</v>
      </c>
      <c r="U111">
        <v>0.31390800000000002</v>
      </c>
      <c r="V111">
        <v>1431</v>
      </c>
      <c r="W111" t="str">
        <f t="shared" si="36"/>
        <v>best</v>
      </c>
      <c r="X111">
        <v>0.32525749999999998</v>
      </c>
      <c r="Y111">
        <v>1431</v>
      </c>
      <c r="Z111" t="str">
        <f t="shared" si="37"/>
        <v>best</v>
      </c>
      <c r="AA111">
        <v>0.3046007</v>
      </c>
      <c r="AB111">
        <v>1431</v>
      </c>
      <c r="AC111" t="str">
        <f t="shared" si="38"/>
        <v>best</v>
      </c>
      <c r="AD111">
        <v>0.33125080000000001</v>
      </c>
      <c r="AE111">
        <v>1431</v>
      </c>
      <c r="AF111" t="str">
        <f t="shared" si="39"/>
        <v>best</v>
      </c>
      <c r="AG111">
        <v>0.29910160000000002</v>
      </c>
      <c r="AH111">
        <v>1431</v>
      </c>
      <c r="AI111" t="str">
        <f t="shared" si="40"/>
        <v>best</v>
      </c>
      <c r="AJ111" s="6">
        <v>0.3046007</v>
      </c>
      <c r="AK111" t="str">
        <f t="shared" si="41"/>
        <v>4&amp;2&amp;1454&amp;1460&amp;\textbf{1431}&amp;0.2&amp;\textbf{1431}&amp;0.1&amp;\textbf{1431}&amp;0.1&amp;\textbf{1431}&amp;0.3\\</v>
      </c>
      <c r="AL111" t="str">
        <f t="shared" si="30"/>
        <v/>
      </c>
    </row>
    <row r="112" spans="1:38" x14ac:dyDescent="0.25">
      <c r="A112" t="s">
        <v>318</v>
      </c>
      <c r="B112" t="s">
        <v>293</v>
      </c>
      <c r="C112">
        <v>4</v>
      </c>
      <c r="D112">
        <v>8</v>
      </c>
      <c r="E112">
        <v>1401</v>
      </c>
      <c r="F112">
        <v>1533</v>
      </c>
      <c r="G112" s="5">
        <f t="shared" si="42"/>
        <v>1061</v>
      </c>
      <c r="H112" t="s">
        <v>330</v>
      </c>
      <c r="I112" s="6" t="s">
        <v>330</v>
      </c>
      <c r="J112" s="5">
        <v>1024</v>
      </c>
      <c r="K112" t="str">
        <f t="shared" si="32"/>
        <v/>
      </c>
      <c r="L112" s="6">
        <v>15.875</v>
      </c>
      <c r="M112" s="5">
        <v>1061</v>
      </c>
      <c r="N112" t="str">
        <f t="shared" si="33"/>
        <v>best</v>
      </c>
      <c r="O112" s="6">
        <v>9.7656200000000002</v>
      </c>
      <c r="P112" s="6">
        <v>858</v>
      </c>
      <c r="Q112" t="str">
        <f t="shared" si="34"/>
        <v/>
      </c>
      <c r="R112">
        <v>7.46875</v>
      </c>
      <c r="S112">
        <v>999</v>
      </c>
      <c r="T112" t="str">
        <f t="shared" si="35"/>
        <v/>
      </c>
      <c r="U112">
        <v>20.975758800000001</v>
      </c>
      <c r="V112">
        <v>859</v>
      </c>
      <c r="W112" t="str">
        <f t="shared" si="36"/>
        <v/>
      </c>
      <c r="X112">
        <v>19.572783600000001</v>
      </c>
      <c r="Y112">
        <v>864</v>
      </c>
      <c r="Z112" t="str">
        <f t="shared" si="37"/>
        <v/>
      </c>
      <c r="AA112">
        <v>18.849900399999999</v>
      </c>
      <c r="AB112">
        <v>1060</v>
      </c>
      <c r="AC112" t="str">
        <f t="shared" si="38"/>
        <v/>
      </c>
      <c r="AD112">
        <v>22.642591500000002</v>
      </c>
      <c r="AE112">
        <v>786</v>
      </c>
      <c r="AF112" t="str">
        <f t="shared" si="39"/>
        <v/>
      </c>
      <c r="AG112">
        <v>17.744784599999999</v>
      </c>
      <c r="AH112">
        <v>864</v>
      </c>
      <c r="AI112" t="str">
        <f t="shared" si="40"/>
        <v/>
      </c>
      <c r="AJ112" s="6">
        <v>18.849900399999999</v>
      </c>
      <c r="AK112" t="str">
        <f t="shared" si="41"/>
        <v>4&amp;8&amp;1401&amp;1533&amp;1024&amp;15.9&amp;\textbf{1061}&amp;9.8&amp;858&amp;7.5&amp;864&amp;18.8\\</v>
      </c>
      <c r="AL112" t="str">
        <f t="shared" si="30"/>
        <v/>
      </c>
    </row>
    <row r="113" spans="1:38" x14ac:dyDescent="0.25">
      <c r="A113" t="s">
        <v>319</v>
      </c>
      <c r="B113" t="s">
        <v>293</v>
      </c>
      <c r="C113">
        <v>4</v>
      </c>
      <c r="D113">
        <v>33</v>
      </c>
      <c r="E113">
        <v>990</v>
      </c>
      <c r="F113">
        <v>1483</v>
      </c>
      <c r="G113" s="5">
        <f t="shared" si="42"/>
        <v>492</v>
      </c>
      <c r="H113" t="s">
        <v>330</v>
      </c>
      <c r="I113" s="6" t="s">
        <v>330</v>
      </c>
      <c r="J113" s="5">
        <v>410</v>
      </c>
      <c r="K113" t="str">
        <f t="shared" si="32"/>
        <v/>
      </c>
      <c r="L113" s="6">
        <v>12.078099999999999</v>
      </c>
      <c r="M113" s="5">
        <v>492</v>
      </c>
      <c r="N113" t="str">
        <f t="shared" si="33"/>
        <v>best</v>
      </c>
      <c r="O113" s="6">
        <v>8.75</v>
      </c>
      <c r="P113" s="6">
        <v>467</v>
      </c>
      <c r="Q113" t="str">
        <f t="shared" si="34"/>
        <v/>
      </c>
      <c r="R113">
        <v>6.9375</v>
      </c>
      <c r="S113">
        <v>483</v>
      </c>
      <c r="T113" t="str">
        <f t="shared" si="35"/>
        <v/>
      </c>
      <c r="U113">
        <v>17.080732099999999</v>
      </c>
      <c r="V113">
        <v>471</v>
      </c>
      <c r="W113" t="str">
        <f t="shared" si="36"/>
        <v/>
      </c>
      <c r="X113">
        <v>16.8500212</v>
      </c>
      <c r="Y113">
        <v>456</v>
      </c>
      <c r="Z113" t="str">
        <f t="shared" si="37"/>
        <v/>
      </c>
      <c r="AA113">
        <v>16.419042000000001</v>
      </c>
      <c r="AB113">
        <v>474</v>
      </c>
      <c r="AC113" t="str">
        <f t="shared" si="38"/>
        <v/>
      </c>
      <c r="AD113">
        <v>16.970320999999998</v>
      </c>
      <c r="AE113">
        <v>435</v>
      </c>
      <c r="AF113" t="str">
        <f t="shared" si="39"/>
        <v/>
      </c>
      <c r="AG113">
        <v>17.638535900000001</v>
      </c>
      <c r="AH113">
        <v>456</v>
      </c>
      <c r="AI113" t="str">
        <f t="shared" si="40"/>
        <v/>
      </c>
      <c r="AJ113" s="6">
        <v>16.419042000000001</v>
      </c>
      <c r="AK113" t="str">
        <f t="shared" si="41"/>
        <v>4&amp;33&amp;990&amp;1483&amp;410&amp;12.1&amp;\textbf{492}&amp;8.8&amp;467&amp;6.9&amp;456&amp;16.4\\</v>
      </c>
      <c r="AL113" t="str">
        <f t="shared" si="30"/>
        <v/>
      </c>
    </row>
    <row r="114" spans="1:38" x14ac:dyDescent="0.25">
      <c r="A114" t="s">
        <v>320</v>
      </c>
      <c r="B114" t="s">
        <v>293</v>
      </c>
      <c r="C114">
        <v>4</v>
      </c>
      <c r="D114">
        <v>29</v>
      </c>
      <c r="E114">
        <v>1422</v>
      </c>
      <c r="F114">
        <v>1549</v>
      </c>
      <c r="G114" s="5">
        <f t="shared" si="42"/>
        <v>634</v>
      </c>
      <c r="H114" t="s">
        <v>330</v>
      </c>
      <c r="I114" s="6" t="s">
        <v>330</v>
      </c>
      <c r="J114" s="5">
        <v>587</v>
      </c>
      <c r="K114" t="str">
        <f t="shared" si="32"/>
        <v/>
      </c>
      <c r="L114" s="6">
        <v>16.3125</v>
      </c>
      <c r="M114" s="5">
        <v>581</v>
      </c>
      <c r="N114" t="str">
        <f t="shared" si="33"/>
        <v/>
      </c>
      <c r="O114" s="6">
        <v>9.7656200000000002</v>
      </c>
      <c r="P114" s="6">
        <v>634</v>
      </c>
      <c r="Q114" t="str">
        <f t="shared" si="34"/>
        <v>best</v>
      </c>
      <c r="R114">
        <v>8.9375</v>
      </c>
      <c r="S114">
        <v>603</v>
      </c>
      <c r="T114" t="str">
        <f t="shared" si="35"/>
        <v/>
      </c>
      <c r="U114">
        <v>25.488532299999999</v>
      </c>
      <c r="V114">
        <v>615</v>
      </c>
      <c r="W114" t="str">
        <f t="shared" si="36"/>
        <v/>
      </c>
      <c r="X114">
        <v>25.772830899999999</v>
      </c>
      <c r="Y114">
        <v>590</v>
      </c>
      <c r="Z114" t="str">
        <f t="shared" si="37"/>
        <v/>
      </c>
      <c r="AA114">
        <v>26.261042100000001</v>
      </c>
      <c r="AB114">
        <v>596</v>
      </c>
      <c r="AC114" t="str">
        <f t="shared" si="38"/>
        <v/>
      </c>
      <c r="AD114">
        <v>26.723161399999999</v>
      </c>
      <c r="AE114">
        <v>548</v>
      </c>
      <c r="AF114" t="str">
        <f t="shared" si="39"/>
        <v/>
      </c>
      <c r="AG114">
        <v>27.3214255</v>
      </c>
      <c r="AH114">
        <v>590</v>
      </c>
      <c r="AI114" t="str">
        <f t="shared" si="40"/>
        <v/>
      </c>
      <c r="AJ114" s="6">
        <v>26.261042100000001</v>
      </c>
      <c r="AK114" t="str">
        <f t="shared" si="41"/>
        <v>4&amp;29&amp;1422&amp;1549&amp;587&amp;16.3&amp;581&amp;9.8&amp;\textbf{634}&amp;8.9&amp;590&amp;26.3\\</v>
      </c>
      <c r="AL114" t="str">
        <f t="shared" si="30"/>
        <v/>
      </c>
    </row>
    <row r="115" spans="1:38" x14ac:dyDescent="0.25">
      <c r="A115" t="s">
        <v>321</v>
      </c>
      <c r="B115" t="s">
        <v>293</v>
      </c>
      <c r="C115">
        <v>4</v>
      </c>
      <c r="D115">
        <v>20</v>
      </c>
      <c r="E115">
        <v>571</v>
      </c>
      <c r="F115">
        <v>1394</v>
      </c>
      <c r="G115" s="5">
        <f t="shared" si="42"/>
        <v>438</v>
      </c>
      <c r="H115" t="s">
        <v>330</v>
      </c>
      <c r="I115" s="6" t="s">
        <v>330</v>
      </c>
      <c r="J115" s="5">
        <v>438</v>
      </c>
      <c r="K115" t="str">
        <f t="shared" si="32"/>
        <v>best</v>
      </c>
      <c r="L115" s="6">
        <v>9.625</v>
      </c>
      <c r="M115" s="5">
        <v>405</v>
      </c>
      <c r="N115" t="str">
        <f t="shared" si="33"/>
        <v/>
      </c>
      <c r="O115" s="6">
        <v>5.3593799999999998</v>
      </c>
      <c r="P115" s="6">
        <v>401</v>
      </c>
      <c r="Q115" t="str">
        <f t="shared" si="34"/>
        <v/>
      </c>
      <c r="R115">
        <v>4.46875</v>
      </c>
      <c r="S115">
        <v>401</v>
      </c>
      <c r="T115" t="str">
        <f t="shared" si="35"/>
        <v/>
      </c>
      <c r="U115">
        <v>9.9934285000000003</v>
      </c>
      <c r="V115">
        <v>417</v>
      </c>
      <c r="W115" t="str">
        <f t="shared" si="36"/>
        <v/>
      </c>
      <c r="X115">
        <v>11.235331499999999</v>
      </c>
      <c r="Y115">
        <v>431</v>
      </c>
      <c r="Z115" t="str">
        <f t="shared" si="37"/>
        <v/>
      </c>
      <c r="AA115">
        <v>11.7470894</v>
      </c>
      <c r="AB115">
        <v>426</v>
      </c>
      <c r="AC115" t="str">
        <f t="shared" si="38"/>
        <v/>
      </c>
      <c r="AD115">
        <v>11.310272700000001</v>
      </c>
      <c r="AE115">
        <v>424</v>
      </c>
      <c r="AF115" t="str">
        <f t="shared" si="39"/>
        <v/>
      </c>
      <c r="AG115">
        <v>11.566771599999999</v>
      </c>
      <c r="AH115">
        <v>431</v>
      </c>
      <c r="AI115" t="str">
        <f t="shared" si="40"/>
        <v/>
      </c>
      <c r="AJ115" s="6">
        <v>11.7470894</v>
      </c>
      <c r="AK115" t="str">
        <f t="shared" si="41"/>
        <v>4&amp;20&amp;571&amp;1394&amp;\textbf{438}&amp;9.6&amp;405&amp;5.4&amp;401&amp;4.5&amp;431&amp;11.7\\</v>
      </c>
      <c r="AL115" t="str">
        <f t="shared" si="30"/>
        <v/>
      </c>
    </row>
    <row r="116" spans="1:38" x14ac:dyDescent="0.25">
      <c r="A116" t="s">
        <v>322</v>
      </c>
      <c r="B116" t="s">
        <v>293</v>
      </c>
      <c r="C116">
        <v>4</v>
      </c>
      <c r="D116">
        <v>96</v>
      </c>
      <c r="E116">
        <v>1270</v>
      </c>
      <c r="F116">
        <v>1565</v>
      </c>
      <c r="G116" s="5">
        <f t="shared" si="42"/>
        <v>531</v>
      </c>
      <c r="H116" t="s">
        <v>330</v>
      </c>
      <c r="I116" s="6" t="s">
        <v>330</v>
      </c>
      <c r="J116" s="5">
        <v>516</v>
      </c>
      <c r="K116" t="str">
        <f t="shared" si="32"/>
        <v/>
      </c>
      <c r="L116" s="6">
        <v>24.031199999999998</v>
      </c>
      <c r="M116" s="5">
        <v>467</v>
      </c>
      <c r="N116" t="str">
        <f t="shared" si="33"/>
        <v/>
      </c>
      <c r="O116" s="6">
        <v>11.015599999999999</v>
      </c>
      <c r="P116" s="6">
        <v>531</v>
      </c>
      <c r="Q116" t="str">
        <f t="shared" si="34"/>
        <v>best</v>
      </c>
      <c r="R116">
        <v>12.2812</v>
      </c>
      <c r="S116">
        <v>517</v>
      </c>
      <c r="T116" t="str">
        <f t="shared" si="35"/>
        <v/>
      </c>
      <c r="U116">
        <v>52.6969645</v>
      </c>
      <c r="V116">
        <v>537</v>
      </c>
      <c r="W116" t="str">
        <f t="shared" si="36"/>
        <v/>
      </c>
      <c r="X116">
        <v>54.582313499999998</v>
      </c>
      <c r="Y116">
        <v>522</v>
      </c>
      <c r="Z116" t="str">
        <f t="shared" si="37"/>
        <v/>
      </c>
      <c r="AA116">
        <v>55.549627899999997</v>
      </c>
      <c r="AB116">
        <v>506</v>
      </c>
      <c r="AC116" t="str">
        <f t="shared" si="38"/>
        <v/>
      </c>
      <c r="AD116">
        <v>57.658186499999999</v>
      </c>
      <c r="AE116">
        <v>479</v>
      </c>
      <c r="AF116" t="str">
        <f t="shared" si="39"/>
        <v/>
      </c>
      <c r="AG116">
        <v>56.0498294</v>
      </c>
      <c r="AH116">
        <v>522</v>
      </c>
      <c r="AI116" t="str">
        <f t="shared" si="40"/>
        <v/>
      </c>
      <c r="AJ116" s="6">
        <v>55.549627899999997</v>
      </c>
      <c r="AK116" t="str">
        <f t="shared" si="41"/>
        <v>4&amp;96&amp;1270&amp;1565&amp;516&amp;24&amp;467&amp;11&amp;\textbf{531}&amp;12.3&amp;522&amp;55.5\\</v>
      </c>
      <c r="AL116" t="str">
        <f t="shared" si="30"/>
        <v/>
      </c>
    </row>
    <row r="117" spans="1:38" x14ac:dyDescent="0.25">
      <c r="A117" t="s">
        <v>323</v>
      </c>
      <c r="B117" t="s">
        <v>293</v>
      </c>
      <c r="C117">
        <v>4</v>
      </c>
      <c r="D117">
        <v>10</v>
      </c>
      <c r="E117">
        <v>1322</v>
      </c>
      <c r="F117">
        <v>1455</v>
      </c>
      <c r="G117" s="5">
        <f t="shared" si="42"/>
        <v>1026</v>
      </c>
      <c r="H117" t="s">
        <v>330</v>
      </c>
      <c r="I117" s="6" t="s">
        <v>330</v>
      </c>
      <c r="J117" s="5">
        <v>1026</v>
      </c>
      <c r="K117" t="str">
        <f t="shared" si="32"/>
        <v>best</v>
      </c>
      <c r="L117" s="6">
        <v>15.953099999999999</v>
      </c>
      <c r="M117" s="5">
        <v>1026</v>
      </c>
      <c r="N117" t="str">
        <f t="shared" si="33"/>
        <v>best</v>
      </c>
      <c r="O117" s="6">
        <v>9.7343799999999998</v>
      </c>
      <c r="P117" s="6">
        <v>796</v>
      </c>
      <c r="Q117" t="str">
        <f t="shared" si="34"/>
        <v/>
      </c>
      <c r="R117">
        <v>7.125</v>
      </c>
      <c r="S117">
        <v>790</v>
      </c>
      <c r="T117" t="str">
        <f t="shared" si="35"/>
        <v/>
      </c>
      <c r="U117">
        <v>15.532625700000001</v>
      </c>
      <c r="V117">
        <v>1026</v>
      </c>
      <c r="W117" t="str">
        <f t="shared" si="36"/>
        <v>best</v>
      </c>
      <c r="X117">
        <v>19.400971800000001</v>
      </c>
      <c r="Y117">
        <v>1026</v>
      </c>
      <c r="Z117" t="str">
        <f t="shared" si="37"/>
        <v>best</v>
      </c>
      <c r="AA117">
        <v>19.518310700000001</v>
      </c>
      <c r="AB117">
        <v>1026</v>
      </c>
      <c r="AC117" t="str">
        <f t="shared" si="38"/>
        <v>best</v>
      </c>
      <c r="AD117">
        <v>19.721449799999998</v>
      </c>
      <c r="AE117">
        <v>1026</v>
      </c>
      <c r="AF117" t="str">
        <f t="shared" si="39"/>
        <v>best</v>
      </c>
      <c r="AG117">
        <v>19.134274300000001</v>
      </c>
      <c r="AH117">
        <v>1026</v>
      </c>
      <c r="AI117" t="str">
        <f t="shared" si="40"/>
        <v>best</v>
      </c>
      <c r="AJ117" s="6">
        <v>19.518310700000001</v>
      </c>
      <c r="AK117" t="str">
        <f t="shared" si="41"/>
        <v>4&amp;10&amp;1322&amp;1455&amp;\textbf{1026}&amp;16&amp;\textbf{1026}&amp;9.7&amp;796&amp;7.1&amp;\textbf{1026}&amp;19.5\\</v>
      </c>
      <c r="AL117" t="str">
        <f t="shared" si="30"/>
        <v/>
      </c>
    </row>
    <row r="118" spans="1:38" x14ac:dyDescent="0.25">
      <c r="A118" t="s">
        <v>324</v>
      </c>
      <c r="B118" t="s">
        <v>293</v>
      </c>
      <c r="C118">
        <v>4</v>
      </c>
      <c r="D118">
        <v>26</v>
      </c>
      <c r="E118">
        <v>1334</v>
      </c>
      <c r="F118">
        <v>1596</v>
      </c>
      <c r="G118" s="5">
        <f t="shared" si="42"/>
        <v>640</v>
      </c>
      <c r="H118" t="s">
        <v>330</v>
      </c>
      <c r="I118" s="6" t="s">
        <v>330</v>
      </c>
      <c r="J118" s="5">
        <v>617</v>
      </c>
      <c r="K118" t="str">
        <f t="shared" si="32"/>
        <v/>
      </c>
      <c r="L118" s="6">
        <v>16.671900000000001</v>
      </c>
      <c r="M118" s="5">
        <v>584</v>
      </c>
      <c r="N118" t="str">
        <f t="shared" si="33"/>
        <v/>
      </c>
      <c r="O118" s="6">
        <v>9.375</v>
      </c>
      <c r="P118" s="6">
        <v>640</v>
      </c>
      <c r="Q118" t="str">
        <f t="shared" si="34"/>
        <v>best</v>
      </c>
      <c r="R118">
        <v>8.625</v>
      </c>
      <c r="S118">
        <v>643</v>
      </c>
      <c r="T118" t="str">
        <f t="shared" si="35"/>
        <v/>
      </c>
      <c r="U118">
        <v>25.257326899999999</v>
      </c>
      <c r="V118">
        <v>662</v>
      </c>
      <c r="W118" t="str">
        <f t="shared" si="36"/>
        <v/>
      </c>
      <c r="X118">
        <v>27.263383399999999</v>
      </c>
      <c r="Y118">
        <v>631</v>
      </c>
      <c r="Z118" t="str">
        <f t="shared" si="37"/>
        <v/>
      </c>
      <c r="AA118">
        <v>26.1634569</v>
      </c>
      <c r="AB118">
        <v>626</v>
      </c>
      <c r="AC118" t="str">
        <f t="shared" si="38"/>
        <v/>
      </c>
      <c r="AD118">
        <v>26.340827999999998</v>
      </c>
      <c r="AE118">
        <v>552</v>
      </c>
      <c r="AF118" t="str">
        <f t="shared" si="39"/>
        <v/>
      </c>
      <c r="AG118">
        <v>25.0435084</v>
      </c>
      <c r="AH118">
        <v>631</v>
      </c>
      <c r="AI118" t="str">
        <f t="shared" si="40"/>
        <v/>
      </c>
      <c r="AJ118" s="6">
        <v>26.1634569</v>
      </c>
      <c r="AK118" t="str">
        <f t="shared" si="41"/>
        <v>4&amp;26&amp;1334&amp;1596&amp;617&amp;16.7&amp;584&amp;9.4&amp;\textbf{640}&amp;8.6&amp;631&amp;26.2\\</v>
      </c>
      <c r="AL118" t="str">
        <f t="shared" si="30"/>
        <v/>
      </c>
    </row>
    <row r="119" spans="1:38" x14ac:dyDescent="0.25">
      <c r="A119" t="s">
        <v>325</v>
      </c>
      <c r="B119" t="s">
        <v>293</v>
      </c>
      <c r="C119">
        <v>4</v>
      </c>
      <c r="D119">
        <v>195</v>
      </c>
      <c r="E119">
        <v>1345</v>
      </c>
      <c r="F119">
        <v>1547</v>
      </c>
      <c r="G119" s="5">
        <f t="shared" si="42"/>
        <v>537</v>
      </c>
      <c r="H119" t="s">
        <v>330</v>
      </c>
      <c r="I119" s="6" t="s">
        <v>330</v>
      </c>
      <c r="J119" s="5">
        <v>503</v>
      </c>
      <c r="K119" t="str">
        <f t="shared" si="32"/>
        <v/>
      </c>
      <c r="L119" s="6">
        <v>38.234400000000001</v>
      </c>
      <c r="M119" s="5">
        <v>448</v>
      </c>
      <c r="N119" t="str">
        <f t="shared" si="33"/>
        <v/>
      </c>
      <c r="O119" s="6">
        <v>15.2812</v>
      </c>
      <c r="P119" s="6">
        <v>537</v>
      </c>
      <c r="Q119" t="str">
        <f t="shared" si="34"/>
        <v>best</v>
      </c>
      <c r="R119">
        <v>19.218800000000002</v>
      </c>
      <c r="S119">
        <v>536</v>
      </c>
      <c r="T119" t="str">
        <f t="shared" si="35"/>
        <v/>
      </c>
      <c r="U119">
        <v>98.557679800000003</v>
      </c>
      <c r="V119">
        <v>535</v>
      </c>
      <c r="W119" t="str">
        <f t="shared" si="36"/>
        <v/>
      </c>
      <c r="X119">
        <v>98.479890600000004</v>
      </c>
      <c r="Y119">
        <v>524</v>
      </c>
      <c r="Z119" t="str">
        <f t="shared" si="37"/>
        <v/>
      </c>
      <c r="AA119">
        <v>100.9264502</v>
      </c>
      <c r="AB119">
        <v>478</v>
      </c>
      <c r="AC119" t="str">
        <f t="shared" si="38"/>
        <v/>
      </c>
      <c r="AD119">
        <v>97.877525300000002</v>
      </c>
      <c r="AE119">
        <v>422</v>
      </c>
      <c r="AF119" t="str">
        <f t="shared" si="39"/>
        <v/>
      </c>
      <c r="AG119">
        <v>91.354695500000005</v>
      </c>
      <c r="AH119">
        <v>524</v>
      </c>
      <c r="AI119" t="str">
        <f t="shared" si="40"/>
        <v/>
      </c>
      <c r="AJ119" s="6">
        <v>100.9264502</v>
      </c>
      <c r="AK119" t="str">
        <f t="shared" si="41"/>
        <v>4&amp;195&amp;1345&amp;1547&amp;503&amp;38.2&amp;448&amp;15.3&amp;\textbf{537}&amp;19.2&amp;524&amp;100.9\\</v>
      </c>
      <c r="AL119" t="str">
        <f t="shared" si="30"/>
        <v/>
      </c>
    </row>
    <row r="120" spans="1:38" x14ac:dyDescent="0.25">
      <c r="A120" t="s">
        <v>326</v>
      </c>
      <c r="B120" t="s">
        <v>293</v>
      </c>
      <c r="C120">
        <v>4</v>
      </c>
      <c r="D120">
        <v>8</v>
      </c>
      <c r="E120">
        <v>1454</v>
      </c>
      <c r="F120">
        <v>1532</v>
      </c>
      <c r="G120" s="5">
        <f t="shared" si="42"/>
        <v>1241</v>
      </c>
      <c r="H120" t="s">
        <v>330</v>
      </c>
      <c r="I120" s="6" t="s">
        <v>330</v>
      </c>
      <c r="J120" s="5">
        <v>1221</v>
      </c>
      <c r="K120" t="str">
        <f t="shared" si="32"/>
        <v/>
      </c>
      <c r="L120" s="6">
        <v>16.375</v>
      </c>
      <c r="M120" s="5">
        <v>1241</v>
      </c>
      <c r="N120" t="str">
        <f t="shared" si="33"/>
        <v>best</v>
      </c>
      <c r="O120" s="6">
        <v>9.9843799999999998</v>
      </c>
      <c r="P120" s="6">
        <v>1241</v>
      </c>
      <c r="Q120" t="str">
        <f t="shared" si="34"/>
        <v>best</v>
      </c>
      <c r="R120">
        <v>8.59375</v>
      </c>
      <c r="S120">
        <v>1241</v>
      </c>
      <c r="T120" t="str">
        <f t="shared" si="35"/>
        <v>best</v>
      </c>
      <c r="U120">
        <v>23.752906599999999</v>
      </c>
      <c r="V120">
        <v>1241</v>
      </c>
      <c r="W120" t="str">
        <f t="shared" si="36"/>
        <v>best</v>
      </c>
      <c r="X120">
        <v>24.7189975</v>
      </c>
      <c r="Y120">
        <v>1241</v>
      </c>
      <c r="Z120" t="str">
        <f t="shared" si="37"/>
        <v>best</v>
      </c>
      <c r="AA120">
        <v>25.489010100000002</v>
      </c>
      <c r="AB120">
        <v>1241</v>
      </c>
      <c r="AC120" t="str">
        <f t="shared" si="38"/>
        <v>best</v>
      </c>
      <c r="AD120">
        <v>25.739795000000001</v>
      </c>
      <c r="AE120">
        <v>1240</v>
      </c>
      <c r="AF120" t="str">
        <f t="shared" si="39"/>
        <v/>
      </c>
      <c r="AG120">
        <v>24.3368389</v>
      </c>
      <c r="AH120">
        <v>1241</v>
      </c>
      <c r="AI120" t="str">
        <f t="shared" si="40"/>
        <v>best</v>
      </c>
      <c r="AJ120" s="6">
        <v>25.489010100000002</v>
      </c>
      <c r="AK120" t="str">
        <f t="shared" si="41"/>
        <v>4&amp;8&amp;1454&amp;1532&amp;1221&amp;16.4&amp;\textbf{1241}&amp;10&amp;\textbf{1241}&amp;8.6&amp;\textbf{1241}&amp;25.5\\</v>
      </c>
      <c r="AL120" t="str">
        <f t="shared" si="30"/>
        <v/>
      </c>
    </row>
    <row r="121" spans="1:38" x14ac:dyDescent="0.25">
      <c r="A121" t="s">
        <v>327</v>
      </c>
      <c r="B121" t="s">
        <v>293</v>
      </c>
      <c r="C121">
        <v>4</v>
      </c>
      <c r="D121">
        <v>8</v>
      </c>
      <c r="E121">
        <v>1359</v>
      </c>
      <c r="F121">
        <v>1612</v>
      </c>
      <c r="G121" s="5">
        <f t="shared" si="42"/>
        <v>627</v>
      </c>
      <c r="H121" t="s">
        <v>330</v>
      </c>
      <c r="I121" s="6" t="s">
        <v>330</v>
      </c>
      <c r="J121" s="5">
        <v>555</v>
      </c>
      <c r="K121" t="str">
        <f t="shared" si="32"/>
        <v/>
      </c>
      <c r="L121" s="6">
        <v>18.890599999999999</v>
      </c>
      <c r="M121" s="5">
        <v>555</v>
      </c>
      <c r="N121" t="str">
        <f t="shared" si="33"/>
        <v/>
      </c>
      <c r="O121" s="6">
        <v>11.203099999999999</v>
      </c>
      <c r="P121" s="6">
        <v>600</v>
      </c>
      <c r="Q121" t="str">
        <f t="shared" si="34"/>
        <v/>
      </c>
      <c r="R121">
        <v>10.3125</v>
      </c>
      <c r="S121">
        <v>614</v>
      </c>
      <c r="T121" t="str">
        <f t="shared" si="35"/>
        <v/>
      </c>
      <c r="U121">
        <v>36.261491300000003</v>
      </c>
      <c r="V121">
        <v>616</v>
      </c>
      <c r="W121" t="str">
        <f t="shared" si="36"/>
        <v/>
      </c>
      <c r="X121">
        <v>36.401703599999998</v>
      </c>
      <c r="Y121">
        <v>627</v>
      </c>
      <c r="Z121" t="str">
        <f t="shared" si="37"/>
        <v>best</v>
      </c>
      <c r="AA121">
        <v>38.385427100000001</v>
      </c>
      <c r="AB121">
        <v>566</v>
      </c>
      <c r="AC121" t="str">
        <f t="shared" si="38"/>
        <v/>
      </c>
      <c r="AD121">
        <v>36.066152500000001</v>
      </c>
      <c r="AE121">
        <v>520</v>
      </c>
      <c r="AF121" t="str">
        <f t="shared" si="39"/>
        <v/>
      </c>
      <c r="AG121">
        <v>34.461422300000002</v>
      </c>
      <c r="AH121">
        <v>627</v>
      </c>
      <c r="AI121" t="str">
        <f t="shared" si="40"/>
        <v>best</v>
      </c>
      <c r="AJ121" s="6">
        <v>38.385427100000001</v>
      </c>
      <c r="AK121" t="str">
        <f t="shared" si="41"/>
        <v>4&amp;8&amp;1359&amp;1612&amp;555&amp;18.9&amp;555&amp;11.2&amp;600&amp;10.3&amp;\textbf{627}&amp;38.4\\</v>
      </c>
      <c r="AL121" t="str">
        <f t="shared" si="30"/>
        <v/>
      </c>
    </row>
    <row r="122" spans="1:38" x14ac:dyDescent="0.25">
      <c r="A122" t="s">
        <v>328</v>
      </c>
      <c r="B122" t="s">
        <v>293</v>
      </c>
      <c r="C122">
        <v>4</v>
      </c>
      <c r="D122">
        <v>89</v>
      </c>
      <c r="E122">
        <v>455</v>
      </c>
      <c r="F122">
        <v>1587</v>
      </c>
      <c r="G122" s="5">
        <f t="shared" si="42"/>
        <v>251</v>
      </c>
      <c r="H122" t="s">
        <v>330</v>
      </c>
      <c r="I122" s="6" t="s">
        <v>330</v>
      </c>
      <c r="J122" s="5">
        <v>251</v>
      </c>
      <c r="K122" t="str">
        <f t="shared" si="32"/>
        <v>best</v>
      </c>
      <c r="L122" s="6">
        <v>11.2812</v>
      </c>
      <c r="M122" s="5">
        <v>214</v>
      </c>
      <c r="N122" t="str">
        <f t="shared" si="33"/>
        <v/>
      </c>
      <c r="O122" s="6">
        <v>4.6718799999999998</v>
      </c>
      <c r="P122" s="6">
        <v>233</v>
      </c>
      <c r="Q122" t="str">
        <f t="shared" si="34"/>
        <v/>
      </c>
      <c r="R122">
        <v>4.7656200000000002</v>
      </c>
      <c r="S122">
        <v>233</v>
      </c>
      <c r="T122" t="str">
        <f t="shared" si="35"/>
        <v/>
      </c>
      <c r="U122">
        <v>17.931470000000001</v>
      </c>
      <c r="V122">
        <v>240</v>
      </c>
      <c r="W122" t="str">
        <f t="shared" si="36"/>
        <v/>
      </c>
      <c r="X122">
        <v>18.514332899999999</v>
      </c>
      <c r="Y122">
        <v>239</v>
      </c>
      <c r="Z122" t="str">
        <f t="shared" si="37"/>
        <v/>
      </c>
      <c r="AA122">
        <v>18.216942199999998</v>
      </c>
      <c r="AB122">
        <v>230</v>
      </c>
      <c r="AC122" t="str">
        <f t="shared" si="38"/>
        <v/>
      </c>
      <c r="AD122">
        <v>17.586243100000001</v>
      </c>
      <c r="AE122">
        <v>225</v>
      </c>
      <c r="AF122" t="str">
        <f t="shared" si="39"/>
        <v/>
      </c>
      <c r="AG122">
        <v>17.2972407</v>
      </c>
      <c r="AH122">
        <v>239</v>
      </c>
      <c r="AI122" t="str">
        <f t="shared" si="40"/>
        <v/>
      </c>
      <c r="AJ122" s="6">
        <v>18.216942199999998</v>
      </c>
      <c r="AK122" t="str">
        <f t="shared" si="41"/>
        <v>4&amp;89&amp;455&amp;1587&amp;\textbf{251}&amp;11.3&amp;214&amp;4.7&amp;233&amp;4.8&amp;239&amp;18.2\\</v>
      </c>
      <c r="AL122" t="str">
        <f t="shared" si="30"/>
        <v/>
      </c>
    </row>
    <row r="123" spans="1:38" x14ac:dyDescent="0.25">
      <c r="A123" t="s">
        <v>329</v>
      </c>
      <c r="B123" t="s">
        <v>293</v>
      </c>
      <c r="C123">
        <v>4</v>
      </c>
      <c r="D123">
        <v>2</v>
      </c>
      <c r="E123">
        <v>1465</v>
      </c>
      <c r="F123">
        <v>1469</v>
      </c>
      <c r="G123" s="5">
        <f t="shared" si="42"/>
        <v>1358</v>
      </c>
      <c r="H123" t="s">
        <v>330</v>
      </c>
      <c r="I123" s="6" t="s">
        <v>330</v>
      </c>
      <c r="J123" s="5">
        <v>1358</v>
      </c>
      <c r="K123" t="str">
        <f t="shared" si="32"/>
        <v>best</v>
      </c>
      <c r="L123" s="6">
        <v>0.703125</v>
      </c>
      <c r="M123" s="5">
        <v>1358</v>
      </c>
      <c r="N123" t="str">
        <f t="shared" si="33"/>
        <v>best</v>
      </c>
      <c r="O123" s="6">
        <v>0.421875</v>
      </c>
      <c r="P123" s="6">
        <v>1358</v>
      </c>
      <c r="Q123" t="str">
        <f t="shared" si="34"/>
        <v>best</v>
      </c>
      <c r="R123">
        <v>0.515625</v>
      </c>
      <c r="S123">
        <v>1358</v>
      </c>
      <c r="T123" t="str">
        <f t="shared" si="35"/>
        <v>best</v>
      </c>
      <c r="U123">
        <v>6.4721877000000001</v>
      </c>
      <c r="V123">
        <v>1358</v>
      </c>
      <c r="W123" t="str">
        <f t="shared" si="36"/>
        <v>best</v>
      </c>
      <c r="X123">
        <v>6.6079903</v>
      </c>
      <c r="Y123">
        <v>1358</v>
      </c>
      <c r="Z123" t="str">
        <f t="shared" si="37"/>
        <v>best</v>
      </c>
      <c r="AA123">
        <v>6.7907124999999997</v>
      </c>
      <c r="AB123">
        <v>1358</v>
      </c>
      <c r="AC123" t="str">
        <f t="shared" si="38"/>
        <v>best</v>
      </c>
      <c r="AD123">
        <v>6.9667466999999998</v>
      </c>
      <c r="AE123">
        <v>1358</v>
      </c>
      <c r="AF123" t="str">
        <f t="shared" si="39"/>
        <v>best</v>
      </c>
      <c r="AG123">
        <v>7.3344972000000004</v>
      </c>
      <c r="AH123">
        <v>1358</v>
      </c>
      <c r="AI123" t="str">
        <f t="shared" si="40"/>
        <v>best</v>
      </c>
      <c r="AJ123" s="6">
        <v>6.7907124999999997</v>
      </c>
      <c r="AK123" t="str">
        <f t="shared" si="41"/>
        <v>4&amp;2&amp;1465&amp;1469&amp;\textbf{1358}&amp;0.7&amp;\textbf{1358}&amp;0.4&amp;\textbf{1358}&amp;0.5&amp;\textbf{1358}&amp;6.8\\</v>
      </c>
      <c r="AL123" t="str">
        <f t="shared" si="30"/>
        <v/>
      </c>
    </row>
    <row r="124" spans="1:38" x14ac:dyDescent="0.25">
      <c r="A124" s="3" t="s">
        <v>288</v>
      </c>
      <c r="B124" s="19"/>
      <c r="C124" s="19"/>
      <c r="D124" s="19">
        <v>20</v>
      </c>
      <c r="E124" s="19"/>
      <c r="F124" s="19"/>
      <c r="G124" s="6">
        <f>AVERAGE(G3:G22)</f>
        <v>109.15</v>
      </c>
      <c r="H124" s="6"/>
      <c r="I124" s="6"/>
      <c r="J124">
        <f>AVERAGE(J3:J22)</f>
        <v>108.9</v>
      </c>
      <c r="K124">
        <f>COUNTIF(K3:K22,"=best")+COUNTIF(K3:K22,"=new")</f>
        <v>16</v>
      </c>
      <c r="L124">
        <f>AVERAGE(L3:L22)</f>
        <v>2.7450000000000001</v>
      </c>
      <c r="M124">
        <f>AVERAGE(M3:M22)</f>
        <v>108.1</v>
      </c>
      <c r="N124">
        <f>COUNTIF(N3:N22,"=best")+COUNTIF(N3:N22,"=new")</f>
        <v>6</v>
      </c>
      <c r="O124">
        <f>AVERAGE(O3:O22)</f>
        <v>1.4434999999999998</v>
      </c>
      <c r="P124">
        <f>AVERAGE(P3:P22)</f>
        <v>108.15</v>
      </c>
      <c r="Q124">
        <f>COUNTIF(Q3:Q22,"=best")+COUNTIF(Q3:Q22,"=new")</f>
        <v>6</v>
      </c>
      <c r="R124" s="7">
        <f>AVERAGE(R3:R22)</f>
        <v>1.1004999999999998</v>
      </c>
      <c r="S124" s="6">
        <f>AVERAGE(S3:S22)</f>
        <v>108.15</v>
      </c>
      <c r="T124">
        <f>COUNTIF(T3:T22,"=best")+COUNTIF(T3:T22,"=new")</f>
        <v>6</v>
      </c>
      <c r="U124" s="6">
        <f>AVERAGE(U3:U22)</f>
        <v>6.6497077300000003</v>
      </c>
      <c r="V124" s="6">
        <f>AVERAGE(V3:V22)</f>
        <v>108.5</v>
      </c>
      <c r="W124">
        <f>COUNTIF(W3:W22,"=best")+COUNTIF(W3:W22,"=new")</f>
        <v>10</v>
      </c>
      <c r="X124" s="6">
        <f>AVERAGE(X3:X22)</f>
        <v>6.7007261849999988</v>
      </c>
      <c r="Y124" s="6">
        <f>AVERAGE(Y3:Y22)</f>
        <v>108.75</v>
      </c>
      <c r="Z124">
        <f>COUNTIF(Z3:Z22,"=best")+COUNTIF(Z3:Z22,"=new")</f>
        <v>13</v>
      </c>
      <c r="AA124" s="6">
        <f>AVERAGE(AA3:AA22)</f>
        <v>6.7410981750000021</v>
      </c>
      <c r="AB124" s="8">
        <f>AVERAGE(AB3:AB22)</f>
        <v>108.95</v>
      </c>
      <c r="AC124" s="10">
        <f>COUNTIF(AC3:AC22,"=best")+COUNTIF(AC3:AC22,"=new")</f>
        <v>16</v>
      </c>
      <c r="AD124" s="6">
        <f>AVERAGE(AD3:AD22)</f>
        <v>6.7379970999999994</v>
      </c>
      <c r="AE124" s="6">
        <f>AVERAGE(AE3:AE22)</f>
        <v>108.65</v>
      </c>
      <c r="AF124">
        <f>COUNTIF(AF3:AF22,"=best")+COUNTIF(AF3:AF22,"=new")</f>
        <v>8</v>
      </c>
      <c r="AG124" s="6">
        <f>AVERAGE(AG3:AG22)</f>
        <v>6.7322576700000001</v>
      </c>
      <c r="AH124" s="11">
        <f>AVERAGE(AH3:AH22)</f>
        <v>108.95</v>
      </c>
      <c r="AI124" s="10">
        <f>COUNTIF(AI3:AI22,"=best")+COUNTIF(AI3:AI22,"=new")</f>
        <v>16</v>
      </c>
      <c r="AJ124" s="6">
        <f>AVERAGE(AJ3:AJ22)</f>
        <v>6.7379970999999994</v>
      </c>
      <c r="AK124" t="str">
        <f t="shared" ref="AK124:AK130" si="43">CONCATENATE(A124,"&amp;",D124,"&amp;",ROUND(J124,2),"&amp;",K124,"&amp;",ROUND(L124,1),"&amp;",ROUND(M124,2),"&amp;",N124,"&amp;",ROUND(O124,1),"&amp;",ROUND(P124,2),"&amp;",Q124,"&amp;",ROUND(R124,1),"&amp;",ROUND(AH124,2),"&amp;",AI124,"&amp;",ROUND(AJ124,1),"\\")</f>
        <v>Random&amp;20&amp;108.9&amp;16&amp;2.7&amp;108.1&amp;6&amp;1.4&amp;108.15&amp;6&amp;1.1&amp;108.95&amp;16&amp;6.7\\</v>
      </c>
      <c r="AL124" t="str">
        <f t="shared" si="30"/>
        <v/>
      </c>
    </row>
    <row r="125" spans="1:38" x14ac:dyDescent="0.25">
      <c r="A125" s="3" t="s">
        <v>289</v>
      </c>
      <c r="B125" s="19"/>
      <c r="C125" s="19"/>
      <c r="D125" s="19">
        <v>20</v>
      </c>
      <c r="E125" s="19"/>
      <c r="F125" s="19"/>
      <c r="G125" s="6">
        <f>AVERAGE(G23:G42)</f>
        <v>103.2</v>
      </c>
      <c r="H125" s="6"/>
      <c r="I125" s="6"/>
      <c r="J125">
        <f>AVERAGE(J23:J42)</f>
        <v>102.8</v>
      </c>
      <c r="K125">
        <f>COUNTIF(K23:K42,"=best")+COUNTIF(K23:K42,"=new")</f>
        <v>13</v>
      </c>
      <c r="L125">
        <f>AVERAGE(L23:L42)</f>
        <v>2.5545</v>
      </c>
      <c r="M125">
        <f>AVERAGE(M23:M42)</f>
        <v>101.6</v>
      </c>
      <c r="N125">
        <f>COUNTIF(N23:N42,"=best")+COUNTIF(N23:N42,"=new")</f>
        <v>4</v>
      </c>
      <c r="O125">
        <f>AVERAGE(O23:O42)</f>
        <v>1.238</v>
      </c>
      <c r="P125">
        <f>AVERAGE(P23:P42)</f>
        <v>100.95</v>
      </c>
      <c r="Q125">
        <f>COUNTIF(Q23:Q42,"=best")+COUNTIF(Q23:Q42,"=new")</f>
        <v>2</v>
      </c>
      <c r="R125" s="7">
        <f>AVERAGE(R23:R42)</f>
        <v>0.89000000000000024</v>
      </c>
      <c r="S125" s="6">
        <f>AVERAGE(S23:S42)</f>
        <v>101.2</v>
      </c>
      <c r="T125">
        <f>COUNTIF(T23:T42,"=best")+COUNTIF(T23:T42,"=new")</f>
        <v>6</v>
      </c>
      <c r="U125" s="6">
        <f>AVERAGE(U23:U42)</f>
        <v>5.60335742</v>
      </c>
      <c r="V125" s="6">
        <f>AVERAGE(V23:V42)</f>
        <v>101.95</v>
      </c>
      <c r="W125">
        <f>COUNTIF(W23:W42,"=best")+COUNTIF(W23:W42,"=new")</f>
        <v>7</v>
      </c>
      <c r="X125" s="6">
        <f>AVERAGE(X23:X42)</f>
        <v>5.5842176300000013</v>
      </c>
      <c r="Y125" s="6">
        <f>AVERAGE(Y23:Y42)</f>
        <v>102.5</v>
      </c>
      <c r="Z125">
        <f>COUNTIF(Z23:Z42,"=best")+COUNTIF(Z23:Z42,"=new")</f>
        <v>9</v>
      </c>
      <c r="AA125" s="6">
        <f>AVERAGE(AA23:AA42)</f>
        <v>5.5556670000000006</v>
      </c>
      <c r="AB125" s="8">
        <f>AVERAGE(AB23:AB42)</f>
        <v>102.9</v>
      </c>
      <c r="AC125" s="10">
        <f>COUNTIF(AC23:AC42,"=best")+COUNTIF(AC23:AC42,"=new")</f>
        <v>14</v>
      </c>
      <c r="AD125" s="6">
        <f>AVERAGE(AD23:AD42)</f>
        <v>5.4792588699999989</v>
      </c>
      <c r="AE125" s="6">
        <f>AVERAGE(AE23:AE42)</f>
        <v>100.8</v>
      </c>
      <c r="AF125">
        <f>COUNTIF(AF23:AF42,"=best")+COUNTIF(AF23:AF42,"=new")</f>
        <v>7</v>
      </c>
      <c r="AG125" s="6">
        <f>AVERAGE(AG23:AG42)</f>
        <v>4.8839635050000014</v>
      </c>
      <c r="AH125" s="11">
        <f>AVERAGE(AH23:AH42)</f>
        <v>102.9</v>
      </c>
      <c r="AI125" s="10">
        <f>COUNTIF(AI23:AI42,"=best")+COUNTIF(AI23:AI42,"=new")</f>
        <v>14</v>
      </c>
      <c r="AJ125" s="6">
        <f>AVERAGE(AJ23:AJ42)</f>
        <v>5.4792588699999989</v>
      </c>
      <c r="AK125" t="str">
        <f t="shared" si="43"/>
        <v>Rat&amp;20&amp;102.8&amp;13&amp;2.6&amp;101.6&amp;4&amp;1.2&amp;100.95&amp;2&amp;0.9&amp;102.9&amp;14&amp;5.5\\</v>
      </c>
      <c r="AL125" t="str">
        <f t="shared" si="30"/>
        <v/>
      </c>
    </row>
    <row r="126" spans="1:38" x14ac:dyDescent="0.25">
      <c r="A126" s="3" t="s">
        <v>290</v>
      </c>
      <c r="B126" s="19"/>
      <c r="C126" s="19"/>
      <c r="D126" s="19">
        <v>20</v>
      </c>
      <c r="E126" s="19"/>
      <c r="F126" s="19"/>
      <c r="G126" s="6">
        <f>AVERAGE(G43:G62)</f>
        <v>116.5</v>
      </c>
      <c r="H126" s="6"/>
      <c r="I126" s="6"/>
      <c r="J126">
        <f>AVERAGE(J43:J62)</f>
        <v>115.85</v>
      </c>
      <c r="K126">
        <f>COUNTIF(K43:K62,"=best")+COUNTIF(K43:K62,"=new")</f>
        <v>11</v>
      </c>
      <c r="L126">
        <f>AVERAGE(L43:L62)</f>
        <v>2.6390000000000002</v>
      </c>
      <c r="M126">
        <f>AVERAGE(M43:M62)</f>
        <v>114.1</v>
      </c>
      <c r="N126">
        <f>COUNTIF(N43:N62,"=best")+COUNTIF(N43:N62,"=new")</f>
        <v>6</v>
      </c>
      <c r="O126">
        <f>AVERAGE(O43:O62)</f>
        <v>1.4974999999999998</v>
      </c>
      <c r="P126">
        <f>AVERAGE(P43:P62)</f>
        <v>115.35</v>
      </c>
      <c r="Q126">
        <f>COUNTIF(Q43:Q62,"=best")+COUNTIF(Q43:Q62,"=new")</f>
        <v>6</v>
      </c>
      <c r="R126" s="7">
        <f>AVERAGE(R43:R62)</f>
        <v>1.0715000000000001</v>
      </c>
      <c r="S126" s="6">
        <f>AVERAGE(S43:S62)</f>
        <v>115.35</v>
      </c>
      <c r="T126" s="5">
        <f>COUNTIF(T43:T62,"=best")+COUNTIF(T43:T62,"=new")</f>
        <v>6</v>
      </c>
      <c r="U126" s="6">
        <f>AVERAGE(U43:U62)</f>
        <v>7.4291870200000005</v>
      </c>
      <c r="V126" s="6">
        <f>AVERAGE(V43:V62)</f>
        <v>115.75</v>
      </c>
      <c r="W126" s="5">
        <f>COUNTIF(W43:W62,"=best")+COUNTIF(W43:W62,"=new")</f>
        <v>9</v>
      </c>
      <c r="X126" s="6">
        <f>AVERAGE(X43:X62)</f>
        <v>7.4505446649999998</v>
      </c>
      <c r="Y126" s="8">
        <f>AVERAGE(Y43:Y62)</f>
        <v>116.3</v>
      </c>
      <c r="Z126" s="9">
        <f>COUNTIF(Z43:Z62,"=best")+COUNTIF(Z43:Z62,"=new")</f>
        <v>17</v>
      </c>
      <c r="AA126" s="6">
        <f>AVERAGE(AA43:AA62)</f>
        <v>7.4292574499999997</v>
      </c>
      <c r="AB126" s="6">
        <f>AVERAGE(AB43:AB62)</f>
        <v>115.85</v>
      </c>
      <c r="AC126" s="9">
        <f>COUNTIF(AC43:AC62,"=best")+COUNTIF(AC43:AC62,"=new")</f>
        <v>10</v>
      </c>
      <c r="AD126" s="6">
        <f>AVERAGE(AD43:AD62)</f>
        <v>7.303739375000001</v>
      </c>
      <c r="AE126" s="6">
        <f>AVERAGE(AE43:AE62)</f>
        <v>111.1</v>
      </c>
      <c r="AF126">
        <f>COUNTIF(AF43:AF62,"=best")+COUNTIF(AF43:AF62,"=new")</f>
        <v>3</v>
      </c>
      <c r="AG126" s="6">
        <f>AVERAGE(AG43:AG62)</f>
        <v>6.9012859349999998</v>
      </c>
      <c r="AH126" s="11">
        <f>AVERAGE(AH43:AH62)</f>
        <v>116.3</v>
      </c>
      <c r="AI126" s="9">
        <f>COUNTIF(AI43:AI62,"=best")+COUNTIF(AI43:AI62,"=new")</f>
        <v>17</v>
      </c>
      <c r="AJ126" s="6">
        <f>AVERAGE(AJ43:AJ62)</f>
        <v>7.4292574499999997</v>
      </c>
      <c r="AK126" t="str">
        <f t="shared" si="43"/>
        <v>Virus&amp;20&amp;115.85&amp;11&amp;2.6&amp;114.1&amp;6&amp;1.5&amp;115.35&amp;6&amp;1.1&amp;116.3&amp;17&amp;7.4\\</v>
      </c>
      <c r="AL126" t="str">
        <f t="shared" si="30"/>
        <v/>
      </c>
    </row>
    <row r="127" spans="1:38" x14ac:dyDescent="0.25">
      <c r="A127" s="3" t="s">
        <v>291</v>
      </c>
      <c r="B127" s="19"/>
      <c r="C127" s="19"/>
      <c r="D127" s="33">
        <v>8</v>
      </c>
      <c r="E127" s="19"/>
      <c r="F127" s="19"/>
      <c r="G127" s="6">
        <f>AVERAGE(G63:G70)</f>
        <v>430.17499999999995</v>
      </c>
      <c r="H127" s="6"/>
      <c r="I127" s="6"/>
      <c r="J127">
        <f>AVERAGE(J63:J70)</f>
        <v>407.125</v>
      </c>
      <c r="K127">
        <f>COUNTIF(K63:K70,"=best")+COUNTIF(K63:K70,"=new")</f>
        <v>2</v>
      </c>
      <c r="L127">
        <f>AVERAGE(L63:L70)</f>
        <v>8.5274999999999999</v>
      </c>
      <c r="M127" s="12">
        <f>AVERAGE(M63:M70)</f>
        <v>430.125</v>
      </c>
      <c r="N127" s="10">
        <f>COUNTIF(N63:N70,"=best")+COUNTIF(N63:N70,"=new")</f>
        <v>6</v>
      </c>
      <c r="O127">
        <f>AVERAGE(O63:O70)</f>
        <v>6.286249999999999</v>
      </c>
      <c r="P127">
        <f>AVERAGE(P63:P70)</f>
        <v>422.93749999999994</v>
      </c>
      <c r="Q127">
        <f>COUNTIF(Q63:Q70,"=best")+COUNTIF(Q63:Q70,"=new")</f>
        <v>4</v>
      </c>
      <c r="R127" s="7">
        <f>AVERAGE(R63:R70)</f>
        <v>3.605</v>
      </c>
      <c r="S127" s="8">
        <f>AVERAGE(S63:S70)</f>
        <v>424.86249999999995</v>
      </c>
      <c r="T127" s="9">
        <f>COUNTIF(T63:T70,"=best")+COUNTIF(T63:T70,"=new")</f>
        <v>5</v>
      </c>
      <c r="U127" s="6">
        <f>AVERAGE(U63:U70)</f>
        <v>26.913084252499999</v>
      </c>
      <c r="V127" s="6">
        <f>AVERAGE(V63:V70)</f>
        <v>422.5</v>
      </c>
      <c r="W127" s="5">
        <f>COUNTIF(W63:W70,"=best")+COUNTIF(W63:W70,"=new")</f>
        <v>4</v>
      </c>
      <c r="X127" s="6">
        <f>AVERAGE(X63:X70)</f>
        <v>26.806704924999998</v>
      </c>
      <c r="Y127" s="6">
        <f>AVERAGE(Y63:Y70)</f>
        <v>418.34999999999997</v>
      </c>
      <c r="Z127" s="5">
        <f>COUNTIF(Z63:Z70,"=best")+COUNTIF(Z63:Z70,"=new")</f>
        <v>4</v>
      </c>
      <c r="AA127" s="6">
        <f>AVERAGE(AA63:AA70)</f>
        <v>26.364181834999997</v>
      </c>
      <c r="AB127" s="6">
        <f>AVERAGE(AB63:AB70)</f>
        <v>411.67499999999995</v>
      </c>
      <c r="AC127" s="5">
        <f>COUNTIF(AC63:AC70,"=best")+COUNTIF(AC63:AC70,"=new")</f>
        <v>4</v>
      </c>
      <c r="AD127" s="6">
        <f>AVERAGE(AD63:AD70)</f>
        <v>25.590321145000004</v>
      </c>
      <c r="AE127" s="6">
        <f>AVERAGE(AE63:AE70)</f>
        <v>392.16249999999997</v>
      </c>
      <c r="AF127">
        <f>COUNTIF(AF63:AF70,"=best")+COUNTIF(AF63:AF70,"=new")</f>
        <v>2</v>
      </c>
      <c r="AG127" s="6">
        <f>AVERAGE(AG63:AG70)</f>
        <v>23.888817178749996</v>
      </c>
      <c r="AH127" s="6">
        <f>AVERAGE(AH63:AH70)</f>
        <v>424.86249999999995</v>
      </c>
      <c r="AI127" s="5">
        <f>COUNTIF(AI63:AI70,"=best")+COUNTIF(AI63:AI70,"=new")</f>
        <v>5</v>
      </c>
      <c r="AJ127" s="6">
        <f>AVERAGE(AJ63:AJ70)</f>
        <v>26.913084252499999</v>
      </c>
      <c r="AK127" t="str">
        <f t="shared" si="43"/>
        <v>BB&amp;8&amp;407.13&amp;2&amp;8.5&amp;430.13&amp;6&amp;6.3&amp;422.94&amp;4&amp;3.6&amp;424.86&amp;5&amp;26.9\\</v>
      </c>
      <c r="AL127" t="str">
        <f t="shared" si="30"/>
        <v/>
      </c>
    </row>
    <row r="128" spans="1:38" x14ac:dyDescent="0.25">
      <c r="A128" s="3" t="s">
        <v>292</v>
      </c>
      <c r="B128" s="19"/>
      <c r="C128" s="19"/>
      <c r="D128" s="33">
        <v>12</v>
      </c>
      <c r="E128" s="19"/>
      <c r="F128" s="19"/>
      <c r="G128" s="6">
        <f>AVERAGE(G71:G82)</f>
        <v>242.63333333333333</v>
      </c>
      <c r="H128" s="6"/>
      <c r="I128" s="6"/>
      <c r="J128" s="11">
        <f>AVERAGE(J71:J82)</f>
        <v>242.17999999999995</v>
      </c>
      <c r="K128" s="10">
        <f>COUNTIF(K71:K82,"=best")+COUNTIF(K71:K82,"=new")</f>
        <v>8</v>
      </c>
      <c r="L128" s="6">
        <f>AVERAGE(L71:L82)</f>
        <v>23.02</v>
      </c>
      <c r="M128" s="6">
        <f>AVERAGE(M71:M82)</f>
        <v>241.50833333333333</v>
      </c>
      <c r="N128">
        <f>COUNTIF(N71:N82,"=best")+COUNTIF(N71:N82,"=new")</f>
        <v>0</v>
      </c>
      <c r="O128" s="6">
        <f>AVERAGE(O71:O82)</f>
        <v>15.636666666666668</v>
      </c>
      <c r="P128" s="6">
        <f>AVERAGE(P71:P82)</f>
        <v>241.14166666666665</v>
      </c>
      <c r="Q128">
        <f>COUNTIF(Q71:Q82,"=best")+COUNTIF(Q71:Q82,"=new")</f>
        <v>0</v>
      </c>
      <c r="R128" s="6">
        <f>AVERAGE(R71:R82)</f>
        <v>13.842500000000001</v>
      </c>
      <c r="S128" s="6">
        <f>AVERAGE(S76:S82)</f>
        <v>127.16285714285716</v>
      </c>
      <c r="T128">
        <f>COUNTIF(T76:T82,"=best")+COUNTIF(T76:T82,"=new")</f>
        <v>0</v>
      </c>
      <c r="U128" s="6">
        <f>AVERAGE(U76:U82)</f>
        <v>194.84622617542828</v>
      </c>
      <c r="V128" s="6">
        <f>AVERAGE(V76:V82)</f>
        <v>127.59142857142857</v>
      </c>
      <c r="W128">
        <f>COUNTIF(W76:W82,"=best")+COUNTIF(W76:W82,"=new")</f>
        <v>0</v>
      </c>
      <c r="X128" s="6">
        <f>AVERAGE(X76:X82)</f>
        <v>195.49723443714268</v>
      </c>
      <c r="Y128" s="6">
        <f>AVERAGE(Y76:Y82)</f>
        <v>128.03428571428572</v>
      </c>
      <c r="Z128">
        <f>COUNTIF(Z76:Z82,"=best")+COUNTIF(Z76:Z82,"=new")</f>
        <v>0</v>
      </c>
      <c r="AA128" s="6">
        <f>AVERAGE(AA76:AA82)</f>
        <v>196.19052954028544</v>
      </c>
      <c r="AB128" s="6">
        <f>AVERAGE(AB76:AB82)</f>
        <v>128.30000000000001</v>
      </c>
      <c r="AC128">
        <f>COUNTIF(AC76:AC82,"=best")+COUNTIF(AC76:AC82,"=new")</f>
        <v>0</v>
      </c>
      <c r="AD128" s="6">
        <f>AVERAGE(AD76:AD82)</f>
        <v>196.31123378114268</v>
      </c>
      <c r="AE128" s="6">
        <f>AVERAGE(AE76:AE82)</f>
        <v>128.31142857142859</v>
      </c>
      <c r="AF128">
        <f>COUNTIF(AF76:AF82,"=best")+COUNTIF(AF76:AF82,"=new")</f>
        <v>2</v>
      </c>
      <c r="AG128" s="6">
        <f>AVERAGE(AG76:AG82)</f>
        <v>195.95901110799997</v>
      </c>
      <c r="AH128" s="6">
        <f>AVERAGE(AH71:AH82)</f>
        <v>242.11666666666665</v>
      </c>
      <c r="AI128">
        <f>COUNTIF(AI71:AI82,"=best")+COUNTIF(AI71:AI82,"=new")</f>
        <v>4</v>
      </c>
      <c r="AJ128" s="6">
        <f>AVERAGE(AJ71:AJ82)</f>
        <v>118.8227842533333</v>
      </c>
      <c r="AK128" t="str">
        <f t="shared" si="43"/>
        <v>ES&amp;12&amp;242.18&amp;8&amp;23&amp;241.51&amp;0&amp;15.6&amp;241.14&amp;0&amp;13.8&amp;242.12&amp;4&amp;118.8\\</v>
      </c>
      <c r="AL128" t="str">
        <f t="shared" si="30"/>
        <v/>
      </c>
    </row>
    <row r="129" spans="1:38" x14ac:dyDescent="0.25">
      <c r="A129" s="3" t="s">
        <v>294</v>
      </c>
      <c r="B129" s="19"/>
      <c r="C129" s="19"/>
      <c r="D129" s="33">
        <v>6</v>
      </c>
      <c r="E129" s="19"/>
      <c r="F129" s="19"/>
      <c r="G129" s="6">
        <f>AVERAGE(G83:G88)</f>
        <v>233.01666666666665</v>
      </c>
      <c r="H129" s="6"/>
      <c r="I129" s="6"/>
      <c r="J129" s="6">
        <f>AVERAGE(J83:J88)</f>
        <v>232.66666666666666</v>
      </c>
      <c r="K129">
        <f>COUNTIF(K83:K88,"=best")+COUNTIF(K83:K88,"=new")</f>
        <v>0</v>
      </c>
      <c r="L129" s="6">
        <f>AVERAGE(L83:L88)</f>
        <v>5.5570314999999999</v>
      </c>
      <c r="M129" s="6">
        <f>AVERAGE(M83:M88)</f>
        <v>232.26666666666668</v>
      </c>
      <c r="N129">
        <f>COUNTIF(N83:N88,"=best")+COUNTIF(N83:N88,"=new")</f>
        <v>0</v>
      </c>
      <c r="O129" s="6">
        <f>AVERAGE(O83:O88)</f>
        <v>3.2559895833333332</v>
      </c>
      <c r="P129" s="6">
        <f>AVERAGE(P83:P88)</f>
        <v>231.53333333333333</v>
      </c>
      <c r="Q129">
        <f>COUNTIF(Q83:Q88,"=best")+COUNTIF(Q83:Q88,"=new")</f>
        <v>0</v>
      </c>
      <c r="R129" s="6">
        <f>AVERAGE(R83:R88)</f>
        <v>2.7153642499999999</v>
      </c>
      <c r="S129" s="6">
        <f>AVERAGE(S85:S88)</f>
        <v>279.375</v>
      </c>
      <c r="T129" s="5">
        <f>COUNTIF(T85:T88,"=best")+COUNTIF(T85:T88,"=new")</f>
        <v>0</v>
      </c>
      <c r="U129" s="6">
        <f>AVERAGE(U85:U88)</f>
        <v>10.836167895000001</v>
      </c>
      <c r="V129" s="6">
        <f>AVERAGE(V85:V88)</f>
        <v>280.14999999999998</v>
      </c>
      <c r="W129" s="5">
        <f>COUNTIF(W85:W88,"=best")+COUNTIF(W85:W88,"=new")</f>
        <v>1</v>
      </c>
      <c r="X129" s="6">
        <f>AVERAGE(X85:X88)</f>
        <v>10.635482607500002</v>
      </c>
      <c r="Y129" s="6">
        <f>AVERAGE(Y85:Y88)</f>
        <v>280.75</v>
      </c>
      <c r="Z129" s="5">
        <f>COUNTIF(Z85:Z88,"=best")+COUNTIF(Z85:Z88,"=new")</f>
        <v>2</v>
      </c>
      <c r="AA129" s="6">
        <f>AVERAGE(AA85:AA88)</f>
        <v>10.0277336075</v>
      </c>
      <c r="AB129" s="6">
        <f>AVERAGE(AB85:AB88)</f>
        <v>280.45</v>
      </c>
      <c r="AC129" s="9">
        <f>COUNTIF(AC85:AC88,"=best")+COUNTIF(AC85:AC88,"=new")</f>
        <v>4</v>
      </c>
      <c r="AD129" s="6">
        <f>AVERAGE(AD85:AD88)</f>
        <v>9.4200134399999982</v>
      </c>
      <c r="AE129" s="6">
        <f>AVERAGE(AE85:AE88)</f>
        <v>277.625</v>
      </c>
      <c r="AF129">
        <f>COUNTIF(AF85:AF88,"=best")+COUNTIF(AF85:AF88,"=new")</f>
        <v>0</v>
      </c>
      <c r="AG129" s="6">
        <f>AVERAGE(AG85:AG88)</f>
        <v>10.8173185825</v>
      </c>
      <c r="AH129" s="11">
        <f>AVERAGE(AH83:AH88)</f>
        <v>233.01666666666665</v>
      </c>
      <c r="AI129" s="10">
        <f>COUNTIF(AI83:AI88,"=best")+COUNTIF(AI83:AI88,"=new")</f>
        <v>6</v>
      </c>
      <c r="AJ129" s="6">
        <f>AVERAGE(AJ83:AJ88)</f>
        <v>6.7234939883333338</v>
      </c>
      <c r="AK129" t="str">
        <f t="shared" si="43"/>
        <v>Poly&amp;6&amp;232.67&amp;0&amp;5.6&amp;232.27&amp;0&amp;3.3&amp;231.53&amp;0&amp;2.7&amp;233.02&amp;6&amp;6.7\\</v>
      </c>
      <c r="AL129" t="str">
        <f t="shared" si="30"/>
        <v/>
      </c>
    </row>
    <row r="130" spans="1:38" ht="15.75" thickBot="1" x14ac:dyDescent="0.3">
      <c r="A130" s="4" t="s">
        <v>293</v>
      </c>
      <c r="B130" s="19"/>
      <c r="C130" s="19"/>
      <c r="D130" s="33">
        <v>35</v>
      </c>
      <c r="E130" s="19"/>
      <c r="F130" s="19"/>
      <c r="G130" s="6">
        <f>AVERAGE(G89:G123)</f>
        <v>856.88571428571424</v>
      </c>
      <c r="H130" s="6"/>
      <c r="I130" s="6"/>
      <c r="J130">
        <f>AVERAGE(J89:J123)</f>
        <v>809.97142857142853</v>
      </c>
      <c r="K130">
        <f>COUNTIF(K89:K123,"=best")+COUNTIF(K89:K123,"=new")</f>
        <v>12</v>
      </c>
      <c r="L130">
        <f>AVERAGE(L89:L123)</f>
        <v>14.739733285714285</v>
      </c>
      <c r="M130">
        <f>AVERAGE(M89:M123)</f>
        <v>814.85714285714289</v>
      </c>
      <c r="N130">
        <f>COUNTIF(N89:N123,"=best")+COUNTIF(N89:N123,"=new")</f>
        <v>15</v>
      </c>
      <c r="O130">
        <f>AVERAGE(O89:O123)</f>
        <v>8.1593689999999981</v>
      </c>
      <c r="P130">
        <f>AVERAGE(P89:P123)</f>
        <v>830.68571428571431</v>
      </c>
      <c r="Q130" s="10">
        <f>COUNTIF(Q89:Q123,"=best")+COUNTIF(Q89:Q123,"=new")</f>
        <v>22</v>
      </c>
      <c r="R130" s="7">
        <f>AVERAGE(R89:R123)</f>
        <v>7.8754444285714307</v>
      </c>
      <c r="S130" s="6">
        <f>AVERAGE(S89:S123)</f>
        <v>826.74285714285713</v>
      </c>
      <c r="T130">
        <f>COUNTIF(T89:T123,"=best")+COUNTIF(T89:T123,"=new")</f>
        <v>13</v>
      </c>
      <c r="U130" s="6">
        <f>AVERAGE(U89:U123)</f>
        <v>27.853715371428567</v>
      </c>
      <c r="V130" s="6">
        <f>AVERAGE(V89:V123)</f>
        <v>831.54285714285709</v>
      </c>
      <c r="W130" s="10">
        <f>COUNTIF(W89:W123,"=best")+COUNTIF(W89:W123,"=new")</f>
        <v>12</v>
      </c>
      <c r="X130" s="6">
        <f>AVERAGE(X89:X123)</f>
        <v>28.697210102857145</v>
      </c>
      <c r="Y130" s="8">
        <f>AVERAGE(Y89:Y123)</f>
        <v>832.08571428571429</v>
      </c>
      <c r="Z130" s="10">
        <f>COUNTIF(Z89:Z123,"=best")+COUNTIF(Z89:Z123,"=new")</f>
        <v>18</v>
      </c>
      <c r="AA130" s="6">
        <f>AVERAGE(AA89:AA123)</f>
        <v>29.267318657142862</v>
      </c>
      <c r="AB130" s="6">
        <f>AVERAGE(AB89:AB123)</f>
        <v>829.37142857142862</v>
      </c>
      <c r="AC130" s="10">
        <f>COUNTIF(AC89:AC123,"=best")+COUNTIF(AC89:AC123,"=new")</f>
        <v>13</v>
      </c>
      <c r="AD130" s="6">
        <f>AVERAGE(AD89:AD123)</f>
        <v>29.176434834285718</v>
      </c>
      <c r="AE130" s="6">
        <f>AVERAGE(AE89:AE123)</f>
        <v>789.88571428571424</v>
      </c>
      <c r="AF130">
        <f>COUNTIF(AF89:AF123,"=best")+COUNTIF(AF89:AF123,"=new")</f>
        <v>10</v>
      </c>
      <c r="AG130" s="6">
        <f>AVERAGE(AG89:AG123)</f>
        <v>27.064311671428573</v>
      </c>
      <c r="AH130" s="11">
        <f>AVERAGE(AH89:AH123)</f>
        <v>832.08571428571429</v>
      </c>
      <c r="AI130">
        <f>COUNTIF(AI89:AI123,"=best")+COUNTIF(AI89:AI123,"=new")</f>
        <v>18</v>
      </c>
      <c r="AJ130" s="6">
        <f>AVERAGE(AJ89:AJ123)</f>
        <v>29.267318657142862</v>
      </c>
      <c r="AK130" t="str">
        <f t="shared" si="43"/>
        <v>Bacteria&amp;35&amp;809.97&amp;12&amp;14.7&amp;814.86&amp;15&amp;8.2&amp;830.69&amp;22&amp;7.9&amp;832.09&amp;18&amp;29.3\\</v>
      </c>
      <c r="AL130" t="str">
        <f t="shared" si="30"/>
        <v/>
      </c>
    </row>
    <row r="131" spans="1:38" x14ac:dyDescent="0.25">
      <c r="A131" s="2" t="s">
        <v>283</v>
      </c>
      <c r="B131" s="19"/>
      <c r="C131" s="19"/>
      <c r="D131" s="33">
        <v>121</v>
      </c>
      <c r="E131" s="19"/>
      <c r="F131" s="19"/>
      <c r="G131" s="6"/>
      <c r="H131" s="6"/>
      <c r="I131" s="6"/>
      <c r="J131"/>
      <c r="K131">
        <f>COUNTIF(K3:K123,"=best")+COUNTIF(K3:K123,"=new")</f>
        <v>62</v>
      </c>
      <c r="L131"/>
      <c r="M131"/>
      <c r="N131">
        <f>COUNTIF(N3:N123,"=best")+COUNTIF(N3:N123,"=new")</f>
        <v>37</v>
      </c>
      <c r="O131"/>
      <c r="P131"/>
      <c r="Q131">
        <f>COUNTIF(Q3:Q123,"=best")+COUNTIF(Q3:Q123,"=new")</f>
        <v>40</v>
      </c>
      <c r="R131" s="11"/>
      <c r="S131" s="6">
        <f>AVERAGE(S3:S123)</f>
        <v>356.30082644628101</v>
      </c>
      <c r="T131">
        <f>COUNTIF(T3:T123,"=best")+COUNTIF(T3:T123,"=new")</f>
        <v>36</v>
      </c>
      <c r="U131" s="6">
        <f>AVERAGE(U3:U123)</f>
        <v>25.169554797090903</v>
      </c>
      <c r="V131" s="6">
        <f>AVERAGE(V3:V123)</f>
        <v>357.86578512396699</v>
      </c>
      <c r="W131">
        <f>COUNTIF(W3:W123,"=best")+COUNTIF(W3:W123,"=new")</f>
        <v>43</v>
      </c>
      <c r="X131" s="6">
        <f>AVERAGE(X3:X123)</f>
        <v>25.449594734198339</v>
      </c>
      <c r="Y131" s="6">
        <f>AVERAGE(Y3:Y123)</f>
        <v>358.05454545454552</v>
      </c>
      <c r="Z131">
        <f>COUNTIF(Z3:Z123,"=best")+COUNTIF(Z3:Z123,"=new")</f>
        <v>64</v>
      </c>
      <c r="AA131" s="6">
        <f>AVERAGE(AA3:AA123)</f>
        <v>25.610443279008241</v>
      </c>
      <c r="AB131" s="6">
        <f>AVERAGE(AB3:AB123)</f>
        <v>356.88264462809911</v>
      </c>
      <c r="AC131">
        <f>COUNTIF(AC3:AC123,"=best")+COUNTIF(AC3:AC123,"=new")</f>
        <v>63</v>
      </c>
      <c r="AD131" s="6">
        <f>AVERAGE(AD3:AD123)</f>
        <v>25.489021363024783</v>
      </c>
      <c r="AE131" s="6">
        <f>AVERAGE(AE3:AE123)</f>
        <v>342.85289256198348</v>
      </c>
      <c r="AF131">
        <f>COUNTIF(AF3:AF123,"=best")+COUNTIF(AF3:AF123,"=new")</f>
        <v>35</v>
      </c>
      <c r="AG131" s="6">
        <f>AVERAGE(AG3:AG123)</f>
        <v>24.633199658595032</v>
      </c>
      <c r="AH131" s="6"/>
      <c r="AI131">
        <f>COUNTIF(AI3:AI123,"=best")+COUNTIF(AI3:AI123,"=new")</f>
        <v>80</v>
      </c>
      <c r="AJ131" s="6"/>
      <c r="AK131" t="str">
        <f>CONCATENATE(A131,"&amp;",D131,"&amp;&amp;",K131,"&amp;&amp;&amp;",N131,"&amp;&amp;&amp;",Q131,"&amp;&amp;&amp;",AI131,"&amp;\\")</f>
        <v>All&amp;121&amp;&amp;62&amp;&amp;&amp;37&amp;&amp;&amp;40&amp;&amp;&amp;80&amp;\\</v>
      </c>
    </row>
  </sheetData>
  <autoFilter ref="AL1:AL131" xr:uid="{8F2D4BC8-97A2-449D-9461-B2F9A482052E}"/>
  <mergeCells count="9">
    <mergeCell ref="J1:L1"/>
    <mergeCell ref="M1:O1"/>
    <mergeCell ref="P1:R1"/>
    <mergeCell ref="AH1:AJ1"/>
    <mergeCell ref="S1:U1"/>
    <mergeCell ref="V1:X1"/>
    <mergeCell ref="Y1:AA1"/>
    <mergeCell ref="AB1:AD1"/>
    <mergeCell ref="AE1:A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2FD0-2F8C-4B66-96FF-498355D7D276}">
  <dimension ref="A1:H63"/>
  <sheetViews>
    <sheetView workbookViewId="0">
      <selection activeCell="B2" sqref="B2:G2"/>
    </sheetView>
  </sheetViews>
  <sheetFormatPr defaultRowHeight="15" x14ac:dyDescent="0.25"/>
  <cols>
    <col min="1" max="1" width="14.7109375" bestFit="1" customWidth="1"/>
  </cols>
  <sheetData>
    <row r="1" spans="1:8" x14ac:dyDescent="0.25">
      <c r="B1" s="45" t="s">
        <v>279</v>
      </c>
      <c r="C1" s="45"/>
      <c r="D1" s="45"/>
      <c r="E1" s="45"/>
      <c r="F1" s="45"/>
      <c r="G1" s="45"/>
      <c r="H1" s="45"/>
    </row>
    <row r="2" spans="1:8" x14ac:dyDescent="0.25">
      <c r="A2" t="s">
        <v>0</v>
      </c>
      <c r="B2" s="45" t="s">
        <v>278</v>
      </c>
      <c r="C2" s="45"/>
      <c r="D2" s="45"/>
      <c r="E2" s="45" t="s">
        <v>280</v>
      </c>
      <c r="F2" s="45"/>
      <c r="G2" s="45"/>
      <c r="H2" t="s">
        <v>281</v>
      </c>
    </row>
    <row r="3" spans="1:8" x14ac:dyDescent="0.25">
      <c r="A3" t="s">
        <v>191</v>
      </c>
      <c r="B3">
        <v>473</v>
      </c>
      <c r="C3">
        <v>899.15599999999995</v>
      </c>
      <c r="D3" t="str">
        <f>IF(B3=H3,"best","")</f>
        <v>best</v>
      </c>
      <c r="E3">
        <v>473</v>
      </c>
      <c r="F3">
        <v>898.375</v>
      </c>
      <c r="G3" t="str">
        <f>IF(E3=H3,"best","")</f>
        <v>best</v>
      </c>
      <c r="H3">
        <f>MAX(B3,E3)</f>
        <v>473</v>
      </c>
    </row>
    <row r="4" spans="1:8" x14ac:dyDescent="0.25">
      <c r="A4" t="s">
        <v>192</v>
      </c>
      <c r="B4">
        <v>473</v>
      </c>
      <c r="C4">
        <v>898.82799999999997</v>
      </c>
      <c r="D4" t="str">
        <f t="shared" ref="D4:D62" si="0">IF(B4=H4,"best","")</f>
        <v>best</v>
      </c>
      <c r="E4">
        <v>473</v>
      </c>
      <c r="F4">
        <v>898.09400000000005</v>
      </c>
      <c r="G4" t="str">
        <f t="shared" ref="G4:G62" si="1">IF(E4=H4,"best","")</f>
        <v>best</v>
      </c>
      <c r="H4">
        <f t="shared" ref="H4:H62" si="2">MAX(B4,E4)</f>
        <v>473</v>
      </c>
    </row>
    <row r="5" spans="1:8" x14ac:dyDescent="0.25">
      <c r="A5" t="s">
        <v>193</v>
      </c>
      <c r="B5">
        <v>474</v>
      </c>
      <c r="C5">
        <v>899.15599999999995</v>
      </c>
      <c r="D5" t="str">
        <f t="shared" si="0"/>
        <v>best</v>
      </c>
      <c r="E5">
        <v>473</v>
      </c>
      <c r="F5">
        <v>898.43799999999999</v>
      </c>
      <c r="G5" t="str">
        <f t="shared" si="1"/>
        <v/>
      </c>
      <c r="H5">
        <f t="shared" si="2"/>
        <v>474</v>
      </c>
    </row>
    <row r="6" spans="1:8" x14ac:dyDescent="0.25">
      <c r="A6" t="s">
        <v>194</v>
      </c>
      <c r="B6">
        <v>468</v>
      </c>
      <c r="C6">
        <v>898.98400000000004</v>
      </c>
      <c r="D6" t="str">
        <f t="shared" si="0"/>
        <v>best</v>
      </c>
      <c r="E6">
        <v>467</v>
      </c>
      <c r="F6">
        <v>898.64099999999996</v>
      </c>
      <c r="G6" t="str">
        <f t="shared" si="1"/>
        <v/>
      </c>
      <c r="H6">
        <f t="shared" si="2"/>
        <v>468</v>
      </c>
    </row>
    <row r="7" spans="1:8" x14ac:dyDescent="0.25">
      <c r="A7" t="s">
        <v>195</v>
      </c>
      <c r="B7">
        <v>479</v>
      </c>
      <c r="C7">
        <v>899.29700000000003</v>
      </c>
      <c r="D7" t="str">
        <f t="shared" si="0"/>
        <v>best</v>
      </c>
      <c r="E7">
        <v>479</v>
      </c>
      <c r="F7">
        <v>898.68799999999999</v>
      </c>
      <c r="G7" t="str">
        <f t="shared" si="1"/>
        <v>best</v>
      </c>
      <c r="H7">
        <f t="shared" si="2"/>
        <v>479</v>
      </c>
    </row>
    <row r="8" spans="1:8" x14ac:dyDescent="0.25">
      <c r="A8" t="s">
        <v>196</v>
      </c>
      <c r="B8">
        <v>473</v>
      </c>
      <c r="C8">
        <v>899.25</v>
      </c>
      <c r="D8" t="str">
        <f t="shared" si="0"/>
        <v>best</v>
      </c>
      <c r="E8">
        <v>473</v>
      </c>
      <c r="F8">
        <v>898.73400000000004</v>
      </c>
      <c r="G8" t="str">
        <f t="shared" si="1"/>
        <v>best</v>
      </c>
      <c r="H8">
        <f t="shared" si="2"/>
        <v>473</v>
      </c>
    </row>
    <row r="9" spans="1:8" x14ac:dyDescent="0.25">
      <c r="A9" t="s">
        <v>197</v>
      </c>
      <c r="B9">
        <v>478</v>
      </c>
      <c r="C9">
        <v>899.375</v>
      </c>
      <c r="D9" t="str">
        <f t="shared" si="0"/>
        <v>best</v>
      </c>
      <c r="E9">
        <v>478</v>
      </c>
      <c r="F9">
        <v>898.51599999999996</v>
      </c>
      <c r="G9" t="str">
        <f t="shared" si="1"/>
        <v>best</v>
      </c>
      <c r="H9">
        <f t="shared" si="2"/>
        <v>478</v>
      </c>
    </row>
    <row r="10" spans="1:8" x14ac:dyDescent="0.25">
      <c r="A10" t="s">
        <v>198</v>
      </c>
      <c r="B10">
        <v>476</v>
      </c>
      <c r="C10">
        <v>899.34400000000005</v>
      </c>
      <c r="D10" t="str">
        <f t="shared" si="0"/>
        <v>best</v>
      </c>
      <c r="E10">
        <v>475</v>
      </c>
      <c r="F10">
        <v>898.68799999999999</v>
      </c>
      <c r="G10" t="str">
        <f t="shared" si="1"/>
        <v/>
      </c>
      <c r="H10">
        <f t="shared" si="2"/>
        <v>476</v>
      </c>
    </row>
    <row r="11" spans="1:8" x14ac:dyDescent="0.25">
      <c r="A11" t="s">
        <v>199</v>
      </c>
      <c r="B11">
        <v>473</v>
      </c>
      <c r="C11">
        <v>899.25</v>
      </c>
      <c r="D11" t="str">
        <f t="shared" si="0"/>
        <v>best</v>
      </c>
      <c r="E11">
        <v>472</v>
      </c>
      <c r="F11">
        <v>898.78099999999995</v>
      </c>
      <c r="G11" t="str">
        <f t="shared" si="1"/>
        <v/>
      </c>
      <c r="H11">
        <f t="shared" si="2"/>
        <v>473</v>
      </c>
    </row>
    <row r="12" spans="1:8" x14ac:dyDescent="0.25">
      <c r="A12" t="s">
        <v>200</v>
      </c>
      <c r="B12">
        <v>472</v>
      </c>
      <c r="C12">
        <v>899.20299999999997</v>
      </c>
      <c r="D12" t="str">
        <f t="shared" si="0"/>
        <v>best</v>
      </c>
      <c r="E12">
        <v>470</v>
      </c>
      <c r="F12">
        <v>898.71900000000005</v>
      </c>
      <c r="G12" t="str">
        <f t="shared" si="1"/>
        <v/>
      </c>
      <c r="H12">
        <f t="shared" si="2"/>
        <v>472</v>
      </c>
    </row>
    <row r="13" spans="1:8" x14ac:dyDescent="0.25">
      <c r="A13" t="s">
        <v>201</v>
      </c>
      <c r="B13">
        <v>43</v>
      </c>
      <c r="C13">
        <v>899.45299999999997</v>
      </c>
      <c r="D13" t="str">
        <f t="shared" si="0"/>
        <v>best</v>
      </c>
      <c r="E13">
        <v>43</v>
      </c>
      <c r="F13">
        <v>897.84400000000005</v>
      </c>
      <c r="G13" t="str">
        <f t="shared" si="1"/>
        <v>best</v>
      </c>
      <c r="H13">
        <f t="shared" si="2"/>
        <v>43</v>
      </c>
    </row>
    <row r="14" spans="1:8" x14ac:dyDescent="0.25">
      <c r="A14" t="s">
        <v>202</v>
      </c>
      <c r="B14">
        <v>44</v>
      </c>
      <c r="C14">
        <v>900.07799999999997</v>
      </c>
      <c r="D14" t="str">
        <f t="shared" si="0"/>
        <v>best</v>
      </c>
      <c r="E14">
        <v>44</v>
      </c>
      <c r="F14">
        <v>897.53099999999995</v>
      </c>
      <c r="G14" t="str">
        <f t="shared" si="1"/>
        <v>best</v>
      </c>
      <c r="H14">
        <f t="shared" si="2"/>
        <v>44</v>
      </c>
    </row>
    <row r="15" spans="1:8" x14ac:dyDescent="0.25">
      <c r="A15" t="s">
        <v>203</v>
      </c>
      <c r="B15">
        <v>41</v>
      </c>
      <c r="C15">
        <v>904.46900000000005</v>
      </c>
      <c r="D15" t="str">
        <f t="shared" si="0"/>
        <v>best</v>
      </c>
      <c r="E15">
        <v>41</v>
      </c>
      <c r="F15">
        <v>897.76599999999996</v>
      </c>
      <c r="G15" t="str">
        <f t="shared" si="1"/>
        <v>best</v>
      </c>
      <c r="H15">
        <f t="shared" si="2"/>
        <v>41</v>
      </c>
    </row>
    <row r="16" spans="1:8" x14ac:dyDescent="0.25">
      <c r="A16" t="s">
        <v>204</v>
      </c>
      <c r="B16">
        <v>45</v>
      </c>
      <c r="C16">
        <v>899.26599999999996</v>
      </c>
      <c r="D16" t="str">
        <f t="shared" si="0"/>
        <v>best</v>
      </c>
      <c r="E16">
        <v>45</v>
      </c>
      <c r="F16">
        <v>692.57799999999997</v>
      </c>
      <c r="G16" t="str">
        <f t="shared" si="1"/>
        <v>best</v>
      </c>
      <c r="H16">
        <f t="shared" si="2"/>
        <v>45</v>
      </c>
    </row>
    <row r="17" spans="1:8" x14ac:dyDescent="0.25">
      <c r="A17" t="s">
        <v>205</v>
      </c>
      <c r="B17">
        <v>44</v>
      </c>
      <c r="C17">
        <v>899.20299999999997</v>
      </c>
      <c r="D17" t="str">
        <f t="shared" si="0"/>
        <v>best</v>
      </c>
      <c r="E17">
        <v>44</v>
      </c>
      <c r="F17">
        <v>897.73400000000004</v>
      </c>
      <c r="G17" t="str">
        <f t="shared" si="1"/>
        <v>best</v>
      </c>
      <c r="H17">
        <f t="shared" si="2"/>
        <v>44</v>
      </c>
    </row>
    <row r="18" spans="1:8" x14ac:dyDescent="0.25">
      <c r="A18" t="s">
        <v>206</v>
      </c>
      <c r="B18">
        <v>44</v>
      </c>
      <c r="C18">
        <v>899.32799999999997</v>
      </c>
      <c r="D18" t="str">
        <f t="shared" si="0"/>
        <v>best</v>
      </c>
      <c r="E18">
        <v>44</v>
      </c>
      <c r="F18">
        <v>897.75</v>
      </c>
      <c r="G18" t="str">
        <f t="shared" si="1"/>
        <v>best</v>
      </c>
      <c r="H18">
        <f t="shared" si="2"/>
        <v>44</v>
      </c>
    </row>
    <row r="19" spans="1:8" x14ac:dyDescent="0.25">
      <c r="A19" t="s">
        <v>207</v>
      </c>
      <c r="B19">
        <v>43</v>
      </c>
      <c r="C19">
        <v>899.28099999999995</v>
      </c>
      <c r="D19" t="str">
        <f t="shared" si="0"/>
        <v>best</v>
      </c>
      <c r="E19">
        <v>43</v>
      </c>
      <c r="F19">
        <v>897.60900000000004</v>
      </c>
      <c r="G19" t="str">
        <f t="shared" si="1"/>
        <v>best</v>
      </c>
      <c r="H19">
        <f t="shared" si="2"/>
        <v>43</v>
      </c>
    </row>
    <row r="20" spans="1:8" x14ac:dyDescent="0.25">
      <c r="A20" t="s">
        <v>208</v>
      </c>
      <c r="B20">
        <v>43</v>
      </c>
      <c r="C20">
        <v>899.31200000000001</v>
      </c>
      <c r="D20" t="str">
        <f t="shared" si="0"/>
        <v>best</v>
      </c>
      <c r="E20">
        <v>43</v>
      </c>
      <c r="F20">
        <v>898.01599999999996</v>
      </c>
      <c r="G20" t="str">
        <f t="shared" si="1"/>
        <v>best</v>
      </c>
      <c r="H20">
        <f t="shared" si="2"/>
        <v>43</v>
      </c>
    </row>
    <row r="21" spans="1:8" x14ac:dyDescent="0.25">
      <c r="A21" t="s">
        <v>209</v>
      </c>
      <c r="B21">
        <v>43</v>
      </c>
      <c r="C21">
        <v>899.60900000000004</v>
      </c>
      <c r="D21" t="str">
        <f t="shared" si="0"/>
        <v>best</v>
      </c>
      <c r="E21">
        <v>43</v>
      </c>
      <c r="F21">
        <v>515.42200000000003</v>
      </c>
      <c r="G21" t="str">
        <f t="shared" si="1"/>
        <v>best</v>
      </c>
      <c r="H21">
        <f t="shared" si="2"/>
        <v>43</v>
      </c>
    </row>
    <row r="22" spans="1:8" x14ac:dyDescent="0.25">
      <c r="A22" t="s">
        <v>210</v>
      </c>
      <c r="B22">
        <v>44</v>
      </c>
      <c r="C22">
        <v>899.17200000000003</v>
      </c>
      <c r="D22" t="str">
        <f t="shared" si="0"/>
        <v>best</v>
      </c>
      <c r="E22">
        <v>44</v>
      </c>
      <c r="F22">
        <v>872.07799999999997</v>
      </c>
      <c r="G22" t="str">
        <f t="shared" si="1"/>
        <v>best</v>
      </c>
      <c r="H22">
        <f t="shared" si="2"/>
        <v>44</v>
      </c>
    </row>
    <row r="23" spans="1:8" x14ac:dyDescent="0.25">
      <c r="A23" t="s">
        <v>211</v>
      </c>
      <c r="B23">
        <v>235</v>
      </c>
      <c r="C23">
        <v>899.34400000000005</v>
      </c>
      <c r="D23" t="str">
        <f t="shared" si="0"/>
        <v>best</v>
      </c>
      <c r="E23">
        <v>235</v>
      </c>
      <c r="F23">
        <v>898.73400000000004</v>
      </c>
      <c r="G23" t="str">
        <f t="shared" si="1"/>
        <v>best</v>
      </c>
      <c r="H23">
        <f t="shared" si="2"/>
        <v>235</v>
      </c>
    </row>
    <row r="24" spans="1:8" x14ac:dyDescent="0.25">
      <c r="A24" t="s">
        <v>212</v>
      </c>
      <c r="B24">
        <v>233</v>
      </c>
      <c r="C24">
        <v>899.53099999999995</v>
      </c>
      <c r="D24" t="str">
        <f t="shared" si="0"/>
        <v>best</v>
      </c>
      <c r="E24">
        <v>233</v>
      </c>
      <c r="F24">
        <v>898.59400000000005</v>
      </c>
      <c r="G24" t="str">
        <f t="shared" si="1"/>
        <v>best</v>
      </c>
      <c r="H24">
        <f t="shared" si="2"/>
        <v>233</v>
      </c>
    </row>
    <row r="25" spans="1:8" x14ac:dyDescent="0.25">
      <c r="A25" t="s">
        <v>213</v>
      </c>
      <c r="B25">
        <v>231</v>
      </c>
      <c r="C25">
        <v>899.51599999999996</v>
      </c>
      <c r="D25" t="str">
        <f t="shared" si="0"/>
        <v>best</v>
      </c>
      <c r="E25">
        <v>231</v>
      </c>
      <c r="F25">
        <v>898.70299999999997</v>
      </c>
      <c r="G25" t="str">
        <f t="shared" si="1"/>
        <v>best</v>
      </c>
      <c r="H25">
        <f t="shared" si="2"/>
        <v>231</v>
      </c>
    </row>
    <row r="26" spans="1:8" x14ac:dyDescent="0.25">
      <c r="A26" t="s">
        <v>214</v>
      </c>
      <c r="B26">
        <v>236</v>
      </c>
      <c r="C26">
        <v>899.35900000000004</v>
      </c>
      <c r="D26" t="str">
        <f t="shared" si="0"/>
        <v>best</v>
      </c>
      <c r="E26">
        <v>236</v>
      </c>
      <c r="F26">
        <v>898.5</v>
      </c>
      <c r="G26" t="str">
        <f t="shared" si="1"/>
        <v>best</v>
      </c>
      <c r="H26">
        <f t="shared" si="2"/>
        <v>236</v>
      </c>
    </row>
    <row r="27" spans="1:8" x14ac:dyDescent="0.25">
      <c r="A27" t="s">
        <v>215</v>
      </c>
      <c r="B27">
        <v>236</v>
      </c>
      <c r="C27">
        <v>899.625</v>
      </c>
      <c r="D27" t="str">
        <f t="shared" si="0"/>
        <v>best</v>
      </c>
      <c r="E27">
        <v>236</v>
      </c>
      <c r="F27">
        <v>898.78099999999995</v>
      </c>
      <c r="G27" t="str">
        <f t="shared" si="1"/>
        <v>best</v>
      </c>
      <c r="H27">
        <f t="shared" si="2"/>
        <v>236</v>
      </c>
    </row>
    <row r="28" spans="1:8" x14ac:dyDescent="0.25">
      <c r="A28" t="s">
        <v>216</v>
      </c>
      <c r="B28">
        <v>233</v>
      </c>
      <c r="C28">
        <v>899.57799999999997</v>
      </c>
      <c r="D28" t="str">
        <f t="shared" si="0"/>
        <v>best</v>
      </c>
      <c r="E28">
        <v>232</v>
      </c>
      <c r="F28">
        <v>898.70299999999997</v>
      </c>
      <c r="G28" t="str">
        <f t="shared" si="1"/>
        <v/>
      </c>
      <c r="H28">
        <f t="shared" si="2"/>
        <v>233</v>
      </c>
    </row>
    <row r="29" spans="1:8" x14ac:dyDescent="0.25">
      <c r="A29" t="s">
        <v>217</v>
      </c>
      <c r="B29">
        <v>236</v>
      </c>
      <c r="C29">
        <v>899.40599999999995</v>
      </c>
      <c r="D29" t="str">
        <f t="shared" si="0"/>
        <v>best</v>
      </c>
      <c r="E29">
        <v>235</v>
      </c>
      <c r="F29">
        <v>898.78099999999995</v>
      </c>
      <c r="G29" t="str">
        <f t="shared" si="1"/>
        <v/>
      </c>
      <c r="H29">
        <f t="shared" si="2"/>
        <v>236</v>
      </c>
    </row>
    <row r="30" spans="1:8" x14ac:dyDescent="0.25">
      <c r="A30" t="s">
        <v>218</v>
      </c>
      <c r="B30">
        <v>236</v>
      </c>
      <c r="C30">
        <v>899.43799999999999</v>
      </c>
      <c r="D30" t="str">
        <f t="shared" si="0"/>
        <v>best</v>
      </c>
      <c r="E30">
        <v>236</v>
      </c>
      <c r="F30">
        <v>898.51599999999996</v>
      </c>
      <c r="G30" t="str">
        <f t="shared" si="1"/>
        <v>best</v>
      </c>
      <c r="H30">
        <f t="shared" si="2"/>
        <v>236</v>
      </c>
    </row>
    <row r="31" spans="1:8" x14ac:dyDescent="0.25">
      <c r="A31" t="s">
        <v>219</v>
      </c>
      <c r="B31">
        <v>236</v>
      </c>
      <c r="C31">
        <v>899.45299999999997</v>
      </c>
      <c r="D31" t="str">
        <f t="shared" si="0"/>
        <v>best</v>
      </c>
      <c r="E31">
        <v>236</v>
      </c>
      <c r="F31">
        <v>898.73400000000004</v>
      </c>
      <c r="G31" t="str">
        <f t="shared" si="1"/>
        <v>best</v>
      </c>
      <c r="H31">
        <f t="shared" si="2"/>
        <v>236</v>
      </c>
    </row>
    <row r="32" spans="1:8" x14ac:dyDescent="0.25">
      <c r="A32" t="s">
        <v>220</v>
      </c>
      <c r="B32">
        <v>231</v>
      </c>
      <c r="C32">
        <v>899.31200000000001</v>
      </c>
      <c r="D32" t="str">
        <f t="shared" si="0"/>
        <v>best</v>
      </c>
      <c r="E32">
        <v>231</v>
      </c>
      <c r="F32">
        <v>898.57799999999997</v>
      </c>
      <c r="G32" t="str">
        <f t="shared" si="1"/>
        <v>best</v>
      </c>
      <c r="H32">
        <f t="shared" si="2"/>
        <v>231</v>
      </c>
    </row>
    <row r="33" spans="1:8" x14ac:dyDescent="0.25">
      <c r="A33" t="s">
        <v>221</v>
      </c>
      <c r="B33">
        <v>413</v>
      </c>
      <c r="C33">
        <v>897.93799999999999</v>
      </c>
      <c r="D33" t="str">
        <f t="shared" si="0"/>
        <v>best</v>
      </c>
      <c r="E33">
        <v>412</v>
      </c>
      <c r="F33">
        <v>897.82799999999997</v>
      </c>
      <c r="G33" t="str">
        <f t="shared" si="1"/>
        <v/>
      </c>
      <c r="H33">
        <f t="shared" si="2"/>
        <v>413</v>
      </c>
    </row>
    <row r="34" spans="1:8" x14ac:dyDescent="0.25">
      <c r="A34" t="s">
        <v>222</v>
      </c>
      <c r="B34">
        <v>416</v>
      </c>
      <c r="C34">
        <v>898.09400000000005</v>
      </c>
      <c r="D34" t="str">
        <f t="shared" si="0"/>
        <v>best</v>
      </c>
      <c r="E34">
        <v>416</v>
      </c>
      <c r="F34">
        <v>897.39099999999996</v>
      </c>
      <c r="G34" t="str">
        <f t="shared" si="1"/>
        <v>best</v>
      </c>
      <c r="H34">
        <f t="shared" si="2"/>
        <v>416</v>
      </c>
    </row>
    <row r="35" spans="1:8" x14ac:dyDescent="0.25">
      <c r="A35" t="s">
        <v>223</v>
      </c>
      <c r="B35">
        <v>415</v>
      </c>
      <c r="C35">
        <v>898.14099999999996</v>
      </c>
      <c r="D35" t="str">
        <f t="shared" si="0"/>
        <v>best</v>
      </c>
      <c r="E35">
        <v>414</v>
      </c>
      <c r="F35">
        <v>897.59400000000005</v>
      </c>
      <c r="G35" t="str">
        <f t="shared" si="1"/>
        <v/>
      </c>
      <c r="H35">
        <f t="shared" si="2"/>
        <v>415</v>
      </c>
    </row>
    <row r="36" spans="1:8" x14ac:dyDescent="0.25">
      <c r="A36" t="s">
        <v>224</v>
      </c>
      <c r="B36">
        <v>417</v>
      </c>
      <c r="C36">
        <v>898</v>
      </c>
      <c r="D36" t="str">
        <f t="shared" si="0"/>
        <v>best</v>
      </c>
      <c r="E36">
        <v>417</v>
      </c>
      <c r="F36">
        <v>897.65599999999995</v>
      </c>
      <c r="G36" t="str">
        <f t="shared" si="1"/>
        <v>best</v>
      </c>
      <c r="H36">
        <f t="shared" si="2"/>
        <v>417</v>
      </c>
    </row>
    <row r="37" spans="1:8" x14ac:dyDescent="0.25">
      <c r="A37" t="s">
        <v>225</v>
      </c>
      <c r="B37">
        <v>410</v>
      </c>
      <c r="C37">
        <v>897.875</v>
      </c>
      <c r="D37" t="str">
        <f t="shared" si="0"/>
        <v>best</v>
      </c>
      <c r="E37">
        <v>408</v>
      </c>
      <c r="F37">
        <v>897.82799999999997</v>
      </c>
      <c r="G37" t="str">
        <f t="shared" si="1"/>
        <v/>
      </c>
      <c r="H37">
        <f t="shared" si="2"/>
        <v>410</v>
      </c>
    </row>
    <row r="38" spans="1:8" x14ac:dyDescent="0.25">
      <c r="A38" t="s">
        <v>226</v>
      </c>
      <c r="B38">
        <v>416</v>
      </c>
      <c r="C38">
        <v>897.92200000000003</v>
      </c>
      <c r="D38" t="str">
        <f t="shared" si="0"/>
        <v>best</v>
      </c>
      <c r="E38">
        <v>415</v>
      </c>
      <c r="F38">
        <v>897.59400000000005</v>
      </c>
      <c r="G38" t="str">
        <f t="shared" si="1"/>
        <v/>
      </c>
      <c r="H38">
        <f t="shared" si="2"/>
        <v>416</v>
      </c>
    </row>
    <row r="39" spans="1:8" x14ac:dyDescent="0.25">
      <c r="A39" t="s">
        <v>227</v>
      </c>
      <c r="B39">
        <v>417</v>
      </c>
      <c r="C39">
        <v>897.82799999999997</v>
      </c>
      <c r="D39" t="str">
        <f t="shared" si="0"/>
        <v>best</v>
      </c>
      <c r="E39">
        <v>416</v>
      </c>
      <c r="F39">
        <v>897.90599999999995</v>
      </c>
      <c r="G39" t="str">
        <f t="shared" si="1"/>
        <v/>
      </c>
      <c r="H39">
        <f t="shared" si="2"/>
        <v>417</v>
      </c>
    </row>
    <row r="40" spans="1:8" x14ac:dyDescent="0.25">
      <c r="A40" t="s">
        <v>228</v>
      </c>
      <c r="B40">
        <v>414</v>
      </c>
      <c r="C40">
        <v>898.01599999999996</v>
      </c>
      <c r="D40" t="str">
        <f t="shared" si="0"/>
        <v>best</v>
      </c>
      <c r="E40">
        <v>414</v>
      </c>
      <c r="F40">
        <v>897.71900000000005</v>
      </c>
      <c r="G40" t="str">
        <f t="shared" si="1"/>
        <v>best</v>
      </c>
      <c r="H40">
        <f t="shared" si="2"/>
        <v>414</v>
      </c>
    </row>
    <row r="41" spans="1:8" x14ac:dyDescent="0.25">
      <c r="A41" t="s">
        <v>229</v>
      </c>
      <c r="B41">
        <v>411</v>
      </c>
      <c r="C41">
        <v>898.04700000000003</v>
      </c>
      <c r="D41" t="str">
        <f t="shared" si="0"/>
        <v>best</v>
      </c>
      <c r="E41">
        <v>411</v>
      </c>
      <c r="F41">
        <v>897.59400000000005</v>
      </c>
      <c r="G41" t="str">
        <f t="shared" si="1"/>
        <v>best</v>
      </c>
      <c r="H41">
        <f t="shared" si="2"/>
        <v>411</v>
      </c>
    </row>
    <row r="42" spans="1:8" x14ac:dyDescent="0.25">
      <c r="A42" t="s">
        <v>230</v>
      </c>
      <c r="B42">
        <v>414</v>
      </c>
      <c r="C42">
        <v>897.95299999999997</v>
      </c>
      <c r="D42" t="str">
        <f t="shared" si="0"/>
        <v>best</v>
      </c>
      <c r="E42">
        <v>412</v>
      </c>
      <c r="F42">
        <v>897.57799999999997</v>
      </c>
      <c r="G42" t="str">
        <f t="shared" si="1"/>
        <v/>
      </c>
      <c r="H42">
        <f t="shared" si="2"/>
        <v>414</v>
      </c>
    </row>
    <row r="43" spans="1:8" x14ac:dyDescent="0.25">
      <c r="A43" t="s">
        <v>231</v>
      </c>
      <c r="B43">
        <v>35</v>
      </c>
      <c r="C43">
        <v>899.5</v>
      </c>
      <c r="D43" t="str">
        <f t="shared" si="0"/>
        <v>best</v>
      </c>
      <c r="E43">
        <v>35</v>
      </c>
      <c r="F43">
        <v>898.59400000000005</v>
      </c>
      <c r="G43" t="str">
        <f t="shared" si="1"/>
        <v>best</v>
      </c>
      <c r="H43">
        <f t="shared" si="2"/>
        <v>35</v>
      </c>
    </row>
    <row r="44" spans="1:8" x14ac:dyDescent="0.25">
      <c r="A44" t="s">
        <v>232</v>
      </c>
      <c r="B44">
        <v>36</v>
      </c>
      <c r="C44">
        <v>904.21900000000005</v>
      </c>
      <c r="D44" t="str">
        <f t="shared" si="0"/>
        <v>best</v>
      </c>
      <c r="E44">
        <v>36</v>
      </c>
      <c r="F44">
        <v>898.93799999999999</v>
      </c>
      <c r="G44" t="str">
        <f t="shared" si="1"/>
        <v>best</v>
      </c>
      <c r="H44">
        <f t="shared" si="2"/>
        <v>36</v>
      </c>
    </row>
    <row r="45" spans="1:8" x14ac:dyDescent="0.25">
      <c r="A45" t="s">
        <v>233</v>
      </c>
      <c r="B45">
        <v>36</v>
      </c>
      <c r="C45">
        <v>899.28099999999995</v>
      </c>
      <c r="D45" t="str">
        <f t="shared" si="0"/>
        <v>best</v>
      </c>
      <c r="E45">
        <v>36</v>
      </c>
      <c r="F45">
        <v>898.53099999999995</v>
      </c>
      <c r="G45" t="str">
        <f t="shared" si="1"/>
        <v>best</v>
      </c>
      <c r="H45">
        <f t="shared" si="2"/>
        <v>36</v>
      </c>
    </row>
    <row r="46" spans="1:8" x14ac:dyDescent="0.25">
      <c r="A46" t="s">
        <v>234</v>
      </c>
      <c r="B46">
        <v>37</v>
      </c>
      <c r="C46">
        <v>899.32799999999997</v>
      </c>
      <c r="D46" t="str">
        <f t="shared" si="0"/>
        <v>best</v>
      </c>
      <c r="E46">
        <v>37</v>
      </c>
      <c r="F46">
        <v>898.64099999999996</v>
      </c>
      <c r="G46" t="str">
        <f t="shared" si="1"/>
        <v>best</v>
      </c>
      <c r="H46">
        <f t="shared" si="2"/>
        <v>37</v>
      </c>
    </row>
    <row r="47" spans="1:8" x14ac:dyDescent="0.25">
      <c r="A47" t="s">
        <v>235</v>
      </c>
      <c r="B47">
        <v>36</v>
      </c>
      <c r="C47">
        <v>899.42200000000003</v>
      </c>
      <c r="D47" t="str">
        <f t="shared" si="0"/>
        <v>best</v>
      </c>
      <c r="E47">
        <v>36</v>
      </c>
      <c r="F47">
        <v>898.68799999999999</v>
      </c>
      <c r="G47" t="str">
        <f t="shared" si="1"/>
        <v>best</v>
      </c>
      <c r="H47">
        <f t="shared" si="2"/>
        <v>36</v>
      </c>
    </row>
    <row r="48" spans="1:8" x14ac:dyDescent="0.25">
      <c r="A48" t="s">
        <v>236</v>
      </c>
      <c r="B48">
        <v>34</v>
      </c>
      <c r="C48">
        <v>899.32799999999997</v>
      </c>
      <c r="D48" t="str">
        <f t="shared" si="0"/>
        <v>best</v>
      </c>
      <c r="E48">
        <v>34</v>
      </c>
      <c r="F48">
        <v>898.54700000000003</v>
      </c>
      <c r="G48" t="str">
        <f t="shared" si="1"/>
        <v>best</v>
      </c>
      <c r="H48">
        <f t="shared" si="2"/>
        <v>34</v>
      </c>
    </row>
    <row r="49" spans="1:8" x14ac:dyDescent="0.25">
      <c r="A49" t="s">
        <v>237</v>
      </c>
      <c r="B49">
        <v>36</v>
      </c>
      <c r="C49">
        <v>899.39099999999996</v>
      </c>
      <c r="D49" t="str">
        <f t="shared" si="0"/>
        <v>best</v>
      </c>
      <c r="E49">
        <v>36</v>
      </c>
      <c r="F49">
        <v>898.65599999999995</v>
      </c>
      <c r="G49" t="str">
        <f t="shared" si="1"/>
        <v>best</v>
      </c>
      <c r="H49">
        <f t="shared" si="2"/>
        <v>36</v>
      </c>
    </row>
    <row r="50" spans="1:8" x14ac:dyDescent="0.25">
      <c r="A50" t="s">
        <v>238</v>
      </c>
      <c r="B50">
        <v>35</v>
      </c>
      <c r="C50">
        <v>899.375</v>
      </c>
      <c r="D50" t="str">
        <f t="shared" si="0"/>
        <v>best</v>
      </c>
      <c r="E50">
        <v>35</v>
      </c>
      <c r="F50">
        <v>898.54700000000003</v>
      </c>
      <c r="G50" t="str">
        <f t="shared" si="1"/>
        <v>best</v>
      </c>
      <c r="H50">
        <f t="shared" si="2"/>
        <v>35</v>
      </c>
    </row>
    <row r="51" spans="1:8" x14ac:dyDescent="0.25">
      <c r="A51" t="s">
        <v>239</v>
      </c>
      <c r="B51">
        <v>37</v>
      </c>
      <c r="C51">
        <v>899.42200000000003</v>
      </c>
      <c r="D51" t="str">
        <f t="shared" si="0"/>
        <v>best</v>
      </c>
      <c r="E51">
        <v>37</v>
      </c>
      <c r="F51">
        <v>898.43799999999999</v>
      </c>
      <c r="G51" t="str">
        <f t="shared" si="1"/>
        <v>best</v>
      </c>
      <c r="H51">
        <f t="shared" si="2"/>
        <v>37</v>
      </c>
    </row>
    <row r="52" spans="1:8" x14ac:dyDescent="0.25">
      <c r="A52" t="s">
        <v>240</v>
      </c>
      <c r="B52">
        <v>37</v>
      </c>
      <c r="C52">
        <v>905.18799999999999</v>
      </c>
      <c r="D52" t="str">
        <f t="shared" si="0"/>
        <v>best</v>
      </c>
      <c r="E52">
        <v>37</v>
      </c>
      <c r="F52">
        <v>898.21900000000005</v>
      </c>
      <c r="G52" t="str">
        <f t="shared" si="1"/>
        <v>best</v>
      </c>
      <c r="H52">
        <f t="shared" si="2"/>
        <v>37</v>
      </c>
    </row>
    <row r="53" spans="1:8" x14ac:dyDescent="0.25">
      <c r="A53" t="s">
        <v>241</v>
      </c>
      <c r="B53">
        <v>204</v>
      </c>
      <c r="C53">
        <v>897.93799999999999</v>
      </c>
      <c r="D53" t="str">
        <f t="shared" si="0"/>
        <v>best</v>
      </c>
      <c r="E53">
        <v>204</v>
      </c>
      <c r="F53">
        <v>898.40599999999995</v>
      </c>
      <c r="G53" t="str">
        <f t="shared" si="1"/>
        <v>best</v>
      </c>
      <c r="H53">
        <f t="shared" si="2"/>
        <v>204</v>
      </c>
    </row>
    <row r="54" spans="1:8" x14ac:dyDescent="0.25">
      <c r="A54" t="s">
        <v>242</v>
      </c>
      <c r="B54">
        <v>202</v>
      </c>
      <c r="C54">
        <v>897.95299999999997</v>
      </c>
      <c r="D54" t="str">
        <f t="shared" si="0"/>
        <v>best</v>
      </c>
      <c r="E54">
        <v>202</v>
      </c>
      <c r="F54">
        <v>898.04700000000003</v>
      </c>
      <c r="G54" t="str">
        <f t="shared" si="1"/>
        <v>best</v>
      </c>
      <c r="H54">
        <f t="shared" si="2"/>
        <v>202</v>
      </c>
    </row>
    <row r="55" spans="1:8" x14ac:dyDescent="0.25">
      <c r="A55" t="s">
        <v>243</v>
      </c>
      <c r="B55">
        <v>202</v>
      </c>
      <c r="C55">
        <v>898.625</v>
      </c>
      <c r="D55" t="str">
        <f t="shared" si="0"/>
        <v>best</v>
      </c>
      <c r="E55">
        <v>201</v>
      </c>
      <c r="F55">
        <v>897.21900000000005</v>
      </c>
      <c r="G55" t="str">
        <f t="shared" si="1"/>
        <v/>
      </c>
      <c r="H55">
        <f t="shared" si="2"/>
        <v>202</v>
      </c>
    </row>
    <row r="56" spans="1:8" x14ac:dyDescent="0.25">
      <c r="A56" t="s">
        <v>244</v>
      </c>
      <c r="B56">
        <v>202</v>
      </c>
      <c r="C56">
        <v>898.31200000000001</v>
      </c>
      <c r="D56" t="str">
        <f t="shared" si="0"/>
        <v>best</v>
      </c>
      <c r="E56">
        <v>201</v>
      </c>
      <c r="F56">
        <v>897.625</v>
      </c>
      <c r="G56" t="str">
        <f t="shared" si="1"/>
        <v/>
      </c>
      <c r="H56">
        <f t="shared" si="2"/>
        <v>202</v>
      </c>
    </row>
    <row r="57" spans="1:8" x14ac:dyDescent="0.25">
      <c r="A57" t="s">
        <v>245</v>
      </c>
      <c r="B57">
        <v>204</v>
      </c>
      <c r="C57">
        <v>897.57799999999997</v>
      </c>
      <c r="D57" t="str">
        <f t="shared" si="0"/>
        <v>best</v>
      </c>
      <c r="E57">
        <v>203</v>
      </c>
      <c r="F57">
        <v>898.15599999999995</v>
      </c>
      <c r="G57" t="str">
        <f t="shared" si="1"/>
        <v/>
      </c>
      <c r="H57">
        <f t="shared" si="2"/>
        <v>204</v>
      </c>
    </row>
    <row r="58" spans="1:8" x14ac:dyDescent="0.25">
      <c r="A58" t="s">
        <v>246</v>
      </c>
      <c r="B58">
        <v>201</v>
      </c>
      <c r="C58">
        <v>897.96900000000005</v>
      </c>
      <c r="D58" t="str">
        <f t="shared" si="0"/>
        <v>best</v>
      </c>
      <c r="E58">
        <v>199</v>
      </c>
      <c r="F58">
        <v>897.75</v>
      </c>
      <c r="G58" t="str">
        <f t="shared" si="1"/>
        <v/>
      </c>
      <c r="H58">
        <f t="shared" si="2"/>
        <v>201</v>
      </c>
    </row>
    <row r="59" spans="1:8" x14ac:dyDescent="0.25">
      <c r="A59" t="s">
        <v>247</v>
      </c>
      <c r="B59">
        <v>204</v>
      </c>
      <c r="C59">
        <v>897.89099999999996</v>
      </c>
      <c r="D59" t="str">
        <f t="shared" si="0"/>
        <v>best</v>
      </c>
      <c r="E59">
        <v>204</v>
      </c>
      <c r="F59">
        <v>896.79700000000003</v>
      </c>
      <c r="G59" t="str">
        <f t="shared" si="1"/>
        <v>best</v>
      </c>
      <c r="H59">
        <f t="shared" si="2"/>
        <v>204</v>
      </c>
    </row>
    <row r="60" spans="1:8" x14ac:dyDescent="0.25">
      <c r="A60" t="s">
        <v>248</v>
      </c>
      <c r="B60">
        <v>205</v>
      </c>
      <c r="C60">
        <v>897.68799999999999</v>
      </c>
      <c r="D60" t="str">
        <f t="shared" si="0"/>
        <v>best</v>
      </c>
      <c r="E60">
        <v>204</v>
      </c>
      <c r="F60">
        <v>897.21900000000005</v>
      </c>
      <c r="G60" t="str">
        <f t="shared" si="1"/>
        <v/>
      </c>
      <c r="H60">
        <f t="shared" si="2"/>
        <v>205</v>
      </c>
    </row>
    <row r="61" spans="1:8" x14ac:dyDescent="0.25">
      <c r="A61" t="s">
        <v>249</v>
      </c>
      <c r="B61">
        <v>202</v>
      </c>
      <c r="C61">
        <v>898.21900000000005</v>
      </c>
      <c r="D61" t="str">
        <f t="shared" si="0"/>
        <v>best</v>
      </c>
      <c r="E61">
        <v>202</v>
      </c>
      <c r="F61">
        <v>897.32799999999997</v>
      </c>
      <c r="G61" t="str">
        <f t="shared" si="1"/>
        <v>best</v>
      </c>
      <c r="H61">
        <f t="shared" si="2"/>
        <v>202</v>
      </c>
    </row>
    <row r="62" spans="1:8" x14ac:dyDescent="0.25">
      <c r="A62" t="s">
        <v>250</v>
      </c>
      <c r="B62">
        <v>204</v>
      </c>
      <c r="C62">
        <v>898.40599999999995</v>
      </c>
      <c r="D62" t="str">
        <f t="shared" si="0"/>
        <v>best</v>
      </c>
      <c r="E62">
        <v>204</v>
      </c>
      <c r="F62">
        <v>897.48400000000004</v>
      </c>
      <c r="G62" t="str">
        <f t="shared" si="1"/>
        <v>best</v>
      </c>
      <c r="H62">
        <f t="shared" si="2"/>
        <v>204</v>
      </c>
    </row>
    <row r="63" spans="1:8" x14ac:dyDescent="0.25">
      <c r="B63">
        <f>AVERAGE(B3:B62)</f>
        <v>234.13333333333333</v>
      </c>
      <c r="C63" s="10">
        <f t="shared" ref="C63:H63" si="3">AVERAGE(C3:C62)</f>
        <v>899.17371666666679</v>
      </c>
      <c r="D63" s="10">
        <f>COUNTIF(D3:D62,"=best")</f>
        <v>60</v>
      </c>
      <c r="E63">
        <f t="shared" si="3"/>
        <v>233.76666666666668</v>
      </c>
      <c r="F63">
        <f t="shared" si="3"/>
        <v>887.91906666666682</v>
      </c>
      <c r="G63">
        <f>COUNTIF(G3:G62,"=best")</f>
        <v>42</v>
      </c>
      <c r="H63">
        <f t="shared" si="3"/>
        <v>234.13333333333333</v>
      </c>
    </row>
  </sheetData>
  <mergeCells count="3">
    <mergeCell ref="B1:H1"/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9DEB-B48B-40AA-9C02-CF639DA547B9}">
  <dimension ref="A1:V131"/>
  <sheetViews>
    <sheetView tabSelected="1" topLeftCell="B93" workbookViewId="0">
      <selection activeCell="R89" sqref="R89:R123"/>
    </sheetView>
  </sheetViews>
  <sheetFormatPr defaultRowHeight="15" x14ac:dyDescent="0.25"/>
  <cols>
    <col min="1" max="1" width="41.140625" bestFit="1" customWidth="1"/>
    <col min="2" max="2" width="8.7109375" bestFit="1" customWidth="1"/>
    <col min="3" max="3" width="5.85546875" bestFit="1" customWidth="1"/>
    <col min="4" max="4" width="5.85546875" customWidth="1"/>
    <col min="5" max="5" width="6.85546875" bestFit="1" customWidth="1"/>
    <col min="6" max="6" width="7" bestFit="1" customWidth="1"/>
    <col min="7" max="8" width="16" customWidth="1"/>
    <col min="9" max="9" width="11.7109375" bestFit="1" customWidth="1"/>
    <col min="10" max="11" width="16" customWidth="1"/>
    <col min="12" max="12" width="21.7109375" bestFit="1" customWidth="1"/>
  </cols>
  <sheetData>
    <row r="1" spans="1:19" x14ac:dyDescent="0.25">
      <c r="A1" s="12"/>
      <c r="G1" s="12"/>
      <c r="H1" s="12"/>
      <c r="J1" s="47" t="s">
        <v>265</v>
      </c>
      <c r="K1" s="47"/>
      <c r="L1" s="47" t="s">
        <v>496</v>
      </c>
      <c r="M1" s="47"/>
      <c r="N1" s="47"/>
      <c r="O1" s="47" t="s">
        <v>497</v>
      </c>
      <c r="P1" s="47"/>
      <c r="Q1" s="47"/>
    </row>
    <row r="2" spans="1:19" x14ac:dyDescent="0.25">
      <c r="A2" s="12" t="s">
        <v>264</v>
      </c>
      <c r="B2" t="s">
        <v>508</v>
      </c>
      <c r="C2" t="s">
        <v>287</v>
      </c>
      <c r="D2" t="s">
        <v>284</v>
      </c>
      <c r="E2" t="s">
        <v>285</v>
      </c>
      <c r="F2" t="s">
        <v>286</v>
      </c>
      <c r="G2" s="12" t="s">
        <v>186</v>
      </c>
      <c r="H2" s="12" t="s">
        <v>177</v>
      </c>
      <c r="I2" t="s">
        <v>500</v>
      </c>
      <c r="J2" s="12" t="s">
        <v>251</v>
      </c>
      <c r="K2" s="12" t="s">
        <v>186</v>
      </c>
      <c r="L2" s="12" t="s">
        <v>251</v>
      </c>
      <c r="M2" s="12" t="s">
        <v>186</v>
      </c>
      <c r="N2" s="12" t="s">
        <v>1</v>
      </c>
      <c r="O2" s="12" t="s">
        <v>251</v>
      </c>
      <c r="P2" s="12" t="s">
        <v>186</v>
      </c>
      <c r="Q2" s="12" t="s">
        <v>1</v>
      </c>
      <c r="R2" s="12" t="s">
        <v>509</v>
      </c>
      <c r="S2" s="12" t="s">
        <v>510</v>
      </c>
    </row>
    <row r="3" spans="1:19" x14ac:dyDescent="0.25">
      <c r="A3" t="s">
        <v>3</v>
      </c>
      <c r="B3" t="s">
        <v>288</v>
      </c>
      <c r="C3">
        <v>4</v>
      </c>
      <c r="D3">
        <v>10</v>
      </c>
      <c r="E3">
        <v>600</v>
      </c>
      <c r="F3">
        <v>600</v>
      </c>
      <c r="G3">
        <f>MAX(H3, O3)</f>
        <v>223</v>
      </c>
      <c r="H3" s="13">
        <v>223</v>
      </c>
      <c r="I3" t="s">
        <v>265</v>
      </c>
      <c r="J3" s="13">
        <v>223</v>
      </c>
      <c r="K3" t="str">
        <f t="shared" ref="K3:K22" si="0">IF(J3=$G3,IF(J3&gt;$H3,"new","best"),"")</f>
        <v>best</v>
      </c>
      <c r="L3" s="43">
        <v>223</v>
      </c>
      <c r="M3" s="43"/>
      <c r="N3" s="43">
        <v>897.08280160000004</v>
      </c>
      <c r="O3" s="13">
        <v>222</v>
      </c>
      <c r="P3" t="str">
        <f t="shared" ref="P3:P66" si="1">IF(O3=$G3,IF(O3&gt;$H3,"new","best"),"")</f>
        <v/>
      </c>
      <c r="Q3" s="13">
        <v>597.87161360000005</v>
      </c>
      <c r="R3" t="str">
        <f>CONCATENATE(C3,"&amp;",D3,"&amp;",E3,"&amp;",G3,"&amp;",H3,"&amp;\textsc{",I3,"}&amp;",IF(K3="",J3,"\textbf{"&amp;K3&amp;"}"),"&amp;",IF(P3="",O3,"\textbf{"&amp;P3&amp;"}"),"&amp;",ROUND(Q3,1),"\\")</f>
        <v>4&amp;10&amp;600&amp;223&amp;223&amp;\textsc{A*+ACS}&amp;\textbf{best}&amp;222&amp;597.9\\</v>
      </c>
      <c r="S3" t="str">
        <f>IF(P3="new",CONCATENATE("\textsc{",B3,"}&amp;",C3,"&amp;",D3,"&amp;",E3,"&amp;",H3,"&amp;\textsc{",I3,"}&amp;",IF(K3="",J3,"\textbf{"&amp;K3&amp;"}"),"&amp;",ROUND(O3,2),"&amp;",ROUND(Q3,1),"\\"),"")</f>
        <v/>
      </c>
    </row>
    <row r="4" spans="1:19" x14ac:dyDescent="0.25">
      <c r="A4" t="s">
        <v>4</v>
      </c>
      <c r="B4" t="s">
        <v>288</v>
      </c>
      <c r="C4">
        <v>4</v>
      </c>
      <c r="D4">
        <v>15</v>
      </c>
      <c r="E4">
        <v>600</v>
      </c>
      <c r="F4">
        <v>600</v>
      </c>
      <c r="G4">
        <f t="shared" ref="G4:G62" si="2">MAX(H4, O4)</f>
        <v>206</v>
      </c>
      <c r="H4" s="13">
        <v>206</v>
      </c>
      <c r="I4" t="s">
        <v>265</v>
      </c>
      <c r="J4" s="13">
        <v>206</v>
      </c>
      <c r="K4" t="str">
        <f t="shared" si="0"/>
        <v>best</v>
      </c>
      <c r="L4" s="43">
        <v>206</v>
      </c>
      <c r="M4" s="43"/>
      <c r="N4" s="43">
        <v>897.49818540000001</v>
      </c>
      <c r="O4" s="13">
        <v>206</v>
      </c>
      <c r="P4" t="str">
        <f t="shared" si="1"/>
        <v>best</v>
      </c>
      <c r="Q4" s="13">
        <v>598.48168169999997</v>
      </c>
      <c r="R4" t="str">
        <f t="shared" ref="R4:R67" si="3">CONCATENATE(C4,"&amp;",D4,"&amp;",E4,"&amp;",G4,"&amp;",H4,"&amp;\textsc{",I4,"}&amp;",IF(K4="",J4,"\textbf{"&amp;K4&amp;"}"),"&amp;",IF(P4="",O4,"\textbf{"&amp;P4&amp;"}"),"&amp;",ROUND(Q4,1),"\\")</f>
        <v>4&amp;15&amp;600&amp;206&amp;206&amp;\textsc{A*+ACS}&amp;\textbf{best}&amp;\textbf{best}&amp;598.5\\</v>
      </c>
      <c r="S4" t="str">
        <f t="shared" ref="S4:S67" si="4">IF(P4="new",CONCATENATE("\textsc{",B4,"}&amp;",C4,"&amp;",D4,"&amp;",E4,"&amp;",H4,"&amp;\textsc{",I4,"}&amp;",IF(K4="",J4,"\textbf{"&amp;K4&amp;"}"),"&amp;",ROUND(O4,2),"&amp;",ROUND(Q4,1),"\\"),"")</f>
        <v/>
      </c>
    </row>
    <row r="5" spans="1:19" x14ac:dyDescent="0.25">
      <c r="A5" t="s">
        <v>5</v>
      </c>
      <c r="B5" t="s">
        <v>288</v>
      </c>
      <c r="C5">
        <v>4</v>
      </c>
      <c r="D5">
        <v>20</v>
      </c>
      <c r="E5">
        <v>600</v>
      </c>
      <c r="F5">
        <v>600</v>
      </c>
      <c r="G5">
        <f t="shared" si="2"/>
        <v>195</v>
      </c>
      <c r="H5" s="13">
        <v>195</v>
      </c>
      <c r="I5" t="s">
        <v>265</v>
      </c>
      <c r="J5" s="13">
        <v>195</v>
      </c>
      <c r="K5" t="str">
        <f t="shared" si="0"/>
        <v>best</v>
      </c>
      <c r="L5" s="43">
        <v>195</v>
      </c>
      <c r="M5" s="43"/>
      <c r="N5" s="43">
        <v>894.39251579999996</v>
      </c>
      <c r="O5" s="13">
        <v>195</v>
      </c>
      <c r="P5" t="str">
        <f t="shared" si="1"/>
        <v>best</v>
      </c>
      <c r="Q5" s="13">
        <v>595.64938410000002</v>
      </c>
      <c r="R5" t="str">
        <f t="shared" si="3"/>
        <v>4&amp;20&amp;600&amp;195&amp;195&amp;\textsc{A*+ACS}&amp;\textbf{best}&amp;\textbf{best}&amp;595.6\\</v>
      </c>
      <c r="S5" t="str">
        <f t="shared" si="4"/>
        <v/>
      </c>
    </row>
    <row r="6" spans="1:19" x14ac:dyDescent="0.25">
      <c r="A6" t="s">
        <v>6</v>
      </c>
      <c r="B6" t="s">
        <v>288</v>
      </c>
      <c r="C6">
        <v>4</v>
      </c>
      <c r="D6">
        <v>25</v>
      </c>
      <c r="E6">
        <v>600</v>
      </c>
      <c r="F6">
        <v>600</v>
      </c>
      <c r="G6">
        <f t="shared" si="2"/>
        <v>189</v>
      </c>
      <c r="H6" s="13">
        <v>189</v>
      </c>
      <c r="I6" t="s">
        <v>265</v>
      </c>
      <c r="J6" s="13">
        <v>189</v>
      </c>
      <c r="K6" t="str">
        <f t="shared" si="0"/>
        <v>best</v>
      </c>
      <c r="L6" s="43">
        <v>189</v>
      </c>
      <c r="M6" s="43"/>
      <c r="N6" s="43">
        <v>894.96721309999998</v>
      </c>
      <c r="O6" s="13">
        <v>189</v>
      </c>
      <c r="P6" t="str">
        <f t="shared" si="1"/>
        <v>best</v>
      </c>
      <c r="Q6" s="13">
        <v>596.83106410000005</v>
      </c>
      <c r="R6" t="str">
        <f t="shared" si="3"/>
        <v>4&amp;25&amp;600&amp;189&amp;189&amp;\textsc{A*+ACS}&amp;\textbf{best}&amp;\textbf{best}&amp;596.8\\</v>
      </c>
      <c r="S6" t="str">
        <f t="shared" si="4"/>
        <v/>
      </c>
    </row>
    <row r="7" spans="1:19" x14ac:dyDescent="0.25">
      <c r="A7" t="s">
        <v>7</v>
      </c>
      <c r="B7" t="s">
        <v>288</v>
      </c>
      <c r="C7">
        <v>4</v>
      </c>
      <c r="D7">
        <v>40</v>
      </c>
      <c r="E7">
        <v>600</v>
      </c>
      <c r="F7">
        <v>600</v>
      </c>
      <c r="G7">
        <f t="shared" si="2"/>
        <v>177</v>
      </c>
      <c r="H7" s="13">
        <v>177</v>
      </c>
      <c r="I7" t="s">
        <v>265</v>
      </c>
      <c r="J7" s="13">
        <v>177</v>
      </c>
      <c r="K7" t="str">
        <f t="shared" si="0"/>
        <v>best</v>
      </c>
      <c r="L7" s="43">
        <v>177</v>
      </c>
      <c r="M7" s="43"/>
      <c r="N7" s="43">
        <v>893.78631629999995</v>
      </c>
      <c r="O7" s="13">
        <v>177</v>
      </c>
      <c r="P7" t="str">
        <f t="shared" si="1"/>
        <v>best</v>
      </c>
      <c r="Q7" s="13">
        <v>596.46949749999999</v>
      </c>
      <c r="R7" t="str">
        <f t="shared" si="3"/>
        <v>4&amp;40&amp;600&amp;177&amp;177&amp;\textsc{A*+ACS}&amp;\textbf{best}&amp;\textbf{best}&amp;596.5\\</v>
      </c>
      <c r="S7" t="str">
        <f t="shared" si="4"/>
        <v/>
      </c>
    </row>
    <row r="8" spans="1:19" x14ac:dyDescent="0.25">
      <c r="A8" t="s">
        <v>8</v>
      </c>
      <c r="B8" t="s">
        <v>288</v>
      </c>
      <c r="C8">
        <v>4</v>
      </c>
      <c r="D8">
        <v>60</v>
      </c>
      <c r="E8">
        <v>600</v>
      </c>
      <c r="F8">
        <v>600</v>
      </c>
      <c r="G8">
        <f t="shared" si="2"/>
        <v>169</v>
      </c>
      <c r="H8" s="13">
        <v>169</v>
      </c>
      <c r="I8" t="s">
        <v>265</v>
      </c>
      <c r="J8" s="13">
        <v>169</v>
      </c>
      <c r="K8" t="str">
        <f t="shared" si="0"/>
        <v>best</v>
      </c>
      <c r="L8" s="43">
        <v>168</v>
      </c>
      <c r="M8" s="43"/>
      <c r="N8" s="43">
        <v>892.15507920000005</v>
      </c>
      <c r="O8" s="13">
        <v>168</v>
      </c>
      <c r="P8" t="str">
        <f t="shared" si="1"/>
        <v/>
      </c>
      <c r="Q8" s="13">
        <v>594.73288360000004</v>
      </c>
      <c r="R8" t="str">
        <f t="shared" si="3"/>
        <v>4&amp;60&amp;600&amp;169&amp;169&amp;\textsc{A*+ACS}&amp;\textbf{best}&amp;168&amp;594.7\\</v>
      </c>
      <c r="S8" t="str">
        <f t="shared" si="4"/>
        <v/>
      </c>
    </row>
    <row r="9" spans="1:19" x14ac:dyDescent="0.25">
      <c r="A9" t="s">
        <v>9</v>
      </c>
      <c r="B9" t="s">
        <v>288</v>
      </c>
      <c r="C9">
        <v>4</v>
      </c>
      <c r="D9">
        <v>80</v>
      </c>
      <c r="E9">
        <v>600</v>
      </c>
      <c r="F9">
        <v>600</v>
      </c>
      <c r="G9">
        <f t="shared" si="2"/>
        <v>164</v>
      </c>
      <c r="H9" s="13">
        <v>164</v>
      </c>
      <c r="I9" t="s">
        <v>265</v>
      </c>
      <c r="J9" s="13">
        <v>164</v>
      </c>
      <c r="K9" t="str">
        <f t="shared" si="0"/>
        <v>best</v>
      </c>
      <c r="L9" s="43">
        <v>164</v>
      </c>
      <c r="M9" s="43"/>
      <c r="N9" s="43">
        <v>891.06259320000004</v>
      </c>
      <c r="O9" s="13">
        <v>164</v>
      </c>
      <c r="P9" t="str">
        <f t="shared" si="1"/>
        <v>best</v>
      </c>
      <c r="Q9" s="13">
        <v>593.62073910000004</v>
      </c>
      <c r="R9" t="str">
        <f t="shared" si="3"/>
        <v>4&amp;80&amp;600&amp;164&amp;164&amp;\textsc{A*+ACS}&amp;\textbf{best}&amp;\textbf{best}&amp;593.6\\</v>
      </c>
      <c r="S9" t="str">
        <f t="shared" si="4"/>
        <v/>
      </c>
    </row>
    <row r="10" spans="1:19" x14ac:dyDescent="0.25">
      <c r="A10" t="s">
        <v>10</v>
      </c>
      <c r="B10" t="s">
        <v>288</v>
      </c>
      <c r="C10">
        <v>4</v>
      </c>
      <c r="D10">
        <v>100</v>
      </c>
      <c r="E10">
        <v>600</v>
      </c>
      <c r="F10">
        <v>600</v>
      </c>
      <c r="G10">
        <f t="shared" si="2"/>
        <v>161</v>
      </c>
      <c r="H10" s="13">
        <v>161</v>
      </c>
      <c r="I10" t="s">
        <v>265</v>
      </c>
      <c r="J10" s="13">
        <v>161</v>
      </c>
      <c r="K10" t="str">
        <f t="shared" si="0"/>
        <v>best</v>
      </c>
      <c r="L10" s="43">
        <v>160</v>
      </c>
      <c r="M10" s="43"/>
      <c r="N10" s="43">
        <v>889.93392670000003</v>
      </c>
      <c r="O10" s="13">
        <v>160</v>
      </c>
      <c r="P10" t="str">
        <f t="shared" si="1"/>
        <v/>
      </c>
      <c r="Q10" s="13">
        <v>592.48190939999995</v>
      </c>
      <c r="R10" t="str">
        <f t="shared" si="3"/>
        <v>4&amp;100&amp;600&amp;161&amp;161&amp;\textsc{A*+ACS}&amp;\textbf{best}&amp;160&amp;592.5\\</v>
      </c>
      <c r="S10" t="str">
        <f t="shared" si="4"/>
        <v/>
      </c>
    </row>
    <row r="11" spans="1:19" x14ac:dyDescent="0.25">
      <c r="A11" t="s">
        <v>11</v>
      </c>
      <c r="B11" t="s">
        <v>288</v>
      </c>
      <c r="C11">
        <v>4</v>
      </c>
      <c r="D11">
        <v>150</v>
      </c>
      <c r="E11">
        <v>600</v>
      </c>
      <c r="F11">
        <v>600</v>
      </c>
      <c r="G11">
        <f t="shared" si="2"/>
        <v>155</v>
      </c>
      <c r="H11" s="13">
        <v>155</v>
      </c>
      <c r="I11" t="s">
        <v>265</v>
      </c>
      <c r="J11" s="13">
        <v>155</v>
      </c>
      <c r="K11" t="str">
        <f t="shared" si="0"/>
        <v>best</v>
      </c>
      <c r="L11" s="43">
        <v>155</v>
      </c>
      <c r="M11" s="43"/>
      <c r="N11" s="43">
        <v>889.94761019999999</v>
      </c>
      <c r="O11" s="13">
        <v>155</v>
      </c>
      <c r="P11" t="str">
        <f t="shared" si="1"/>
        <v>best</v>
      </c>
      <c r="Q11" s="13">
        <v>593.04480809999995</v>
      </c>
      <c r="R11" t="str">
        <f t="shared" si="3"/>
        <v>4&amp;150&amp;600&amp;155&amp;155&amp;\textsc{A*+ACS}&amp;\textbf{best}&amp;\textbf{best}&amp;593\\</v>
      </c>
      <c r="S11" t="str">
        <f t="shared" si="4"/>
        <v/>
      </c>
    </row>
    <row r="12" spans="1:19" x14ac:dyDescent="0.25">
      <c r="A12" t="s">
        <v>12</v>
      </c>
      <c r="B12" t="s">
        <v>288</v>
      </c>
      <c r="C12">
        <v>4</v>
      </c>
      <c r="D12">
        <v>200</v>
      </c>
      <c r="E12">
        <v>600</v>
      </c>
      <c r="F12">
        <v>600</v>
      </c>
      <c r="G12">
        <f t="shared" si="2"/>
        <v>152</v>
      </c>
      <c r="H12" s="13">
        <v>152</v>
      </c>
      <c r="I12" t="s">
        <v>265</v>
      </c>
      <c r="J12" s="13">
        <v>152</v>
      </c>
      <c r="K12" t="str">
        <f t="shared" si="0"/>
        <v>best</v>
      </c>
      <c r="L12" s="43">
        <v>152</v>
      </c>
      <c r="M12" s="43"/>
      <c r="N12" s="43">
        <v>889.30136419999997</v>
      </c>
      <c r="O12" s="13">
        <v>152</v>
      </c>
      <c r="P12" t="str">
        <f t="shared" si="1"/>
        <v>best</v>
      </c>
      <c r="Q12" s="13">
        <v>592.862348</v>
      </c>
      <c r="R12" t="str">
        <f t="shared" si="3"/>
        <v>4&amp;200&amp;600&amp;152&amp;152&amp;\textsc{A*+ACS}&amp;\textbf{best}&amp;\textbf{best}&amp;592.9\\</v>
      </c>
      <c r="S12" t="str">
        <f t="shared" si="4"/>
        <v/>
      </c>
    </row>
    <row r="13" spans="1:19" x14ac:dyDescent="0.25">
      <c r="A13" t="s">
        <v>13</v>
      </c>
      <c r="B13" t="s">
        <v>288</v>
      </c>
      <c r="C13">
        <v>20</v>
      </c>
      <c r="D13">
        <v>10</v>
      </c>
      <c r="E13">
        <v>600</v>
      </c>
      <c r="F13">
        <v>600</v>
      </c>
      <c r="G13">
        <f t="shared" si="2"/>
        <v>63</v>
      </c>
      <c r="H13" s="13">
        <v>63</v>
      </c>
      <c r="I13" t="s">
        <v>265</v>
      </c>
      <c r="J13" s="13">
        <v>63</v>
      </c>
      <c r="K13" t="str">
        <f t="shared" si="0"/>
        <v>best</v>
      </c>
      <c r="L13" s="43">
        <v>63</v>
      </c>
      <c r="M13" s="43"/>
      <c r="N13" s="43">
        <v>890.76891060000003</v>
      </c>
      <c r="O13" s="13">
        <v>63</v>
      </c>
      <c r="P13" t="str">
        <f t="shared" si="1"/>
        <v>best</v>
      </c>
      <c r="Q13" s="13">
        <v>594.97607029999995</v>
      </c>
      <c r="R13" t="str">
        <f t="shared" si="3"/>
        <v>20&amp;10&amp;600&amp;63&amp;63&amp;\textsc{A*+ACS}&amp;\textbf{best}&amp;\textbf{best}&amp;595\\</v>
      </c>
      <c r="S13" t="str">
        <f t="shared" si="4"/>
        <v/>
      </c>
    </row>
    <row r="14" spans="1:19" x14ac:dyDescent="0.25">
      <c r="A14" t="s">
        <v>14</v>
      </c>
      <c r="B14" t="s">
        <v>288</v>
      </c>
      <c r="C14">
        <v>20</v>
      </c>
      <c r="D14">
        <v>15</v>
      </c>
      <c r="E14">
        <v>600</v>
      </c>
      <c r="F14">
        <v>600</v>
      </c>
      <c r="G14">
        <f t="shared" si="2"/>
        <v>53</v>
      </c>
      <c r="H14" s="13">
        <v>53</v>
      </c>
      <c r="I14" t="s">
        <v>265</v>
      </c>
      <c r="J14" s="13">
        <v>53</v>
      </c>
      <c r="K14" t="str">
        <f t="shared" si="0"/>
        <v>best</v>
      </c>
      <c r="L14" s="43">
        <v>53</v>
      </c>
      <c r="M14" s="43"/>
      <c r="N14" s="43">
        <v>882.46246510000003</v>
      </c>
      <c r="O14" s="13">
        <v>53</v>
      </c>
      <c r="P14" t="str">
        <f t="shared" si="1"/>
        <v>best</v>
      </c>
      <c r="Q14" s="13">
        <v>589.3416115</v>
      </c>
      <c r="R14" t="str">
        <f t="shared" si="3"/>
        <v>20&amp;15&amp;600&amp;53&amp;53&amp;\textsc{A*+ACS}&amp;\textbf{best}&amp;\textbf{best}&amp;589.3\\</v>
      </c>
      <c r="S14" t="str">
        <f t="shared" si="4"/>
        <v/>
      </c>
    </row>
    <row r="15" spans="1:19" x14ac:dyDescent="0.25">
      <c r="A15" t="s">
        <v>15</v>
      </c>
      <c r="B15" t="s">
        <v>288</v>
      </c>
      <c r="C15">
        <v>20</v>
      </c>
      <c r="D15">
        <v>20</v>
      </c>
      <c r="E15">
        <v>600</v>
      </c>
      <c r="F15">
        <v>600</v>
      </c>
      <c r="G15">
        <f t="shared" si="2"/>
        <v>48</v>
      </c>
      <c r="H15" s="13">
        <v>48</v>
      </c>
      <c r="I15" t="s">
        <v>265</v>
      </c>
      <c r="J15" s="13">
        <v>48</v>
      </c>
      <c r="K15" t="str">
        <f t="shared" si="0"/>
        <v>best</v>
      </c>
      <c r="L15" s="43">
        <v>48</v>
      </c>
      <c r="M15" s="43"/>
      <c r="N15" s="43">
        <v>869.69952929999999</v>
      </c>
      <c r="O15" s="13">
        <v>48</v>
      </c>
      <c r="P15" t="str">
        <f t="shared" si="1"/>
        <v>best</v>
      </c>
      <c r="Q15" s="13">
        <v>583.45188859999996</v>
      </c>
      <c r="R15" t="str">
        <f t="shared" si="3"/>
        <v>20&amp;20&amp;600&amp;48&amp;48&amp;\textsc{A*+ACS}&amp;\textbf{best}&amp;\textbf{best}&amp;583.5\\</v>
      </c>
      <c r="S15" t="str">
        <f t="shared" si="4"/>
        <v/>
      </c>
    </row>
    <row r="16" spans="1:19" x14ac:dyDescent="0.25">
      <c r="A16" t="s">
        <v>16</v>
      </c>
      <c r="B16" t="s">
        <v>288</v>
      </c>
      <c r="C16">
        <v>20</v>
      </c>
      <c r="D16">
        <v>25</v>
      </c>
      <c r="E16">
        <v>600</v>
      </c>
      <c r="F16">
        <v>600</v>
      </c>
      <c r="G16">
        <f t="shared" si="2"/>
        <v>45</v>
      </c>
      <c r="H16" s="13">
        <v>45</v>
      </c>
      <c r="I16" t="s">
        <v>265</v>
      </c>
      <c r="J16" s="13">
        <v>45</v>
      </c>
      <c r="K16" t="str">
        <f t="shared" si="0"/>
        <v>best</v>
      </c>
      <c r="L16" s="43">
        <v>45</v>
      </c>
      <c r="M16" s="43"/>
      <c r="N16" s="43">
        <v>863.20084010000005</v>
      </c>
      <c r="O16" s="13">
        <v>45</v>
      </c>
      <c r="P16" t="str">
        <f t="shared" si="1"/>
        <v>best</v>
      </c>
      <c r="Q16" s="13">
        <v>576.21095279999997</v>
      </c>
      <c r="R16" t="str">
        <f t="shared" si="3"/>
        <v>20&amp;25&amp;600&amp;45&amp;45&amp;\textsc{A*+ACS}&amp;\textbf{best}&amp;\textbf{best}&amp;576.2\\</v>
      </c>
      <c r="S16" t="str">
        <f t="shared" si="4"/>
        <v/>
      </c>
    </row>
    <row r="17" spans="1:19" x14ac:dyDescent="0.25">
      <c r="A17" t="s">
        <v>17</v>
      </c>
      <c r="B17" t="s">
        <v>288</v>
      </c>
      <c r="C17">
        <v>20</v>
      </c>
      <c r="D17">
        <v>40</v>
      </c>
      <c r="E17">
        <v>600</v>
      </c>
      <c r="F17">
        <v>600</v>
      </c>
      <c r="G17">
        <f t="shared" si="2"/>
        <v>39</v>
      </c>
      <c r="H17" s="13">
        <v>39</v>
      </c>
      <c r="I17" t="s">
        <v>265</v>
      </c>
      <c r="J17" s="13">
        <v>39</v>
      </c>
      <c r="K17" t="str">
        <f t="shared" si="0"/>
        <v>best</v>
      </c>
      <c r="L17" s="43">
        <v>39</v>
      </c>
      <c r="M17" s="43"/>
      <c r="N17" s="43">
        <v>831.98052729999995</v>
      </c>
      <c r="O17" s="13">
        <v>39</v>
      </c>
      <c r="P17" t="str">
        <f t="shared" si="1"/>
        <v>best</v>
      </c>
      <c r="Q17" s="13">
        <v>560.68182990000003</v>
      </c>
      <c r="R17" t="str">
        <f t="shared" si="3"/>
        <v>20&amp;40&amp;600&amp;39&amp;39&amp;\textsc{A*+ACS}&amp;\textbf{best}&amp;\textbf{best}&amp;560.7\\</v>
      </c>
      <c r="S17" t="str">
        <f t="shared" si="4"/>
        <v/>
      </c>
    </row>
    <row r="18" spans="1:19" x14ac:dyDescent="0.25">
      <c r="A18" t="s">
        <v>18</v>
      </c>
      <c r="B18" t="s">
        <v>288</v>
      </c>
      <c r="C18">
        <v>20</v>
      </c>
      <c r="D18">
        <v>60</v>
      </c>
      <c r="E18">
        <v>600</v>
      </c>
      <c r="F18">
        <v>600</v>
      </c>
      <c r="G18">
        <f t="shared" si="2"/>
        <v>36</v>
      </c>
      <c r="H18" s="13">
        <v>36</v>
      </c>
      <c r="I18" t="s">
        <v>265</v>
      </c>
      <c r="J18" s="13">
        <v>36</v>
      </c>
      <c r="K18" t="str">
        <f t="shared" si="0"/>
        <v>best</v>
      </c>
      <c r="L18" s="43">
        <v>36</v>
      </c>
      <c r="M18" s="43"/>
      <c r="N18" s="43">
        <v>820.13694469999996</v>
      </c>
      <c r="O18" s="13">
        <v>36</v>
      </c>
      <c r="P18" t="str">
        <f t="shared" si="1"/>
        <v>best</v>
      </c>
      <c r="Q18" s="13">
        <v>561.2576838</v>
      </c>
      <c r="R18" t="str">
        <f t="shared" si="3"/>
        <v>20&amp;60&amp;600&amp;36&amp;36&amp;\textsc{A*+ACS}&amp;\textbf{best}&amp;\textbf{best}&amp;561.3\\</v>
      </c>
      <c r="S18" t="str">
        <f t="shared" si="4"/>
        <v/>
      </c>
    </row>
    <row r="19" spans="1:19" x14ac:dyDescent="0.25">
      <c r="A19" t="s">
        <v>19</v>
      </c>
      <c r="B19" t="s">
        <v>288</v>
      </c>
      <c r="C19">
        <v>20</v>
      </c>
      <c r="D19">
        <v>80</v>
      </c>
      <c r="E19">
        <v>600</v>
      </c>
      <c r="F19">
        <v>600</v>
      </c>
      <c r="G19">
        <f t="shared" si="2"/>
        <v>33</v>
      </c>
      <c r="H19" s="13">
        <v>33</v>
      </c>
      <c r="I19" t="s">
        <v>265</v>
      </c>
      <c r="J19" s="13">
        <v>33</v>
      </c>
      <c r="K19" t="str">
        <f t="shared" si="0"/>
        <v>best</v>
      </c>
      <c r="L19" s="43">
        <v>33</v>
      </c>
      <c r="M19" s="43"/>
      <c r="N19" s="43">
        <v>820.04706520000002</v>
      </c>
      <c r="O19" s="13">
        <v>33</v>
      </c>
      <c r="P19" t="str">
        <f t="shared" si="1"/>
        <v>best</v>
      </c>
      <c r="Q19" s="13">
        <v>546.85574970000005</v>
      </c>
      <c r="R19" t="str">
        <f t="shared" si="3"/>
        <v>20&amp;80&amp;600&amp;33&amp;33&amp;\textsc{A*+ACS}&amp;\textbf{best}&amp;\textbf{best}&amp;546.9\\</v>
      </c>
      <c r="S19" t="str">
        <f t="shared" si="4"/>
        <v/>
      </c>
    </row>
    <row r="20" spans="1:19" x14ac:dyDescent="0.25">
      <c r="A20" t="s">
        <v>20</v>
      </c>
      <c r="B20" t="s">
        <v>288</v>
      </c>
      <c r="C20">
        <v>20</v>
      </c>
      <c r="D20">
        <v>100</v>
      </c>
      <c r="E20">
        <v>600</v>
      </c>
      <c r="F20">
        <v>600</v>
      </c>
      <c r="G20">
        <f t="shared" si="2"/>
        <v>32</v>
      </c>
      <c r="H20" s="13">
        <v>32</v>
      </c>
      <c r="I20" t="s">
        <v>265</v>
      </c>
      <c r="J20" s="13">
        <v>32</v>
      </c>
      <c r="K20" t="str">
        <f t="shared" si="0"/>
        <v>best</v>
      </c>
      <c r="L20" s="43">
        <v>32</v>
      </c>
      <c r="M20" s="43"/>
      <c r="N20" s="43">
        <v>820.19183020000003</v>
      </c>
      <c r="O20" s="13">
        <v>32</v>
      </c>
      <c r="P20" t="str">
        <f t="shared" si="1"/>
        <v>best</v>
      </c>
      <c r="Q20" s="13">
        <v>550.38015889999997</v>
      </c>
      <c r="R20" t="str">
        <f t="shared" si="3"/>
        <v>20&amp;100&amp;600&amp;32&amp;32&amp;\textsc{A*+ACS}&amp;\textbf{best}&amp;\textbf{best}&amp;550.4\\</v>
      </c>
      <c r="S20" t="str">
        <f t="shared" si="4"/>
        <v/>
      </c>
    </row>
    <row r="21" spans="1:19" x14ac:dyDescent="0.25">
      <c r="A21" t="s">
        <v>21</v>
      </c>
      <c r="B21" t="s">
        <v>288</v>
      </c>
      <c r="C21">
        <v>20</v>
      </c>
      <c r="D21">
        <v>150</v>
      </c>
      <c r="E21">
        <v>600</v>
      </c>
      <c r="F21">
        <v>600</v>
      </c>
      <c r="G21">
        <f t="shared" si="2"/>
        <v>30</v>
      </c>
      <c r="H21" s="13">
        <v>30</v>
      </c>
      <c r="I21" t="s">
        <v>265</v>
      </c>
      <c r="J21" s="13">
        <v>30</v>
      </c>
      <c r="K21" t="str">
        <f t="shared" si="0"/>
        <v>best</v>
      </c>
      <c r="L21" s="43">
        <v>30</v>
      </c>
      <c r="M21" s="43"/>
      <c r="N21" s="43">
        <v>811.14405939999995</v>
      </c>
      <c r="O21" s="13">
        <v>29</v>
      </c>
      <c r="P21" t="str">
        <f t="shared" si="1"/>
        <v/>
      </c>
      <c r="Q21" s="13">
        <v>546.73038770000005</v>
      </c>
      <c r="R21" t="str">
        <f t="shared" si="3"/>
        <v>20&amp;150&amp;600&amp;30&amp;30&amp;\textsc{A*+ACS}&amp;\textbf{best}&amp;29&amp;546.7\\</v>
      </c>
      <c r="S21" t="str">
        <f t="shared" si="4"/>
        <v/>
      </c>
    </row>
    <row r="22" spans="1:19" x14ac:dyDescent="0.25">
      <c r="A22" t="s">
        <v>22</v>
      </c>
      <c r="B22" t="s">
        <v>288</v>
      </c>
      <c r="C22">
        <v>20</v>
      </c>
      <c r="D22">
        <v>200</v>
      </c>
      <c r="E22">
        <v>600</v>
      </c>
      <c r="F22">
        <v>600</v>
      </c>
      <c r="G22">
        <f t="shared" si="2"/>
        <v>28</v>
      </c>
      <c r="H22" s="13">
        <v>28</v>
      </c>
      <c r="I22" t="s">
        <v>265</v>
      </c>
      <c r="J22" s="13">
        <v>28</v>
      </c>
      <c r="K22" t="str">
        <f t="shared" si="0"/>
        <v>best</v>
      </c>
      <c r="L22" s="43">
        <v>28</v>
      </c>
      <c r="M22" s="43"/>
      <c r="N22" s="43">
        <v>804.67609700000003</v>
      </c>
      <c r="O22" s="13">
        <v>28</v>
      </c>
      <c r="P22" t="str">
        <f t="shared" si="1"/>
        <v>best</v>
      </c>
      <c r="Q22" s="13">
        <v>545.20115080000005</v>
      </c>
      <c r="R22" t="str">
        <f t="shared" si="3"/>
        <v>20&amp;200&amp;600&amp;28&amp;28&amp;\textsc{A*+ACS}&amp;\textbf{best}&amp;\textbf{best}&amp;545.2\\</v>
      </c>
      <c r="S22" t="str">
        <f t="shared" si="4"/>
        <v/>
      </c>
    </row>
    <row r="23" spans="1:19" x14ac:dyDescent="0.25">
      <c r="A23" t="s">
        <v>23</v>
      </c>
      <c r="B23" t="s">
        <v>289</v>
      </c>
      <c r="C23">
        <v>4</v>
      </c>
      <c r="D23">
        <v>10</v>
      </c>
      <c r="E23">
        <v>600</v>
      </c>
      <c r="F23">
        <v>600</v>
      </c>
      <c r="G23">
        <f t="shared" si="2"/>
        <v>206</v>
      </c>
      <c r="H23">
        <v>206</v>
      </c>
      <c r="I23" t="s">
        <v>265</v>
      </c>
      <c r="J23">
        <v>206</v>
      </c>
      <c r="K23" t="str">
        <f>IF(J23=$G23,IF(J23&gt;$H23,"new","best"),"")</f>
        <v>best</v>
      </c>
      <c r="L23" s="43">
        <v>206</v>
      </c>
      <c r="M23" s="43"/>
      <c r="N23" s="44">
        <v>898.60446539999998</v>
      </c>
      <c r="O23" s="1">
        <v>206</v>
      </c>
      <c r="P23" t="str">
        <f t="shared" si="1"/>
        <v>best</v>
      </c>
      <c r="Q23" s="1">
        <v>599.19717500000002</v>
      </c>
      <c r="R23" t="str">
        <f t="shared" si="3"/>
        <v>4&amp;10&amp;600&amp;206&amp;206&amp;\textsc{A*+ACS}&amp;\textbf{best}&amp;\textbf{best}&amp;599.2\\</v>
      </c>
      <c r="S23" t="str">
        <f t="shared" si="4"/>
        <v/>
      </c>
    </row>
    <row r="24" spans="1:19" x14ac:dyDescent="0.25">
      <c r="A24" t="s">
        <v>24</v>
      </c>
      <c r="B24" t="s">
        <v>289</v>
      </c>
      <c r="C24">
        <v>4</v>
      </c>
      <c r="D24">
        <v>15</v>
      </c>
      <c r="E24">
        <v>600</v>
      </c>
      <c r="F24">
        <v>600</v>
      </c>
      <c r="G24">
        <f t="shared" si="2"/>
        <v>189</v>
      </c>
      <c r="H24">
        <v>189</v>
      </c>
      <c r="I24" t="s">
        <v>265</v>
      </c>
      <c r="J24">
        <v>189</v>
      </c>
      <c r="K24" t="str">
        <f t="shared" ref="K24:K88" si="5">IF(J24=$G24,IF(J24&gt;$H24,"new","best"),"")</f>
        <v>best</v>
      </c>
      <c r="L24" s="43">
        <v>189</v>
      </c>
      <c r="M24" s="43"/>
      <c r="N24" s="44">
        <v>895.97829950000005</v>
      </c>
      <c r="O24" s="1">
        <v>188</v>
      </c>
      <c r="P24" t="str">
        <f t="shared" si="1"/>
        <v/>
      </c>
      <c r="Q24" s="1">
        <v>597.25603149999995</v>
      </c>
      <c r="R24" t="str">
        <f t="shared" si="3"/>
        <v>4&amp;15&amp;600&amp;189&amp;189&amp;\textsc{A*+ACS}&amp;\textbf{best}&amp;188&amp;597.3\\</v>
      </c>
      <c r="S24" t="str">
        <f t="shared" si="4"/>
        <v/>
      </c>
    </row>
    <row r="25" spans="1:19" x14ac:dyDescent="0.25">
      <c r="A25" t="s">
        <v>25</v>
      </c>
      <c r="B25" t="s">
        <v>289</v>
      </c>
      <c r="C25">
        <v>4</v>
      </c>
      <c r="D25">
        <v>20</v>
      </c>
      <c r="E25">
        <v>600</v>
      </c>
      <c r="F25">
        <v>600</v>
      </c>
      <c r="G25">
        <f t="shared" si="2"/>
        <v>175</v>
      </c>
      <c r="H25">
        <v>174</v>
      </c>
      <c r="I25" t="s">
        <v>265</v>
      </c>
      <c r="J25">
        <v>174</v>
      </c>
      <c r="K25" t="str">
        <f t="shared" si="5"/>
        <v/>
      </c>
      <c r="L25" s="43">
        <v>175</v>
      </c>
      <c r="M25" s="43"/>
      <c r="N25" s="44">
        <v>895.04705079999997</v>
      </c>
      <c r="O25" s="1">
        <v>175</v>
      </c>
      <c r="P25" t="str">
        <f t="shared" si="1"/>
        <v>new</v>
      </c>
      <c r="Q25" s="1">
        <v>597.33287929999995</v>
      </c>
      <c r="R25" t="str">
        <f t="shared" si="3"/>
        <v>4&amp;20&amp;600&amp;175&amp;174&amp;\textsc{A*+ACS}&amp;174&amp;\textbf{new}&amp;597.3\\</v>
      </c>
      <c r="S25" t="str">
        <f t="shared" si="4"/>
        <v>\textsc{Rat}&amp;4&amp;20&amp;600&amp;174&amp;\textsc{A*+ACS}&amp;174&amp;175&amp;597.3\\</v>
      </c>
    </row>
    <row r="26" spans="1:19" x14ac:dyDescent="0.25">
      <c r="A26" t="s">
        <v>26</v>
      </c>
      <c r="B26" t="s">
        <v>289</v>
      </c>
      <c r="C26">
        <v>4</v>
      </c>
      <c r="D26">
        <v>25</v>
      </c>
      <c r="E26">
        <v>600</v>
      </c>
      <c r="F26">
        <v>600</v>
      </c>
      <c r="G26">
        <f t="shared" si="2"/>
        <v>173</v>
      </c>
      <c r="H26">
        <v>173</v>
      </c>
      <c r="I26" t="s">
        <v>265</v>
      </c>
      <c r="J26">
        <v>173</v>
      </c>
      <c r="K26" t="str">
        <f t="shared" si="5"/>
        <v>best</v>
      </c>
      <c r="L26" s="43">
        <v>173</v>
      </c>
      <c r="M26" s="43"/>
      <c r="N26" s="44">
        <v>892.95526970000003</v>
      </c>
      <c r="O26" s="1">
        <v>173</v>
      </c>
      <c r="P26" t="str">
        <f t="shared" si="1"/>
        <v>best</v>
      </c>
      <c r="Q26" s="1">
        <v>595.42766059999997</v>
      </c>
      <c r="R26" t="str">
        <f t="shared" si="3"/>
        <v>4&amp;25&amp;600&amp;173&amp;173&amp;\textsc{A*+ACS}&amp;\textbf{best}&amp;\textbf{best}&amp;595.4\\</v>
      </c>
      <c r="S26" t="str">
        <f t="shared" si="4"/>
        <v/>
      </c>
    </row>
    <row r="27" spans="1:19" x14ac:dyDescent="0.25">
      <c r="A27" t="s">
        <v>27</v>
      </c>
      <c r="B27" t="s">
        <v>289</v>
      </c>
      <c r="C27">
        <v>4</v>
      </c>
      <c r="D27">
        <v>40</v>
      </c>
      <c r="E27">
        <v>600</v>
      </c>
      <c r="F27">
        <v>600</v>
      </c>
      <c r="G27">
        <f t="shared" si="2"/>
        <v>156</v>
      </c>
      <c r="H27">
        <v>154</v>
      </c>
      <c r="I27" t="s">
        <v>265</v>
      </c>
      <c r="J27">
        <v>154</v>
      </c>
      <c r="K27" t="str">
        <f t="shared" si="5"/>
        <v/>
      </c>
      <c r="L27" s="43">
        <v>157</v>
      </c>
      <c r="M27" s="43"/>
      <c r="N27" s="44">
        <v>890.70984880000003</v>
      </c>
      <c r="O27" s="1">
        <v>156</v>
      </c>
      <c r="P27" t="str">
        <f t="shared" si="1"/>
        <v>new</v>
      </c>
      <c r="Q27" s="1">
        <v>592.14238929999999</v>
      </c>
      <c r="R27" t="str">
        <f t="shared" si="3"/>
        <v>4&amp;40&amp;600&amp;156&amp;154&amp;\textsc{A*+ACS}&amp;154&amp;\textbf{new}&amp;592.1\\</v>
      </c>
      <c r="S27" t="str">
        <f t="shared" si="4"/>
        <v>\textsc{Rat}&amp;4&amp;40&amp;600&amp;154&amp;\textsc{A*+ACS}&amp;154&amp;156&amp;592.1\\</v>
      </c>
    </row>
    <row r="28" spans="1:19" x14ac:dyDescent="0.25">
      <c r="A28" t="s">
        <v>28</v>
      </c>
      <c r="B28" t="s">
        <v>289</v>
      </c>
      <c r="C28">
        <v>4</v>
      </c>
      <c r="D28">
        <v>60</v>
      </c>
      <c r="E28">
        <v>600</v>
      </c>
      <c r="F28">
        <v>600</v>
      </c>
      <c r="G28">
        <f t="shared" si="2"/>
        <v>154</v>
      </c>
      <c r="H28">
        <v>154</v>
      </c>
      <c r="I28" t="s">
        <v>265</v>
      </c>
      <c r="J28">
        <v>154</v>
      </c>
      <c r="K28" t="str">
        <f t="shared" si="5"/>
        <v>best</v>
      </c>
      <c r="L28" s="43">
        <v>154</v>
      </c>
      <c r="M28" s="43"/>
      <c r="N28" s="44">
        <v>889.52278660000002</v>
      </c>
      <c r="O28" s="1">
        <v>154</v>
      </c>
      <c r="P28" t="str">
        <f t="shared" si="1"/>
        <v>best</v>
      </c>
      <c r="Q28" s="1">
        <v>593.81304469999998</v>
      </c>
      <c r="R28" t="str">
        <f t="shared" si="3"/>
        <v>4&amp;60&amp;600&amp;154&amp;154&amp;\textsc{A*+ACS}&amp;\textbf{best}&amp;\textbf{best}&amp;593.8\\</v>
      </c>
      <c r="S28" t="str">
        <f t="shared" si="4"/>
        <v/>
      </c>
    </row>
    <row r="29" spans="1:19" x14ac:dyDescent="0.25">
      <c r="A29" t="s">
        <v>29</v>
      </c>
      <c r="B29" t="s">
        <v>289</v>
      </c>
      <c r="C29">
        <v>4</v>
      </c>
      <c r="D29">
        <v>80</v>
      </c>
      <c r="E29">
        <v>600</v>
      </c>
      <c r="F29">
        <v>600</v>
      </c>
      <c r="G29">
        <f t="shared" si="2"/>
        <v>144</v>
      </c>
      <c r="H29">
        <v>144</v>
      </c>
      <c r="I29" t="s">
        <v>265</v>
      </c>
      <c r="J29">
        <v>144</v>
      </c>
      <c r="K29" t="str">
        <f t="shared" si="5"/>
        <v>best</v>
      </c>
      <c r="L29" s="43">
        <v>144</v>
      </c>
      <c r="M29" s="43"/>
      <c r="N29" s="44">
        <v>895.35115819999999</v>
      </c>
      <c r="O29" s="1">
        <v>144</v>
      </c>
      <c r="P29" t="str">
        <f t="shared" si="1"/>
        <v>best</v>
      </c>
      <c r="Q29" s="1">
        <v>596.20376669999996</v>
      </c>
      <c r="R29" t="str">
        <f t="shared" si="3"/>
        <v>4&amp;80&amp;600&amp;144&amp;144&amp;\textsc{A*+ACS}&amp;\textbf{best}&amp;\textbf{best}&amp;596.2\\</v>
      </c>
      <c r="S29" t="str">
        <f t="shared" si="4"/>
        <v/>
      </c>
    </row>
    <row r="30" spans="1:19" x14ac:dyDescent="0.25">
      <c r="A30" t="s">
        <v>30</v>
      </c>
      <c r="B30" t="s">
        <v>289</v>
      </c>
      <c r="C30">
        <v>4</v>
      </c>
      <c r="D30">
        <v>100</v>
      </c>
      <c r="E30">
        <v>600</v>
      </c>
      <c r="F30">
        <v>600</v>
      </c>
      <c r="G30">
        <f t="shared" si="2"/>
        <v>139</v>
      </c>
      <c r="H30">
        <v>139</v>
      </c>
      <c r="I30" t="s">
        <v>265</v>
      </c>
      <c r="J30">
        <v>139</v>
      </c>
      <c r="K30" t="str">
        <f t="shared" si="5"/>
        <v>best</v>
      </c>
      <c r="L30" s="43">
        <v>139</v>
      </c>
      <c r="M30" s="43"/>
      <c r="N30" s="44">
        <v>888.05170629999998</v>
      </c>
      <c r="O30" s="1">
        <v>139</v>
      </c>
      <c r="P30" t="str">
        <f t="shared" si="1"/>
        <v>best</v>
      </c>
      <c r="Q30" s="1">
        <v>594.02621390000002</v>
      </c>
      <c r="R30" t="str">
        <f t="shared" si="3"/>
        <v>4&amp;100&amp;600&amp;139&amp;139&amp;\textsc{A*+ACS}&amp;\textbf{best}&amp;\textbf{best}&amp;594\\</v>
      </c>
      <c r="S30" t="str">
        <f t="shared" si="4"/>
        <v/>
      </c>
    </row>
    <row r="31" spans="1:19" x14ac:dyDescent="0.25">
      <c r="A31" t="s">
        <v>31</v>
      </c>
      <c r="B31" t="s">
        <v>289</v>
      </c>
      <c r="C31">
        <v>4</v>
      </c>
      <c r="D31">
        <v>150</v>
      </c>
      <c r="E31">
        <v>600</v>
      </c>
      <c r="F31">
        <v>600</v>
      </c>
      <c r="G31">
        <f t="shared" si="2"/>
        <v>131</v>
      </c>
      <c r="H31">
        <v>131</v>
      </c>
      <c r="I31" t="s">
        <v>265</v>
      </c>
      <c r="J31">
        <v>131</v>
      </c>
      <c r="K31" t="str">
        <f t="shared" si="5"/>
        <v>best</v>
      </c>
      <c r="L31" s="43">
        <v>131</v>
      </c>
      <c r="M31" s="43"/>
      <c r="N31" s="44">
        <v>892.79556600000001</v>
      </c>
      <c r="O31" s="1">
        <v>131</v>
      </c>
      <c r="P31" t="str">
        <f t="shared" si="1"/>
        <v>best</v>
      </c>
      <c r="Q31" s="1">
        <v>594.99572339999997</v>
      </c>
      <c r="R31" t="str">
        <f t="shared" si="3"/>
        <v>4&amp;150&amp;600&amp;131&amp;131&amp;\textsc{A*+ACS}&amp;\textbf{best}&amp;\textbf{best}&amp;595\\</v>
      </c>
      <c r="S31" t="str">
        <f t="shared" si="4"/>
        <v/>
      </c>
    </row>
    <row r="32" spans="1:19" x14ac:dyDescent="0.25">
      <c r="A32" t="s">
        <v>32</v>
      </c>
      <c r="B32" t="s">
        <v>289</v>
      </c>
      <c r="C32">
        <v>4</v>
      </c>
      <c r="D32">
        <v>200</v>
      </c>
      <c r="E32">
        <v>600</v>
      </c>
      <c r="F32">
        <v>600</v>
      </c>
      <c r="G32">
        <f t="shared" si="2"/>
        <v>126</v>
      </c>
      <c r="H32">
        <v>126</v>
      </c>
      <c r="I32" t="s">
        <v>265</v>
      </c>
      <c r="J32">
        <v>126</v>
      </c>
      <c r="K32" t="str">
        <f t="shared" si="5"/>
        <v>best</v>
      </c>
      <c r="L32" s="43">
        <v>126</v>
      </c>
      <c r="M32" s="43"/>
      <c r="N32" s="44">
        <v>889.90311340000005</v>
      </c>
      <c r="O32" s="1">
        <v>126</v>
      </c>
      <c r="P32" t="str">
        <f t="shared" si="1"/>
        <v>best</v>
      </c>
      <c r="Q32" s="1">
        <v>593.44341450000002</v>
      </c>
      <c r="R32" t="str">
        <f t="shared" si="3"/>
        <v>4&amp;200&amp;600&amp;126&amp;126&amp;\textsc{A*+ACS}&amp;\textbf{best}&amp;\textbf{best}&amp;593.4\\</v>
      </c>
      <c r="S32" t="str">
        <f t="shared" si="4"/>
        <v/>
      </c>
    </row>
    <row r="33" spans="1:19" x14ac:dyDescent="0.25">
      <c r="A33" t="s">
        <v>33</v>
      </c>
      <c r="B33" t="s">
        <v>289</v>
      </c>
      <c r="C33">
        <v>20</v>
      </c>
      <c r="D33">
        <v>10</v>
      </c>
      <c r="E33">
        <v>600</v>
      </c>
      <c r="F33">
        <v>600</v>
      </c>
      <c r="G33">
        <f t="shared" si="2"/>
        <v>72</v>
      </c>
      <c r="H33">
        <v>72</v>
      </c>
      <c r="I33" t="s">
        <v>265</v>
      </c>
      <c r="J33">
        <v>72</v>
      </c>
      <c r="K33" t="str">
        <f t="shared" si="5"/>
        <v>best</v>
      </c>
      <c r="L33" s="43">
        <v>71</v>
      </c>
      <c r="M33" s="43"/>
      <c r="N33" s="44">
        <v>875.42222589999994</v>
      </c>
      <c r="O33" s="1">
        <v>71</v>
      </c>
      <c r="P33" t="str">
        <f t="shared" si="1"/>
        <v/>
      </c>
      <c r="Q33" s="1">
        <v>586.31069779999996</v>
      </c>
      <c r="R33" t="str">
        <f t="shared" si="3"/>
        <v>20&amp;10&amp;600&amp;72&amp;72&amp;\textsc{A*+ACS}&amp;\textbf{best}&amp;71&amp;586.3\\</v>
      </c>
      <c r="S33" t="str">
        <f t="shared" si="4"/>
        <v/>
      </c>
    </row>
    <row r="34" spans="1:19" x14ac:dyDescent="0.25">
      <c r="A34" t="s">
        <v>34</v>
      </c>
      <c r="B34" t="s">
        <v>289</v>
      </c>
      <c r="C34">
        <v>20</v>
      </c>
      <c r="D34">
        <v>15</v>
      </c>
      <c r="E34">
        <v>600</v>
      </c>
      <c r="F34">
        <v>600</v>
      </c>
      <c r="G34">
        <f t="shared" si="2"/>
        <v>63</v>
      </c>
      <c r="H34">
        <v>63</v>
      </c>
      <c r="I34" t="s">
        <v>265</v>
      </c>
      <c r="J34">
        <v>63</v>
      </c>
      <c r="K34" t="str">
        <f t="shared" si="5"/>
        <v>best</v>
      </c>
      <c r="L34" s="43">
        <v>63</v>
      </c>
      <c r="M34" s="43"/>
      <c r="N34" s="44">
        <v>859.71891259999995</v>
      </c>
      <c r="O34" s="1">
        <v>63</v>
      </c>
      <c r="P34" t="str">
        <f t="shared" si="1"/>
        <v>best</v>
      </c>
      <c r="Q34" s="1">
        <v>574.79596289999995</v>
      </c>
      <c r="R34" t="str">
        <f t="shared" si="3"/>
        <v>20&amp;15&amp;600&amp;63&amp;63&amp;\textsc{A*+ACS}&amp;\textbf{best}&amp;\textbf{best}&amp;574.8\\</v>
      </c>
      <c r="S34" t="str">
        <f t="shared" si="4"/>
        <v/>
      </c>
    </row>
    <row r="35" spans="1:19" x14ac:dyDescent="0.25">
      <c r="A35" t="s">
        <v>35</v>
      </c>
      <c r="B35" t="s">
        <v>289</v>
      </c>
      <c r="C35">
        <v>20</v>
      </c>
      <c r="D35">
        <v>20</v>
      </c>
      <c r="E35">
        <v>600</v>
      </c>
      <c r="F35">
        <v>600</v>
      </c>
      <c r="G35">
        <f t="shared" si="2"/>
        <v>55</v>
      </c>
      <c r="H35">
        <v>55</v>
      </c>
      <c r="I35" t="s">
        <v>265</v>
      </c>
      <c r="J35">
        <v>55</v>
      </c>
      <c r="K35" t="str">
        <f t="shared" si="5"/>
        <v>best</v>
      </c>
      <c r="L35" s="43">
        <v>55</v>
      </c>
      <c r="M35" s="43"/>
      <c r="N35" s="44">
        <v>849.32592469999997</v>
      </c>
      <c r="O35" s="1">
        <v>55</v>
      </c>
      <c r="P35" t="str">
        <f t="shared" si="1"/>
        <v>best</v>
      </c>
      <c r="Q35" s="1">
        <v>575.65650960000005</v>
      </c>
      <c r="R35" t="str">
        <f t="shared" si="3"/>
        <v>20&amp;20&amp;600&amp;55&amp;55&amp;\textsc{A*+ACS}&amp;\textbf{best}&amp;\textbf{best}&amp;575.7\\</v>
      </c>
      <c r="S35" t="str">
        <f t="shared" si="4"/>
        <v/>
      </c>
    </row>
    <row r="36" spans="1:19" x14ac:dyDescent="0.25">
      <c r="A36" t="s">
        <v>36</v>
      </c>
      <c r="B36" t="s">
        <v>289</v>
      </c>
      <c r="C36">
        <v>20</v>
      </c>
      <c r="D36">
        <v>25</v>
      </c>
      <c r="E36">
        <v>600</v>
      </c>
      <c r="F36">
        <v>600</v>
      </c>
      <c r="G36">
        <f t="shared" si="2"/>
        <v>53</v>
      </c>
      <c r="H36">
        <v>52</v>
      </c>
      <c r="I36" t="s">
        <v>265</v>
      </c>
      <c r="J36">
        <v>52</v>
      </c>
      <c r="K36" t="str">
        <f t="shared" si="5"/>
        <v/>
      </c>
      <c r="L36" s="43">
        <v>53</v>
      </c>
      <c r="M36" s="43"/>
      <c r="N36" s="44">
        <v>860.27070679999997</v>
      </c>
      <c r="O36" s="1">
        <v>53</v>
      </c>
      <c r="P36" t="str">
        <f t="shared" si="1"/>
        <v>new</v>
      </c>
      <c r="Q36" s="1">
        <v>575.87996090000001</v>
      </c>
      <c r="R36" t="str">
        <f t="shared" si="3"/>
        <v>20&amp;25&amp;600&amp;53&amp;52&amp;\textsc{A*+ACS}&amp;52&amp;\textbf{new}&amp;575.9\\</v>
      </c>
      <c r="S36" t="str">
        <f t="shared" si="4"/>
        <v>\textsc{Rat}&amp;20&amp;25&amp;600&amp;52&amp;\textsc{A*+ACS}&amp;52&amp;53&amp;575.9\\</v>
      </c>
    </row>
    <row r="37" spans="1:19" x14ac:dyDescent="0.25">
      <c r="A37" t="s">
        <v>37</v>
      </c>
      <c r="B37" t="s">
        <v>289</v>
      </c>
      <c r="C37">
        <v>20</v>
      </c>
      <c r="D37">
        <v>40</v>
      </c>
      <c r="E37">
        <v>600</v>
      </c>
      <c r="F37">
        <v>600</v>
      </c>
      <c r="G37">
        <f t="shared" si="2"/>
        <v>50</v>
      </c>
      <c r="H37">
        <v>50</v>
      </c>
      <c r="I37" t="s">
        <v>265</v>
      </c>
      <c r="J37">
        <v>50</v>
      </c>
      <c r="K37" t="str">
        <f t="shared" si="5"/>
        <v>best</v>
      </c>
      <c r="L37" s="43">
        <v>50</v>
      </c>
      <c r="M37" s="43"/>
      <c r="N37" s="44">
        <v>825.9068489</v>
      </c>
      <c r="O37" s="1">
        <v>50</v>
      </c>
      <c r="P37" t="str">
        <f t="shared" si="1"/>
        <v>best</v>
      </c>
      <c r="Q37" s="1">
        <v>558.84354080000003</v>
      </c>
      <c r="R37" t="str">
        <f t="shared" si="3"/>
        <v>20&amp;40&amp;600&amp;50&amp;50&amp;\textsc{A*+ACS}&amp;\textbf{best}&amp;\textbf{best}&amp;558.8\\</v>
      </c>
      <c r="S37" t="str">
        <f t="shared" si="4"/>
        <v/>
      </c>
    </row>
    <row r="38" spans="1:19" x14ac:dyDescent="0.25">
      <c r="A38" t="s">
        <v>38</v>
      </c>
      <c r="B38" t="s">
        <v>289</v>
      </c>
      <c r="C38">
        <v>20</v>
      </c>
      <c r="D38">
        <v>60</v>
      </c>
      <c r="E38">
        <v>600</v>
      </c>
      <c r="F38">
        <v>600</v>
      </c>
      <c r="G38">
        <f t="shared" si="2"/>
        <v>47</v>
      </c>
      <c r="H38">
        <v>47</v>
      </c>
      <c r="I38" t="s">
        <v>265</v>
      </c>
      <c r="J38">
        <v>47</v>
      </c>
      <c r="K38" t="str">
        <f t="shared" si="5"/>
        <v>best</v>
      </c>
      <c r="L38" s="43">
        <v>47</v>
      </c>
      <c r="M38" s="43"/>
      <c r="N38" s="44">
        <v>798.57786599999997</v>
      </c>
      <c r="O38" s="1">
        <v>47</v>
      </c>
      <c r="P38" t="str">
        <f t="shared" si="1"/>
        <v>best</v>
      </c>
      <c r="Q38" s="1">
        <v>542.6328158</v>
      </c>
      <c r="R38" t="str">
        <f t="shared" si="3"/>
        <v>20&amp;60&amp;600&amp;47&amp;47&amp;\textsc{A*+ACS}&amp;\textbf{best}&amp;\textbf{best}&amp;542.6\\</v>
      </c>
      <c r="S38" t="str">
        <f t="shared" si="4"/>
        <v/>
      </c>
    </row>
    <row r="39" spans="1:19" x14ac:dyDescent="0.25">
      <c r="A39" t="s">
        <v>39</v>
      </c>
      <c r="B39" t="s">
        <v>289</v>
      </c>
      <c r="C39">
        <v>20</v>
      </c>
      <c r="D39">
        <v>80</v>
      </c>
      <c r="E39">
        <v>600</v>
      </c>
      <c r="F39">
        <v>600</v>
      </c>
      <c r="G39">
        <f t="shared" si="2"/>
        <v>44</v>
      </c>
      <c r="H39">
        <v>44</v>
      </c>
      <c r="I39" t="s">
        <v>265</v>
      </c>
      <c r="J39">
        <v>44</v>
      </c>
      <c r="K39" t="str">
        <f t="shared" si="5"/>
        <v>best</v>
      </c>
      <c r="L39" s="43">
        <v>44</v>
      </c>
      <c r="M39" s="43"/>
      <c r="N39" s="44">
        <v>793.20421980000003</v>
      </c>
      <c r="O39" s="1">
        <v>44</v>
      </c>
      <c r="P39" t="str">
        <f t="shared" si="1"/>
        <v>best</v>
      </c>
      <c r="Q39" s="1">
        <v>524.19366939999998</v>
      </c>
      <c r="R39" t="str">
        <f t="shared" si="3"/>
        <v>20&amp;80&amp;600&amp;44&amp;44&amp;\textsc{A*+ACS}&amp;\textbf{best}&amp;\textbf{best}&amp;524.2\\</v>
      </c>
      <c r="S39" t="str">
        <f t="shared" si="4"/>
        <v/>
      </c>
    </row>
    <row r="40" spans="1:19" x14ac:dyDescent="0.25">
      <c r="A40" t="s">
        <v>40</v>
      </c>
      <c r="B40" t="s">
        <v>289</v>
      </c>
      <c r="C40">
        <v>20</v>
      </c>
      <c r="D40">
        <v>100</v>
      </c>
      <c r="E40">
        <v>600</v>
      </c>
      <c r="F40">
        <v>600</v>
      </c>
      <c r="G40">
        <f t="shared" si="2"/>
        <v>40</v>
      </c>
      <c r="H40">
        <v>40</v>
      </c>
      <c r="I40" t="s">
        <v>265</v>
      </c>
      <c r="J40">
        <v>40</v>
      </c>
      <c r="K40" t="str">
        <f t="shared" si="5"/>
        <v>best</v>
      </c>
      <c r="L40" s="43">
        <v>41</v>
      </c>
      <c r="M40" s="43"/>
      <c r="N40" s="44">
        <v>772.22349540000005</v>
      </c>
      <c r="O40" s="1">
        <v>40</v>
      </c>
      <c r="P40" t="str">
        <f t="shared" si="1"/>
        <v>best</v>
      </c>
      <c r="Q40" s="1">
        <v>531.17187939999997</v>
      </c>
      <c r="R40" t="str">
        <f t="shared" si="3"/>
        <v>20&amp;100&amp;600&amp;40&amp;40&amp;\textsc{A*+ACS}&amp;\textbf{best}&amp;\textbf{best}&amp;531.2\\</v>
      </c>
      <c r="S40" t="str">
        <f t="shared" si="4"/>
        <v/>
      </c>
    </row>
    <row r="41" spans="1:19" x14ac:dyDescent="0.25">
      <c r="A41" t="s">
        <v>41</v>
      </c>
      <c r="B41" t="s">
        <v>289</v>
      </c>
      <c r="C41">
        <v>20</v>
      </c>
      <c r="D41">
        <v>150</v>
      </c>
      <c r="E41">
        <v>600</v>
      </c>
      <c r="F41">
        <v>600</v>
      </c>
      <c r="G41">
        <f t="shared" si="2"/>
        <v>38</v>
      </c>
      <c r="H41">
        <v>38</v>
      </c>
      <c r="I41" t="s">
        <v>265</v>
      </c>
      <c r="J41">
        <v>38</v>
      </c>
      <c r="K41" t="str">
        <f t="shared" si="5"/>
        <v>best</v>
      </c>
      <c r="L41" s="43">
        <v>38</v>
      </c>
      <c r="M41" s="43"/>
      <c r="N41" s="44">
        <v>817.52937440000005</v>
      </c>
      <c r="O41" s="1">
        <v>38</v>
      </c>
      <c r="P41" t="str">
        <f t="shared" si="1"/>
        <v>best</v>
      </c>
      <c r="Q41" s="1">
        <v>547.06420079999998</v>
      </c>
      <c r="R41" t="str">
        <f t="shared" si="3"/>
        <v>20&amp;150&amp;600&amp;38&amp;38&amp;\textsc{A*+ACS}&amp;\textbf{best}&amp;\textbf{best}&amp;547.1\\</v>
      </c>
      <c r="S41" t="str">
        <f t="shared" si="4"/>
        <v/>
      </c>
    </row>
    <row r="42" spans="1:19" x14ac:dyDescent="0.25">
      <c r="A42" t="s">
        <v>42</v>
      </c>
      <c r="B42" t="s">
        <v>289</v>
      </c>
      <c r="C42">
        <v>20</v>
      </c>
      <c r="D42">
        <v>200</v>
      </c>
      <c r="E42">
        <v>600</v>
      </c>
      <c r="F42">
        <v>600</v>
      </c>
      <c r="G42">
        <f t="shared" si="2"/>
        <v>35</v>
      </c>
      <c r="H42">
        <v>35</v>
      </c>
      <c r="I42" t="s">
        <v>265</v>
      </c>
      <c r="J42">
        <v>35</v>
      </c>
      <c r="K42" t="str">
        <f t="shared" si="5"/>
        <v>best</v>
      </c>
      <c r="L42" s="43">
        <v>35</v>
      </c>
      <c r="M42" s="43"/>
      <c r="N42" s="44">
        <v>797.57694240000001</v>
      </c>
      <c r="O42" s="1">
        <v>35</v>
      </c>
      <c r="P42" t="str">
        <f t="shared" si="1"/>
        <v>best</v>
      </c>
      <c r="Q42" s="1">
        <v>545.2061827</v>
      </c>
      <c r="R42" t="str">
        <f t="shared" si="3"/>
        <v>20&amp;200&amp;600&amp;35&amp;35&amp;\textsc{A*+ACS}&amp;\textbf{best}&amp;\textbf{best}&amp;545.2\\</v>
      </c>
      <c r="S42" t="str">
        <f t="shared" si="4"/>
        <v/>
      </c>
    </row>
    <row r="43" spans="1:19" x14ac:dyDescent="0.25">
      <c r="A43" t="s">
        <v>43</v>
      </c>
      <c r="B43" t="s">
        <v>290</v>
      </c>
      <c r="C43">
        <v>4</v>
      </c>
      <c r="D43">
        <v>10</v>
      </c>
      <c r="E43">
        <v>600</v>
      </c>
      <c r="F43">
        <v>600</v>
      </c>
      <c r="G43">
        <f t="shared" si="2"/>
        <v>229</v>
      </c>
      <c r="H43">
        <v>228</v>
      </c>
      <c r="I43" t="s">
        <v>265</v>
      </c>
      <c r="J43">
        <v>228</v>
      </c>
      <c r="K43" t="str">
        <f t="shared" si="5"/>
        <v/>
      </c>
      <c r="L43" s="43">
        <v>229</v>
      </c>
      <c r="M43" s="43"/>
      <c r="N43" s="44">
        <v>897.2004713</v>
      </c>
      <c r="O43" s="1">
        <v>229</v>
      </c>
      <c r="P43" t="str">
        <f t="shared" si="1"/>
        <v>new</v>
      </c>
      <c r="Q43" s="1">
        <v>598.30167710000001</v>
      </c>
      <c r="R43" t="str">
        <f t="shared" si="3"/>
        <v>4&amp;10&amp;600&amp;229&amp;228&amp;\textsc{A*+ACS}&amp;228&amp;\textbf{new}&amp;598.3\\</v>
      </c>
      <c r="S43" t="str">
        <f t="shared" si="4"/>
        <v>\textsc{Virus}&amp;4&amp;10&amp;600&amp;228&amp;\textsc{A*+ACS}&amp;228&amp;229&amp;598.3\\</v>
      </c>
    </row>
    <row r="44" spans="1:19" x14ac:dyDescent="0.25">
      <c r="A44" t="s">
        <v>44</v>
      </c>
      <c r="B44" t="s">
        <v>290</v>
      </c>
      <c r="C44">
        <v>4</v>
      </c>
      <c r="D44">
        <v>15</v>
      </c>
      <c r="E44">
        <v>600</v>
      </c>
      <c r="F44">
        <v>600</v>
      </c>
      <c r="G44">
        <f t="shared" si="2"/>
        <v>207</v>
      </c>
      <c r="H44">
        <v>206</v>
      </c>
      <c r="I44" t="s">
        <v>265</v>
      </c>
      <c r="J44">
        <v>206</v>
      </c>
      <c r="K44" t="str">
        <f t="shared" si="5"/>
        <v/>
      </c>
      <c r="L44" s="43">
        <v>207</v>
      </c>
      <c r="M44" s="43"/>
      <c r="N44" s="44">
        <v>898.02236440000001</v>
      </c>
      <c r="O44" s="1">
        <v>207</v>
      </c>
      <c r="P44" t="str">
        <f t="shared" si="1"/>
        <v>new</v>
      </c>
      <c r="Q44" s="1">
        <v>598.61355460000004</v>
      </c>
      <c r="R44" t="str">
        <f t="shared" si="3"/>
        <v>4&amp;15&amp;600&amp;207&amp;206&amp;\textsc{A*+ACS}&amp;206&amp;\textbf{new}&amp;598.6\\</v>
      </c>
      <c r="S44" t="str">
        <f t="shared" si="4"/>
        <v>\textsc{Virus}&amp;4&amp;15&amp;600&amp;206&amp;\textsc{A*+ACS}&amp;206&amp;207&amp;598.6\\</v>
      </c>
    </row>
    <row r="45" spans="1:19" x14ac:dyDescent="0.25">
      <c r="A45" t="s">
        <v>45</v>
      </c>
      <c r="B45" t="s">
        <v>290</v>
      </c>
      <c r="C45">
        <v>4</v>
      </c>
      <c r="D45">
        <v>20</v>
      </c>
      <c r="E45">
        <v>600</v>
      </c>
      <c r="F45">
        <v>600</v>
      </c>
      <c r="G45">
        <f t="shared" si="2"/>
        <v>194</v>
      </c>
      <c r="H45">
        <v>194</v>
      </c>
      <c r="I45" t="s">
        <v>265</v>
      </c>
      <c r="J45">
        <v>194</v>
      </c>
      <c r="K45" t="str">
        <f t="shared" si="5"/>
        <v>best</v>
      </c>
      <c r="L45" s="43">
        <v>194</v>
      </c>
      <c r="M45" s="43"/>
      <c r="N45" s="44">
        <v>892.61062489999995</v>
      </c>
      <c r="O45" s="1">
        <v>193</v>
      </c>
      <c r="P45" t="str">
        <f t="shared" si="1"/>
        <v/>
      </c>
      <c r="Q45" s="1">
        <v>594.96295769999995</v>
      </c>
      <c r="R45" t="str">
        <f t="shared" si="3"/>
        <v>4&amp;20&amp;600&amp;194&amp;194&amp;\textsc{A*+ACS}&amp;\textbf{best}&amp;193&amp;595\\</v>
      </c>
      <c r="S45" t="str">
        <f t="shared" si="4"/>
        <v/>
      </c>
    </row>
    <row r="46" spans="1:19" x14ac:dyDescent="0.25">
      <c r="A46" t="s">
        <v>46</v>
      </c>
      <c r="B46" t="s">
        <v>290</v>
      </c>
      <c r="C46">
        <v>4</v>
      </c>
      <c r="D46">
        <v>25</v>
      </c>
      <c r="E46">
        <v>600</v>
      </c>
      <c r="F46">
        <v>600</v>
      </c>
      <c r="G46">
        <f t="shared" si="2"/>
        <v>196</v>
      </c>
      <c r="H46">
        <v>196</v>
      </c>
      <c r="I46" t="s">
        <v>265</v>
      </c>
      <c r="J46">
        <v>196</v>
      </c>
      <c r="K46" t="str">
        <f t="shared" si="5"/>
        <v>best</v>
      </c>
      <c r="L46" s="43">
        <v>196</v>
      </c>
      <c r="M46" s="43"/>
      <c r="N46" s="44">
        <v>893.38211230000002</v>
      </c>
      <c r="O46" s="1">
        <v>196</v>
      </c>
      <c r="P46" t="str">
        <f t="shared" si="1"/>
        <v>best</v>
      </c>
      <c r="Q46" s="1">
        <v>596.96210359999998</v>
      </c>
      <c r="R46" t="str">
        <f t="shared" si="3"/>
        <v>4&amp;25&amp;600&amp;196&amp;196&amp;\textsc{A*+ACS}&amp;\textbf{best}&amp;\textbf{best}&amp;597\\</v>
      </c>
      <c r="S46" t="str">
        <f t="shared" si="4"/>
        <v/>
      </c>
    </row>
    <row r="47" spans="1:19" x14ac:dyDescent="0.25">
      <c r="A47" t="s">
        <v>47</v>
      </c>
      <c r="B47" t="s">
        <v>290</v>
      </c>
      <c r="C47">
        <v>4</v>
      </c>
      <c r="D47">
        <v>40</v>
      </c>
      <c r="E47">
        <v>600</v>
      </c>
      <c r="F47">
        <v>600</v>
      </c>
      <c r="G47">
        <f t="shared" si="2"/>
        <v>174</v>
      </c>
      <c r="H47">
        <v>174</v>
      </c>
      <c r="I47" t="s">
        <v>265</v>
      </c>
      <c r="J47">
        <v>174</v>
      </c>
      <c r="K47" t="str">
        <f t="shared" si="5"/>
        <v>best</v>
      </c>
      <c r="L47" s="43">
        <v>175</v>
      </c>
      <c r="M47" s="43"/>
      <c r="N47" s="44">
        <v>894.73368000000005</v>
      </c>
      <c r="O47" s="1">
        <v>174</v>
      </c>
      <c r="P47" t="str">
        <f t="shared" si="1"/>
        <v>best</v>
      </c>
      <c r="Q47" s="1">
        <v>597.09477630000004</v>
      </c>
      <c r="R47" t="str">
        <f t="shared" si="3"/>
        <v>4&amp;40&amp;600&amp;174&amp;174&amp;\textsc{A*+ACS}&amp;\textbf{best}&amp;\textbf{best}&amp;597.1\\</v>
      </c>
      <c r="S47" t="str">
        <f t="shared" si="4"/>
        <v/>
      </c>
    </row>
    <row r="48" spans="1:19" x14ac:dyDescent="0.25">
      <c r="A48" t="s">
        <v>48</v>
      </c>
      <c r="B48" t="s">
        <v>290</v>
      </c>
      <c r="C48">
        <v>4</v>
      </c>
      <c r="D48">
        <v>60</v>
      </c>
      <c r="E48">
        <v>600</v>
      </c>
      <c r="F48">
        <v>600</v>
      </c>
      <c r="G48">
        <f t="shared" si="2"/>
        <v>169</v>
      </c>
      <c r="H48">
        <v>168</v>
      </c>
      <c r="I48" t="s">
        <v>265</v>
      </c>
      <c r="J48">
        <v>168</v>
      </c>
      <c r="K48" t="str">
        <f t="shared" si="5"/>
        <v/>
      </c>
      <c r="L48" s="43">
        <v>169</v>
      </c>
      <c r="M48" s="43"/>
      <c r="N48" s="44">
        <v>894.24036469999999</v>
      </c>
      <c r="O48" s="1">
        <v>169</v>
      </c>
      <c r="P48" t="str">
        <f t="shared" si="1"/>
        <v>new</v>
      </c>
      <c r="Q48" s="1">
        <v>596.51307629999997</v>
      </c>
      <c r="R48" t="str">
        <f t="shared" si="3"/>
        <v>4&amp;60&amp;600&amp;169&amp;168&amp;\textsc{A*+ACS}&amp;168&amp;\textbf{new}&amp;596.5\\</v>
      </c>
      <c r="S48" t="str">
        <f t="shared" si="4"/>
        <v>\textsc{Virus}&amp;4&amp;60&amp;600&amp;168&amp;\textsc{A*+ACS}&amp;168&amp;169&amp;596.5\\</v>
      </c>
    </row>
    <row r="49" spans="1:19" x14ac:dyDescent="0.25">
      <c r="A49" t="s">
        <v>49</v>
      </c>
      <c r="B49" t="s">
        <v>290</v>
      </c>
      <c r="C49">
        <v>4</v>
      </c>
      <c r="D49">
        <v>80</v>
      </c>
      <c r="E49">
        <v>600</v>
      </c>
      <c r="F49">
        <v>600</v>
      </c>
      <c r="G49">
        <f t="shared" si="2"/>
        <v>164</v>
      </c>
      <c r="H49">
        <v>163</v>
      </c>
      <c r="I49" t="s">
        <v>265</v>
      </c>
      <c r="J49">
        <v>163</v>
      </c>
      <c r="K49" t="str">
        <f t="shared" si="5"/>
        <v/>
      </c>
      <c r="L49" s="43">
        <v>165</v>
      </c>
      <c r="M49" s="43"/>
      <c r="N49" s="44">
        <v>893.32786759999999</v>
      </c>
      <c r="O49" s="1">
        <v>164</v>
      </c>
      <c r="P49" t="str">
        <f t="shared" si="1"/>
        <v>new</v>
      </c>
      <c r="Q49" s="1">
        <v>595.83648879999998</v>
      </c>
      <c r="R49" t="str">
        <f t="shared" si="3"/>
        <v>4&amp;80&amp;600&amp;164&amp;163&amp;\textsc{A*+ACS}&amp;163&amp;\textbf{new}&amp;595.8\\</v>
      </c>
      <c r="S49" t="str">
        <f t="shared" si="4"/>
        <v>\textsc{Virus}&amp;4&amp;80&amp;600&amp;163&amp;\textsc{A*+ACS}&amp;163&amp;164&amp;595.8\\</v>
      </c>
    </row>
    <row r="50" spans="1:19" x14ac:dyDescent="0.25">
      <c r="A50" t="s">
        <v>50</v>
      </c>
      <c r="B50" t="s">
        <v>290</v>
      </c>
      <c r="C50">
        <v>4</v>
      </c>
      <c r="D50">
        <v>100</v>
      </c>
      <c r="E50">
        <v>600</v>
      </c>
      <c r="F50">
        <v>600</v>
      </c>
      <c r="G50">
        <f t="shared" si="2"/>
        <v>162</v>
      </c>
      <c r="H50">
        <v>160</v>
      </c>
      <c r="I50" t="s">
        <v>265</v>
      </c>
      <c r="J50">
        <v>160</v>
      </c>
      <c r="K50" t="str">
        <f t="shared" si="5"/>
        <v/>
      </c>
      <c r="L50" s="43">
        <v>162</v>
      </c>
      <c r="M50" s="43"/>
      <c r="N50" s="44">
        <v>894.38278079999998</v>
      </c>
      <c r="O50" s="1">
        <v>162</v>
      </c>
      <c r="P50" t="str">
        <f t="shared" si="1"/>
        <v>new</v>
      </c>
      <c r="Q50" s="1">
        <v>595.95658790000005</v>
      </c>
      <c r="R50" t="str">
        <f t="shared" si="3"/>
        <v>4&amp;100&amp;600&amp;162&amp;160&amp;\textsc{A*+ACS}&amp;160&amp;\textbf{new}&amp;596\\</v>
      </c>
      <c r="S50" t="str">
        <f t="shared" si="4"/>
        <v>\textsc{Virus}&amp;4&amp;100&amp;600&amp;160&amp;\textsc{A*+ACS}&amp;160&amp;162&amp;596\\</v>
      </c>
    </row>
    <row r="51" spans="1:19" x14ac:dyDescent="0.25">
      <c r="A51" t="s">
        <v>51</v>
      </c>
      <c r="B51" t="s">
        <v>290</v>
      </c>
      <c r="C51">
        <v>4</v>
      </c>
      <c r="D51">
        <v>150</v>
      </c>
      <c r="E51">
        <v>600</v>
      </c>
      <c r="F51">
        <v>600</v>
      </c>
      <c r="G51">
        <f t="shared" si="2"/>
        <v>158</v>
      </c>
      <c r="H51">
        <v>157</v>
      </c>
      <c r="I51" t="s">
        <v>265</v>
      </c>
      <c r="J51">
        <v>157</v>
      </c>
      <c r="K51" t="str">
        <f t="shared" si="5"/>
        <v/>
      </c>
      <c r="L51" s="43">
        <v>158</v>
      </c>
      <c r="M51" s="43"/>
      <c r="N51" s="44">
        <v>893.31930090000003</v>
      </c>
      <c r="O51" s="1">
        <v>158</v>
      </c>
      <c r="P51" t="str">
        <f t="shared" si="1"/>
        <v>new</v>
      </c>
      <c r="Q51" s="1">
        <v>596.03318520000005</v>
      </c>
      <c r="R51" t="str">
        <f t="shared" si="3"/>
        <v>4&amp;150&amp;600&amp;158&amp;157&amp;\textsc{A*+ACS}&amp;157&amp;\textbf{new}&amp;596\\</v>
      </c>
      <c r="S51" t="str">
        <f t="shared" si="4"/>
        <v>\textsc{Virus}&amp;4&amp;150&amp;600&amp;157&amp;\textsc{A*+ACS}&amp;157&amp;158&amp;596\\</v>
      </c>
    </row>
    <row r="52" spans="1:19" x14ac:dyDescent="0.25">
      <c r="A52" t="s">
        <v>52</v>
      </c>
      <c r="B52" t="s">
        <v>290</v>
      </c>
      <c r="C52">
        <v>4</v>
      </c>
      <c r="D52">
        <v>200</v>
      </c>
      <c r="E52">
        <v>600</v>
      </c>
      <c r="F52">
        <v>600</v>
      </c>
      <c r="G52">
        <f t="shared" si="2"/>
        <v>156</v>
      </c>
      <c r="H52">
        <v>156</v>
      </c>
      <c r="I52" t="s">
        <v>265</v>
      </c>
      <c r="J52">
        <v>156</v>
      </c>
      <c r="K52" t="str">
        <f t="shared" si="5"/>
        <v>best</v>
      </c>
      <c r="L52" s="43">
        <v>156</v>
      </c>
      <c r="M52" s="43"/>
      <c r="N52" s="44">
        <v>891.19510879999996</v>
      </c>
      <c r="O52" s="1">
        <v>156</v>
      </c>
      <c r="P52" t="str">
        <f t="shared" si="1"/>
        <v>best</v>
      </c>
      <c r="Q52" s="1">
        <v>594.66689729999996</v>
      </c>
      <c r="R52" t="str">
        <f t="shared" si="3"/>
        <v>4&amp;200&amp;600&amp;156&amp;156&amp;\textsc{A*+ACS}&amp;\textbf{best}&amp;\textbf{best}&amp;594.7\\</v>
      </c>
      <c r="S52" t="str">
        <f t="shared" si="4"/>
        <v/>
      </c>
    </row>
    <row r="53" spans="1:19" x14ac:dyDescent="0.25">
      <c r="A53" t="s">
        <v>53</v>
      </c>
      <c r="B53" t="s">
        <v>290</v>
      </c>
      <c r="C53">
        <v>20</v>
      </c>
      <c r="D53">
        <v>10</v>
      </c>
      <c r="E53">
        <v>600</v>
      </c>
      <c r="F53">
        <v>600</v>
      </c>
      <c r="G53">
        <f t="shared" si="2"/>
        <v>77</v>
      </c>
      <c r="H53">
        <v>77</v>
      </c>
      <c r="I53" t="s">
        <v>265</v>
      </c>
      <c r="J53">
        <v>77</v>
      </c>
      <c r="K53" t="str">
        <f t="shared" si="5"/>
        <v>best</v>
      </c>
      <c r="L53" s="43">
        <v>77</v>
      </c>
      <c r="M53" s="43"/>
      <c r="N53" s="44">
        <v>886.96740160000002</v>
      </c>
      <c r="O53" s="1">
        <v>77</v>
      </c>
      <c r="P53" t="str">
        <f t="shared" si="1"/>
        <v>best</v>
      </c>
      <c r="Q53" s="1">
        <v>590.37769809999998</v>
      </c>
      <c r="R53" t="str">
        <f t="shared" si="3"/>
        <v>20&amp;10&amp;600&amp;77&amp;77&amp;\textsc{A*+ACS}&amp;\textbf{best}&amp;\textbf{best}&amp;590.4\\</v>
      </c>
      <c r="S53" t="str">
        <f t="shared" si="4"/>
        <v/>
      </c>
    </row>
    <row r="54" spans="1:19" x14ac:dyDescent="0.25">
      <c r="A54" t="s">
        <v>54</v>
      </c>
      <c r="B54" t="s">
        <v>290</v>
      </c>
      <c r="C54">
        <v>20</v>
      </c>
      <c r="D54">
        <v>15</v>
      </c>
      <c r="E54">
        <v>600</v>
      </c>
      <c r="F54">
        <v>600</v>
      </c>
      <c r="G54">
        <f t="shared" si="2"/>
        <v>64</v>
      </c>
      <c r="H54">
        <v>64</v>
      </c>
      <c r="I54" t="s">
        <v>265</v>
      </c>
      <c r="J54">
        <v>64</v>
      </c>
      <c r="K54" t="str">
        <f t="shared" si="5"/>
        <v>best</v>
      </c>
      <c r="L54" s="43">
        <v>64</v>
      </c>
      <c r="M54" s="43"/>
      <c r="N54" s="44">
        <v>864.98122230000001</v>
      </c>
      <c r="O54" s="1">
        <v>64</v>
      </c>
      <c r="P54" t="str">
        <f t="shared" si="1"/>
        <v>best</v>
      </c>
      <c r="Q54" s="1">
        <v>572.98024369999996</v>
      </c>
      <c r="R54" t="str">
        <f t="shared" si="3"/>
        <v>20&amp;15&amp;600&amp;64&amp;64&amp;\textsc{A*+ACS}&amp;\textbf{best}&amp;\textbf{best}&amp;573\\</v>
      </c>
      <c r="S54" t="str">
        <f t="shared" si="4"/>
        <v/>
      </c>
    </row>
    <row r="55" spans="1:19" x14ac:dyDescent="0.25">
      <c r="A55" t="s">
        <v>55</v>
      </c>
      <c r="B55" t="s">
        <v>290</v>
      </c>
      <c r="C55">
        <v>20</v>
      </c>
      <c r="D55">
        <v>20</v>
      </c>
      <c r="E55">
        <v>600</v>
      </c>
      <c r="F55">
        <v>600</v>
      </c>
      <c r="G55">
        <f t="shared" si="2"/>
        <v>61</v>
      </c>
      <c r="H55">
        <v>61</v>
      </c>
      <c r="I55" t="s">
        <v>265</v>
      </c>
      <c r="J55">
        <v>61</v>
      </c>
      <c r="K55" t="str">
        <f t="shared" si="5"/>
        <v>best</v>
      </c>
      <c r="L55" s="43">
        <v>61</v>
      </c>
      <c r="M55" s="43"/>
      <c r="N55" s="44">
        <v>855.17399590000002</v>
      </c>
      <c r="O55" s="1">
        <v>61</v>
      </c>
      <c r="P55" t="str">
        <f t="shared" si="1"/>
        <v>best</v>
      </c>
      <c r="Q55" s="1">
        <v>570.38713940000002</v>
      </c>
      <c r="R55" t="str">
        <f t="shared" si="3"/>
        <v>20&amp;20&amp;600&amp;61&amp;61&amp;\textsc{A*+ACS}&amp;\textbf{best}&amp;\textbf{best}&amp;570.4\\</v>
      </c>
      <c r="S55" t="str">
        <f t="shared" si="4"/>
        <v/>
      </c>
    </row>
    <row r="56" spans="1:19" x14ac:dyDescent="0.25">
      <c r="A56" t="s">
        <v>56</v>
      </c>
      <c r="B56" t="s">
        <v>290</v>
      </c>
      <c r="C56">
        <v>20</v>
      </c>
      <c r="D56">
        <v>25</v>
      </c>
      <c r="E56">
        <v>600</v>
      </c>
      <c r="F56">
        <v>600</v>
      </c>
      <c r="G56">
        <f t="shared" si="2"/>
        <v>56</v>
      </c>
      <c r="H56">
        <v>56</v>
      </c>
      <c r="I56" t="s">
        <v>265</v>
      </c>
      <c r="J56">
        <v>56</v>
      </c>
      <c r="K56" t="str">
        <f t="shared" si="5"/>
        <v>best</v>
      </c>
      <c r="L56" s="43">
        <v>56</v>
      </c>
      <c r="M56" s="43"/>
      <c r="N56" s="44">
        <v>839.56951660000004</v>
      </c>
      <c r="O56" s="1">
        <v>56</v>
      </c>
      <c r="P56" t="str">
        <f t="shared" si="1"/>
        <v>best</v>
      </c>
      <c r="Q56" s="1">
        <v>569.00613569999996</v>
      </c>
      <c r="R56" t="str">
        <f t="shared" si="3"/>
        <v>20&amp;25&amp;600&amp;56&amp;56&amp;\textsc{A*+ACS}&amp;\textbf{best}&amp;\textbf{best}&amp;569\\</v>
      </c>
      <c r="S56" t="str">
        <f t="shared" si="4"/>
        <v/>
      </c>
    </row>
    <row r="57" spans="1:19" x14ac:dyDescent="0.25">
      <c r="A57" t="s">
        <v>57</v>
      </c>
      <c r="B57" t="s">
        <v>290</v>
      </c>
      <c r="C57">
        <v>20</v>
      </c>
      <c r="D57">
        <v>40</v>
      </c>
      <c r="E57">
        <v>600</v>
      </c>
      <c r="F57">
        <v>600</v>
      </c>
      <c r="G57">
        <f t="shared" si="2"/>
        <v>51</v>
      </c>
      <c r="H57">
        <v>51</v>
      </c>
      <c r="I57" t="s">
        <v>265</v>
      </c>
      <c r="J57">
        <v>51</v>
      </c>
      <c r="K57" t="str">
        <f t="shared" si="5"/>
        <v>best</v>
      </c>
      <c r="L57" s="43">
        <v>51</v>
      </c>
      <c r="M57" s="43"/>
      <c r="N57" s="44">
        <v>827.23514820000003</v>
      </c>
      <c r="O57" s="1">
        <v>51</v>
      </c>
      <c r="P57" t="str">
        <f t="shared" si="1"/>
        <v>best</v>
      </c>
      <c r="Q57" s="1">
        <v>554.22772620000001</v>
      </c>
      <c r="R57" t="str">
        <f t="shared" si="3"/>
        <v>20&amp;40&amp;600&amp;51&amp;51&amp;\textsc{A*+ACS}&amp;\textbf{best}&amp;\textbf{best}&amp;554.2\\</v>
      </c>
      <c r="S57" t="str">
        <f t="shared" si="4"/>
        <v/>
      </c>
    </row>
    <row r="58" spans="1:19" x14ac:dyDescent="0.25">
      <c r="A58" t="s">
        <v>58</v>
      </c>
      <c r="B58" t="s">
        <v>290</v>
      </c>
      <c r="C58">
        <v>20</v>
      </c>
      <c r="D58">
        <v>60</v>
      </c>
      <c r="E58">
        <v>600</v>
      </c>
      <c r="F58">
        <v>600</v>
      </c>
      <c r="G58">
        <f t="shared" si="2"/>
        <v>48</v>
      </c>
      <c r="H58">
        <v>48</v>
      </c>
      <c r="I58" t="s">
        <v>265</v>
      </c>
      <c r="J58">
        <v>48</v>
      </c>
      <c r="K58" t="str">
        <f t="shared" si="5"/>
        <v>best</v>
      </c>
      <c r="L58" s="43">
        <v>48</v>
      </c>
      <c r="M58" s="43"/>
      <c r="N58" s="44">
        <v>804.83446330000004</v>
      </c>
      <c r="O58" s="1">
        <v>48</v>
      </c>
      <c r="P58" t="str">
        <f t="shared" si="1"/>
        <v>best</v>
      </c>
      <c r="Q58" s="1">
        <v>541.5677412</v>
      </c>
      <c r="R58" t="str">
        <f t="shared" si="3"/>
        <v>20&amp;60&amp;600&amp;48&amp;48&amp;\textsc{A*+ACS}&amp;\textbf{best}&amp;\textbf{best}&amp;541.6\\</v>
      </c>
      <c r="S58" t="str">
        <f t="shared" si="4"/>
        <v/>
      </c>
    </row>
    <row r="59" spans="1:19" x14ac:dyDescent="0.25">
      <c r="A59" t="s">
        <v>59</v>
      </c>
      <c r="B59" t="s">
        <v>290</v>
      </c>
      <c r="C59">
        <v>20</v>
      </c>
      <c r="D59">
        <v>80</v>
      </c>
      <c r="E59">
        <v>600</v>
      </c>
      <c r="F59">
        <v>600</v>
      </c>
      <c r="G59">
        <f t="shared" si="2"/>
        <v>46</v>
      </c>
      <c r="H59">
        <v>46</v>
      </c>
      <c r="I59" t="s">
        <v>265</v>
      </c>
      <c r="J59">
        <v>46</v>
      </c>
      <c r="K59" t="str">
        <f t="shared" si="5"/>
        <v>best</v>
      </c>
      <c r="L59" s="43">
        <v>46</v>
      </c>
      <c r="M59" s="43"/>
      <c r="N59" s="44">
        <v>813.07124269999997</v>
      </c>
      <c r="O59" s="1">
        <v>46</v>
      </c>
      <c r="P59" t="str">
        <f t="shared" si="1"/>
        <v>best</v>
      </c>
      <c r="Q59" s="1">
        <v>543.16230410000003</v>
      </c>
      <c r="R59" t="str">
        <f t="shared" si="3"/>
        <v>20&amp;80&amp;600&amp;46&amp;46&amp;\textsc{A*+ACS}&amp;\textbf{best}&amp;\textbf{best}&amp;543.2\\</v>
      </c>
      <c r="S59" t="str">
        <f t="shared" si="4"/>
        <v/>
      </c>
    </row>
    <row r="60" spans="1:19" x14ac:dyDescent="0.25">
      <c r="A60" t="s">
        <v>60</v>
      </c>
      <c r="B60" t="s">
        <v>290</v>
      </c>
      <c r="C60">
        <v>20</v>
      </c>
      <c r="D60">
        <v>100</v>
      </c>
      <c r="E60">
        <v>600</v>
      </c>
      <c r="F60">
        <v>600</v>
      </c>
      <c r="G60">
        <f t="shared" si="2"/>
        <v>45</v>
      </c>
      <c r="H60">
        <v>45</v>
      </c>
      <c r="I60" t="s">
        <v>265</v>
      </c>
      <c r="J60">
        <v>45</v>
      </c>
      <c r="K60" t="str">
        <f t="shared" si="5"/>
        <v>best</v>
      </c>
      <c r="L60" s="43">
        <v>45</v>
      </c>
      <c r="M60" s="43"/>
      <c r="N60" s="44">
        <v>801.77779559999999</v>
      </c>
      <c r="O60" s="1">
        <v>45</v>
      </c>
      <c r="P60" t="str">
        <f t="shared" si="1"/>
        <v>best</v>
      </c>
      <c r="Q60" s="1">
        <v>534.93229069999995</v>
      </c>
      <c r="R60" t="str">
        <f t="shared" si="3"/>
        <v>20&amp;100&amp;600&amp;45&amp;45&amp;\textsc{A*+ACS}&amp;\textbf{best}&amp;\textbf{best}&amp;534.9\\</v>
      </c>
      <c r="S60" t="str">
        <f t="shared" si="4"/>
        <v/>
      </c>
    </row>
    <row r="61" spans="1:19" x14ac:dyDescent="0.25">
      <c r="A61" t="s">
        <v>61</v>
      </c>
      <c r="B61" t="s">
        <v>290</v>
      </c>
      <c r="C61">
        <v>20</v>
      </c>
      <c r="D61">
        <v>150</v>
      </c>
      <c r="E61">
        <v>600</v>
      </c>
      <c r="F61">
        <v>600</v>
      </c>
      <c r="G61">
        <f t="shared" si="2"/>
        <v>46</v>
      </c>
      <c r="H61">
        <v>46</v>
      </c>
      <c r="I61" t="s">
        <v>265</v>
      </c>
      <c r="J61">
        <v>46</v>
      </c>
      <c r="K61" t="str">
        <f t="shared" si="5"/>
        <v>best</v>
      </c>
      <c r="L61" s="43">
        <v>46</v>
      </c>
      <c r="M61" s="43"/>
      <c r="N61" s="44">
        <v>817.49385489999997</v>
      </c>
      <c r="O61" s="1">
        <v>46</v>
      </c>
      <c r="P61" t="str">
        <f t="shared" si="1"/>
        <v>best</v>
      </c>
      <c r="Q61" s="1">
        <v>549.85968620000006</v>
      </c>
      <c r="R61" t="str">
        <f t="shared" si="3"/>
        <v>20&amp;150&amp;600&amp;46&amp;46&amp;\textsc{A*+ACS}&amp;\textbf{best}&amp;\textbf{best}&amp;549.9\\</v>
      </c>
      <c r="S61" t="str">
        <f t="shared" si="4"/>
        <v/>
      </c>
    </row>
    <row r="62" spans="1:19" x14ac:dyDescent="0.25">
      <c r="A62" t="s">
        <v>62</v>
      </c>
      <c r="B62" t="s">
        <v>290</v>
      </c>
      <c r="C62">
        <v>20</v>
      </c>
      <c r="D62">
        <v>200</v>
      </c>
      <c r="E62">
        <v>600</v>
      </c>
      <c r="F62">
        <v>600</v>
      </c>
      <c r="G62">
        <f t="shared" si="2"/>
        <v>44</v>
      </c>
      <c r="H62">
        <v>44</v>
      </c>
      <c r="I62" t="s">
        <v>265</v>
      </c>
      <c r="J62">
        <v>44</v>
      </c>
      <c r="K62" t="str">
        <f t="shared" si="5"/>
        <v>best</v>
      </c>
      <c r="L62" s="43">
        <v>44</v>
      </c>
      <c r="M62" s="43"/>
      <c r="N62" s="44">
        <v>798.00134630000002</v>
      </c>
      <c r="O62" s="1">
        <v>44</v>
      </c>
      <c r="P62" t="str">
        <f t="shared" si="1"/>
        <v>best</v>
      </c>
      <c r="Q62" s="1">
        <v>538.458079</v>
      </c>
      <c r="R62" t="str">
        <f t="shared" si="3"/>
        <v>20&amp;200&amp;600&amp;44&amp;44&amp;\textsc{A*+ACS}&amp;\textbf{best}&amp;\textbf{best}&amp;538.5\\</v>
      </c>
      <c r="S62" t="str">
        <f t="shared" si="4"/>
        <v/>
      </c>
    </row>
    <row r="63" spans="1:19" x14ac:dyDescent="0.25">
      <c r="A63" t="s">
        <v>178</v>
      </c>
      <c r="B63" t="s">
        <v>291</v>
      </c>
      <c r="C63">
        <v>2</v>
      </c>
      <c r="D63">
        <v>10</v>
      </c>
      <c r="E63">
        <v>1000</v>
      </c>
      <c r="F63">
        <v>1000</v>
      </c>
      <c r="G63">
        <f>MAX(H63, O63)</f>
        <v>676.7</v>
      </c>
      <c r="H63">
        <v>676.7</v>
      </c>
      <c r="I63" t="s">
        <v>265</v>
      </c>
      <c r="J63">
        <v>676.6</v>
      </c>
      <c r="K63" t="str">
        <f t="shared" si="5"/>
        <v/>
      </c>
      <c r="L63" s="43">
        <f>AVERAGE('BB long run'!B3:B12)</f>
        <v>676.7</v>
      </c>
      <c r="M63" s="43"/>
      <c r="N63" s="44">
        <f>AVERAGE('BB long run'!D3:D12)</f>
        <v>897.08447159000002</v>
      </c>
      <c r="O63">
        <f>AVERAGE('BB long run'!E3:E12)</f>
        <v>676.7</v>
      </c>
      <c r="P63" t="str">
        <f t="shared" si="1"/>
        <v>best</v>
      </c>
      <c r="Q63" s="1">
        <f>AVERAGE('BB long run'!G3:G12)</f>
        <v>598.07030066000004</v>
      </c>
      <c r="R63" t="str">
        <f t="shared" si="3"/>
        <v>2&amp;10&amp;1000&amp;676.7&amp;676.7&amp;\textsc{A*+ACS}&amp;676.6&amp;\textbf{best}&amp;598.1\\</v>
      </c>
      <c r="S63" t="str">
        <f t="shared" si="4"/>
        <v/>
      </c>
    </row>
    <row r="64" spans="1:19" x14ac:dyDescent="0.25">
      <c r="A64" t="s">
        <v>179</v>
      </c>
      <c r="B64" t="s">
        <v>291</v>
      </c>
      <c r="C64">
        <v>2</v>
      </c>
      <c r="D64">
        <v>100</v>
      </c>
      <c r="E64">
        <v>1000</v>
      </c>
      <c r="F64">
        <v>1000</v>
      </c>
      <c r="G64">
        <f t="shared" ref="G64:G82" si="6">MAX(H64, O64)</f>
        <v>571.1</v>
      </c>
      <c r="H64">
        <v>563.6</v>
      </c>
      <c r="I64" t="s">
        <v>505</v>
      </c>
      <c r="J64">
        <v>547.1</v>
      </c>
      <c r="K64" t="str">
        <f t="shared" si="5"/>
        <v/>
      </c>
      <c r="L64" s="43">
        <f>AVERAGE('BB long run'!B13:B22)</f>
        <v>563.70000000000005</v>
      </c>
      <c r="M64" s="43"/>
      <c r="N64" s="44">
        <f>AVERAGE('BB long run'!D13:D22)</f>
        <v>897.36074766999991</v>
      </c>
      <c r="O64">
        <f>AVERAGE('BB long run'!E13:E22)</f>
        <v>571.1</v>
      </c>
      <c r="P64" t="str">
        <f t="shared" si="1"/>
        <v>new</v>
      </c>
      <c r="Q64" s="1">
        <f>AVERAGE('BB long run'!G13:G22)</f>
        <v>598.0256133800001</v>
      </c>
      <c r="R64" t="str">
        <f t="shared" si="3"/>
        <v>2&amp;100&amp;1000&amp;571.1&amp;563.6&amp;\textsc{APS}&amp;547.1&amp;\textbf{new}&amp;598\\</v>
      </c>
      <c r="S64" t="str">
        <f t="shared" si="4"/>
        <v>\textsc{BB}&amp;2&amp;100&amp;1000&amp;563.6&amp;\textsc{APS}&amp;547.1&amp;571.1&amp;598\\</v>
      </c>
    </row>
    <row r="65" spans="1:22" x14ac:dyDescent="0.25">
      <c r="A65" t="s">
        <v>180</v>
      </c>
      <c r="B65" t="s">
        <v>291</v>
      </c>
      <c r="C65">
        <v>4</v>
      </c>
      <c r="D65">
        <v>10</v>
      </c>
      <c r="E65">
        <v>1000</v>
      </c>
      <c r="F65">
        <v>1000</v>
      </c>
      <c r="G65">
        <f t="shared" si="6"/>
        <v>545.5</v>
      </c>
      <c r="H65">
        <v>545.5</v>
      </c>
      <c r="I65" t="s">
        <v>265</v>
      </c>
      <c r="J65">
        <v>545.5</v>
      </c>
      <c r="K65" t="str">
        <f t="shared" si="5"/>
        <v>best</v>
      </c>
      <c r="L65" s="43">
        <f>AVERAGE('BB long run'!B23:B32)</f>
        <v>545.5</v>
      </c>
      <c r="M65" s="43"/>
      <c r="N65" s="44">
        <f>AVERAGE('BB long run'!D23:D32)</f>
        <v>899.46857060000002</v>
      </c>
      <c r="O65">
        <f>AVERAGE('BB long run'!E23:E32)</f>
        <v>545.5</v>
      </c>
      <c r="P65" t="str">
        <f t="shared" si="1"/>
        <v>best</v>
      </c>
      <c r="Q65" s="1">
        <f>AVERAGE('BB long run'!G23:G32)</f>
        <v>599.68665410000006</v>
      </c>
      <c r="R65" t="str">
        <f t="shared" si="3"/>
        <v>4&amp;10&amp;1000&amp;545.5&amp;545.5&amp;\textsc{A*+ACS}&amp;\textbf{best}&amp;\textbf{best}&amp;599.7\\</v>
      </c>
      <c r="S65" t="str">
        <f t="shared" si="4"/>
        <v/>
      </c>
    </row>
    <row r="66" spans="1:22" x14ac:dyDescent="0.25">
      <c r="A66" t="s">
        <v>181</v>
      </c>
      <c r="B66" t="s">
        <v>291</v>
      </c>
      <c r="C66">
        <v>4</v>
      </c>
      <c r="D66">
        <v>100</v>
      </c>
      <c r="E66">
        <v>1000</v>
      </c>
      <c r="F66">
        <v>1000</v>
      </c>
      <c r="G66">
        <f t="shared" si="6"/>
        <v>391.8</v>
      </c>
      <c r="H66">
        <v>390.2</v>
      </c>
      <c r="I66" t="s">
        <v>505</v>
      </c>
      <c r="J66">
        <v>344.3</v>
      </c>
      <c r="K66" t="str">
        <f t="shared" si="5"/>
        <v/>
      </c>
      <c r="L66" s="43">
        <f>AVERAGE('BB long run'!B33:B42)</f>
        <v>384.9</v>
      </c>
      <c r="M66" s="43"/>
      <c r="N66" s="44">
        <f>AVERAGE('BB long run'!D33:D42)</f>
        <v>898.46975195999983</v>
      </c>
      <c r="O66">
        <f>AVERAGE('BB long run'!E33:E42)</f>
        <v>391.8</v>
      </c>
      <c r="P66" t="str">
        <f t="shared" si="1"/>
        <v>new</v>
      </c>
      <c r="Q66" s="1">
        <f>AVERAGE('BB long run'!G33:G42)</f>
        <v>598.75325884000017</v>
      </c>
      <c r="R66" t="str">
        <f t="shared" si="3"/>
        <v>4&amp;100&amp;1000&amp;391.8&amp;390.2&amp;\textsc{APS}&amp;344.3&amp;\textbf{new}&amp;598.8\\</v>
      </c>
      <c r="S66" t="str">
        <f t="shared" si="4"/>
        <v>\textsc{BB}&amp;4&amp;100&amp;1000&amp;390.2&amp;\textsc{APS}&amp;344.3&amp;391.8&amp;598.8\\</v>
      </c>
    </row>
    <row r="67" spans="1:22" x14ac:dyDescent="0.25">
      <c r="A67" t="s">
        <v>182</v>
      </c>
      <c r="B67" t="s">
        <v>291</v>
      </c>
      <c r="C67">
        <v>8</v>
      </c>
      <c r="D67">
        <v>10</v>
      </c>
      <c r="E67">
        <v>1000</v>
      </c>
      <c r="F67">
        <v>1000</v>
      </c>
      <c r="G67">
        <f t="shared" si="6"/>
        <v>462.7</v>
      </c>
      <c r="H67">
        <v>462.7</v>
      </c>
      <c r="I67" t="s">
        <v>265</v>
      </c>
      <c r="J67">
        <v>462.7</v>
      </c>
      <c r="K67" t="str">
        <f t="shared" si="5"/>
        <v>best</v>
      </c>
      <c r="L67" s="43">
        <f>AVERAGE('BB long run'!B43:B52)</f>
        <v>462.7</v>
      </c>
      <c r="M67" s="43"/>
      <c r="N67" s="44">
        <f>AVERAGE('BB long run'!D43:D52)</f>
        <v>899.90433456999995</v>
      </c>
      <c r="O67">
        <f>AVERAGE('BB long run'!E43:E52)</f>
        <v>462.7</v>
      </c>
      <c r="P67" t="str">
        <f t="shared" ref="P67:P82" si="7">IF(O67=$G67,IF(O67&gt;$H67,"new","best"),"")</f>
        <v>best</v>
      </c>
      <c r="Q67" s="1">
        <f>AVERAGE('BB long run'!G43:G52)</f>
        <v>599.89933545999997</v>
      </c>
      <c r="R67" t="str">
        <f t="shared" si="3"/>
        <v>8&amp;10&amp;1000&amp;462.7&amp;462.7&amp;\textsc{A*+ACS}&amp;\textbf{best}&amp;\textbf{best}&amp;599.9\\</v>
      </c>
      <c r="S67" t="str">
        <f t="shared" si="4"/>
        <v/>
      </c>
    </row>
    <row r="68" spans="1:22" x14ac:dyDescent="0.25">
      <c r="A68" t="s">
        <v>183</v>
      </c>
      <c r="B68" t="s">
        <v>291</v>
      </c>
      <c r="C68">
        <v>8</v>
      </c>
      <c r="D68">
        <v>100</v>
      </c>
      <c r="E68">
        <v>1000</v>
      </c>
      <c r="F68">
        <v>1000</v>
      </c>
      <c r="G68">
        <f t="shared" si="6"/>
        <v>273.39999999999998</v>
      </c>
      <c r="H68">
        <v>273.39999999999998</v>
      </c>
      <c r="I68" t="s">
        <v>505</v>
      </c>
      <c r="J68">
        <v>223.7</v>
      </c>
      <c r="K68" t="str">
        <f t="shared" si="5"/>
        <v/>
      </c>
      <c r="L68" s="43">
        <f>AVERAGE('BB long run'!B53:B62)</f>
        <v>268.60000000000002</v>
      </c>
      <c r="M68" s="43"/>
      <c r="N68" s="44">
        <f>AVERAGE('BB long run'!D53:D62)</f>
        <v>898.95726059999993</v>
      </c>
      <c r="O68">
        <f>AVERAGE('BB long run'!E53:E62)</f>
        <v>265.60000000000002</v>
      </c>
      <c r="P68" t="str">
        <f t="shared" si="7"/>
        <v/>
      </c>
      <c r="Q68" s="1">
        <f>AVERAGE('BB long run'!G53:G62)</f>
        <v>598.89602765999996</v>
      </c>
      <c r="R68" t="str">
        <f t="shared" ref="R68:R82" si="8">CONCATENATE(C68,"&amp;",D68,"&amp;",E68,"&amp;",G68,"&amp;",H68,"&amp;\textsc{",I68,"}&amp;",IF(K68="",J68,"\textbf{"&amp;K68&amp;"}"),"&amp;",IF(P68="",O68,"\textbf{"&amp;P68&amp;"}"),"&amp;",ROUND(Q68,1),"\\")</f>
        <v>8&amp;100&amp;1000&amp;273.4&amp;273.4&amp;\textsc{APS}&amp;223.7&amp;265.6&amp;598.9\\</v>
      </c>
      <c r="S68" t="str">
        <f t="shared" ref="S68:S82" si="9">IF(P68="new",CONCATENATE("\textsc{",B68,"}&amp;",C68,"&amp;",D68,"&amp;",E68,"&amp;",H68,"&amp;\textsc{",I68,"}&amp;",IF(K68="",J68,"\textbf{"&amp;K68&amp;"}"),"&amp;",ROUND(O68,2),"&amp;",ROUND(Q68,1),"\\"),"")</f>
        <v/>
      </c>
    </row>
    <row r="69" spans="1:22" x14ac:dyDescent="0.25">
      <c r="A69" t="s">
        <v>184</v>
      </c>
      <c r="B69" t="s">
        <v>291</v>
      </c>
      <c r="C69">
        <v>24</v>
      </c>
      <c r="D69">
        <v>10</v>
      </c>
      <c r="E69">
        <v>1000</v>
      </c>
      <c r="F69">
        <v>1000</v>
      </c>
      <c r="G69">
        <f t="shared" si="6"/>
        <v>385.6</v>
      </c>
      <c r="H69">
        <v>385.6</v>
      </c>
      <c r="I69" t="s">
        <v>265</v>
      </c>
      <c r="J69">
        <v>385.6</v>
      </c>
      <c r="K69" t="str">
        <f t="shared" si="5"/>
        <v>best</v>
      </c>
      <c r="L69" s="43">
        <f>AVERAGE('BB long run'!B63:B72)</f>
        <v>385.6</v>
      </c>
      <c r="M69" s="43"/>
      <c r="N69" s="44">
        <f>AVERAGE('BB long run'!D63:D72)</f>
        <v>900.40041612999994</v>
      </c>
      <c r="O69">
        <f>AVERAGE('BB long run'!E63:E72)</f>
        <v>385.6</v>
      </c>
      <c r="P69" t="str">
        <f t="shared" si="7"/>
        <v>best</v>
      </c>
      <c r="Q69" s="1">
        <f>AVERAGE('BB long run'!G63:G72)</f>
        <v>600.52463327000009</v>
      </c>
      <c r="R69" t="str">
        <f t="shared" si="8"/>
        <v>24&amp;10&amp;1000&amp;385.6&amp;385.6&amp;\textsc{A*+ACS}&amp;\textbf{best}&amp;\textbf{best}&amp;600.5\\</v>
      </c>
      <c r="S69" t="str">
        <f t="shared" si="9"/>
        <v/>
      </c>
    </row>
    <row r="70" spans="1:22" x14ac:dyDescent="0.25">
      <c r="A70" t="s">
        <v>185</v>
      </c>
      <c r="B70" t="s">
        <v>291</v>
      </c>
      <c r="C70">
        <v>24</v>
      </c>
      <c r="D70">
        <v>100</v>
      </c>
      <c r="E70">
        <v>1000</v>
      </c>
      <c r="F70">
        <v>1000</v>
      </c>
      <c r="G70">
        <f t="shared" si="6"/>
        <v>149.5</v>
      </c>
      <c r="H70">
        <v>149.5</v>
      </c>
      <c r="I70" t="s">
        <v>506</v>
      </c>
      <c r="J70">
        <v>117</v>
      </c>
      <c r="K70" t="str">
        <f t="shared" si="5"/>
        <v/>
      </c>
      <c r="L70" s="43">
        <f>AVERAGE('BB long run'!B73:B82)</f>
        <v>144.1</v>
      </c>
      <c r="M70" s="43"/>
      <c r="N70" s="44">
        <f>AVERAGE('BB long run'!D73:D82)</f>
        <v>898.89361439999993</v>
      </c>
      <c r="O70">
        <f>AVERAGE('BB long run'!E73:E82)</f>
        <v>143.19999999999999</v>
      </c>
      <c r="P70" t="str">
        <f t="shared" si="7"/>
        <v/>
      </c>
      <c r="Q70" s="1">
        <f>AVERAGE('BB long run'!G73:G82)</f>
        <v>598.87030312000002</v>
      </c>
      <c r="R70" t="str">
        <f t="shared" si="8"/>
        <v>24&amp;100&amp;1000&amp;149.5&amp;149.5&amp;\textsc{?}&amp;117&amp;143.2&amp;598.9\\</v>
      </c>
      <c r="S70" t="str">
        <f t="shared" si="9"/>
        <v/>
      </c>
    </row>
    <row r="71" spans="1:22" s="13" customFormat="1" x14ac:dyDescent="0.25">
      <c r="A71" s="13" t="s">
        <v>269</v>
      </c>
      <c r="B71" t="s">
        <v>292</v>
      </c>
      <c r="C71">
        <v>2</v>
      </c>
      <c r="D71">
        <v>10</v>
      </c>
      <c r="E71">
        <v>1000</v>
      </c>
      <c r="F71">
        <v>1000</v>
      </c>
      <c r="G71">
        <f t="shared" si="6"/>
        <v>619.1</v>
      </c>
      <c r="H71" s="13">
        <v>618.9</v>
      </c>
      <c r="I71" s="6" t="s">
        <v>265</v>
      </c>
      <c r="J71" s="13">
        <v>618.9</v>
      </c>
      <c r="K71" s="13" t="str">
        <f>IF(J71=$G71,IF(J71&gt;$H71,"new","best"),"")</f>
        <v/>
      </c>
      <c r="L71" s="44">
        <v>619.29999999999995</v>
      </c>
      <c r="M71" s="43"/>
      <c r="N71" s="44">
        <v>898.632441836</v>
      </c>
      <c r="O71" s="14">
        <v>619.1</v>
      </c>
      <c r="P71" t="str">
        <f t="shared" si="7"/>
        <v>new</v>
      </c>
      <c r="Q71" s="14">
        <v>599.00941385199997</v>
      </c>
      <c r="R71" t="str">
        <f t="shared" si="8"/>
        <v>2&amp;10&amp;1000&amp;619.1&amp;618.9&amp;\textsc{A*+ACS}&amp;618.9&amp;\textbf{new}&amp;599\\</v>
      </c>
      <c r="S71" t="str">
        <f t="shared" si="9"/>
        <v>\textsc{ES}&amp;2&amp;10&amp;1000&amp;618.9&amp;\textsc{A*+ACS}&amp;618.9&amp;619.1&amp;599\\</v>
      </c>
    </row>
    <row r="72" spans="1:22" s="13" customFormat="1" x14ac:dyDescent="0.25">
      <c r="A72" s="13" t="s">
        <v>271</v>
      </c>
      <c r="B72" t="s">
        <v>292</v>
      </c>
      <c r="C72">
        <v>2</v>
      </c>
      <c r="D72">
        <v>50</v>
      </c>
      <c r="E72">
        <v>1000</v>
      </c>
      <c r="F72">
        <v>1000</v>
      </c>
      <c r="G72">
        <f t="shared" si="6"/>
        <v>540.9</v>
      </c>
      <c r="H72" s="13">
        <v>540.9</v>
      </c>
      <c r="I72" s="6" t="s">
        <v>265</v>
      </c>
      <c r="J72" s="13">
        <v>540.9</v>
      </c>
      <c r="K72" s="13" t="str">
        <f>IF(J72=$G72,IF(J72&gt;$H72,"new","best"),"")</f>
        <v>best</v>
      </c>
      <c r="L72" s="44">
        <v>540.4</v>
      </c>
      <c r="M72" s="43"/>
      <c r="N72" s="44">
        <v>896.98435703600001</v>
      </c>
      <c r="O72" s="14">
        <v>540.29999999999995</v>
      </c>
      <c r="P72" t="str">
        <f t="shared" si="7"/>
        <v/>
      </c>
      <c r="Q72" s="14">
        <v>598.09403260199997</v>
      </c>
      <c r="R72" t="str">
        <f t="shared" si="8"/>
        <v>2&amp;50&amp;1000&amp;540.9&amp;540.9&amp;\textsc{A*+ACS}&amp;\textbf{best}&amp;540.3&amp;598.1\\</v>
      </c>
      <c r="S72" t="str">
        <f t="shared" si="9"/>
        <v/>
      </c>
    </row>
    <row r="73" spans="1:22" s="13" customFormat="1" x14ac:dyDescent="0.25">
      <c r="A73" s="13" t="s">
        <v>267</v>
      </c>
      <c r="B73" t="s">
        <v>292</v>
      </c>
      <c r="C73">
        <v>2</v>
      </c>
      <c r="D73">
        <v>100</v>
      </c>
      <c r="E73">
        <v>1000</v>
      </c>
      <c r="F73">
        <v>1000</v>
      </c>
      <c r="G73">
        <f t="shared" si="6"/>
        <v>522.1</v>
      </c>
      <c r="H73" s="13">
        <v>522.1</v>
      </c>
      <c r="I73" s="6" t="s">
        <v>265</v>
      </c>
      <c r="J73" s="13">
        <v>522.1</v>
      </c>
      <c r="K73" s="13" t="str">
        <f>IF(J73=$G73,IF(J73&gt;$H73,"new","best"),"")</f>
        <v>best</v>
      </c>
      <c r="L73" s="44">
        <v>520.6</v>
      </c>
      <c r="M73" s="43"/>
      <c r="N73" s="44">
        <v>896.278391583999</v>
      </c>
      <c r="O73" s="14">
        <v>520.4</v>
      </c>
      <c r="P73" t="str">
        <f t="shared" si="7"/>
        <v/>
      </c>
      <c r="Q73" s="14">
        <v>597.12627288599901</v>
      </c>
      <c r="R73" t="str">
        <f t="shared" si="8"/>
        <v>2&amp;100&amp;1000&amp;522.1&amp;522.1&amp;\textsc{A*+ACS}&amp;\textbf{best}&amp;520.4&amp;597.1\\</v>
      </c>
      <c r="S73" t="str">
        <f t="shared" si="9"/>
        <v/>
      </c>
      <c r="V73"/>
    </row>
    <row r="74" spans="1:22" s="13" customFormat="1" x14ac:dyDescent="0.25">
      <c r="A74" s="13" t="s">
        <v>268</v>
      </c>
      <c r="B74" t="s">
        <v>292</v>
      </c>
      <c r="C74">
        <v>10</v>
      </c>
      <c r="D74">
        <v>10</v>
      </c>
      <c r="E74">
        <v>1000</v>
      </c>
      <c r="F74">
        <v>1000</v>
      </c>
      <c r="G74">
        <f t="shared" si="6"/>
        <v>205</v>
      </c>
      <c r="H74" s="13">
        <v>205</v>
      </c>
      <c r="I74" s="6" t="s">
        <v>265</v>
      </c>
      <c r="J74" s="13">
        <v>205</v>
      </c>
      <c r="K74" s="13" t="str">
        <f>IF(J74=$G74,IF(J74&gt;$H74,"new","best"),"")</f>
        <v>best</v>
      </c>
      <c r="L74" s="44">
        <v>204.9</v>
      </c>
      <c r="M74" s="43"/>
      <c r="N74" s="44">
        <v>899.027163435999</v>
      </c>
      <c r="O74" s="14">
        <v>204.9</v>
      </c>
      <c r="P74" t="str">
        <f t="shared" si="7"/>
        <v/>
      </c>
      <c r="Q74" s="14">
        <v>599.33347308400005</v>
      </c>
      <c r="R74" t="str">
        <f t="shared" si="8"/>
        <v>10&amp;10&amp;1000&amp;205&amp;205&amp;\textsc{A*+ACS}&amp;\textbf{best}&amp;204.9&amp;599.3\\</v>
      </c>
      <c r="S74" t="str">
        <f t="shared" si="9"/>
        <v/>
      </c>
    </row>
    <row r="75" spans="1:22" s="13" customFormat="1" x14ac:dyDescent="0.25">
      <c r="A75" s="13" t="s">
        <v>270</v>
      </c>
      <c r="B75" t="s">
        <v>292</v>
      </c>
      <c r="C75">
        <v>10</v>
      </c>
      <c r="D75">
        <v>50</v>
      </c>
      <c r="E75">
        <v>1000</v>
      </c>
      <c r="F75">
        <v>1000</v>
      </c>
      <c r="G75">
        <f t="shared" si="6"/>
        <v>137.6</v>
      </c>
      <c r="H75" s="13">
        <v>137.5</v>
      </c>
      <c r="I75" s="6" t="s">
        <v>265</v>
      </c>
      <c r="J75" s="13">
        <v>137.5</v>
      </c>
      <c r="K75" s="13" t="str">
        <f>IF(J75=$G75,IF(J75&gt;$H75,"new","best"),"")</f>
        <v/>
      </c>
      <c r="L75" s="44">
        <v>137.69999999999999</v>
      </c>
      <c r="M75" s="43"/>
      <c r="N75" s="44">
        <v>891.48454513199999</v>
      </c>
      <c r="O75" s="14">
        <v>137.6</v>
      </c>
      <c r="P75" t="str">
        <f t="shared" si="7"/>
        <v>new</v>
      </c>
      <c r="Q75" s="14">
        <v>594.50759966199996</v>
      </c>
      <c r="R75" t="str">
        <f t="shared" si="8"/>
        <v>10&amp;50&amp;1000&amp;137.6&amp;137.5&amp;\textsc{A*+ACS}&amp;137.5&amp;\textbf{new}&amp;594.5\\</v>
      </c>
      <c r="S75" t="str">
        <f t="shared" si="9"/>
        <v>\textsc{ES}&amp;10&amp;50&amp;1000&amp;137.5&amp;\textsc{A*+ACS}&amp;137.5&amp;137.6&amp;594.5\\</v>
      </c>
    </row>
    <row r="76" spans="1:22" s="13" customFormat="1" x14ac:dyDescent="0.25">
      <c r="A76" s="13" t="s">
        <v>266</v>
      </c>
      <c r="B76" t="s">
        <v>292</v>
      </c>
      <c r="C76">
        <v>10</v>
      </c>
      <c r="D76">
        <v>100</v>
      </c>
      <c r="E76">
        <v>1000</v>
      </c>
      <c r="F76">
        <v>1000</v>
      </c>
      <c r="G76">
        <f t="shared" si="6"/>
        <v>124.1</v>
      </c>
      <c r="H76" s="13">
        <v>124.1</v>
      </c>
      <c r="I76" s="6" t="s">
        <v>265</v>
      </c>
      <c r="J76" s="13">
        <v>124.1</v>
      </c>
      <c r="K76" s="13" t="str">
        <f t="shared" si="5"/>
        <v>best</v>
      </c>
      <c r="L76" s="44">
        <v>124.2</v>
      </c>
      <c r="M76" s="43"/>
      <c r="N76" s="44">
        <v>887.42044657399902</v>
      </c>
      <c r="O76" s="14">
        <v>124.1</v>
      </c>
      <c r="P76" t="str">
        <f t="shared" si="7"/>
        <v>best</v>
      </c>
      <c r="Q76" s="14">
        <v>591.65508100800002</v>
      </c>
      <c r="R76" t="str">
        <f t="shared" si="8"/>
        <v>10&amp;100&amp;1000&amp;124.1&amp;124.1&amp;\textsc{A*+ACS}&amp;\textbf{best}&amp;\textbf{best}&amp;591.7\\</v>
      </c>
      <c r="S76" t="str">
        <f t="shared" si="9"/>
        <v/>
      </c>
    </row>
    <row r="77" spans="1:22" s="13" customFormat="1" x14ac:dyDescent="0.25">
      <c r="A77" s="13" t="s">
        <v>273</v>
      </c>
      <c r="B77" t="s">
        <v>292</v>
      </c>
      <c r="C77">
        <v>25</v>
      </c>
      <c r="D77">
        <v>10</v>
      </c>
      <c r="E77">
        <v>2500</v>
      </c>
      <c r="F77">
        <v>2500</v>
      </c>
      <c r="G77">
        <f t="shared" si="6"/>
        <v>238</v>
      </c>
      <c r="H77" s="13">
        <v>236.6</v>
      </c>
      <c r="I77" s="6" t="s">
        <v>507</v>
      </c>
      <c r="J77" s="13">
        <v>235</v>
      </c>
      <c r="K77" s="13" t="str">
        <f>IF(J77=$G77,IF(J77&gt;$H77,"new","best"),"")</f>
        <v/>
      </c>
      <c r="L77" s="44">
        <v>238.2</v>
      </c>
      <c r="M77" s="43"/>
      <c r="N77" s="44">
        <v>899.14840460599999</v>
      </c>
      <c r="O77" s="14">
        <v>238</v>
      </c>
      <c r="P77" t="str">
        <f t="shared" si="7"/>
        <v>new</v>
      </c>
      <c r="Q77" s="14">
        <v>599.20268237400001</v>
      </c>
      <c r="R77" t="str">
        <f t="shared" si="8"/>
        <v>25&amp;10&amp;2500&amp;238&amp;236.6&amp;\textsc{A*+ACS-dist}&amp;235&amp;\textbf{new}&amp;599.2\\</v>
      </c>
      <c r="S77" t="str">
        <f t="shared" si="9"/>
        <v>\textsc{ES}&amp;25&amp;10&amp;2500&amp;236.6&amp;\textsc{A*+ACS-dist}&amp;235&amp;238&amp;599.2\\</v>
      </c>
    </row>
    <row r="78" spans="1:22" s="13" customFormat="1" x14ac:dyDescent="0.25">
      <c r="A78" s="13" t="s">
        <v>274</v>
      </c>
      <c r="B78" t="s">
        <v>292</v>
      </c>
      <c r="C78">
        <v>25</v>
      </c>
      <c r="D78">
        <v>50</v>
      </c>
      <c r="E78">
        <v>2500</v>
      </c>
      <c r="F78">
        <v>2500</v>
      </c>
      <c r="G78">
        <f t="shared" si="6"/>
        <v>140.4</v>
      </c>
      <c r="H78" s="13">
        <v>140.4</v>
      </c>
      <c r="I78" s="6" t="s">
        <v>265</v>
      </c>
      <c r="J78" s="13">
        <v>140.4</v>
      </c>
      <c r="K78" s="13" t="str">
        <f>IF(J78=$G78,IF(J78&gt;$H78,"new","best"),"")</f>
        <v>best</v>
      </c>
      <c r="L78" s="44">
        <v>140.30000000000001</v>
      </c>
      <c r="M78" s="43"/>
      <c r="N78" s="44">
        <v>891.67434768999999</v>
      </c>
      <c r="O78" s="14">
        <v>140.1</v>
      </c>
      <c r="P78" t="str">
        <f t="shared" si="7"/>
        <v/>
      </c>
      <c r="Q78" s="14">
        <v>593.30971536200002</v>
      </c>
      <c r="R78" t="str">
        <f t="shared" si="8"/>
        <v>25&amp;50&amp;2500&amp;140.4&amp;140.4&amp;\textsc{A*+ACS}&amp;\textbf{best}&amp;140.1&amp;593.3\\</v>
      </c>
      <c r="S78" t="str">
        <f t="shared" si="9"/>
        <v/>
      </c>
    </row>
    <row r="79" spans="1:22" s="13" customFormat="1" x14ac:dyDescent="0.25">
      <c r="A79" s="13" t="s">
        <v>272</v>
      </c>
      <c r="B79" t="s">
        <v>292</v>
      </c>
      <c r="C79">
        <v>25</v>
      </c>
      <c r="D79">
        <v>100</v>
      </c>
      <c r="E79">
        <v>2500</v>
      </c>
      <c r="F79">
        <v>2500</v>
      </c>
      <c r="G79">
        <f t="shared" si="6"/>
        <v>123.4</v>
      </c>
      <c r="H79" s="13">
        <v>123.4</v>
      </c>
      <c r="I79" s="6" t="s">
        <v>265</v>
      </c>
      <c r="J79" s="13">
        <v>123.4</v>
      </c>
      <c r="K79" s="13" t="str">
        <f t="shared" si="5"/>
        <v>best</v>
      </c>
      <c r="L79" s="44">
        <v>123.4</v>
      </c>
      <c r="M79" s="43"/>
      <c r="N79" s="44">
        <v>885.89317383000002</v>
      </c>
      <c r="O79" s="14">
        <v>123.2</v>
      </c>
      <c r="P79" t="str">
        <f t="shared" si="7"/>
        <v/>
      </c>
      <c r="Q79" s="14">
        <v>588.49350405600001</v>
      </c>
      <c r="R79" t="str">
        <f t="shared" si="8"/>
        <v>25&amp;100&amp;2500&amp;123.4&amp;123.4&amp;\textsc{A*+ACS}&amp;\textbf{best}&amp;123.2&amp;588.5\\</v>
      </c>
      <c r="S79" t="str">
        <f t="shared" si="9"/>
        <v/>
      </c>
    </row>
    <row r="80" spans="1:22" s="13" customFormat="1" x14ac:dyDescent="0.25">
      <c r="A80" s="13" t="s">
        <v>276</v>
      </c>
      <c r="B80" t="s">
        <v>292</v>
      </c>
      <c r="C80">
        <v>100</v>
      </c>
      <c r="D80">
        <v>10</v>
      </c>
      <c r="E80">
        <v>5000</v>
      </c>
      <c r="F80">
        <v>5000</v>
      </c>
      <c r="G80">
        <f t="shared" si="6"/>
        <v>145.69999999999999</v>
      </c>
      <c r="H80" s="13">
        <v>145.69999999999999</v>
      </c>
      <c r="I80" s="6" t="s">
        <v>265</v>
      </c>
      <c r="J80" s="13">
        <v>145.69999999999999</v>
      </c>
      <c r="K80" s="13" t="str">
        <f>IF(J80=$G80,IF(J80&gt;$H80,"new","best"),"")</f>
        <v>best</v>
      </c>
      <c r="L80" s="44">
        <v>145.5</v>
      </c>
      <c r="M80" s="43"/>
      <c r="N80" s="44">
        <v>897.15972431399905</v>
      </c>
      <c r="O80" s="14">
        <v>145.1</v>
      </c>
      <c r="P80" t="str">
        <f t="shared" si="7"/>
        <v/>
      </c>
      <c r="Q80" s="14">
        <v>597.76223686999901</v>
      </c>
      <c r="R80" t="str">
        <f t="shared" si="8"/>
        <v>100&amp;10&amp;5000&amp;145.7&amp;145.7&amp;\textsc{A*+ACS}&amp;\textbf{best}&amp;145.1&amp;597.8\\</v>
      </c>
      <c r="S80" t="str">
        <f t="shared" si="9"/>
        <v/>
      </c>
    </row>
    <row r="81" spans="1:19" s="13" customFormat="1" x14ac:dyDescent="0.25">
      <c r="A81" s="13" t="s">
        <v>277</v>
      </c>
      <c r="B81" t="s">
        <v>292</v>
      </c>
      <c r="C81">
        <v>100</v>
      </c>
      <c r="D81">
        <v>50</v>
      </c>
      <c r="E81">
        <v>5000</v>
      </c>
      <c r="F81">
        <v>5000</v>
      </c>
      <c r="G81">
        <f t="shared" si="6"/>
        <v>72</v>
      </c>
      <c r="H81" s="13">
        <v>72</v>
      </c>
      <c r="I81" s="6" t="s">
        <v>265</v>
      </c>
      <c r="J81" s="13">
        <v>72</v>
      </c>
      <c r="K81" s="13" t="str">
        <f>IF(J81=$G81,IF(J81&gt;$H81,"new","best"),"")</f>
        <v>best</v>
      </c>
      <c r="L81" s="44">
        <v>72</v>
      </c>
      <c r="M81" s="43"/>
      <c r="N81" s="44">
        <v>877.60132527799999</v>
      </c>
      <c r="O81" s="14">
        <v>71.8</v>
      </c>
      <c r="P81" t="str">
        <f t="shared" si="7"/>
        <v/>
      </c>
      <c r="Q81" s="14">
        <v>580.52947539599995</v>
      </c>
      <c r="R81" t="str">
        <f t="shared" si="8"/>
        <v>100&amp;50&amp;5000&amp;72&amp;72&amp;\textsc{A*+ACS}&amp;\textbf{best}&amp;71.8&amp;580.5\\</v>
      </c>
      <c r="S81" t="str">
        <f t="shared" si="9"/>
        <v/>
      </c>
    </row>
    <row r="82" spans="1:19" s="13" customFormat="1" x14ac:dyDescent="0.25">
      <c r="A82" s="13" t="s">
        <v>275</v>
      </c>
      <c r="B82" t="s">
        <v>292</v>
      </c>
      <c r="C82">
        <v>100</v>
      </c>
      <c r="D82">
        <v>100</v>
      </c>
      <c r="E82">
        <v>5000</v>
      </c>
      <c r="F82">
        <v>5000</v>
      </c>
      <c r="G82">
        <f t="shared" si="6"/>
        <v>60.8</v>
      </c>
      <c r="H82" s="13">
        <v>60.8</v>
      </c>
      <c r="I82" s="6" t="s">
        <v>265</v>
      </c>
      <c r="J82" s="13">
        <v>60.8</v>
      </c>
      <c r="K82" s="13" t="str">
        <f t="shared" si="5"/>
        <v>best</v>
      </c>
      <c r="L82" s="43">
        <v>60.6</v>
      </c>
      <c r="M82" s="43"/>
      <c r="N82" s="44">
        <v>863.23157458799994</v>
      </c>
      <c r="O82" s="14">
        <v>60.1</v>
      </c>
      <c r="P82" t="str">
        <f t="shared" si="7"/>
        <v/>
      </c>
      <c r="Q82" s="14">
        <v>619.33568614599903</v>
      </c>
      <c r="R82" t="str">
        <f t="shared" si="8"/>
        <v>100&amp;100&amp;5000&amp;60.8&amp;60.8&amp;\textsc{A*+ACS}&amp;\textbf{best}&amp;60.1&amp;619.3\\</v>
      </c>
      <c r="S82" t="str">
        <f t="shared" si="9"/>
        <v/>
      </c>
    </row>
    <row r="83" spans="1:19" s="13" customFormat="1" x14ac:dyDescent="0.25">
      <c r="A83" t="s">
        <v>253</v>
      </c>
      <c r="B83" t="s">
        <v>294</v>
      </c>
      <c r="C83">
        <v>4</v>
      </c>
      <c r="D83">
        <v>10</v>
      </c>
      <c r="E83">
        <v>100</v>
      </c>
      <c r="F83">
        <v>100</v>
      </c>
      <c r="G83" s="14">
        <f>MAX(J83, L83)</f>
        <v>43.4</v>
      </c>
      <c r="H83" s="13" t="s">
        <v>330</v>
      </c>
      <c r="I83" s="6" t="s">
        <v>330</v>
      </c>
      <c r="J83" s="13">
        <f>AVERAGE('Poly longrun compare Astar'!B13:B22)</f>
        <v>43.4</v>
      </c>
      <c r="K83" s="13" t="str">
        <f>IF(J83=$G83,IF(J83&gt;$H83,"new","best"),"")</f>
        <v>best</v>
      </c>
      <c r="L83" s="14">
        <f>AVERAGE('Poly long run'!B13:B22)</f>
        <v>43.4</v>
      </c>
      <c r="M83" s="13" t="str">
        <f>IF(L83=$G83,IF(L83&gt;$H83,"new","best"),"")</f>
        <v>best</v>
      </c>
      <c r="N83" s="14">
        <f>AVERAGE('Poly long run'!D13:D22)</f>
        <v>580.70550131000005</v>
      </c>
      <c r="O83" s="14"/>
      <c r="P83" s="14"/>
      <c r="Q83" s="14"/>
      <c r="R83" t="str">
        <f>CONCATENATE(C83,"&amp;",D83,"&amp;",E83,"&amp;",IF(K83="",J83,"\textbf{"&amp;J83&amp;"}"),"&amp;",IF(M83="",L83,"\textbf{"&amp;L83&amp;"}"),"&amp;",ROUND(N83,1),"\\")</f>
        <v>4&amp;10&amp;100&amp;\textbf{43.4}&amp;\textbf{43.4}&amp;580.7\\</v>
      </c>
      <c r="S83" t="str">
        <f t="shared" ref="S83:S130" si="10">IF(P83="new",CONCATENATE(B83,"&amp;",C83,"&amp;",D83,"&amp;",E83,"&amp;",G83,"&amp;",H83,"&amp;\textsc{",I83,"}&amp;",IF(K83="",J83,"\textbf{"&amp;K83&amp;"}"),"&amp;",IF(P83="",O83,"\textbf{"&amp;P83&amp;"}"),"&amp;",ROUND(Q83,1),"\\"),"")</f>
        <v/>
      </c>
    </row>
    <row r="84" spans="1:19" s="13" customFormat="1" x14ac:dyDescent="0.25">
      <c r="A84" t="s">
        <v>254</v>
      </c>
      <c r="B84" t="s">
        <v>294</v>
      </c>
      <c r="C84">
        <v>4</v>
      </c>
      <c r="D84">
        <v>10</v>
      </c>
      <c r="E84">
        <v>500</v>
      </c>
      <c r="F84">
        <v>500</v>
      </c>
      <c r="G84" s="14">
        <f t="shared" ref="G84:G123" si="11">MAX(J84, L84)</f>
        <v>234.3</v>
      </c>
      <c r="H84" s="13" t="s">
        <v>330</v>
      </c>
      <c r="I84" s="6" t="s">
        <v>330</v>
      </c>
      <c r="J84" s="13">
        <f>AVERAGE('Poly longrun compare Astar'!B23:B32)</f>
        <v>234.3</v>
      </c>
      <c r="K84" s="13" t="str">
        <f>IF(J84=$G84,IF(J84&gt;$H84,"new","best"),"")</f>
        <v>best</v>
      </c>
      <c r="L84" s="14">
        <f>AVERAGE('Poly long run'!B23:B32)</f>
        <v>234.3</v>
      </c>
      <c r="M84" s="13" t="str">
        <f>IF(L84=$G84,IF(L84&gt;$H84,"new","best"),"")</f>
        <v>best</v>
      </c>
      <c r="N84" s="14">
        <f>AVERAGE('Poly long run'!D23:D32)</f>
        <v>890.45131526</v>
      </c>
      <c r="O84" s="14"/>
      <c r="P84" s="14"/>
      <c r="Q84" s="14"/>
      <c r="R84" t="str">
        <f t="shared" ref="R84:R88" si="12">CONCATENATE(C84,"&amp;",D84,"&amp;",E84,"&amp;",IF(K84="",J84,"\textbf{"&amp;J84&amp;"}"),"&amp;",IF(M84="",L84,"\textbf{"&amp;L84&amp;"}"),"&amp;",ROUND(N84,1),"\\")</f>
        <v>4&amp;10&amp;500&amp;\textbf{234.3}&amp;\textbf{234.3}&amp;890.5\\</v>
      </c>
      <c r="S84" t="str">
        <f t="shared" si="10"/>
        <v/>
      </c>
    </row>
    <row r="85" spans="1:19" s="13" customFormat="1" x14ac:dyDescent="0.25">
      <c r="A85" t="s">
        <v>252</v>
      </c>
      <c r="B85" t="s">
        <v>294</v>
      </c>
      <c r="C85">
        <v>4</v>
      </c>
      <c r="D85">
        <v>10</v>
      </c>
      <c r="E85">
        <v>1000</v>
      </c>
      <c r="F85">
        <v>1000</v>
      </c>
      <c r="G85" s="14">
        <f t="shared" si="11"/>
        <v>473.9</v>
      </c>
      <c r="H85" s="13" t="s">
        <v>330</v>
      </c>
      <c r="I85" s="6" t="s">
        <v>330</v>
      </c>
      <c r="J85" s="13">
        <f>AVERAGE('Poly longrun compare Astar'!B3:B12)</f>
        <v>473.9</v>
      </c>
      <c r="K85" s="13" t="str">
        <f t="shared" si="5"/>
        <v>best</v>
      </c>
      <c r="L85" s="14">
        <f>AVERAGE('Poly long run'!B3:B12)</f>
        <v>473.4</v>
      </c>
      <c r="M85" s="13" t="str">
        <f t="shared" ref="M85:M88" si="13">IF(L85=$G85,IF(L85&gt;$H85,"new","best"),"")</f>
        <v/>
      </c>
      <c r="N85" s="14">
        <f>AVERAGE('Poly long run'!D3:D12)</f>
        <v>896.1610413599999</v>
      </c>
      <c r="O85" s="14"/>
      <c r="P85" s="14"/>
      <c r="Q85" s="14"/>
      <c r="R85" t="str">
        <f t="shared" si="12"/>
        <v>4&amp;10&amp;1000&amp;\textbf{473.9}&amp;473.4&amp;896.2\\</v>
      </c>
      <c r="S85" t="str">
        <f t="shared" si="10"/>
        <v/>
      </c>
    </row>
    <row r="86" spans="1:19" s="13" customFormat="1" x14ac:dyDescent="0.25">
      <c r="A86" t="s">
        <v>255</v>
      </c>
      <c r="B86" t="s">
        <v>294</v>
      </c>
      <c r="C86">
        <v>4</v>
      </c>
      <c r="D86">
        <v>50</v>
      </c>
      <c r="E86">
        <v>100</v>
      </c>
      <c r="F86">
        <v>100</v>
      </c>
      <c r="G86" s="14">
        <f t="shared" si="11"/>
        <v>35.9</v>
      </c>
      <c r="H86" s="13" t="s">
        <v>330</v>
      </c>
      <c r="I86" s="6" t="s">
        <v>330</v>
      </c>
      <c r="J86" s="13">
        <f>AVERAGE('Poly longrun compare Astar'!B43:B52)</f>
        <v>35.9</v>
      </c>
      <c r="K86" s="13" t="str">
        <f>IF(J86=$G86,IF(J86&gt;$H86,"new","best"),"")</f>
        <v>best</v>
      </c>
      <c r="L86" s="14">
        <f>AVERAGE('Poly long run'!B43:B52)</f>
        <v>35.9</v>
      </c>
      <c r="M86" s="13" t="str">
        <f>IF(L86=$G86,IF(L86&gt;$H86,"new","best"),"")</f>
        <v>best</v>
      </c>
      <c r="N86" s="14">
        <f>AVERAGE('Poly long run'!D43:D52)</f>
        <v>83.62050880000001</v>
      </c>
      <c r="O86" s="14"/>
      <c r="P86" s="14"/>
      <c r="Q86" s="14"/>
      <c r="R86" t="str">
        <f t="shared" si="12"/>
        <v>4&amp;50&amp;100&amp;\textbf{35.9}&amp;\textbf{35.9}&amp;83.6\\</v>
      </c>
      <c r="S86" t="str">
        <f t="shared" si="10"/>
        <v/>
      </c>
    </row>
    <row r="87" spans="1:19" s="13" customFormat="1" x14ac:dyDescent="0.25">
      <c r="A87" t="s">
        <v>256</v>
      </c>
      <c r="B87" t="s">
        <v>294</v>
      </c>
      <c r="C87">
        <v>4</v>
      </c>
      <c r="D87">
        <v>50</v>
      </c>
      <c r="E87">
        <v>500</v>
      </c>
      <c r="F87">
        <v>500</v>
      </c>
      <c r="G87" s="14">
        <f t="shared" si="11"/>
        <v>203.5</v>
      </c>
      <c r="H87" s="13" t="s">
        <v>330</v>
      </c>
      <c r="I87" s="6" t="s">
        <v>330</v>
      </c>
      <c r="J87" s="13">
        <f>AVERAGE('Poly longrun compare Astar'!B53:B62)</f>
        <v>203</v>
      </c>
      <c r="K87" s="13" t="str">
        <f>IF(J87=$G87,IF(J87&gt;$H87,"new","best"),"")</f>
        <v/>
      </c>
      <c r="L87" s="14">
        <f>AVERAGE('Poly long run'!B53:B62)</f>
        <v>203.5</v>
      </c>
      <c r="M87" s="13" t="str">
        <f>IF(L87=$G87,IF(L87&gt;$H87,"new","best"),"")</f>
        <v>best</v>
      </c>
      <c r="N87" s="14">
        <f>AVERAGE('Poly long run'!D53:D62)</f>
        <v>883.84709916000008</v>
      </c>
      <c r="O87" s="14"/>
      <c r="P87" s="14"/>
      <c r="Q87" s="14"/>
      <c r="R87" t="str">
        <f t="shared" si="12"/>
        <v>4&amp;50&amp;500&amp;203&amp;\textbf{203.5}&amp;883.8\\</v>
      </c>
      <c r="S87" t="str">
        <f t="shared" si="10"/>
        <v/>
      </c>
    </row>
    <row r="88" spans="1:19" s="13" customFormat="1" x14ac:dyDescent="0.25">
      <c r="A88" t="s">
        <v>257</v>
      </c>
      <c r="B88" t="s">
        <v>294</v>
      </c>
      <c r="C88">
        <v>4</v>
      </c>
      <c r="D88">
        <v>50</v>
      </c>
      <c r="E88">
        <v>1000</v>
      </c>
      <c r="F88">
        <v>1000</v>
      </c>
      <c r="G88" s="14">
        <f t="shared" si="11"/>
        <v>414.9</v>
      </c>
      <c r="H88" s="13" t="s">
        <v>330</v>
      </c>
      <c r="I88" s="6" t="s">
        <v>330</v>
      </c>
      <c r="J88" s="13">
        <f>AVERAGE('Poly longrun compare Astar'!B33:B42)</f>
        <v>414.3</v>
      </c>
      <c r="K88" s="13" t="str">
        <f t="shared" si="5"/>
        <v/>
      </c>
      <c r="L88" s="14">
        <f>AVERAGE('Poly long run'!B33:B42)</f>
        <v>414.9</v>
      </c>
      <c r="M88" s="13" t="str">
        <f t="shared" si="13"/>
        <v>best</v>
      </c>
      <c r="N88" s="14">
        <f>AVERAGE('Poly long run'!D33:D42)</f>
        <v>892.32037209999999</v>
      </c>
      <c r="O88" s="14"/>
      <c r="P88" s="14"/>
      <c r="Q88" s="14"/>
      <c r="R88" t="str">
        <f t="shared" si="12"/>
        <v>4&amp;50&amp;1000&amp;414.3&amp;\textbf{414.9}&amp;892.3\\</v>
      </c>
      <c r="S88" t="str">
        <f t="shared" si="10"/>
        <v/>
      </c>
    </row>
    <row r="89" spans="1:19" s="13" customFormat="1" x14ac:dyDescent="0.25">
      <c r="A89" t="s">
        <v>295</v>
      </c>
      <c r="B89" t="s">
        <v>293</v>
      </c>
      <c r="C89">
        <v>4</v>
      </c>
      <c r="D89">
        <v>383</v>
      </c>
      <c r="E89">
        <v>610</v>
      </c>
      <c r="F89">
        <v>1553</v>
      </c>
      <c r="G89" s="14">
        <f t="shared" si="11"/>
        <v>273</v>
      </c>
      <c r="H89" s="13" t="s">
        <v>330</v>
      </c>
      <c r="I89" s="6" t="s">
        <v>330</v>
      </c>
      <c r="J89">
        <v>265</v>
      </c>
      <c r="K89" s="13" t="str">
        <f t="shared" ref="K89:K123" si="14">IF(J89=$G89,IF(J89&gt;$H89,"new","best"),"")</f>
        <v/>
      </c>
      <c r="L89">
        <v>273</v>
      </c>
      <c r="M89" s="13" t="str">
        <f t="shared" ref="M89:M123" si="15">IF(L89=$G89,IF(L89&gt;$H89,"new","best"),"")</f>
        <v>best</v>
      </c>
      <c r="N89">
        <v>887.19959519999998</v>
      </c>
      <c r="O89"/>
      <c r="P89"/>
      <c r="Q89"/>
      <c r="R89" t="str">
        <f>CONCATENATE(C89,"&amp;",D89,"&amp;",E89,"&amp;",F89,"&amp;",IF(K89="",J89,"\textbf{"&amp;J89&amp;"}"),"&amp;",IF(M89="",L89,"\textbf{"&amp;L89&amp;"}"),"&amp;",ROUND(N89,1),"\\")</f>
        <v>4&amp;383&amp;610&amp;1553&amp;265&amp;\textbf{273}&amp;887.2\\</v>
      </c>
      <c r="S89" t="str">
        <f t="shared" si="10"/>
        <v/>
      </c>
    </row>
    <row r="90" spans="1:19" s="13" customFormat="1" x14ac:dyDescent="0.25">
      <c r="A90" t="s">
        <v>296</v>
      </c>
      <c r="B90" t="s">
        <v>293</v>
      </c>
      <c r="C90">
        <v>4</v>
      </c>
      <c r="D90">
        <v>3</v>
      </c>
      <c r="E90">
        <v>1458</v>
      </c>
      <c r="F90">
        <v>1458</v>
      </c>
      <c r="G90" s="14">
        <f t="shared" si="11"/>
        <v>1365</v>
      </c>
      <c r="H90" s="13" t="s">
        <v>330</v>
      </c>
      <c r="I90" s="6" t="s">
        <v>330</v>
      </c>
      <c r="J90" s="30">
        <v>1365</v>
      </c>
      <c r="K90" s="13" t="str">
        <f t="shared" si="14"/>
        <v>best</v>
      </c>
      <c r="L90">
        <v>1365</v>
      </c>
      <c r="M90" s="13" t="str">
        <f t="shared" si="15"/>
        <v>best</v>
      </c>
      <c r="N90">
        <v>810.86796679999998</v>
      </c>
      <c r="O90"/>
      <c r="P90"/>
      <c r="Q90"/>
      <c r="R90" t="str">
        <f t="shared" ref="R90:R123" si="16">CONCATENATE(C90,"&amp;",D90,"&amp;",E90,"&amp;",F90,"&amp;",IF(K90="",J90,"\textbf{"&amp;J90&amp;"}"),"&amp;",IF(M90="",L90,"\textbf{"&amp;L90&amp;"}"),"&amp;",ROUND(N90,1),"\\")</f>
        <v>4&amp;3&amp;1458&amp;1458&amp;\textbf{1365}&amp;\textbf{1365}&amp;810.9\\</v>
      </c>
      <c r="S90" t="str">
        <f t="shared" si="10"/>
        <v/>
      </c>
    </row>
    <row r="91" spans="1:19" s="13" customFormat="1" x14ac:dyDescent="0.25">
      <c r="A91" t="s">
        <v>297</v>
      </c>
      <c r="B91" t="s">
        <v>293</v>
      </c>
      <c r="C91">
        <v>4</v>
      </c>
      <c r="D91">
        <v>33</v>
      </c>
      <c r="E91">
        <v>1349</v>
      </c>
      <c r="F91">
        <v>1577</v>
      </c>
      <c r="G91" s="14">
        <f t="shared" si="11"/>
        <v>723</v>
      </c>
      <c r="H91" s="13" t="s">
        <v>330</v>
      </c>
      <c r="I91" s="6" t="s">
        <v>330</v>
      </c>
      <c r="J91">
        <v>670</v>
      </c>
      <c r="K91" s="13" t="str">
        <f t="shared" si="14"/>
        <v/>
      </c>
      <c r="L91">
        <v>723</v>
      </c>
      <c r="M91" s="13" t="str">
        <f t="shared" si="15"/>
        <v>best</v>
      </c>
      <c r="N91">
        <v>899.04290690000005</v>
      </c>
      <c r="O91"/>
      <c r="P91"/>
      <c r="Q91"/>
      <c r="R91" t="str">
        <f t="shared" si="16"/>
        <v>4&amp;33&amp;1349&amp;1577&amp;670&amp;\textbf{723}&amp;899\\</v>
      </c>
      <c r="S91" t="str">
        <f t="shared" si="10"/>
        <v/>
      </c>
    </row>
    <row r="92" spans="1:19" s="13" customFormat="1" x14ac:dyDescent="0.25">
      <c r="A92" t="s">
        <v>298</v>
      </c>
      <c r="B92" t="s">
        <v>293</v>
      </c>
      <c r="C92">
        <v>4</v>
      </c>
      <c r="D92">
        <v>106</v>
      </c>
      <c r="E92">
        <v>1252</v>
      </c>
      <c r="F92">
        <v>1520</v>
      </c>
      <c r="G92" s="14">
        <f t="shared" si="11"/>
        <v>532</v>
      </c>
      <c r="H92" s="13" t="s">
        <v>330</v>
      </c>
      <c r="I92" s="6" t="s">
        <v>330</v>
      </c>
      <c r="J92">
        <v>518</v>
      </c>
      <c r="K92" s="13" t="str">
        <f t="shared" si="14"/>
        <v/>
      </c>
      <c r="L92">
        <v>532</v>
      </c>
      <c r="M92" s="13" t="str">
        <f t="shared" si="15"/>
        <v>best</v>
      </c>
      <c r="N92">
        <v>897.08595879999996</v>
      </c>
      <c r="O92"/>
      <c r="P92"/>
      <c r="Q92"/>
      <c r="R92" t="str">
        <f t="shared" si="16"/>
        <v>4&amp;106&amp;1252&amp;1520&amp;518&amp;\textbf{532}&amp;897.1\\</v>
      </c>
      <c r="S92" t="str">
        <f t="shared" si="10"/>
        <v/>
      </c>
    </row>
    <row r="93" spans="1:19" s="13" customFormat="1" x14ac:dyDescent="0.25">
      <c r="A93" t="s">
        <v>299</v>
      </c>
      <c r="B93" t="s">
        <v>293</v>
      </c>
      <c r="C93">
        <v>4</v>
      </c>
      <c r="D93">
        <v>2</v>
      </c>
      <c r="E93">
        <v>1502</v>
      </c>
      <c r="F93">
        <v>1502</v>
      </c>
      <c r="G93" s="14">
        <f t="shared" si="11"/>
        <v>1499</v>
      </c>
      <c r="H93" s="13" t="s">
        <v>330</v>
      </c>
      <c r="I93" s="6" t="s">
        <v>330</v>
      </c>
      <c r="J93" s="30">
        <v>1499</v>
      </c>
      <c r="K93" s="13" t="str">
        <f t="shared" si="14"/>
        <v>best</v>
      </c>
      <c r="L93">
        <v>1499</v>
      </c>
      <c r="M93" s="13" t="str">
        <f t="shared" si="15"/>
        <v>best</v>
      </c>
      <c r="N93">
        <v>6.1295000000000002E-2</v>
      </c>
      <c r="O93"/>
      <c r="P93"/>
      <c r="Q93"/>
      <c r="R93" t="str">
        <f t="shared" si="16"/>
        <v>4&amp;2&amp;1502&amp;1502&amp;\textbf{1499}&amp;\textbf{1499}&amp;0.1\\</v>
      </c>
      <c r="S93" t="str">
        <f t="shared" si="10"/>
        <v/>
      </c>
    </row>
    <row r="94" spans="1:19" s="13" customFormat="1" x14ac:dyDescent="0.25">
      <c r="A94" t="s">
        <v>300</v>
      </c>
      <c r="B94" t="s">
        <v>293</v>
      </c>
      <c r="C94">
        <v>4</v>
      </c>
      <c r="D94">
        <v>12</v>
      </c>
      <c r="E94">
        <v>1274</v>
      </c>
      <c r="F94">
        <v>1413</v>
      </c>
      <c r="G94" s="14">
        <f t="shared" si="11"/>
        <v>694</v>
      </c>
      <c r="H94" s="13" t="s">
        <v>330</v>
      </c>
      <c r="I94" s="6" t="s">
        <v>330</v>
      </c>
      <c r="J94">
        <v>665</v>
      </c>
      <c r="K94" s="13" t="str">
        <f t="shared" si="14"/>
        <v/>
      </c>
      <c r="L94">
        <v>694</v>
      </c>
      <c r="M94" s="13" t="str">
        <f t="shared" si="15"/>
        <v>best</v>
      </c>
      <c r="N94">
        <v>899.71861760000002</v>
      </c>
      <c r="O94"/>
      <c r="P94"/>
      <c r="Q94"/>
      <c r="R94" t="str">
        <f t="shared" si="16"/>
        <v>4&amp;12&amp;1274&amp;1413&amp;665&amp;\textbf{694}&amp;899.7\\</v>
      </c>
      <c r="S94" t="str">
        <f t="shared" si="10"/>
        <v/>
      </c>
    </row>
    <row r="95" spans="1:19" s="13" customFormat="1" x14ac:dyDescent="0.25">
      <c r="A95" t="s">
        <v>301</v>
      </c>
      <c r="B95" t="s">
        <v>293</v>
      </c>
      <c r="C95">
        <v>4</v>
      </c>
      <c r="D95">
        <v>15</v>
      </c>
      <c r="E95">
        <v>1302</v>
      </c>
      <c r="F95">
        <v>1515</v>
      </c>
      <c r="G95" s="14">
        <f t="shared" si="11"/>
        <v>708</v>
      </c>
      <c r="H95" s="13" t="s">
        <v>330</v>
      </c>
      <c r="I95" s="6" t="s">
        <v>330</v>
      </c>
      <c r="J95">
        <v>680</v>
      </c>
      <c r="K95" s="13" t="str">
        <f t="shared" si="14"/>
        <v/>
      </c>
      <c r="L95">
        <v>708</v>
      </c>
      <c r="M95" s="13" t="str">
        <f t="shared" si="15"/>
        <v>best</v>
      </c>
      <c r="N95">
        <v>899.64902529999995</v>
      </c>
      <c r="O95"/>
      <c r="P95"/>
      <c r="Q95"/>
      <c r="R95" t="str">
        <f t="shared" si="16"/>
        <v>4&amp;15&amp;1302&amp;1515&amp;680&amp;\textbf{708}&amp;899.6\\</v>
      </c>
      <c r="S95" t="str">
        <f t="shared" si="10"/>
        <v/>
      </c>
    </row>
    <row r="96" spans="1:19" s="13" customFormat="1" x14ac:dyDescent="0.25">
      <c r="A96" t="s">
        <v>302</v>
      </c>
      <c r="B96" t="s">
        <v>293</v>
      </c>
      <c r="C96">
        <v>4</v>
      </c>
      <c r="D96">
        <v>13</v>
      </c>
      <c r="E96">
        <v>1479</v>
      </c>
      <c r="F96">
        <v>1557</v>
      </c>
      <c r="G96" s="14">
        <f t="shared" si="11"/>
        <v>883</v>
      </c>
      <c r="H96" s="13" t="s">
        <v>330</v>
      </c>
      <c r="I96" s="6" t="s">
        <v>330</v>
      </c>
      <c r="J96">
        <v>842</v>
      </c>
      <c r="K96" s="13" t="str">
        <f t="shared" si="14"/>
        <v/>
      </c>
      <c r="L96">
        <v>883</v>
      </c>
      <c r="M96" s="13" t="str">
        <f t="shared" si="15"/>
        <v>best</v>
      </c>
      <c r="N96">
        <v>899.5200198</v>
      </c>
      <c r="O96"/>
      <c r="P96"/>
      <c r="Q96"/>
      <c r="R96" t="str">
        <f t="shared" si="16"/>
        <v>4&amp;13&amp;1479&amp;1557&amp;842&amp;\textbf{883}&amp;899.5\\</v>
      </c>
      <c r="S96" t="str">
        <f t="shared" si="10"/>
        <v/>
      </c>
    </row>
    <row r="97" spans="1:19" s="13" customFormat="1" x14ac:dyDescent="0.25">
      <c r="A97" t="s">
        <v>303</v>
      </c>
      <c r="B97" t="s">
        <v>293</v>
      </c>
      <c r="C97">
        <v>4</v>
      </c>
      <c r="D97">
        <v>13</v>
      </c>
      <c r="E97">
        <v>1308</v>
      </c>
      <c r="F97">
        <v>1507</v>
      </c>
      <c r="G97" s="14">
        <f t="shared" si="11"/>
        <v>1043</v>
      </c>
      <c r="H97" s="13" t="s">
        <v>330</v>
      </c>
      <c r="I97" s="6" t="s">
        <v>330</v>
      </c>
      <c r="J97">
        <v>870</v>
      </c>
      <c r="K97" s="13" t="str">
        <f t="shared" si="14"/>
        <v/>
      </c>
      <c r="L97">
        <v>1043</v>
      </c>
      <c r="M97" s="13" t="str">
        <f t="shared" si="15"/>
        <v>best</v>
      </c>
      <c r="N97">
        <v>899.73358829999995</v>
      </c>
      <c r="O97"/>
      <c r="P97"/>
      <c r="Q97"/>
      <c r="R97" t="str">
        <f t="shared" si="16"/>
        <v>4&amp;13&amp;1308&amp;1507&amp;870&amp;\textbf{1043}&amp;899.7\\</v>
      </c>
      <c r="S97" t="str">
        <f t="shared" si="10"/>
        <v/>
      </c>
    </row>
    <row r="98" spans="1:19" s="13" customFormat="1" x14ac:dyDescent="0.25">
      <c r="A98" t="s">
        <v>304</v>
      </c>
      <c r="B98" t="s">
        <v>293</v>
      </c>
      <c r="C98">
        <v>4</v>
      </c>
      <c r="D98">
        <v>44</v>
      </c>
      <c r="E98">
        <v>873</v>
      </c>
      <c r="F98">
        <v>1543</v>
      </c>
      <c r="G98" s="14">
        <f t="shared" si="11"/>
        <v>514</v>
      </c>
      <c r="H98" s="13" t="s">
        <v>330</v>
      </c>
      <c r="I98" s="6" t="s">
        <v>330</v>
      </c>
      <c r="J98">
        <v>514</v>
      </c>
      <c r="K98" s="13" t="str">
        <f t="shared" si="14"/>
        <v>best</v>
      </c>
      <c r="L98">
        <v>501</v>
      </c>
      <c r="M98" s="13" t="str">
        <f t="shared" si="15"/>
        <v/>
      </c>
      <c r="N98">
        <v>897.33269940000002</v>
      </c>
      <c r="O98"/>
      <c r="P98"/>
      <c r="Q98"/>
      <c r="R98" t="str">
        <f t="shared" si="16"/>
        <v>4&amp;44&amp;873&amp;1543&amp;\textbf{514}&amp;501&amp;897.3\\</v>
      </c>
      <c r="S98" t="str">
        <f t="shared" si="10"/>
        <v/>
      </c>
    </row>
    <row r="99" spans="1:19" s="13" customFormat="1" x14ac:dyDescent="0.25">
      <c r="A99" t="s">
        <v>305</v>
      </c>
      <c r="B99" t="s">
        <v>293</v>
      </c>
      <c r="C99">
        <v>4</v>
      </c>
      <c r="D99">
        <v>4</v>
      </c>
      <c r="E99">
        <v>1408</v>
      </c>
      <c r="F99">
        <v>1530</v>
      </c>
      <c r="G99" s="14">
        <f t="shared" si="11"/>
        <v>1271</v>
      </c>
      <c r="H99" s="13" t="s">
        <v>330</v>
      </c>
      <c r="I99" s="6" t="s">
        <v>330</v>
      </c>
      <c r="J99">
        <v>1204</v>
      </c>
      <c r="K99" s="13" t="str">
        <f t="shared" si="14"/>
        <v/>
      </c>
      <c r="L99">
        <v>1271</v>
      </c>
      <c r="M99" s="13" t="str">
        <f t="shared" si="15"/>
        <v>best</v>
      </c>
      <c r="N99">
        <v>898.39306780000004</v>
      </c>
      <c r="O99"/>
      <c r="P99"/>
      <c r="Q99"/>
      <c r="R99" t="str">
        <f t="shared" si="16"/>
        <v>4&amp;4&amp;1408&amp;1530&amp;1204&amp;\textbf{1271}&amp;898.4\\</v>
      </c>
      <c r="S99" t="str">
        <f t="shared" si="10"/>
        <v/>
      </c>
    </row>
    <row r="100" spans="1:19" s="13" customFormat="1" x14ac:dyDescent="0.25">
      <c r="A100" t="s">
        <v>306</v>
      </c>
      <c r="B100" t="s">
        <v>293</v>
      </c>
      <c r="C100">
        <v>4</v>
      </c>
      <c r="D100">
        <v>173</v>
      </c>
      <c r="E100">
        <v>1234</v>
      </c>
      <c r="F100">
        <v>1847</v>
      </c>
      <c r="G100" s="14">
        <f t="shared" si="11"/>
        <v>528</v>
      </c>
      <c r="H100" s="13" t="s">
        <v>330</v>
      </c>
      <c r="I100" s="6" t="s">
        <v>330</v>
      </c>
      <c r="J100">
        <v>520</v>
      </c>
      <c r="K100" s="13" t="str">
        <f t="shared" si="14"/>
        <v/>
      </c>
      <c r="L100">
        <v>528</v>
      </c>
      <c r="M100" s="13" t="str">
        <f t="shared" si="15"/>
        <v>best</v>
      </c>
      <c r="N100">
        <v>895.58488469999998</v>
      </c>
      <c r="O100"/>
      <c r="P100"/>
      <c r="Q100"/>
      <c r="R100" t="str">
        <f t="shared" si="16"/>
        <v>4&amp;173&amp;1234&amp;1847&amp;520&amp;\textbf{528}&amp;895.6\\</v>
      </c>
      <c r="S100" t="str">
        <f t="shared" si="10"/>
        <v/>
      </c>
    </row>
    <row r="101" spans="1:19" s="13" customFormat="1" x14ac:dyDescent="0.25">
      <c r="A101" t="s">
        <v>307</v>
      </c>
      <c r="B101" t="s">
        <v>293</v>
      </c>
      <c r="C101">
        <v>4</v>
      </c>
      <c r="D101">
        <v>13</v>
      </c>
      <c r="E101">
        <v>1446</v>
      </c>
      <c r="F101">
        <v>1551</v>
      </c>
      <c r="G101" s="14">
        <f t="shared" si="11"/>
        <v>816</v>
      </c>
      <c r="H101" s="13" t="s">
        <v>330</v>
      </c>
      <c r="I101" s="6" t="s">
        <v>330</v>
      </c>
      <c r="J101">
        <v>732</v>
      </c>
      <c r="K101" s="13" t="str">
        <f t="shared" si="14"/>
        <v/>
      </c>
      <c r="L101">
        <v>816</v>
      </c>
      <c r="M101" s="13" t="str">
        <f t="shared" si="15"/>
        <v>best</v>
      </c>
      <c r="N101">
        <v>899.59294079999995</v>
      </c>
      <c r="O101"/>
      <c r="P101"/>
      <c r="Q101"/>
      <c r="R101" t="str">
        <f t="shared" si="16"/>
        <v>4&amp;13&amp;1446&amp;1551&amp;732&amp;\textbf{816}&amp;899.6\\</v>
      </c>
      <c r="S101" t="str">
        <f t="shared" si="10"/>
        <v/>
      </c>
    </row>
    <row r="102" spans="1:19" s="13" customFormat="1" x14ac:dyDescent="0.25">
      <c r="A102" t="s">
        <v>308</v>
      </c>
      <c r="B102" t="s">
        <v>293</v>
      </c>
      <c r="C102">
        <v>4</v>
      </c>
      <c r="D102">
        <v>88</v>
      </c>
      <c r="E102">
        <v>1360</v>
      </c>
      <c r="F102">
        <v>1545</v>
      </c>
      <c r="G102" s="14">
        <f t="shared" si="11"/>
        <v>634</v>
      </c>
      <c r="H102" s="13" t="s">
        <v>330</v>
      </c>
      <c r="I102" s="6" t="s">
        <v>330</v>
      </c>
      <c r="J102">
        <v>557</v>
      </c>
      <c r="K102" s="13" t="str">
        <f t="shared" si="14"/>
        <v/>
      </c>
      <c r="L102">
        <v>634</v>
      </c>
      <c r="M102" s="13" t="str">
        <f t="shared" si="15"/>
        <v>best</v>
      </c>
      <c r="N102">
        <v>897.86410000000001</v>
      </c>
      <c r="O102"/>
      <c r="P102"/>
      <c r="Q102"/>
      <c r="R102" t="str">
        <f t="shared" si="16"/>
        <v>4&amp;88&amp;1360&amp;1545&amp;557&amp;\textbf{634}&amp;897.9\\</v>
      </c>
      <c r="S102" t="str">
        <f t="shared" si="10"/>
        <v/>
      </c>
    </row>
    <row r="103" spans="1:19" s="13" customFormat="1" x14ac:dyDescent="0.25">
      <c r="A103" t="s">
        <v>309</v>
      </c>
      <c r="B103" t="s">
        <v>293</v>
      </c>
      <c r="C103">
        <v>4</v>
      </c>
      <c r="D103">
        <v>2</v>
      </c>
      <c r="E103">
        <v>1540</v>
      </c>
      <c r="F103">
        <v>1548</v>
      </c>
      <c r="G103" s="14">
        <f t="shared" si="11"/>
        <v>1522</v>
      </c>
      <c r="H103" s="13" t="s">
        <v>330</v>
      </c>
      <c r="I103" s="6" t="s">
        <v>330</v>
      </c>
      <c r="J103" s="30">
        <v>1522</v>
      </c>
      <c r="K103" s="13" t="str">
        <f t="shared" si="14"/>
        <v>best</v>
      </c>
      <c r="L103">
        <v>1522</v>
      </c>
      <c r="M103" s="13" t="str">
        <f t="shared" si="15"/>
        <v>best</v>
      </c>
      <c r="N103">
        <v>0.29930400000000001</v>
      </c>
      <c r="O103"/>
      <c r="P103"/>
      <c r="Q103"/>
      <c r="R103" t="str">
        <f t="shared" si="16"/>
        <v>4&amp;2&amp;1540&amp;1548&amp;\textbf{1522}&amp;\textbf{1522}&amp;0.3\\</v>
      </c>
      <c r="S103" t="str">
        <f t="shared" si="10"/>
        <v/>
      </c>
    </row>
    <row r="104" spans="1:19" s="13" customFormat="1" x14ac:dyDescent="0.25">
      <c r="A104" t="s">
        <v>310</v>
      </c>
      <c r="B104" t="s">
        <v>293</v>
      </c>
      <c r="C104">
        <v>4</v>
      </c>
      <c r="D104">
        <v>3</v>
      </c>
      <c r="E104">
        <v>1395</v>
      </c>
      <c r="F104">
        <v>1424</v>
      </c>
      <c r="G104" s="14">
        <f t="shared" si="11"/>
        <v>1141</v>
      </c>
      <c r="H104" s="13" t="s">
        <v>330</v>
      </c>
      <c r="I104" s="6" t="s">
        <v>330</v>
      </c>
      <c r="J104">
        <v>1141</v>
      </c>
      <c r="K104" s="13" t="str">
        <f t="shared" si="14"/>
        <v>best</v>
      </c>
      <c r="L104">
        <v>1141</v>
      </c>
      <c r="M104" s="13" t="str">
        <f t="shared" si="15"/>
        <v>best</v>
      </c>
      <c r="N104">
        <v>899.68063440000003</v>
      </c>
      <c r="O104"/>
      <c r="P104"/>
      <c r="Q104"/>
      <c r="R104" t="str">
        <f t="shared" si="16"/>
        <v>4&amp;3&amp;1395&amp;1424&amp;\textbf{1141}&amp;\textbf{1141}&amp;899.7\\</v>
      </c>
      <c r="S104" t="str">
        <f t="shared" si="10"/>
        <v/>
      </c>
    </row>
    <row r="105" spans="1:19" s="13" customFormat="1" x14ac:dyDescent="0.25">
      <c r="A105" t="s">
        <v>311</v>
      </c>
      <c r="B105" t="s">
        <v>293</v>
      </c>
      <c r="C105">
        <v>4</v>
      </c>
      <c r="D105">
        <v>4</v>
      </c>
      <c r="E105">
        <v>1410</v>
      </c>
      <c r="F105">
        <v>1488</v>
      </c>
      <c r="G105" s="14">
        <f t="shared" si="11"/>
        <v>1123</v>
      </c>
      <c r="H105" s="13" t="s">
        <v>330</v>
      </c>
      <c r="I105" s="6" t="s">
        <v>330</v>
      </c>
      <c r="J105">
        <v>1059</v>
      </c>
      <c r="K105" s="13" t="str">
        <f t="shared" si="14"/>
        <v/>
      </c>
      <c r="L105">
        <v>1123</v>
      </c>
      <c r="M105" s="13" t="str">
        <f t="shared" si="15"/>
        <v>best</v>
      </c>
      <c r="N105">
        <v>899.35795419999999</v>
      </c>
      <c r="O105"/>
      <c r="P105"/>
      <c r="Q105"/>
      <c r="R105" t="str">
        <f t="shared" si="16"/>
        <v>4&amp;4&amp;1410&amp;1488&amp;1059&amp;\textbf{1123}&amp;899.4\\</v>
      </c>
      <c r="S105" t="str">
        <f t="shared" si="10"/>
        <v/>
      </c>
    </row>
    <row r="106" spans="1:19" s="13" customFormat="1" x14ac:dyDescent="0.25">
      <c r="A106" t="s">
        <v>312</v>
      </c>
      <c r="B106" t="s">
        <v>293</v>
      </c>
      <c r="C106">
        <v>4</v>
      </c>
      <c r="D106">
        <v>51</v>
      </c>
      <c r="E106">
        <v>1266</v>
      </c>
      <c r="F106">
        <v>1522</v>
      </c>
      <c r="G106" s="14">
        <f t="shared" si="11"/>
        <v>871</v>
      </c>
      <c r="H106" s="13" t="s">
        <v>330</v>
      </c>
      <c r="I106" s="6" t="s">
        <v>330</v>
      </c>
      <c r="J106">
        <v>659</v>
      </c>
      <c r="K106" s="13" t="str">
        <f t="shared" si="14"/>
        <v/>
      </c>
      <c r="L106">
        <v>871</v>
      </c>
      <c r="M106" s="13" t="str">
        <f t="shared" si="15"/>
        <v>best</v>
      </c>
      <c r="N106">
        <v>898.92053399999998</v>
      </c>
      <c r="O106"/>
      <c r="P106"/>
      <c r="Q106"/>
      <c r="R106" t="str">
        <f t="shared" si="16"/>
        <v>4&amp;51&amp;1266&amp;1522&amp;659&amp;\textbf{871}&amp;898.9\\</v>
      </c>
      <c r="S106" t="str">
        <f t="shared" si="10"/>
        <v/>
      </c>
    </row>
    <row r="107" spans="1:19" s="13" customFormat="1" x14ac:dyDescent="0.25">
      <c r="A107" t="s">
        <v>313</v>
      </c>
      <c r="B107" t="s">
        <v>293</v>
      </c>
      <c r="C107">
        <v>4</v>
      </c>
      <c r="D107">
        <v>2</v>
      </c>
      <c r="E107">
        <v>1461</v>
      </c>
      <c r="F107">
        <v>1539</v>
      </c>
      <c r="G107" s="14">
        <f t="shared" si="11"/>
        <v>1354</v>
      </c>
      <c r="H107" s="13" t="s">
        <v>330</v>
      </c>
      <c r="I107" s="6" t="s">
        <v>330</v>
      </c>
      <c r="J107" s="30">
        <v>1354</v>
      </c>
      <c r="K107" s="13" t="str">
        <f t="shared" si="14"/>
        <v>best</v>
      </c>
      <c r="L107">
        <v>1354</v>
      </c>
      <c r="M107" s="13" t="str">
        <f t="shared" si="15"/>
        <v>best</v>
      </c>
      <c r="N107">
        <v>851.92841869999995</v>
      </c>
      <c r="O107"/>
      <c r="P107"/>
      <c r="Q107"/>
      <c r="R107" t="str">
        <f t="shared" si="16"/>
        <v>4&amp;2&amp;1461&amp;1539&amp;\textbf{1354}&amp;\textbf{1354}&amp;851.9\\</v>
      </c>
      <c r="S107" t="str">
        <f t="shared" si="10"/>
        <v/>
      </c>
    </row>
    <row r="108" spans="1:19" s="13" customFormat="1" x14ac:dyDescent="0.25">
      <c r="A108" t="s">
        <v>314</v>
      </c>
      <c r="B108" t="s">
        <v>293</v>
      </c>
      <c r="C108">
        <v>4</v>
      </c>
      <c r="D108">
        <v>13</v>
      </c>
      <c r="E108">
        <v>1246</v>
      </c>
      <c r="F108">
        <v>1411</v>
      </c>
      <c r="G108" s="14">
        <f t="shared" si="11"/>
        <v>727</v>
      </c>
      <c r="H108" s="13" t="s">
        <v>330</v>
      </c>
      <c r="I108" s="6" t="s">
        <v>330</v>
      </c>
      <c r="J108">
        <v>716</v>
      </c>
      <c r="K108" s="13" t="str">
        <f t="shared" si="14"/>
        <v/>
      </c>
      <c r="L108">
        <v>727</v>
      </c>
      <c r="M108" s="13" t="str">
        <f t="shared" si="15"/>
        <v>best</v>
      </c>
      <c r="N108">
        <v>899.63975749999997</v>
      </c>
      <c r="O108"/>
      <c r="P108"/>
      <c r="Q108"/>
      <c r="R108" t="str">
        <f t="shared" si="16"/>
        <v>4&amp;13&amp;1246&amp;1411&amp;716&amp;\textbf{727}&amp;899.6\\</v>
      </c>
      <c r="S108" t="str">
        <f t="shared" si="10"/>
        <v/>
      </c>
    </row>
    <row r="109" spans="1:19" s="13" customFormat="1" x14ac:dyDescent="0.25">
      <c r="A109" t="s">
        <v>315</v>
      </c>
      <c r="B109" t="s">
        <v>293</v>
      </c>
      <c r="C109">
        <v>4</v>
      </c>
      <c r="D109">
        <v>4</v>
      </c>
      <c r="E109">
        <v>1434</v>
      </c>
      <c r="F109">
        <v>1478</v>
      </c>
      <c r="G109" s="14">
        <f t="shared" si="11"/>
        <v>1112</v>
      </c>
      <c r="H109" s="13" t="s">
        <v>330</v>
      </c>
      <c r="I109" s="6" t="s">
        <v>330</v>
      </c>
      <c r="J109">
        <v>1030</v>
      </c>
      <c r="K109" s="13" t="str">
        <f t="shared" si="14"/>
        <v/>
      </c>
      <c r="L109">
        <v>1112</v>
      </c>
      <c r="M109" s="13" t="str">
        <f t="shared" si="15"/>
        <v>best</v>
      </c>
      <c r="N109">
        <v>899.24042489999999</v>
      </c>
      <c r="O109"/>
      <c r="P109"/>
      <c r="Q109"/>
      <c r="R109" t="str">
        <f t="shared" si="16"/>
        <v>4&amp;4&amp;1434&amp;1478&amp;1030&amp;\textbf{1112}&amp;899.2\\</v>
      </c>
      <c r="S109" t="str">
        <f t="shared" si="10"/>
        <v/>
      </c>
    </row>
    <row r="110" spans="1:19" s="13" customFormat="1" x14ac:dyDescent="0.25">
      <c r="A110" t="s">
        <v>316</v>
      </c>
      <c r="B110" t="s">
        <v>293</v>
      </c>
      <c r="C110">
        <v>4</v>
      </c>
      <c r="D110">
        <v>18</v>
      </c>
      <c r="E110">
        <v>1023</v>
      </c>
      <c r="F110">
        <v>1438</v>
      </c>
      <c r="G110" s="14">
        <f t="shared" si="11"/>
        <v>488</v>
      </c>
      <c r="H110" s="13" t="s">
        <v>330</v>
      </c>
      <c r="I110" s="6" t="s">
        <v>330</v>
      </c>
      <c r="J110">
        <v>481</v>
      </c>
      <c r="K110" s="13" t="str">
        <f t="shared" si="14"/>
        <v/>
      </c>
      <c r="L110">
        <v>488</v>
      </c>
      <c r="M110" s="13" t="str">
        <f t="shared" si="15"/>
        <v>best</v>
      </c>
      <c r="N110">
        <v>898.38381159999994</v>
      </c>
      <c r="O110"/>
      <c r="P110"/>
      <c r="Q110"/>
      <c r="R110" t="str">
        <f t="shared" si="16"/>
        <v>4&amp;18&amp;1023&amp;1438&amp;481&amp;\textbf{488}&amp;898.4\\</v>
      </c>
      <c r="S110" t="str">
        <f t="shared" si="10"/>
        <v/>
      </c>
    </row>
    <row r="111" spans="1:19" s="13" customFormat="1" x14ac:dyDescent="0.25">
      <c r="A111" t="s">
        <v>317</v>
      </c>
      <c r="B111" t="s">
        <v>293</v>
      </c>
      <c r="C111">
        <v>4</v>
      </c>
      <c r="D111">
        <v>2</v>
      </c>
      <c r="E111">
        <v>1454</v>
      </c>
      <c r="F111">
        <v>1460</v>
      </c>
      <c r="G111" s="14">
        <f t="shared" si="11"/>
        <v>1431</v>
      </c>
      <c r="H111" s="13" t="s">
        <v>330</v>
      </c>
      <c r="I111" s="6" t="s">
        <v>330</v>
      </c>
      <c r="J111" s="30">
        <v>1431</v>
      </c>
      <c r="K111" s="13" t="str">
        <f t="shared" si="14"/>
        <v>best</v>
      </c>
      <c r="L111">
        <v>1431</v>
      </c>
      <c r="M111" s="13" t="str">
        <f t="shared" si="15"/>
        <v>best</v>
      </c>
      <c r="N111">
        <v>0.28167589999999998</v>
      </c>
      <c r="O111"/>
      <c r="P111"/>
      <c r="Q111"/>
      <c r="R111" t="str">
        <f t="shared" si="16"/>
        <v>4&amp;2&amp;1454&amp;1460&amp;\textbf{1431}&amp;\textbf{1431}&amp;0.3\\</v>
      </c>
      <c r="S111" t="str">
        <f t="shared" si="10"/>
        <v/>
      </c>
    </row>
    <row r="112" spans="1:19" s="13" customFormat="1" x14ac:dyDescent="0.25">
      <c r="A112" t="s">
        <v>318</v>
      </c>
      <c r="B112" t="s">
        <v>293</v>
      </c>
      <c r="C112">
        <v>4</v>
      </c>
      <c r="D112">
        <v>8</v>
      </c>
      <c r="E112">
        <v>1401</v>
      </c>
      <c r="F112">
        <v>1533</v>
      </c>
      <c r="G112" s="14">
        <f t="shared" si="11"/>
        <v>1063</v>
      </c>
      <c r="H112" s="13" t="s">
        <v>330</v>
      </c>
      <c r="I112" s="6" t="s">
        <v>330</v>
      </c>
      <c r="J112">
        <v>1040</v>
      </c>
      <c r="K112" s="13" t="str">
        <f t="shared" si="14"/>
        <v/>
      </c>
      <c r="L112">
        <v>1063</v>
      </c>
      <c r="M112" s="13" t="str">
        <f t="shared" si="15"/>
        <v>best</v>
      </c>
      <c r="N112">
        <v>899.18586370000003</v>
      </c>
      <c r="O112"/>
      <c r="P112"/>
      <c r="Q112"/>
      <c r="R112" t="str">
        <f t="shared" si="16"/>
        <v>4&amp;8&amp;1401&amp;1533&amp;1040&amp;\textbf{1063}&amp;899.2\\</v>
      </c>
      <c r="S112" t="str">
        <f t="shared" si="10"/>
        <v/>
      </c>
    </row>
    <row r="113" spans="1:19" s="13" customFormat="1" x14ac:dyDescent="0.25">
      <c r="A113" t="s">
        <v>319</v>
      </c>
      <c r="B113" t="s">
        <v>293</v>
      </c>
      <c r="C113">
        <v>4</v>
      </c>
      <c r="D113">
        <v>33</v>
      </c>
      <c r="E113">
        <v>990</v>
      </c>
      <c r="F113">
        <v>1483</v>
      </c>
      <c r="G113" s="14">
        <f t="shared" si="11"/>
        <v>510</v>
      </c>
      <c r="H113" s="13" t="s">
        <v>330</v>
      </c>
      <c r="I113" s="6" t="s">
        <v>330</v>
      </c>
      <c r="J113">
        <v>449</v>
      </c>
      <c r="K113" s="13" t="str">
        <f t="shared" si="14"/>
        <v/>
      </c>
      <c r="L113">
        <v>510</v>
      </c>
      <c r="M113" s="13" t="str">
        <f t="shared" si="15"/>
        <v>best</v>
      </c>
      <c r="N113">
        <v>899.12126409999996</v>
      </c>
      <c r="O113"/>
      <c r="P113"/>
      <c r="Q113"/>
      <c r="R113" t="str">
        <f t="shared" si="16"/>
        <v>4&amp;33&amp;990&amp;1483&amp;449&amp;\textbf{510}&amp;899.1\\</v>
      </c>
      <c r="S113" t="str">
        <f t="shared" si="10"/>
        <v/>
      </c>
    </row>
    <row r="114" spans="1:19" s="13" customFormat="1" x14ac:dyDescent="0.25">
      <c r="A114" t="s">
        <v>320</v>
      </c>
      <c r="B114" t="s">
        <v>293</v>
      </c>
      <c r="C114">
        <v>4</v>
      </c>
      <c r="D114">
        <v>29</v>
      </c>
      <c r="E114">
        <v>1422</v>
      </c>
      <c r="F114">
        <v>1549</v>
      </c>
      <c r="G114" s="14">
        <f t="shared" si="11"/>
        <v>661</v>
      </c>
      <c r="H114" s="13" t="s">
        <v>330</v>
      </c>
      <c r="I114" s="6" t="s">
        <v>330</v>
      </c>
      <c r="J114">
        <v>643</v>
      </c>
      <c r="K114" s="13" t="str">
        <f t="shared" si="14"/>
        <v/>
      </c>
      <c r="L114">
        <v>661</v>
      </c>
      <c r="M114" s="13" t="str">
        <f t="shared" si="15"/>
        <v>best</v>
      </c>
      <c r="N114">
        <v>898.96019660000002</v>
      </c>
      <c r="O114"/>
      <c r="P114"/>
      <c r="Q114"/>
      <c r="R114" t="str">
        <f t="shared" si="16"/>
        <v>4&amp;29&amp;1422&amp;1549&amp;643&amp;\textbf{661}&amp;899\\</v>
      </c>
      <c r="S114" t="str">
        <f t="shared" si="10"/>
        <v/>
      </c>
    </row>
    <row r="115" spans="1:19" s="13" customFormat="1" x14ac:dyDescent="0.25">
      <c r="A115" t="s">
        <v>321</v>
      </c>
      <c r="B115" t="s">
        <v>293</v>
      </c>
      <c r="C115">
        <v>4</v>
      </c>
      <c r="D115">
        <v>20</v>
      </c>
      <c r="E115">
        <v>571</v>
      </c>
      <c r="F115">
        <v>1394</v>
      </c>
      <c r="G115" s="14">
        <f t="shared" si="11"/>
        <v>439</v>
      </c>
      <c r="H115" s="13" t="s">
        <v>330</v>
      </c>
      <c r="I115" s="6" t="s">
        <v>330</v>
      </c>
      <c r="J115">
        <v>439</v>
      </c>
      <c r="K115" s="13" t="str">
        <f t="shared" si="14"/>
        <v>best</v>
      </c>
      <c r="L115">
        <v>432</v>
      </c>
      <c r="M115" s="13" t="str">
        <f t="shared" si="15"/>
        <v/>
      </c>
      <c r="N115">
        <v>899.65727790000005</v>
      </c>
      <c r="O115"/>
      <c r="P115"/>
      <c r="Q115"/>
      <c r="R115" t="str">
        <f t="shared" si="16"/>
        <v>4&amp;20&amp;571&amp;1394&amp;\textbf{439}&amp;432&amp;899.7\\</v>
      </c>
      <c r="S115" t="str">
        <f t="shared" si="10"/>
        <v/>
      </c>
    </row>
    <row r="116" spans="1:19" s="13" customFormat="1" x14ac:dyDescent="0.25">
      <c r="A116" t="s">
        <v>322</v>
      </c>
      <c r="B116" t="s">
        <v>293</v>
      </c>
      <c r="C116">
        <v>4</v>
      </c>
      <c r="D116">
        <v>96</v>
      </c>
      <c r="E116">
        <v>1270</v>
      </c>
      <c r="F116">
        <v>1565</v>
      </c>
      <c r="G116" s="14">
        <f t="shared" si="11"/>
        <v>546</v>
      </c>
      <c r="H116" s="13" t="s">
        <v>330</v>
      </c>
      <c r="I116" s="6" t="s">
        <v>330</v>
      </c>
      <c r="J116">
        <v>529</v>
      </c>
      <c r="K116" s="13" t="str">
        <f t="shared" si="14"/>
        <v/>
      </c>
      <c r="L116">
        <v>546</v>
      </c>
      <c r="M116" s="13" t="str">
        <f t="shared" si="15"/>
        <v>best</v>
      </c>
      <c r="N116">
        <v>897.183896</v>
      </c>
      <c r="O116"/>
      <c r="P116"/>
      <c r="Q116"/>
      <c r="R116" t="str">
        <f t="shared" si="16"/>
        <v>4&amp;96&amp;1270&amp;1565&amp;529&amp;\textbf{546}&amp;897.2\\</v>
      </c>
      <c r="S116" t="str">
        <f t="shared" si="10"/>
        <v/>
      </c>
    </row>
    <row r="117" spans="1:19" s="13" customFormat="1" x14ac:dyDescent="0.25">
      <c r="A117" t="s">
        <v>323</v>
      </c>
      <c r="B117" t="s">
        <v>293</v>
      </c>
      <c r="C117">
        <v>4</v>
      </c>
      <c r="D117">
        <v>10</v>
      </c>
      <c r="E117">
        <v>1322</v>
      </c>
      <c r="F117">
        <v>1455</v>
      </c>
      <c r="G117" s="14">
        <f t="shared" si="11"/>
        <v>1026</v>
      </c>
      <c r="H117" s="13" t="s">
        <v>330</v>
      </c>
      <c r="I117" s="6" t="s">
        <v>330</v>
      </c>
      <c r="J117">
        <v>1026</v>
      </c>
      <c r="K117" s="13" t="str">
        <f t="shared" si="14"/>
        <v>best</v>
      </c>
      <c r="L117">
        <v>1026</v>
      </c>
      <c r="M117" s="13" t="str">
        <f t="shared" si="15"/>
        <v>best</v>
      </c>
      <c r="N117">
        <v>899.67914510000003</v>
      </c>
      <c r="O117"/>
      <c r="P117"/>
      <c r="Q117"/>
      <c r="R117" t="str">
        <f t="shared" si="16"/>
        <v>4&amp;10&amp;1322&amp;1455&amp;\textbf{1026}&amp;\textbf{1026}&amp;899.7\\</v>
      </c>
      <c r="S117" t="str">
        <f t="shared" si="10"/>
        <v/>
      </c>
    </row>
    <row r="118" spans="1:19" s="13" customFormat="1" x14ac:dyDescent="0.25">
      <c r="A118" t="s">
        <v>324</v>
      </c>
      <c r="B118" t="s">
        <v>293</v>
      </c>
      <c r="C118">
        <v>4</v>
      </c>
      <c r="D118">
        <v>26</v>
      </c>
      <c r="E118">
        <v>1334</v>
      </c>
      <c r="F118">
        <v>1596</v>
      </c>
      <c r="G118" s="14">
        <f t="shared" si="11"/>
        <v>676</v>
      </c>
      <c r="H118" s="13" t="s">
        <v>330</v>
      </c>
      <c r="I118" s="6" t="s">
        <v>330</v>
      </c>
      <c r="J118">
        <v>654</v>
      </c>
      <c r="K118" s="13" t="str">
        <f t="shared" si="14"/>
        <v/>
      </c>
      <c r="L118">
        <v>676</v>
      </c>
      <c r="M118" s="13" t="str">
        <f t="shared" si="15"/>
        <v>best</v>
      </c>
      <c r="N118">
        <v>899.33384450000005</v>
      </c>
      <c r="O118"/>
      <c r="P118"/>
      <c r="Q118"/>
      <c r="R118" t="str">
        <f t="shared" si="16"/>
        <v>4&amp;26&amp;1334&amp;1596&amp;654&amp;\textbf{676}&amp;899.3\\</v>
      </c>
      <c r="S118" t="str">
        <f t="shared" si="10"/>
        <v/>
      </c>
    </row>
    <row r="119" spans="1:19" s="13" customFormat="1" x14ac:dyDescent="0.25">
      <c r="A119" t="s">
        <v>325</v>
      </c>
      <c r="B119" t="s">
        <v>293</v>
      </c>
      <c r="C119">
        <v>4</v>
      </c>
      <c r="D119">
        <v>195</v>
      </c>
      <c r="E119">
        <v>1345</v>
      </c>
      <c r="F119">
        <v>1547</v>
      </c>
      <c r="G119" s="14">
        <f t="shared" si="11"/>
        <v>544</v>
      </c>
      <c r="H119" s="13" t="s">
        <v>330</v>
      </c>
      <c r="I119" s="6" t="s">
        <v>330</v>
      </c>
      <c r="J119">
        <v>514</v>
      </c>
      <c r="K119" s="13" t="str">
        <f t="shared" si="14"/>
        <v/>
      </c>
      <c r="L119">
        <v>544</v>
      </c>
      <c r="M119" s="13" t="str">
        <f t="shared" si="15"/>
        <v>best</v>
      </c>
      <c r="N119">
        <v>894.20715489999998</v>
      </c>
      <c r="O119"/>
      <c r="P119"/>
      <c r="Q119"/>
      <c r="R119" t="str">
        <f t="shared" si="16"/>
        <v>4&amp;195&amp;1345&amp;1547&amp;514&amp;\textbf{544}&amp;894.2\\</v>
      </c>
      <c r="S119" t="str">
        <f t="shared" si="10"/>
        <v/>
      </c>
    </row>
    <row r="120" spans="1:19" s="13" customFormat="1" x14ac:dyDescent="0.25">
      <c r="A120" t="s">
        <v>326</v>
      </c>
      <c r="B120" t="s">
        <v>293</v>
      </c>
      <c r="C120">
        <v>4</v>
      </c>
      <c r="D120">
        <v>8</v>
      </c>
      <c r="E120">
        <v>1454</v>
      </c>
      <c r="F120">
        <v>1532</v>
      </c>
      <c r="G120" s="14">
        <f t="shared" si="11"/>
        <v>1241</v>
      </c>
      <c r="H120" s="13" t="s">
        <v>330</v>
      </c>
      <c r="I120" s="6" t="s">
        <v>330</v>
      </c>
      <c r="J120">
        <v>1204</v>
      </c>
      <c r="K120" s="13" t="str">
        <f t="shared" si="14"/>
        <v/>
      </c>
      <c r="L120">
        <v>1241</v>
      </c>
      <c r="M120" s="13" t="str">
        <f t="shared" si="15"/>
        <v>best</v>
      </c>
      <c r="N120">
        <v>898.31671249999999</v>
      </c>
      <c r="O120"/>
      <c r="P120"/>
      <c r="Q120"/>
      <c r="R120" t="str">
        <f t="shared" si="16"/>
        <v>4&amp;8&amp;1454&amp;1532&amp;1204&amp;\textbf{1241}&amp;898.3\\</v>
      </c>
      <c r="S120" t="str">
        <f t="shared" si="10"/>
        <v/>
      </c>
    </row>
    <row r="121" spans="1:19" s="13" customFormat="1" x14ac:dyDescent="0.25">
      <c r="A121" t="s">
        <v>327</v>
      </c>
      <c r="B121" t="s">
        <v>293</v>
      </c>
      <c r="C121">
        <v>4</v>
      </c>
      <c r="D121">
        <v>8</v>
      </c>
      <c r="E121">
        <v>1359</v>
      </c>
      <c r="F121">
        <v>1612</v>
      </c>
      <c r="G121" s="14">
        <f t="shared" si="11"/>
        <v>644</v>
      </c>
      <c r="H121" s="13" t="s">
        <v>330</v>
      </c>
      <c r="I121" s="6" t="s">
        <v>330</v>
      </c>
      <c r="J121">
        <v>624</v>
      </c>
      <c r="K121" s="13" t="str">
        <f t="shared" si="14"/>
        <v/>
      </c>
      <c r="L121">
        <v>644</v>
      </c>
      <c r="M121" s="13" t="str">
        <f t="shared" si="15"/>
        <v>best</v>
      </c>
      <c r="N121">
        <v>897.90921739999999</v>
      </c>
      <c r="O121"/>
      <c r="P121"/>
      <c r="Q121"/>
      <c r="R121" t="str">
        <f t="shared" si="16"/>
        <v>4&amp;8&amp;1359&amp;1612&amp;624&amp;\textbf{644}&amp;897.9\\</v>
      </c>
      <c r="S121" t="str">
        <f t="shared" si="10"/>
        <v/>
      </c>
    </row>
    <row r="122" spans="1:19" s="13" customFormat="1" x14ac:dyDescent="0.25">
      <c r="A122" t="s">
        <v>328</v>
      </c>
      <c r="B122" t="s">
        <v>293</v>
      </c>
      <c r="C122">
        <v>4</v>
      </c>
      <c r="D122">
        <v>89</v>
      </c>
      <c r="E122">
        <v>455</v>
      </c>
      <c r="F122">
        <v>1587</v>
      </c>
      <c r="G122" s="14">
        <f t="shared" si="11"/>
        <v>252</v>
      </c>
      <c r="H122" s="13" t="s">
        <v>330</v>
      </c>
      <c r="I122" s="6" t="s">
        <v>330</v>
      </c>
      <c r="J122">
        <v>250</v>
      </c>
      <c r="K122" s="13" t="str">
        <f t="shared" si="14"/>
        <v/>
      </c>
      <c r="L122">
        <v>252</v>
      </c>
      <c r="M122" s="13" t="str">
        <f t="shared" si="15"/>
        <v>best</v>
      </c>
      <c r="N122">
        <v>898.16055159999996</v>
      </c>
      <c r="O122"/>
      <c r="P122"/>
      <c r="Q122"/>
      <c r="R122" t="str">
        <f t="shared" si="16"/>
        <v>4&amp;89&amp;455&amp;1587&amp;250&amp;\textbf{252}&amp;898.2\\</v>
      </c>
      <c r="S122" t="str">
        <f t="shared" si="10"/>
        <v/>
      </c>
    </row>
    <row r="123" spans="1:19" s="13" customFormat="1" ht="15.75" thickBot="1" x14ac:dyDescent="0.3">
      <c r="A123" t="s">
        <v>329</v>
      </c>
      <c r="B123" t="s">
        <v>293</v>
      </c>
      <c r="C123">
        <v>4</v>
      </c>
      <c r="D123">
        <v>2</v>
      </c>
      <c r="E123">
        <v>1465</v>
      </c>
      <c r="F123">
        <v>1469</v>
      </c>
      <c r="G123" s="14">
        <f t="shared" si="11"/>
        <v>1358</v>
      </c>
      <c r="H123" s="13" t="s">
        <v>330</v>
      </c>
      <c r="I123" s="6" t="s">
        <v>330</v>
      </c>
      <c r="J123" s="30">
        <v>1358</v>
      </c>
      <c r="K123" s="13" t="str">
        <f t="shared" si="14"/>
        <v>best</v>
      </c>
      <c r="L123">
        <v>1358</v>
      </c>
      <c r="M123" s="13" t="str">
        <f t="shared" si="15"/>
        <v>best</v>
      </c>
      <c r="N123">
        <v>829.6153458</v>
      </c>
      <c r="O123"/>
      <c r="P123"/>
      <c r="Q123"/>
      <c r="R123" t="str">
        <f t="shared" si="16"/>
        <v>4&amp;2&amp;1465&amp;1469&amp;\textbf{1358}&amp;\textbf{1358}&amp;829.6\\</v>
      </c>
      <c r="S123" t="str">
        <f t="shared" si="10"/>
        <v/>
      </c>
    </row>
    <row r="124" spans="1:19" x14ac:dyDescent="0.25">
      <c r="A124" s="3" t="s">
        <v>288</v>
      </c>
      <c r="B124" s="19"/>
      <c r="C124" s="31"/>
      <c r="D124" s="31">
        <v>20</v>
      </c>
      <c r="E124" s="31"/>
      <c r="F124" s="31"/>
      <c r="G124" s="15">
        <f>AVERAGE(G3:G22)</f>
        <v>109.9</v>
      </c>
      <c r="H124" s="15"/>
      <c r="I124" s="6"/>
      <c r="J124" s="26">
        <f>AVERAGE(J3:J22)</f>
        <v>109.9</v>
      </c>
      <c r="K124" s="25">
        <f>COUNTIF(K3:K22,"=best")+COUNTIF(K3:K22,"=new")</f>
        <v>20</v>
      </c>
      <c r="L124" s="43">
        <f>AVERAGE(L3:L22)</f>
        <v>109.8</v>
      </c>
      <c r="M124" s="43"/>
      <c r="N124" s="44">
        <f>AVERAGE(N3:N22)</f>
        <v>867.22179372999994</v>
      </c>
      <c r="O124">
        <f>AVERAGE(O3:O22)</f>
        <v>109.7</v>
      </c>
      <c r="P124">
        <f>COUNTIF(P3:P22,"=best")+COUNTIF(P3:P22,"=new")</f>
        <v>16</v>
      </c>
      <c r="Q124" s="1">
        <f>AVERAGE(Q3:Q22)</f>
        <v>580.35667065999996</v>
      </c>
      <c r="R124" t="str">
        <f>CONCATENATE(A124,"&amp;",D124,"&amp;",ROUND(J124,2),"&amp;",K124,"&amp;",ROUND(O124,2),"&amp;",P124,"&amp;", ROUND(Q124,1),"\\")</f>
        <v>Random&amp;20&amp;109.9&amp;20&amp;109.7&amp;16&amp;580.4\\</v>
      </c>
      <c r="S124" t="str">
        <f t="shared" si="10"/>
        <v/>
      </c>
    </row>
    <row r="125" spans="1:19" x14ac:dyDescent="0.25">
      <c r="A125" s="3" t="s">
        <v>289</v>
      </c>
      <c r="B125" s="19"/>
      <c r="C125" s="19"/>
      <c r="D125" s="19">
        <v>20</v>
      </c>
      <c r="E125" s="19"/>
      <c r="F125" s="19"/>
      <c r="G125" s="16">
        <f>AVERAGE(G23:G42)</f>
        <v>104.5</v>
      </c>
      <c r="H125" s="16"/>
      <c r="I125" s="6"/>
      <c r="J125" s="16">
        <f>AVERAGE(J23:J42)</f>
        <v>104.3</v>
      </c>
      <c r="K125" s="17">
        <f>COUNTIF(K23:K42,"=best")+COUNTIF(K23:K42,"=new")</f>
        <v>17</v>
      </c>
      <c r="L125" s="43">
        <f>AVERAGE(L23:L42)</f>
        <v>104.55</v>
      </c>
      <c r="M125" s="43"/>
      <c r="N125" s="44">
        <f>AVERAGE(N23:N42)</f>
        <v>858.93378908</v>
      </c>
      <c r="O125" s="10">
        <f>AVERAGE(O23:O42)</f>
        <v>104.4</v>
      </c>
      <c r="P125" s="10">
        <f>COUNTIF(P23:P42,"=best")+COUNTIF(P23:P42,"=new")</f>
        <v>18</v>
      </c>
      <c r="Q125" s="1">
        <f>AVERAGE(Q23:Q42)</f>
        <v>575.77968595000004</v>
      </c>
      <c r="R125" t="str">
        <f t="shared" ref="R125:R128" si="17">CONCATENATE(A125,"&amp;",D125,"&amp;",ROUND(J125,2),"&amp;",K125,"&amp;",ROUND(O125,2),"&amp;",P125,"&amp;", ROUND(Q125,1),"\\")</f>
        <v>Rat&amp;20&amp;104.3&amp;17&amp;104.4&amp;18&amp;575.8\\</v>
      </c>
      <c r="S125" t="str">
        <f t="shared" si="10"/>
        <v/>
      </c>
    </row>
    <row r="126" spans="1:19" x14ac:dyDescent="0.25">
      <c r="A126" s="3" t="s">
        <v>290</v>
      </c>
      <c r="B126" s="19"/>
      <c r="C126" s="19"/>
      <c r="D126" s="33">
        <v>20</v>
      </c>
      <c r="E126" s="19"/>
      <c r="F126" s="19"/>
      <c r="G126" s="18">
        <f>AVERAGE(G43:G62)</f>
        <v>117.35</v>
      </c>
      <c r="H126" s="18"/>
      <c r="I126" s="6"/>
      <c r="J126" s="18">
        <f>AVERAGE(J43:J62)</f>
        <v>117</v>
      </c>
      <c r="K126" s="19">
        <f>COUNTIF(K43:K62,"=best")+COUNTIF(K43:K62,"=new")</f>
        <v>14</v>
      </c>
      <c r="L126" s="43">
        <f>AVERAGE(L43:L62)</f>
        <v>117.45</v>
      </c>
      <c r="M126" s="43"/>
      <c r="N126" s="44">
        <f>AVERAGE(N43:N62)</f>
        <v>862.576033155</v>
      </c>
      <c r="O126" s="10">
        <f>AVERAGE(O43:O62)</f>
        <v>117.3</v>
      </c>
      <c r="P126" s="10">
        <f>COUNTIF(P43:P62,"=best")+COUNTIF(P43:P62,"=new")</f>
        <v>19</v>
      </c>
      <c r="Q126" s="1">
        <f>AVERAGE(Q43:Q62)</f>
        <v>576.49501745500004</v>
      </c>
      <c r="R126" t="str">
        <f t="shared" si="17"/>
        <v>Virus&amp;20&amp;117&amp;14&amp;117.3&amp;19&amp;576.5\\</v>
      </c>
      <c r="S126" t="str">
        <f t="shared" si="10"/>
        <v/>
      </c>
    </row>
    <row r="127" spans="1:19" x14ac:dyDescent="0.25">
      <c r="A127" s="3" t="s">
        <v>291</v>
      </c>
      <c r="B127" s="19"/>
      <c r="C127" s="19"/>
      <c r="D127" s="33">
        <v>8</v>
      </c>
      <c r="E127" s="19"/>
      <c r="F127" s="19"/>
      <c r="G127" s="18">
        <f>AVERAGE(G63:G70)</f>
        <v>432.03750000000002</v>
      </c>
      <c r="H127" s="18"/>
      <c r="I127" s="6"/>
      <c r="J127" s="18">
        <f>AVERAGE(J63:J70)</f>
        <v>412.81249999999994</v>
      </c>
      <c r="K127" s="19">
        <f>COUNTIF(K63:K70,"=best")+COUNTIF(K63:K70,"=new")</f>
        <v>3</v>
      </c>
      <c r="L127" s="43">
        <f>AVERAGE(L63:L70)</f>
        <v>428.97499999999997</v>
      </c>
      <c r="M127" s="43"/>
      <c r="N127" s="44">
        <f>AVERAGE(N63:N70)</f>
        <v>898.81739593999998</v>
      </c>
      <c r="O127" s="10">
        <f>AVERAGE(O63:O70)</f>
        <v>430.27499999999998</v>
      </c>
      <c r="P127" s="10">
        <f>COUNTIF(P63:P70,"=best")+COUNTIF(P63:P70,"=new")</f>
        <v>6</v>
      </c>
      <c r="Q127" s="1">
        <f>AVERAGE(Q63:Q70)</f>
        <v>599.09076581124998</v>
      </c>
      <c r="R127" t="str">
        <f t="shared" si="17"/>
        <v>BB&amp;8&amp;412.81&amp;3&amp;430.28&amp;6&amp;599.1\\</v>
      </c>
      <c r="S127" t="str">
        <f t="shared" si="10"/>
        <v/>
      </c>
    </row>
    <row r="128" spans="1:19" x14ac:dyDescent="0.25">
      <c r="A128" s="3" t="s">
        <v>292</v>
      </c>
      <c r="B128" s="19"/>
      <c r="C128" s="19"/>
      <c r="D128" s="33">
        <v>12</v>
      </c>
      <c r="E128" s="19"/>
      <c r="F128" s="19"/>
      <c r="G128" s="18">
        <f>AVERAGE(G71:G82)</f>
        <v>244.09166666666667</v>
      </c>
      <c r="H128" s="18"/>
      <c r="I128" s="6"/>
      <c r="J128" s="18">
        <f>AVERAGE(J71:J82)</f>
        <v>243.81666666666669</v>
      </c>
      <c r="K128" s="27">
        <f>COUNTIF(K71:K82,"=best")+COUNTIF(K71:K82,"=new")</f>
        <v>9</v>
      </c>
      <c r="L128" s="43">
        <f>AVERAGE(L71:L82)</f>
        <v>243.92499999999998</v>
      </c>
      <c r="M128" s="43"/>
      <c r="N128" s="44">
        <f>AVERAGE(N71:N82)</f>
        <v>890.37799132533291</v>
      </c>
      <c r="O128">
        <f>AVERAGE(O71:O82)</f>
        <v>243.72499999999999</v>
      </c>
      <c r="P128">
        <f>COUNTIF(P71:P82,"=best")+COUNTIF(P71:P82,"=new")</f>
        <v>4</v>
      </c>
      <c r="Q128" s="1">
        <f>AVERAGE(Q71:Q82)</f>
        <v>596.52993110816635</v>
      </c>
      <c r="R128" t="str">
        <f t="shared" si="17"/>
        <v>ES&amp;12&amp;243.82&amp;9&amp;243.73&amp;4&amp;596.5\\</v>
      </c>
      <c r="S128" t="str">
        <f t="shared" si="10"/>
        <v/>
      </c>
    </row>
    <row r="129" spans="1:19" x14ac:dyDescent="0.25">
      <c r="A129" s="3" t="s">
        <v>294</v>
      </c>
      <c r="B129" s="19"/>
      <c r="C129" s="19"/>
      <c r="D129" s="33">
        <v>6</v>
      </c>
      <c r="E129" s="19"/>
      <c r="F129" s="19"/>
      <c r="G129" s="18">
        <f>AVERAGE(G83:G88)</f>
        <v>234.31666666666663</v>
      </c>
      <c r="H129" s="18"/>
      <c r="I129" s="6"/>
      <c r="J129" s="18">
        <f>AVERAGE(J83:J88)</f>
        <v>234.13333333333333</v>
      </c>
      <c r="K129" s="19">
        <f>COUNTIF(K83:K88,"=best")+COUNTIF(K83:K88,"=new")</f>
        <v>4</v>
      </c>
      <c r="L129" s="18">
        <f>AVERAGE(L83:L88)</f>
        <v>234.23333333333332</v>
      </c>
      <c r="M129" s="27">
        <f>COUNTIF(M83:M88,"=best")+COUNTIF(M83:M88,"=new")</f>
        <v>5</v>
      </c>
      <c r="N129" s="20">
        <f>AVERAGE(N83:N88)</f>
        <v>704.51763966500005</v>
      </c>
      <c r="O129" s="18"/>
      <c r="P129" s="18"/>
      <c r="Q129" s="18"/>
      <c r="R129" t="str">
        <f>CONCATENATE(A129,"&amp;",D129,"&amp;",ROUND(J129,2),"&amp;",K129,"&amp;",ROUND(L129,2),"&amp;",M129,"&amp;", ROUND(N129,1),"\\")</f>
        <v>Poly&amp;6&amp;234.13&amp;4&amp;234.23&amp;5&amp;704.5\\</v>
      </c>
      <c r="S129" t="str">
        <f t="shared" si="10"/>
        <v/>
      </c>
    </row>
    <row r="130" spans="1:19" ht="15.75" thickBot="1" x14ac:dyDescent="0.3">
      <c r="A130" s="4" t="s">
        <v>293</v>
      </c>
      <c r="B130" s="19"/>
      <c r="C130" s="22"/>
      <c r="D130" s="42">
        <v>35</v>
      </c>
      <c r="E130" s="22"/>
      <c r="F130" s="22"/>
      <c r="G130" s="21">
        <f>AVERAGE(G89:G123)</f>
        <v>863.2</v>
      </c>
      <c r="H130" s="21"/>
      <c r="I130" s="6"/>
      <c r="J130" s="21">
        <f>AVERAGE(J89:J123)</f>
        <v>829.25714285714287</v>
      </c>
      <c r="K130" s="22">
        <f>COUNTIF(K89:K123,"=best")+COUNTIF(K89:K123,"=new")</f>
        <v>10</v>
      </c>
      <c r="L130" s="28">
        <f>AVERAGE(L89:L123)</f>
        <v>862.62857142857138</v>
      </c>
      <c r="M130" s="29">
        <f>COUNTIF(M89:M123,"=best")+COUNTIF(M89:M123,"=new")</f>
        <v>33</v>
      </c>
      <c r="N130" s="23">
        <f>AVERAGE(N89:N123)</f>
        <v>815.44884719142851</v>
      </c>
      <c r="O130" s="18"/>
      <c r="P130" s="18"/>
      <c r="Q130" s="18"/>
      <c r="R130" t="str">
        <f>CONCATENATE(A130,"&amp;",D130,"&amp;",ROUND(J130,2),"&amp;",K130,"&amp;",ROUND(L130,2),"&amp;",M130,"&amp;", ROUND(N130,1),"\\")</f>
        <v>Bacteria&amp;35&amp;829.26&amp;10&amp;862.63&amp;33&amp;815.4\\</v>
      </c>
      <c r="S130" t="str">
        <f t="shared" si="10"/>
        <v/>
      </c>
    </row>
    <row r="131" spans="1:19" ht="15.75" thickBot="1" x14ac:dyDescent="0.3">
      <c r="A131" s="38" t="s">
        <v>283</v>
      </c>
      <c r="B131" s="19"/>
      <c r="C131" s="22"/>
      <c r="D131" s="22">
        <v>121</v>
      </c>
      <c r="E131" s="22"/>
      <c r="F131" s="22"/>
      <c r="G131" s="39">
        <f>AVERAGE(G3:G123)</f>
        <v>368.91157024793387</v>
      </c>
      <c r="H131" s="39"/>
      <c r="I131" s="6"/>
      <c r="J131" s="39">
        <f>AVERAGE(J3:J123)</f>
        <v>357.69504132231401</v>
      </c>
      <c r="K131" s="40">
        <f>COUNTIF(K3:K123,"=best")+COUNTIF(K3:K123,"=new")</f>
        <v>77</v>
      </c>
      <c r="L131" s="28">
        <f>AVERAGE(L3:L123)</f>
        <v>368.53140495867768</v>
      </c>
      <c r="M131" s="29">
        <f>COUNTIF(M83:M123,"=best")+COUNTIF(M83:M123,"=new")+COUNTIF(P3:P82,"=best") + COUNTIF(P3:P82,"=new")</f>
        <v>101</v>
      </c>
      <c r="N131" s="41">
        <f>AVERAGE(N3:N123)</f>
        <v>846.42580886292558</v>
      </c>
      <c r="O131" s="16"/>
      <c r="P131" s="16"/>
      <c r="Q131" s="16"/>
      <c r="R131" t="str">
        <f>CONCATENATE(A131,"&amp;",D131,"&amp;&amp;",K131,"&amp;&amp;",M131,"&amp;\\")</f>
        <v>All&amp;121&amp;&amp;77&amp;&amp;101&amp;\\</v>
      </c>
    </row>
  </sheetData>
  <autoFilter ref="S1:S131" xr:uid="{1716316B-862B-44B0-9331-0680241E3DC4}"/>
  <mergeCells count="3">
    <mergeCell ref="L1:N1"/>
    <mergeCell ref="J1:K1"/>
    <mergeCell ref="O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2F63-EE07-4720-B836-888040CA36F8}">
  <dimension ref="A1:AM21"/>
  <sheetViews>
    <sheetView topLeftCell="D1" zoomScale="130" zoomScaleNormal="130" workbookViewId="0">
      <selection activeCell="J19" sqref="J19:J21"/>
    </sheetView>
  </sheetViews>
  <sheetFormatPr defaultRowHeight="15" x14ac:dyDescent="0.25"/>
  <cols>
    <col min="1" max="1" width="9.85546875" bestFit="1" customWidth="1"/>
    <col min="2" max="12" width="9.85546875" customWidth="1"/>
    <col min="13" max="13" width="10.7109375" hidden="1" customWidth="1"/>
    <col min="14" max="15" width="9.140625" hidden="1" customWidth="1"/>
    <col min="16" max="17" width="10.7109375" hidden="1" customWidth="1"/>
    <col min="18" max="18" width="9.140625" hidden="1" customWidth="1"/>
    <col min="19" max="20" width="10.7109375" hidden="1" customWidth="1"/>
    <col min="21" max="21" width="9.140625" hidden="1" customWidth="1"/>
    <col min="22" max="23" width="10.7109375" hidden="1" customWidth="1"/>
    <col min="24" max="24" width="9.140625" hidden="1" customWidth="1"/>
    <col min="25" max="26" width="11.7109375" hidden="1" customWidth="1"/>
    <col min="27" max="27" width="9.140625" hidden="1" customWidth="1"/>
    <col min="28" max="28" width="13" bestFit="1" customWidth="1"/>
  </cols>
  <sheetData>
    <row r="1" spans="1:39" x14ac:dyDescent="0.25">
      <c r="A1" t="s">
        <v>0</v>
      </c>
      <c r="B1" t="s">
        <v>284</v>
      </c>
      <c r="C1" t="s">
        <v>490</v>
      </c>
      <c r="D1" s="2" t="s">
        <v>2</v>
      </c>
      <c r="E1" s="31" t="s">
        <v>186</v>
      </c>
      <c r="F1" s="31" t="s">
        <v>1</v>
      </c>
      <c r="G1" s="31" t="s">
        <v>189</v>
      </c>
      <c r="H1" s="31" t="s">
        <v>186</v>
      </c>
      <c r="I1" s="31" t="s">
        <v>1</v>
      </c>
      <c r="J1" s="31" t="s">
        <v>187</v>
      </c>
      <c r="K1" s="31" t="s">
        <v>186</v>
      </c>
      <c r="L1" s="31" t="s">
        <v>1</v>
      </c>
      <c r="M1" s="31" t="s">
        <v>258</v>
      </c>
      <c r="N1" s="31" t="s">
        <v>186</v>
      </c>
      <c r="O1" s="31" t="s">
        <v>1</v>
      </c>
      <c r="P1" s="31" t="s">
        <v>259</v>
      </c>
      <c r="Q1" s="31" t="s">
        <v>186</v>
      </c>
      <c r="R1" s="31" t="s">
        <v>1</v>
      </c>
      <c r="S1" s="31" t="s">
        <v>260</v>
      </c>
      <c r="T1" s="31" t="s">
        <v>186</v>
      </c>
      <c r="U1" s="31" t="s">
        <v>1</v>
      </c>
      <c r="V1" s="31" t="s">
        <v>261</v>
      </c>
      <c r="W1" s="31" t="s">
        <v>186</v>
      </c>
      <c r="X1" s="31" t="s">
        <v>1</v>
      </c>
      <c r="Y1" s="31" t="s">
        <v>262</v>
      </c>
      <c r="Z1" s="31" t="s">
        <v>186</v>
      </c>
      <c r="AA1" s="31" t="s">
        <v>1</v>
      </c>
      <c r="AB1" s="31" t="s">
        <v>263</v>
      </c>
      <c r="AC1" s="31" t="s">
        <v>186</v>
      </c>
      <c r="AD1" s="34" t="s">
        <v>1</v>
      </c>
      <c r="AE1" s="48" t="s">
        <v>278</v>
      </c>
      <c r="AF1" s="49"/>
      <c r="AG1" s="49"/>
      <c r="AH1" s="49" t="s">
        <v>280</v>
      </c>
      <c r="AI1" s="49"/>
      <c r="AJ1" s="49"/>
      <c r="AK1" s="49" t="s">
        <v>491</v>
      </c>
      <c r="AL1" s="49"/>
      <c r="AM1" s="50"/>
    </row>
    <row r="2" spans="1:39" x14ac:dyDescent="0.25">
      <c r="A2" t="s">
        <v>492</v>
      </c>
      <c r="B2">
        <v>12</v>
      </c>
      <c r="C2">
        <v>1</v>
      </c>
      <c r="D2" s="3">
        <f>AVERAGE('Case study new'!C2)</f>
        <v>128</v>
      </c>
      <c r="E2" s="19">
        <f>COUNTIF('Case study new'!D2,"=best")</f>
        <v>0</v>
      </c>
      <c r="F2" s="19">
        <f>AVERAGE('Case study new'!E2)</f>
        <v>14.640599999999999</v>
      </c>
      <c r="G2" s="19">
        <f>AVERAGE('Case study new'!F2)</f>
        <v>123</v>
      </c>
      <c r="H2" s="19">
        <f>COUNTIF('Case study new'!G2,"=best")</f>
        <v>0</v>
      </c>
      <c r="I2" s="19">
        <f>AVERAGE('Case study new'!H2)</f>
        <v>10.8125</v>
      </c>
      <c r="J2" s="19">
        <f>AVERAGE('Case study new'!I2)</f>
        <v>126</v>
      </c>
      <c r="K2" s="19">
        <f>COUNTIF('Case study new'!J2,"=best")</f>
        <v>0</v>
      </c>
      <c r="L2" s="19">
        <f>AVERAGE('Case study new'!K2)</f>
        <v>11.828099999999999</v>
      </c>
      <c r="M2" s="19">
        <f>AVERAGE('Case study new'!L2)</f>
        <v>126</v>
      </c>
      <c r="N2" s="19">
        <f>COUNTIF('Case study new'!M2,"=best")</f>
        <v>0</v>
      </c>
      <c r="O2" s="19">
        <f>AVERAGE('Case study new'!N2)</f>
        <v>6.4463957000000001</v>
      </c>
      <c r="P2" s="19">
        <f>AVERAGE('Case study new'!O2)</f>
        <v>126</v>
      </c>
      <c r="Q2" s="19">
        <f>COUNTIF('Case study new'!P2,"=best")</f>
        <v>0</v>
      </c>
      <c r="R2" s="19">
        <f>AVERAGE('Case study new'!Q2)</f>
        <v>10.1191426</v>
      </c>
      <c r="S2" s="19">
        <f>AVERAGE('Case study new'!R2)</f>
        <v>127</v>
      </c>
      <c r="T2" s="19">
        <f>COUNTIF('Case study new'!S2,"=best")</f>
        <v>0</v>
      </c>
      <c r="U2" s="19">
        <f>AVERAGE('Case study new'!T2)</f>
        <v>10.630341100000001</v>
      </c>
      <c r="V2" s="19">
        <f>AVERAGE('Case study new'!U2)</f>
        <v>130</v>
      </c>
      <c r="W2" s="19">
        <f>COUNTIF('Case study new'!V2,"=best")</f>
        <v>1</v>
      </c>
      <c r="X2" s="19">
        <f>AVERAGE('Case study new'!W2)</f>
        <v>11.426622500000001</v>
      </c>
      <c r="Y2" s="19">
        <f>AVERAGE('Case study new'!X2)</f>
        <v>129</v>
      </c>
      <c r="Z2" s="19">
        <f>COUNTIF('Case study new'!Y2,"=best")</f>
        <v>0</v>
      </c>
      <c r="AA2" s="19">
        <f>AVERAGE('Case study new'!Z2)</f>
        <v>7.2094905999999996</v>
      </c>
      <c r="AB2" s="35">
        <f>AVERAGE('Case study new'!AA2)</f>
        <v>130</v>
      </c>
      <c r="AC2" s="27">
        <f>COUNTIF('Case study new'!AB2,"=best")</f>
        <v>1</v>
      </c>
      <c r="AD2" s="32">
        <f>AVERAGE('Case study new'!AC2)</f>
        <v>11.426622500000001</v>
      </c>
      <c r="AE2" s="37">
        <f>AVERAGE('Case study new'!AD2)</f>
        <v>129</v>
      </c>
      <c r="AF2" s="19">
        <f>COUNTIF('Case study new'!AE2,"=best")</f>
        <v>0</v>
      </c>
      <c r="AG2" s="19">
        <f>AVERAGE('Case study new'!AF2)</f>
        <v>899.07799999999997</v>
      </c>
      <c r="AH2" s="19">
        <f>AVERAGE('Case study new'!AG2)</f>
        <v>128</v>
      </c>
      <c r="AI2" s="19">
        <f>COUNTIF('Case study new'!AH2,"=best")</f>
        <v>0</v>
      </c>
      <c r="AJ2" s="19">
        <f>AVERAGE('Case study new'!AI2)</f>
        <v>899.10900000000004</v>
      </c>
      <c r="AK2" s="35">
        <f>AVERAGE('Case study new'!AJ2)</f>
        <v>130</v>
      </c>
      <c r="AL2" s="27">
        <f>COUNTIF('Case study new'!AK2,"=best")</f>
        <v>1</v>
      </c>
      <c r="AM2" s="32">
        <f>AVERAGE('Case study new'!AL2)</f>
        <v>895.65416870000001</v>
      </c>
    </row>
    <row r="3" spans="1:39" x14ac:dyDescent="0.25">
      <c r="A3" t="s">
        <v>492</v>
      </c>
      <c r="B3">
        <v>11</v>
      </c>
      <c r="C3">
        <v>12</v>
      </c>
      <c r="D3" s="3">
        <f>AVERAGE('Case study new'!C3:C14)</f>
        <v>132.08333333333334</v>
      </c>
      <c r="E3" s="19">
        <f>COUNTIF('Case study new'!D3:D14,"=best")</f>
        <v>7</v>
      </c>
      <c r="F3" s="19">
        <f>AVERAGE('Case study new'!E3:E14)</f>
        <v>14.992183333333331</v>
      </c>
      <c r="G3" s="19">
        <f>AVERAGE('Case study new'!F3:F14)</f>
        <v>127</v>
      </c>
      <c r="H3" s="19">
        <f>COUNTIF('Case study new'!G3:G14,"=best")</f>
        <v>0</v>
      </c>
      <c r="I3" s="19">
        <f>AVERAGE('Case study new'!H3:H14)</f>
        <v>11.238291666666663</v>
      </c>
      <c r="J3" s="19">
        <f>AVERAGE('Case study new'!I3:I14)</f>
        <v>129.41666666666666</v>
      </c>
      <c r="K3" s="19">
        <f>COUNTIF('Case study new'!J3:J14,"=best")</f>
        <v>0</v>
      </c>
      <c r="L3" s="19">
        <f>AVERAGE('Case study new'!K3:K14)</f>
        <v>12.154933333333334</v>
      </c>
      <c r="M3" s="19">
        <f>AVERAGE('Case study new'!L3:L14)</f>
        <v>130.33333333333334</v>
      </c>
      <c r="N3" s="19">
        <f>COUNTIF('Case study new'!M3:M14,"=best")</f>
        <v>1</v>
      </c>
      <c r="O3" s="19">
        <f>AVERAGE('Case study new'!N3:N14)</f>
        <v>7.4377268083333332</v>
      </c>
      <c r="P3" s="19">
        <f>AVERAGE('Case study new'!O3:O14)</f>
        <v>131.25</v>
      </c>
      <c r="Q3" s="19">
        <f>COUNTIF('Case study new'!P3:P14,"=best")</f>
        <v>0</v>
      </c>
      <c r="R3" s="19">
        <f>AVERAGE('Case study new'!Q3:Q14)</f>
        <v>11.476144591666667</v>
      </c>
      <c r="S3" s="19">
        <f>AVERAGE('Case study new'!R3:R14)</f>
        <v>132</v>
      </c>
      <c r="T3" s="19">
        <f>COUNTIF('Case study new'!S3:S14,"=best")</f>
        <v>3</v>
      </c>
      <c r="U3" s="19">
        <f>AVERAGE('Case study new'!T3:T14)</f>
        <v>11.58907745</v>
      </c>
      <c r="V3" s="19">
        <f>AVERAGE('Case study new'!U3:U14)</f>
        <v>132.58333333333334</v>
      </c>
      <c r="W3" s="19">
        <f>COUNTIF('Case study new'!V3:V14,"=best")</f>
        <v>8</v>
      </c>
      <c r="X3" s="19">
        <f>AVERAGE('Case study new'!W3:W14)</f>
        <v>11.711667241666666</v>
      </c>
      <c r="Y3" s="19">
        <f>AVERAGE('Case study new'!X3:X14)</f>
        <v>132.41666666666666</v>
      </c>
      <c r="Z3" s="19">
        <f>COUNTIF('Case study new'!Y3:Y14,"=best")</f>
        <v>1</v>
      </c>
      <c r="AA3" s="19">
        <f>AVERAGE('Case study new'!Z3:Z14)</f>
        <v>6.9352615583333339</v>
      </c>
      <c r="AB3" s="35">
        <f>AVERAGE('Case study new'!AA3:AA14)</f>
        <v>132.58333333333334</v>
      </c>
      <c r="AC3" s="27">
        <f>COUNTIF('Case study new'!AB3:AB14,"=best")</f>
        <v>8</v>
      </c>
      <c r="AD3" s="32">
        <f>AVERAGE('Case study new'!AC3:AC14)</f>
        <v>11.711667241666666</v>
      </c>
      <c r="AE3" s="37">
        <f>AVERAGE('Case study new'!AD3:AD14)</f>
        <v>133.25</v>
      </c>
      <c r="AF3" s="19">
        <f>COUNTIF('Case study new'!AE3:AE14,"=best")</f>
        <v>2</v>
      </c>
      <c r="AG3" s="19">
        <f>AVERAGE('Case study new'!AF3:AF14)</f>
        <v>899.30083333333323</v>
      </c>
      <c r="AH3" s="19">
        <f>AVERAGE('Case study new'!AG3:AG14)</f>
        <v>132.75</v>
      </c>
      <c r="AI3" s="19">
        <f>COUNTIF('Case study new'!AH3:AH14,"=best")</f>
        <v>1</v>
      </c>
      <c r="AJ3" s="19">
        <f>AVERAGE('Case study new'!AI3:AI14)</f>
        <v>899.19399999999996</v>
      </c>
      <c r="AK3" s="35">
        <f>AVERAGE('Case study new'!AJ3:AJ14)</f>
        <v>134.33333333333334</v>
      </c>
      <c r="AL3" s="27">
        <f>COUNTIF('Case study new'!AK3:AK14,"=best")</f>
        <v>11</v>
      </c>
      <c r="AM3" s="32">
        <f>AVERAGE('Case study new'!AL3:AL14)</f>
        <v>897.20841096666663</v>
      </c>
    </row>
    <row r="4" spans="1:39" x14ac:dyDescent="0.25">
      <c r="A4" t="s">
        <v>492</v>
      </c>
      <c r="B4">
        <v>10</v>
      </c>
      <c r="C4">
        <v>66</v>
      </c>
      <c r="D4" s="3">
        <f>AVERAGE('Case study new'!C15:C80)</f>
        <v>136.46969696969697</v>
      </c>
      <c r="E4" s="19">
        <f>COUNTIF('Case study new'!D15:D80,"=best")</f>
        <v>29</v>
      </c>
      <c r="F4" s="19">
        <f>AVERAGE('Case study new'!E15:E80)</f>
        <v>14.853451515151509</v>
      </c>
      <c r="G4" s="19">
        <f>AVERAGE('Case study new'!F15:F80)</f>
        <v>132.5</v>
      </c>
      <c r="H4" s="19">
        <f>COUNTIF('Case study new'!G15:G80,"=best")</f>
        <v>0</v>
      </c>
      <c r="I4" s="19">
        <f>AVERAGE('Case study new'!H15:H80)</f>
        <v>11.309184848484849</v>
      </c>
      <c r="J4" s="19">
        <f>AVERAGE('Case study new'!I15:I80)</f>
        <v>134.81818181818181</v>
      </c>
      <c r="K4" s="19">
        <f>COUNTIF('Case study new'!J15:J80,"=best")</f>
        <v>4</v>
      </c>
      <c r="L4" s="19">
        <f>AVERAGE('Case study new'!K15:K80)</f>
        <v>11.718981818181819</v>
      </c>
      <c r="M4" s="19">
        <f>AVERAGE('Case study new'!L15:L80)</f>
        <v>135.18181818181819</v>
      </c>
      <c r="N4" s="19">
        <f>COUNTIF('Case study new'!M15:M80,"=best")</f>
        <v>5</v>
      </c>
      <c r="O4" s="19">
        <f>AVERAGE('Case study new'!N15:N80)</f>
        <v>7.6230735393939382</v>
      </c>
      <c r="P4" s="19">
        <f>AVERAGE('Case study new'!O15:O80)</f>
        <v>136.39393939393941</v>
      </c>
      <c r="Q4" s="19">
        <f>COUNTIF('Case study new'!P15:P80,"=best")</f>
        <v>8</v>
      </c>
      <c r="R4" s="19">
        <f>AVERAGE('Case study new'!Q15:Q80)</f>
        <v>11.443639665151521</v>
      </c>
      <c r="S4" s="19">
        <f>AVERAGE('Case study new'!R15:R80)</f>
        <v>137.0151515151515</v>
      </c>
      <c r="T4" s="19">
        <f>COUNTIF('Case study new'!S15:S80,"=best")</f>
        <v>25</v>
      </c>
      <c r="U4" s="19">
        <f>AVERAGE('Case study new'!T15:T80)</f>
        <v>11.516141362121212</v>
      </c>
      <c r="V4" s="19">
        <f>AVERAGE('Case study new'!U15:U80)</f>
        <v>137.27272727272728</v>
      </c>
      <c r="W4" s="19">
        <f>COUNTIF('Case study new'!V15:V80,"=best")</f>
        <v>50</v>
      </c>
      <c r="X4" s="19">
        <f>AVERAGE('Case study new'!W15:W80)</f>
        <v>11.5675891060606</v>
      </c>
      <c r="Y4" s="19">
        <f>AVERAGE('Case study new'!X15:X80)</f>
        <v>137.39393939393941</v>
      </c>
      <c r="Z4" s="19">
        <f>COUNTIF('Case study new'!Y15:Y80,"=best")</f>
        <v>22</v>
      </c>
      <c r="AA4" s="19">
        <f>AVERAGE('Case study new'!Z15:Z80)</f>
        <v>6.7424109893939406</v>
      </c>
      <c r="AB4" s="35">
        <f>AVERAGE('Case study new'!AA15:AA80)</f>
        <v>137.27272727272728</v>
      </c>
      <c r="AC4" s="27">
        <f>COUNTIF('Case study new'!AB15:AB80,"=best")</f>
        <v>50</v>
      </c>
      <c r="AD4" s="32">
        <f>AVERAGE('Case study new'!AC15:AC80)</f>
        <v>11.5675891060606</v>
      </c>
      <c r="AE4" s="37">
        <f>AVERAGE('Case study new'!AD15:AD80)</f>
        <v>138.31818181818181</v>
      </c>
      <c r="AF4" s="19">
        <f>COUNTIF('Case study new'!AE15:AE80,"=best")</f>
        <v>31</v>
      </c>
      <c r="AG4" s="19">
        <f>AVERAGE('Case study new'!AF15:AF80)</f>
        <v>899.45146969696941</v>
      </c>
      <c r="AH4" s="19">
        <f>AVERAGE('Case study new'!AG15:AG80)</f>
        <v>137.27272727272728</v>
      </c>
      <c r="AI4" s="19">
        <f>COUNTIF('Case study new'!AH15:AH80,"=best")</f>
        <v>8</v>
      </c>
      <c r="AJ4" s="19">
        <f>AVERAGE('Case study new'!AI15:AI80)</f>
        <v>899.36054545454567</v>
      </c>
      <c r="AK4" s="35">
        <f>AVERAGE('Case study new'!AJ15:AJ80)</f>
        <v>139.12121212121212</v>
      </c>
      <c r="AL4" s="27">
        <f>COUNTIF('Case study new'!AK15:AK80,"=best")</f>
        <v>60</v>
      </c>
      <c r="AM4" s="32">
        <f>AVERAGE('Case study new'!AL15:AL80)</f>
        <v>897.76081995454535</v>
      </c>
    </row>
    <row r="5" spans="1:39" x14ac:dyDescent="0.25">
      <c r="A5" t="s">
        <v>493</v>
      </c>
      <c r="B5">
        <v>12</v>
      </c>
      <c r="C5">
        <v>1</v>
      </c>
      <c r="D5" s="24">
        <f>AVERAGE('Case study new'!C81)</f>
        <v>134</v>
      </c>
      <c r="E5" s="27">
        <f>COUNTIF('Case study new'!D81,"=best")</f>
        <v>1</v>
      </c>
      <c r="F5" s="19">
        <f>AVERAGE('Case study new'!E81)</f>
        <v>15.234400000000001</v>
      </c>
      <c r="G5" s="19">
        <f>AVERAGE('Case study new'!F81)</f>
        <v>128</v>
      </c>
      <c r="H5" s="19">
        <f>COUNTIF('Case study new'!G81,"=best")</f>
        <v>0</v>
      </c>
      <c r="I5" s="19">
        <f>AVERAGE('Case study new'!H81)</f>
        <v>11.859400000000001</v>
      </c>
      <c r="J5" s="19">
        <f>AVERAGE('Case study new'!I81)</f>
        <v>131</v>
      </c>
      <c r="K5" s="19">
        <f>COUNTIF('Case study new'!J81,"=best")</f>
        <v>0</v>
      </c>
      <c r="L5" s="19">
        <f>AVERAGE('Case study new'!K81)</f>
        <v>11.75</v>
      </c>
      <c r="M5" s="19">
        <f>AVERAGE('Case study new'!L81)</f>
        <v>129</v>
      </c>
      <c r="N5" s="19">
        <f>COUNTIF('Case study new'!M81,"=best")</f>
        <v>0</v>
      </c>
      <c r="O5" s="19">
        <f>AVERAGE('Case study new'!N81)</f>
        <v>7.7251338000000001</v>
      </c>
      <c r="P5" s="19">
        <f>AVERAGE('Case study new'!O81)</f>
        <v>132</v>
      </c>
      <c r="Q5" s="19">
        <f>COUNTIF('Case study new'!P81,"=best")</f>
        <v>0</v>
      </c>
      <c r="R5" s="19">
        <f>AVERAGE('Case study new'!Q81)</f>
        <v>13.1609926</v>
      </c>
      <c r="S5" s="19">
        <f>AVERAGE('Case study new'!R81)</f>
        <v>133</v>
      </c>
      <c r="T5" s="19">
        <f>COUNTIF('Case study new'!S81,"=best")</f>
        <v>0</v>
      </c>
      <c r="U5" s="19">
        <f>AVERAGE('Case study new'!T81)</f>
        <v>12.9509446</v>
      </c>
      <c r="V5" s="19">
        <f>AVERAGE('Case study new'!U81)</f>
        <v>133</v>
      </c>
      <c r="W5" s="19">
        <f>COUNTIF('Case study new'!V81,"=best")</f>
        <v>0</v>
      </c>
      <c r="X5" s="19">
        <f>AVERAGE('Case study new'!W81)</f>
        <v>13.0157931</v>
      </c>
      <c r="Y5" s="19">
        <f>AVERAGE('Case study new'!X81)</f>
        <v>133</v>
      </c>
      <c r="Z5" s="19">
        <f>COUNTIF('Case study new'!Y81,"=best")</f>
        <v>0</v>
      </c>
      <c r="AA5" s="19">
        <f>AVERAGE('Case study new'!Z81)</f>
        <v>7.3559365999999997</v>
      </c>
      <c r="AB5" s="19">
        <f>AVERAGE('Case study new'!AA81)</f>
        <v>133</v>
      </c>
      <c r="AC5" s="19">
        <f>COUNTIF('Case study new'!AB81,"=best")</f>
        <v>0</v>
      </c>
      <c r="AD5" s="32">
        <f>AVERAGE('Case study new'!AC81)</f>
        <v>7.3559365999999997</v>
      </c>
      <c r="AE5" s="24">
        <f>AVERAGE('Case study new'!AD81)</f>
        <v>136</v>
      </c>
      <c r="AF5" s="19">
        <f>COUNTIF('Case study new'!AE81,"=best")</f>
        <v>1</v>
      </c>
      <c r="AG5" s="19">
        <f>AVERAGE('Case study new'!AF81)</f>
        <v>899.35900000000004</v>
      </c>
      <c r="AH5" s="19">
        <f>AVERAGE('Case study new'!AG81)</f>
        <v>135</v>
      </c>
      <c r="AI5" s="19">
        <f>COUNTIF('Case study new'!AH81,"=best")</f>
        <v>0</v>
      </c>
      <c r="AJ5" s="19">
        <f>AVERAGE('Case study new'!AI81)</f>
        <v>899.26599999999996</v>
      </c>
      <c r="AK5" s="35">
        <f>AVERAGE('Case study new'!AJ81)</f>
        <v>136</v>
      </c>
      <c r="AL5" s="27">
        <f>COUNTIF('Case study new'!AK81,"=best")</f>
        <v>1</v>
      </c>
      <c r="AM5" s="32">
        <f>AVERAGE('Case study new'!AL81)</f>
        <v>896.48658909999995</v>
      </c>
    </row>
    <row r="6" spans="1:39" x14ac:dyDescent="0.25">
      <c r="A6" t="s">
        <v>493</v>
      </c>
      <c r="B6">
        <v>11</v>
      </c>
      <c r="C6">
        <v>12</v>
      </c>
      <c r="D6" s="3">
        <f>AVERAGE('Case study new'!C82:C93)</f>
        <v>137.66666666666666</v>
      </c>
      <c r="E6" s="19">
        <f>COUNTIF('Case study new'!D82:D93,"=best")</f>
        <v>5</v>
      </c>
      <c r="F6" s="19">
        <f>AVERAGE('Case study new'!E82:E93)</f>
        <v>15.029941666666666</v>
      </c>
      <c r="G6" s="19">
        <f>AVERAGE('Case study new'!F82:F93)</f>
        <v>131.58333333333334</v>
      </c>
      <c r="H6" s="19">
        <f>COUNTIF('Case study new'!G82:G93,"=best")</f>
        <v>0</v>
      </c>
      <c r="I6" s="19">
        <f>AVERAGE('Case study new'!H82:H93)</f>
        <v>11.190091666666666</v>
      </c>
      <c r="J6" s="19">
        <f>AVERAGE('Case study new'!I82:I93)</f>
        <v>135.91666666666666</v>
      </c>
      <c r="K6" s="19">
        <f>COUNTIF('Case study new'!J82:J93,"=best")</f>
        <v>1</v>
      </c>
      <c r="L6" s="19">
        <f>AVERAGE('Case study new'!K82:K93)</f>
        <v>11.53125</v>
      </c>
      <c r="M6" s="19">
        <f>AVERAGE('Case study new'!L82:L93)</f>
        <v>133.33333333333334</v>
      </c>
      <c r="N6" s="19">
        <f>COUNTIF('Case study new'!M82:M93,"=best")</f>
        <v>0</v>
      </c>
      <c r="O6" s="19">
        <f>AVERAGE('Case study new'!N82:N93)</f>
        <v>7.8038693499999994</v>
      </c>
      <c r="P6" s="19">
        <f>AVERAGE('Case study new'!O82:O93)</f>
        <v>135.66666666666666</v>
      </c>
      <c r="Q6" s="19">
        <f>COUNTIF('Case study new'!P82:P93,"=best")</f>
        <v>1</v>
      </c>
      <c r="R6" s="19">
        <f>AVERAGE('Case study new'!Q82:Q93)</f>
        <v>12.730551483333334</v>
      </c>
      <c r="S6" s="19">
        <f>AVERAGE('Case study new'!R82:R93)</f>
        <v>136.83333333333334</v>
      </c>
      <c r="T6" s="19">
        <f>COUNTIF('Case study new'!S82:S93,"=best")</f>
        <v>1</v>
      </c>
      <c r="U6" s="19">
        <f>AVERAGE('Case study new'!T82:T93)</f>
        <v>12.829280774999999</v>
      </c>
      <c r="V6" s="19">
        <f>AVERAGE('Case study new'!U82:U93)</f>
        <v>137.91666666666666</v>
      </c>
      <c r="W6" s="19">
        <f>COUNTIF('Case study new'!V82:V93,"=best")</f>
        <v>5</v>
      </c>
      <c r="X6" s="19">
        <f>AVERAGE('Case study new'!W82:W93)</f>
        <v>13.061603483333331</v>
      </c>
      <c r="Y6" s="19">
        <f>AVERAGE('Case study new'!X82:X93)</f>
        <v>138.41666666666666</v>
      </c>
      <c r="Z6" s="19">
        <f>COUNTIF('Case study new'!Y82:Y93,"=best")</f>
        <v>11</v>
      </c>
      <c r="AA6" s="19">
        <f>AVERAGE('Case study new'!Z82:Z93)</f>
        <v>7.1526248499999996</v>
      </c>
      <c r="AB6" s="35">
        <f>AVERAGE('Case study new'!AA82:AA93)</f>
        <v>138.41666666666666</v>
      </c>
      <c r="AC6" s="27">
        <f>COUNTIF('Case study new'!AB82:AB93,"=best")</f>
        <v>11</v>
      </c>
      <c r="AD6" s="32">
        <f>AVERAGE('Case study new'!AC82:AC93)</f>
        <v>7.1526248499999996</v>
      </c>
      <c r="AE6" s="37">
        <f>AVERAGE('Case study new'!AD82:AD93)</f>
        <v>140.16666666666666</v>
      </c>
      <c r="AF6" s="19">
        <f>COUNTIF('Case study new'!AE82:AE93,"=best")</f>
        <v>6</v>
      </c>
      <c r="AG6" s="19">
        <f>AVERAGE('Case study new'!AF82:AF93)</f>
        <v>899.08849999999995</v>
      </c>
      <c r="AH6" s="19">
        <f>AVERAGE('Case study new'!AG82:AG93)</f>
        <v>138.33333333333334</v>
      </c>
      <c r="AI6" s="19">
        <f>COUNTIF('Case study new'!AH82:AH93,"=best")</f>
        <v>0</v>
      </c>
      <c r="AJ6" s="19">
        <f>AVERAGE('Case study new'!AI82:AI93)</f>
        <v>899.07533333333322</v>
      </c>
      <c r="AK6" s="35">
        <f>AVERAGE('Case study new'!AJ82:AJ93)</f>
        <v>140.41666666666666</v>
      </c>
      <c r="AL6" s="27">
        <f>COUNTIF('Case study new'!AK82:AK93,"=best")</f>
        <v>9</v>
      </c>
      <c r="AM6" s="32">
        <f>AVERAGE('Case study new'!AL82:AL93)</f>
        <v>896.81455555833338</v>
      </c>
    </row>
    <row r="7" spans="1:39" x14ac:dyDescent="0.25">
      <c r="A7" t="s">
        <v>493</v>
      </c>
      <c r="B7">
        <v>10</v>
      </c>
      <c r="C7">
        <v>66</v>
      </c>
      <c r="D7" s="24">
        <f>AVERAGE('Case study new'!C94:C159)</f>
        <v>143.33333333333334</v>
      </c>
      <c r="E7" s="27">
        <f>COUNTIF('Case study new'!D94:D159,"=best")</f>
        <v>42</v>
      </c>
      <c r="F7" s="19">
        <f>AVERAGE('Case study new'!E94:E159)</f>
        <v>14.516098484848484</v>
      </c>
      <c r="G7" s="19">
        <f>AVERAGE('Case study new'!F94:F159)</f>
        <v>135.84848484848484</v>
      </c>
      <c r="H7" s="19">
        <f>COUNTIF('Case study new'!G94:G159,"=best")</f>
        <v>0</v>
      </c>
      <c r="I7" s="19">
        <f>AVERAGE('Case study new'!H94:H159)</f>
        <v>10.732959090909093</v>
      </c>
      <c r="J7" s="19">
        <f>AVERAGE('Case study new'!I94:I159)</f>
        <v>141.53030303030303</v>
      </c>
      <c r="K7" s="19">
        <f>COUNTIF('Case study new'!J94:J159,"=best")</f>
        <v>10</v>
      </c>
      <c r="L7" s="19">
        <f>AVERAGE('Case study new'!K94:K159)</f>
        <v>11.5082803030303</v>
      </c>
      <c r="M7" s="19">
        <f>AVERAGE('Case study new'!L94:L159)</f>
        <v>138.15151515151516</v>
      </c>
      <c r="N7" s="19">
        <f>COUNTIF('Case study new'!M94:M159,"=best")</f>
        <v>0</v>
      </c>
      <c r="O7" s="19">
        <f>AVERAGE('Case study new'!N94:N159)</f>
        <v>8.0265000757575784</v>
      </c>
      <c r="P7" s="19">
        <f>AVERAGE('Case study new'!O94:O159)</f>
        <v>139.78787878787878</v>
      </c>
      <c r="Q7" s="19">
        <f>COUNTIF('Case study new'!P94:P159,"=best")</f>
        <v>5</v>
      </c>
      <c r="R7" s="19">
        <f>AVERAGE('Case study new'!Q94:Q159)</f>
        <v>11.281096112121213</v>
      </c>
      <c r="S7" s="19">
        <f>AVERAGE('Case study new'!R94:R159)</f>
        <v>141.59090909090909</v>
      </c>
      <c r="T7" s="19">
        <f>COUNTIF('Case study new'!S94:S159,"=best")</f>
        <v>6</v>
      </c>
      <c r="U7" s="19">
        <f>AVERAGE('Case study new'!T94:T159)</f>
        <v>11.407248566666667</v>
      </c>
      <c r="V7" s="19">
        <f>AVERAGE('Case study new'!U94:U159)</f>
        <v>142.90909090909091</v>
      </c>
      <c r="W7" s="19">
        <f>COUNTIF('Case study new'!V94:V159,"=best")</f>
        <v>18</v>
      </c>
      <c r="X7" s="19">
        <f>AVERAGE('Case study new'!W94:W159)</f>
        <v>11.445111522727274</v>
      </c>
      <c r="Y7" s="19">
        <f>AVERAGE('Case study new'!X94:X159)</f>
        <v>143.13636363636363</v>
      </c>
      <c r="Z7" s="19">
        <f>COUNTIF('Case study new'!Y94:Y159,"=best")</f>
        <v>39</v>
      </c>
      <c r="AA7" s="19">
        <f>AVERAGE('Case study new'!Z94:Z159)</f>
        <v>7.209455146969697</v>
      </c>
      <c r="AB7" s="19">
        <f>AVERAGE('Case study new'!AA94:AA159)</f>
        <v>143.13636363636363</v>
      </c>
      <c r="AC7" s="19">
        <f>COUNTIF('Case study new'!AB94:AB159,"=best")</f>
        <v>39</v>
      </c>
      <c r="AD7" s="32">
        <f>AVERAGE('Case study new'!AC94:AC159)</f>
        <v>7.209455146969697</v>
      </c>
      <c r="AE7" s="37">
        <f>AVERAGE('Case study new'!AD94:AD159)</f>
        <v>145.33333333333334</v>
      </c>
      <c r="AF7" s="19">
        <f>COUNTIF('Case study new'!AE94:AE159,"=best")</f>
        <v>41</v>
      </c>
      <c r="AG7" s="19">
        <f>AVERAGE('Case study new'!AF94:AF159)</f>
        <v>898.82860606060569</v>
      </c>
      <c r="AH7" s="19">
        <f>AVERAGE('Case study new'!AG94:AG159)</f>
        <v>144.15151515151516</v>
      </c>
      <c r="AI7" s="19">
        <f>COUNTIF('Case study new'!AH94:AH159,"=best")</f>
        <v>10</v>
      </c>
      <c r="AJ7" s="19">
        <f>AVERAGE('Case study new'!AI94:AI159)</f>
        <v>898.72890909090916</v>
      </c>
      <c r="AK7" s="35">
        <f>AVERAGE('Case study new'!AJ94:AJ159)</f>
        <v>145.5151515151515</v>
      </c>
      <c r="AL7" s="27">
        <f>COUNTIF('Case study new'!AK94:AK159,"=best")</f>
        <v>45</v>
      </c>
      <c r="AM7" s="32">
        <f>AVERAGE('Case study new'!AL94:AL159)</f>
        <v>897.35809994697001</v>
      </c>
    </row>
    <row r="8" spans="1:39" x14ac:dyDescent="0.25">
      <c r="A8" t="s">
        <v>494</v>
      </c>
      <c r="C8">
        <f>SUM(C2:C4)</f>
        <v>79</v>
      </c>
      <c r="D8" s="3"/>
      <c r="E8" s="19">
        <f>SUM(E2:E4)</f>
        <v>36</v>
      </c>
      <c r="F8" s="19"/>
      <c r="G8" s="19"/>
      <c r="H8" s="19">
        <f>SUM(H2:H4)</f>
        <v>0</v>
      </c>
      <c r="I8" s="19"/>
      <c r="J8" s="19"/>
      <c r="K8" s="19">
        <f>SUM(K2:K4)</f>
        <v>4</v>
      </c>
      <c r="L8" s="19"/>
      <c r="M8" s="19"/>
      <c r="N8" s="19">
        <f>SUM(N2:N4)</f>
        <v>6</v>
      </c>
      <c r="O8" s="19"/>
      <c r="P8" s="19"/>
      <c r="Q8" s="19">
        <f>SUM(Q2:Q4)</f>
        <v>8</v>
      </c>
      <c r="R8" s="19"/>
      <c r="S8" s="19"/>
      <c r="T8" s="19">
        <f>SUM(T2:T4)</f>
        <v>28</v>
      </c>
      <c r="U8" s="19"/>
      <c r="V8" s="19"/>
      <c r="W8" s="19">
        <f>SUM(W2:W4)</f>
        <v>59</v>
      </c>
      <c r="X8" s="19"/>
      <c r="Y8" s="19"/>
      <c r="Z8" s="19">
        <f>SUM(Z2:Z4)</f>
        <v>23</v>
      </c>
      <c r="AA8" s="19"/>
      <c r="AB8" s="19"/>
      <c r="AC8" s="27">
        <f>SUM(AC2:AC4)</f>
        <v>59</v>
      </c>
      <c r="AD8" s="32"/>
      <c r="AE8" s="3"/>
      <c r="AF8" s="19">
        <f>SUM(AF2:AF4)</f>
        <v>33</v>
      </c>
      <c r="AG8" s="19"/>
      <c r="AH8" s="19"/>
      <c r="AI8" s="19">
        <f>SUM(AI2:AI4)</f>
        <v>9</v>
      </c>
      <c r="AJ8" s="19"/>
      <c r="AK8" s="19"/>
      <c r="AL8" s="27">
        <f>SUM(AL2:AL4)</f>
        <v>72</v>
      </c>
      <c r="AM8" s="32"/>
    </row>
    <row r="9" spans="1:39" ht="15.75" thickBot="1" x14ac:dyDescent="0.3">
      <c r="A9" t="s">
        <v>495</v>
      </c>
      <c r="C9">
        <f>SUM(C5:C7)</f>
        <v>79</v>
      </c>
      <c r="D9" s="4"/>
      <c r="E9" s="22">
        <f>SUM(E5:E7)</f>
        <v>48</v>
      </c>
      <c r="F9" s="22"/>
      <c r="G9" s="22"/>
      <c r="H9" s="22">
        <f>SUM(H5:H7)</f>
        <v>0</v>
      </c>
      <c r="I9" s="22"/>
      <c r="J9" s="22"/>
      <c r="K9" s="22">
        <f>SUM(K5:K7)</f>
        <v>11</v>
      </c>
      <c r="L9" s="22"/>
      <c r="M9" s="22"/>
      <c r="N9" s="22">
        <f>SUM(N5:N7)</f>
        <v>0</v>
      </c>
      <c r="O9" s="22"/>
      <c r="P9" s="22"/>
      <c r="Q9" s="22">
        <f>SUM(Q5:Q7)</f>
        <v>6</v>
      </c>
      <c r="R9" s="22"/>
      <c r="S9" s="22"/>
      <c r="T9" s="22">
        <f>SUM(T5:T7)</f>
        <v>7</v>
      </c>
      <c r="U9" s="22"/>
      <c r="V9" s="22"/>
      <c r="W9" s="22">
        <f>SUM(W5:W7)</f>
        <v>23</v>
      </c>
      <c r="X9" s="22"/>
      <c r="Y9" s="22"/>
      <c r="Z9" s="22">
        <f>SUM(Z5:Z7)</f>
        <v>50</v>
      </c>
      <c r="AA9" s="22"/>
      <c r="AB9" s="22"/>
      <c r="AC9" s="29">
        <f>SUM(AC5:AC7)</f>
        <v>50</v>
      </c>
      <c r="AD9" s="36"/>
      <c r="AE9" s="4"/>
      <c r="AF9" s="22">
        <f>SUM(AF5:AF7)</f>
        <v>48</v>
      </c>
      <c r="AG9" s="22"/>
      <c r="AH9" s="22"/>
      <c r="AI9" s="22">
        <f>SUM(AI5:AI7)</f>
        <v>10</v>
      </c>
      <c r="AJ9" s="22"/>
      <c r="AK9" s="22"/>
      <c r="AL9" s="29">
        <f>SUM(AL5:AL7)</f>
        <v>55</v>
      </c>
      <c r="AM9" s="36"/>
    </row>
    <row r="10" spans="1:39" x14ac:dyDescent="0.25">
      <c r="A10" t="s">
        <v>283</v>
      </c>
      <c r="C10">
        <f>SUM(C2:C7)</f>
        <v>158</v>
      </c>
      <c r="D10" s="3"/>
      <c r="E10" s="19">
        <f>SUM(E2:E7)</f>
        <v>84</v>
      </c>
      <c r="F10" s="19"/>
      <c r="G10" s="19"/>
      <c r="H10" s="19">
        <f>SUM(H2:H7)</f>
        <v>0</v>
      </c>
      <c r="I10" s="19"/>
      <c r="J10" s="19"/>
      <c r="K10" s="19">
        <f>SUM(K2:K7)</f>
        <v>15</v>
      </c>
      <c r="L10" s="19"/>
      <c r="M10" s="19"/>
      <c r="N10" s="19">
        <f>SUM(N2:N7)</f>
        <v>6</v>
      </c>
      <c r="O10" s="19"/>
      <c r="P10" s="19"/>
      <c r="Q10" s="19">
        <f>SUM(Q2:Q7)</f>
        <v>14</v>
      </c>
      <c r="R10" s="19"/>
      <c r="S10" s="19"/>
      <c r="T10" s="19">
        <f>SUM(T2:T7)</f>
        <v>35</v>
      </c>
      <c r="U10" s="19"/>
      <c r="V10" s="19"/>
      <c r="W10" s="19">
        <f>SUM(W2:W7)</f>
        <v>82</v>
      </c>
      <c r="X10" s="19"/>
      <c r="Y10" s="19"/>
      <c r="Z10" s="19">
        <f>SUM(Z2:Z7)</f>
        <v>73</v>
      </c>
      <c r="AA10" s="19"/>
      <c r="AB10" s="19"/>
      <c r="AC10" s="27">
        <f>SUM(AC2:AC7)</f>
        <v>109</v>
      </c>
      <c r="AD10" s="32"/>
      <c r="AE10" s="3"/>
      <c r="AF10" s="19">
        <f>SUM(AF2:AF7)</f>
        <v>81</v>
      </c>
      <c r="AG10" s="19"/>
      <c r="AH10" s="19"/>
      <c r="AI10" s="19">
        <f>SUM(AI2:AI7)</f>
        <v>19</v>
      </c>
      <c r="AJ10" s="19"/>
      <c r="AK10" s="19"/>
      <c r="AL10" s="27">
        <f>SUM(AL2:AL7)</f>
        <v>127</v>
      </c>
      <c r="AM10" s="32"/>
    </row>
    <row r="12" spans="1:39" x14ac:dyDescent="0.25">
      <c r="A12" t="str">
        <f>CONCATENATE(A2,"&amp;",B2,"&amp;",C2,"&amp;",ROUND(D2,2),"&amp;",E2,"&amp;",ROUND(F2,1),"&amp;",ROUND(G2,2),"&amp;",H2,"&amp;",ROUND(I2,1),"&amp;",ROUND(J2,2),"&amp;",K2,"&amp;",ROUND(L2,1),"&amp;",ROUND(AB2,2),"&amp;",AC2,"&amp;",ROUND(AD2,1),"\\")</f>
        <v>Negative&amp;12&amp;1&amp;128&amp;0&amp;14.6&amp;123&amp;0&amp;10.8&amp;126&amp;0&amp;11.8&amp;130&amp;1&amp;11.4\\</v>
      </c>
      <c r="J12" t="str">
        <f>CONCATENATE(A2,"&amp;",B2,"&amp;",C2,"&amp;",ROUND(AE2,2),"&amp;",AF2,"&amp;",ROUND(AK2,2),"&amp;",AL2,"&amp;",ROUND(AM2,1),"\\")</f>
        <v>Negative&amp;12&amp;1&amp;129&amp;0&amp;130&amp;1&amp;895.7\\</v>
      </c>
    </row>
    <row r="13" spans="1:39" x14ac:dyDescent="0.25">
      <c r="A13" t="str">
        <f t="shared" ref="A13:A17" si="0">CONCATENATE(A3,"&amp;",B3,"&amp;",C3,"&amp;",ROUND(D3,2),"&amp;",E3,"&amp;",ROUND(F3,1),"&amp;",ROUND(G3,2),"&amp;",H3,"&amp;",ROUND(I3,1),"&amp;",ROUND(J3,2),"&amp;",K3,"&amp;",ROUND(L3,1),"&amp;",ROUND(AB3,2),"&amp;",AC3,"&amp;",ROUND(AD3,1),"\\")</f>
        <v>Negative&amp;11&amp;12&amp;132.08&amp;7&amp;15&amp;127&amp;0&amp;11.2&amp;129.42&amp;0&amp;12.2&amp;132.58&amp;8&amp;11.7\\</v>
      </c>
      <c r="J13" t="str">
        <f t="shared" ref="J13:J17" si="1">CONCATENATE(A3,"&amp;",B3,"&amp;",C3,"&amp;",ROUND(AE3,2),"&amp;",AF3,"&amp;",ROUND(AK3,2),"&amp;",AL3,"&amp;",ROUND(AM3,1),"\\")</f>
        <v>Negative&amp;11&amp;12&amp;133.25&amp;2&amp;134.33&amp;11&amp;897.2\\</v>
      </c>
      <c r="AK13" s="12"/>
    </row>
    <row r="14" spans="1:39" x14ac:dyDescent="0.25">
      <c r="A14" t="str">
        <f t="shared" si="0"/>
        <v>Negative&amp;10&amp;66&amp;136.47&amp;29&amp;14.9&amp;132.5&amp;0&amp;11.3&amp;134.82&amp;4&amp;11.7&amp;137.27&amp;50&amp;11.6\\</v>
      </c>
      <c r="J14" t="str">
        <f t="shared" si="1"/>
        <v>Negative&amp;10&amp;66&amp;138.32&amp;31&amp;139.12&amp;60&amp;897.8\\</v>
      </c>
    </row>
    <row r="15" spans="1:39" x14ac:dyDescent="0.25">
      <c r="A15" t="str">
        <f t="shared" si="0"/>
        <v>Positive&amp;12&amp;1&amp;134&amp;1&amp;15.2&amp;128&amp;0&amp;11.9&amp;131&amp;0&amp;11.8&amp;133&amp;0&amp;7.4\\</v>
      </c>
      <c r="J15" t="str">
        <f t="shared" si="1"/>
        <v>Positive&amp;12&amp;1&amp;136&amp;1&amp;136&amp;1&amp;896.5\\</v>
      </c>
    </row>
    <row r="16" spans="1:39" x14ac:dyDescent="0.25">
      <c r="A16" t="str">
        <f t="shared" si="0"/>
        <v>Positive&amp;11&amp;12&amp;137.67&amp;5&amp;15&amp;131.58&amp;0&amp;11.2&amp;135.92&amp;1&amp;11.5&amp;138.42&amp;11&amp;7.2\\</v>
      </c>
      <c r="J16" t="str">
        <f t="shared" si="1"/>
        <v>Positive&amp;11&amp;12&amp;140.17&amp;6&amp;140.42&amp;9&amp;896.8\\</v>
      </c>
    </row>
    <row r="17" spans="1:10" x14ac:dyDescent="0.25">
      <c r="A17" t="str">
        <f t="shared" si="0"/>
        <v>Positive&amp;10&amp;66&amp;143.33&amp;42&amp;14.5&amp;135.85&amp;0&amp;10.7&amp;141.53&amp;10&amp;11.5&amp;143.14&amp;39&amp;7.2\\</v>
      </c>
      <c r="J17" t="str">
        <f t="shared" si="1"/>
        <v>Positive&amp;10&amp;66&amp;145.33&amp;41&amp;145.52&amp;45&amp;897.4\\</v>
      </c>
    </row>
    <row r="19" spans="1:10" x14ac:dyDescent="0.25">
      <c r="A19" t="str">
        <f>CONCATENATE(A8,"&amp;&amp;",C8,"&amp;&amp;",E8,"&amp;&amp;&amp;",H8,"&amp;&amp;&amp;",K8,"&amp;&amp;&amp;",AC8,"\\")</f>
        <v>All Negative&amp;&amp;79&amp;&amp;36&amp;&amp;&amp;0&amp;&amp;&amp;4&amp;&amp;&amp;59\\</v>
      </c>
      <c r="J19" t="str">
        <f>CONCATENATE(A8,"&amp;&amp;",C8,"&amp;&amp;",AF8,"&amp;&amp;",AL8,"&amp;\\")</f>
        <v>All Negative&amp;&amp;79&amp;&amp;33&amp;&amp;72&amp;\\</v>
      </c>
    </row>
    <row r="20" spans="1:10" x14ac:dyDescent="0.25">
      <c r="A20" t="str">
        <f t="shared" ref="A20:A21" si="2">CONCATENATE(A9,"&amp;&amp;",C9,"&amp;&amp;",E9,"&amp;&amp;&amp;",H9,"&amp;&amp;&amp;",K9,"&amp;&amp;&amp;",AC9,"\\")</f>
        <v>All Positive&amp;&amp;79&amp;&amp;48&amp;&amp;&amp;0&amp;&amp;&amp;11&amp;&amp;&amp;50\\</v>
      </c>
      <c r="J20" t="str">
        <f t="shared" ref="J20:J21" si="3">CONCATENATE(A9,"&amp;&amp;",C9,"&amp;&amp;",AF9,"&amp;&amp;",AL9,"&amp;\\")</f>
        <v>All Positive&amp;&amp;79&amp;&amp;48&amp;&amp;55&amp;\\</v>
      </c>
    </row>
    <row r="21" spans="1:10" x14ac:dyDescent="0.25">
      <c r="A21" t="str">
        <f t="shared" si="2"/>
        <v>All&amp;&amp;158&amp;&amp;84&amp;&amp;&amp;0&amp;&amp;&amp;15&amp;&amp;&amp;109\\</v>
      </c>
      <c r="J21" t="str">
        <f t="shared" si="3"/>
        <v>All&amp;&amp;158&amp;&amp;81&amp;&amp;127&amp;\\</v>
      </c>
    </row>
  </sheetData>
  <mergeCells count="3">
    <mergeCell ref="AE1:AG1"/>
    <mergeCell ref="AH1:AJ1"/>
    <mergeCell ref="AK1:A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FB2C-658C-46A6-BF5D-1FEAD0C91D56}">
  <dimension ref="A1:AM159"/>
  <sheetViews>
    <sheetView topLeftCell="B1" workbookViewId="0">
      <selection activeCell="AD1" sqref="AD1:AL1"/>
    </sheetView>
  </sheetViews>
  <sheetFormatPr defaultRowHeight="15" x14ac:dyDescent="0.25"/>
  <cols>
    <col min="1" max="1" width="13.42578125" bestFit="1" customWidth="1"/>
    <col min="3" max="11" width="12.85546875" customWidth="1"/>
    <col min="12" max="12" width="10.7109375" hidden="1" customWidth="1"/>
    <col min="13" max="13" width="12.85546875" hidden="1" customWidth="1"/>
    <col min="14" max="14" width="0" hidden="1" customWidth="1"/>
    <col min="15" max="15" width="10.7109375" hidden="1" customWidth="1"/>
    <col min="16" max="16" width="12.85546875" hidden="1" customWidth="1"/>
    <col min="17" max="17" width="11" hidden="1" customWidth="1"/>
    <col min="18" max="18" width="10.7109375" hidden="1" customWidth="1"/>
    <col min="19" max="19" width="12.85546875" hidden="1" customWidth="1"/>
    <col min="20" max="20" width="11" hidden="1" customWidth="1"/>
    <col min="21" max="21" width="10.7109375" hidden="1" customWidth="1"/>
    <col min="22" max="22" width="12.85546875" hidden="1" customWidth="1"/>
    <col min="23" max="23" width="11" hidden="1" customWidth="1"/>
    <col min="24" max="24" width="11.7109375" hidden="1" customWidth="1"/>
    <col min="25" max="25" width="12.85546875" hidden="1" customWidth="1"/>
    <col min="26" max="26" width="10" hidden="1" customWidth="1"/>
    <col min="27" max="27" width="13" bestFit="1" customWidth="1"/>
    <col min="36" max="36" width="17.7109375" bestFit="1" customWidth="1"/>
  </cols>
  <sheetData>
    <row r="1" spans="1:39" x14ac:dyDescent="0.25">
      <c r="A1" t="s">
        <v>0</v>
      </c>
      <c r="B1" t="s">
        <v>331</v>
      </c>
      <c r="C1" t="s">
        <v>2</v>
      </c>
      <c r="D1" t="s">
        <v>186</v>
      </c>
      <c r="E1" t="s">
        <v>1</v>
      </c>
      <c r="F1" t="s">
        <v>189</v>
      </c>
      <c r="G1" t="s">
        <v>186</v>
      </c>
      <c r="H1" t="s">
        <v>1</v>
      </c>
      <c r="I1" t="s">
        <v>187</v>
      </c>
      <c r="J1" t="s">
        <v>186</v>
      </c>
      <c r="K1" t="s">
        <v>1</v>
      </c>
      <c r="L1" t="s">
        <v>258</v>
      </c>
      <c r="M1" t="s">
        <v>186</v>
      </c>
      <c r="N1" t="s">
        <v>1</v>
      </c>
      <c r="O1" t="s">
        <v>259</v>
      </c>
      <c r="P1" t="s">
        <v>186</v>
      </c>
      <c r="Q1" t="s">
        <v>1</v>
      </c>
      <c r="R1" t="s">
        <v>260</v>
      </c>
      <c r="S1" t="s">
        <v>186</v>
      </c>
      <c r="T1" t="s">
        <v>1</v>
      </c>
      <c r="U1" t="s">
        <v>261</v>
      </c>
      <c r="V1" t="s">
        <v>186</v>
      </c>
      <c r="W1" t="s">
        <v>1</v>
      </c>
      <c r="X1" t="s">
        <v>262</v>
      </c>
      <c r="Y1" t="s">
        <v>186</v>
      </c>
      <c r="Z1" t="s">
        <v>1</v>
      </c>
      <c r="AA1" t="s">
        <v>263</v>
      </c>
      <c r="AB1" t="s">
        <v>186</v>
      </c>
      <c r="AC1" t="s">
        <v>1</v>
      </c>
      <c r="AD1" s="45" t="s">
        <v>278</v>
      </c>
      <c r="AE1" s="45"/>
      <c r="AF1" s="45"/>
      <c r="AG1" s="45" t="s">
        <v>280</v>
      </c>
      <c r="AH1" s="45"/>
      <c r="AI1" s="45"/>
      <c r="AJ1" s="45" t="s">
        <v>491</v>
      </c>
      <c r="AK1" s="45"/>
      <c r="AL1" s="45"/>
      <c r="AM1" t="s">
        <v>331</v>
      </c>
    </row>
    <row r="2" spans="1:39" x14ac:dyDescent="0.25">
      <c r="A2" t="s">
        <v>332</v>
      </c>
      <c r="B2">
        <f>MAX(C2,F2,I2,AA2)</f>
        <v>130</v>
      </c>
      <c r="C2">
        <v>128</v>
      </c>
      <c r="D2" t="str">
        <f>IF(C2=$B2,"best","")</f>
        <v/>
      </c>
      <c r="E2">
        <v>14.640599999999999</v>
      </c>
      <c r="F2">
        <v>123</v>
      </c>
      <c r="G2" t="str">
        <f>IF(F2=$B2,"best","")</f>
        <v/>
      </c>
      <c r="H2">
        <v>10.8125</v>
      </c>
      <c r="I2">
        <v>126</v>
      </c>
      <c r="J2" t="str">
        <f>IF(I2=$B2,"best","")</f>
        <v/>
      </c>
      <c r="K2">
        <v>11.828099999999999</v>
      </c>
      <c r="L2">
        <v>126</v>
      </c>
      <c r="M2" t="str">
        <f>IF(L2=$B2,"best","")</f>
        <v/>
      </c>
      <c r="N2">
        <v>6.4463957000000001</v>
      </c>
      <c r="O2">
        <v>126</v>
      </c>
      <c r="P2" t="str">
        <f>IF(O2=$B2,"best","")</f>
        <v/>
      </c>
      <c r="Q2">
        <v>10.1191426</v>
      </c>
      <c r="R2">
        <v>127</v>
      </c>
      <c r="S2" t="str">
        <f>IF(R2=$B2,"best","")</f>
        <v/>
      </c>
      <c r="T2">
        <v>10.630341100000001</v>
      </c>
      <c r="U2">
        <v>130</v>
      </c>
      <c r="V2" t="str">
        <f>IF(U2=$B2,"best","")</f>
        <v>best</v>
      </c>
      <c r="W2">
        <v>11.426622500000001</v>
      </c>
      <c r="X2">
        <v>129</v>
      </c>
      <c r="Y2" t="str">
        <f>IF(X2=$B2,"best","")</f>
        <v/>
      </c>
      <c r="Z2">
        <v>7.2094905999999996</v>
      </c>
      <c r="AA2">
        <f>U2</f>
        <v>130</v>
      </c>
      <c r="AB2" t="str">
        <f t="shared" ref="AB2:AC2" si="0">V2</f>
        <v>best</v>
      </c>
      <c r="AC2">
        <f t="shared" si="0"/>
        <v>11.426622500000001</v>
      </c>
      <c r="AD2">
        <v>129</v>
      </c>
      <c r="AE2" t="str">
        <f t="shared" ref="AE2:AE33" si="1">IF(AD2=$AM2,"best","")</f>
        <v/>
      </c>
      <c r="AF2">
        <v>899.07799999999997</v>
      </c>
      <c r="AG2">
        <v>128</v>
      </c>
      <c r="AH2" t="str">
        <f t="shared" ref="AH2:AH33" si="2">IF(AG2=$AM2,"best","")</f>
        <v/>
      </c>
      <c r="AI2">
        <v>899.10900000000004</v>
      </c>
      <c r="AJ2">
        <v>130</v>
      </c>
      <c r="AK2" t="str">
        <f t="shared" ref="AK2:AK33" si="3">IF(AJ2=$AM2,"best","")</f>
        <v>best</v>
      </c>
      <c r="AL2">
        <v>895.65416870000001</v>
      </c>
      <c r="AM2">
        <f t="shared" ref="AM2:AM33" si="4">MAX(AD2,AG2,AJ2)</f>
        <v>130</v>
      </c>
    </row>
    <row r="3" spans="1:39" x14ac:dyDescent="0.25">
      <c r="A3" t="s">
        <v>333</v>
      </c>
      <c r="B3">
        <f t="shared" ref="B3:B66" si="5">MAX(C3,F3,I3,AA3)</f>
        <v>140</v>
      </c>
      <c r="C3">
        <v>137</v>
      </c>
      <c r="D3" t="str">
        <f t="shared" ref="D3:D66" si="6">IF(C3=$B3,"best","")</f>
        <v/>
      </c>
      <c r="E3">
        <v>14.921900000000001</v>
      </c>
      <c r="F3">
        <v>132</v>
      </c>
      <c r="G3" t="str">
        <f t="shared" ref="G3:G66" si="7">IF(F3=$B3,"best","")</f>
        <v/>
      </c>
      <c r="H3">
        <v>11.484400000000001</v>
      </c>
      <c r="I3">
        <v>137</v>
      </c>
      <c r="J3" t="str">
        <f t="shared" ref="J3:J66" si="8">IF(I3=$B3,"best","")</f>
        <v/>
      </c>
      <c r="K3">
        <v>12.578099999999999</v>
      </c>
      <c r="L3">
        <v>136</v>
      </c>
      <c r="M3" t="str">
        <f t="shared" ref="M3:M66" si="9">IF(L3=$B3,"best","")</f>
        <v/>
      </c>
      <c r="N3">
        <v>7.1194807000000004</v>
      </c>
      <c r="O3">
        <v>138</v>
      </c>
      <c r="P3" t="str">
        <f t="shared" ref="P3:P66" si="10">IF(O3=$B3,"best","")</f>
        <v/>
      </c>
      <c r="Q3">
        <v>11.0837149</v>
      </c>
      <c r="R3">
        <v>139</v>
      </c>
      <c r="S3" t="str">
        <f t="shared" ref="S3:S66" si="11">IF(R3=$B3,"best","")</f>
        <v/>
      </c>
      <c r="T3">
        <v>11.693585499999999</v>
      </c>
      <c r="U3">
        <v>140</v>
      </c>
      <c r="V3" t="str">
        <f t="shared" ref="V3:V66" si="12">IF(U3=$B3,"best","")</f>
        <v>best</v>
      </c>
      <c r="W3">
        <v>12.2046584</v>
      </c>
      <c r="X3">
        <v>140</v>
      </c>
      <c r="Y3" t="str">
        <f t="shared" ref="Y3:Y66" si="13">IF(X3=$B3,"best","")</f>
        <v>best</v>
      </c>
      <c r="Z3">
        <v>7.4415383000000004</v>
      </c>
      <c r="AA3">
        <f t="shared" ref="AA3:AA66" si="14">U3</f>
        <v>140</v>
      </c>
      <c r="AB3" t="str">
        <f t="shared" ref="AB3:AB66" si="15">V3</f>
        <v>best</v>
      </c>
      <c r="AC3">
        <f t="shared" ref="AC3:AC66" si="16">W3</f>
        <v>12.2046584</v>
      </c>
      <c r="AD3">
        <v>138</v>
      </c>
      <c r="AE3" t="str">
        <f t="shared" si="1"/>
        <v/>
      </c>
      <c r="AF3">
        <v>899.31200000000001</v>
      </c>
      <c r="AG3">
        <v>138</v>
      </c>
      <c r="AH3" t="str">
        <f t="shared" si="2"/>
        <v/>
      </c>
      <c r="AI3">
        <v>899.26599999999996</v>
      </c>
      <c r="AJ3">
        <v>141</v>
      </c>
      <c r="AK3" t="str">
        <f t="shared" si="3"/>
        <v>best</v>
      </c>
      <c r="AL3">
        <v>896.85022679999997</v>
      </c>
      <c r="AM3">
        <f t="shared" si="4"/>
        <v>141</v>
      </c>
    </row>
    <row r="4" spans="1:39" x14ac:dyDescent="0.25">
      <c r="A4" t="s">
        <v>334</v>
      </c>
      <c r="B4">
        <f t="shared" si="5"/>
        <v>142</v>
      </c>
      <c r="C4">
        <v>142</v>
      </c>
      <c r="D4" t="str">
        <f t="shared" si="6"/>
        <v>best</v>
      </c>
      <c r="E4">
        <v>15.078099999999999</v>
      </c>
      <c r="F4">
        <v>135</v>
      </c>
      <c r="G4" t="str">
        <f t="shared" si="7"/>
        <v/>
      </c>
      <c r="H4">
        <v>11.109400000000001</v>
      </c>
      <c r="I4">
        <v>136</v>
      </c>
      <c r="J4" t="str">
        <f t="shared" si="8"/>
        <v/>
      </c>
      <c r="K4">
        <v>11.984400000000001</v>
      </c>
      <c r="L4">
        <v>138</v>
      </c>
      <c r="M4" t="str">
        <f t="shared" si="9"/>
        <v/>
      </c>
      <c r="N4">
        <v>7.0472349000000003</v>
      </c>
      <c r="O4">
        <v>140</v>
      </c>
      <c r="P4" t="str">
        <f t="shared" si="10"/>
        <v/>
      </c>
      <c r="Q4">
        <v>11.5664183</v>
      </c>
      <c r="R4">
        <v>141</v>
      </c>
      <c r="S4" t="str">
        <f t="shared" si="11"/>
        <v/>
      </c>
      <c r="T4">
        <v>11.714907699999999</v>
      </c>
      <c r="U4">
        <v>140</v>
      </c>
      <c r="V4" t="str">
        <f t="shared" si="12"/>
        <v/>
      </c>
      <c r="W4">
        <v>12.5108073</v>
      </c>
      <c r="X4">
        <v>140</v>
      </c>
      <c r="Y4" t="str">
        <f t="shared" si="13"/>
        <v/>
      </c>
      <c r="Z4">
        <v>7.3457935000000001</v>
      </c>
      <c r="AA4">
        <f t="shared" si="14"/>
        <v>140</v>
      </c>
      <c r="AB4" t="str">
        <f t="shared" si="15"/>
        <v/>
      </c>
      <c r="AC4">
        <f t="shared" si="16"/>
        <v>12.5108073</v>
      </c>
      <c r="AD4">
        <v>143</v>
      </c>
      <c r="AE4" t="str">
        <f t="shared" si="1"/>
        <v>best</v>
      </c>
      <c r="AF4">
        <v>898.90599999999995</v>
      </c>
      <c r="AG4">
        <v>143</v>
      </c>
      <c r="AH4" t="str">
        <f t="shared" si="2"/>
        <v>best</v>
      </c>
      <c r="AI4">
        <v>898.78099999999995</v>
      </c>
      <c r="AJ4">
        <v>143</v>
      </c>
      <c r="AK4" t="str">
        <f t="shared" si="3"/>
        <v>best</v>
      </c>
      <c r="AL4">
        <v>897.80583679999995</v>
      </c>
      <c r="AM4">
        <f t="shared" si="4"/>
        <v>143</v>
      </c>
    </row>
    <row r="5" spans="1:39" x14ac:dyDescent="0.25">
      <c r="A5" t="s">
        <v>335</v>
      </c>
      <c r="B5">
        <f t="shared" si="5"/>
        <v>138</v>
      </c>
      <c r="C5">
        <v>136</v>
      </c>
      <c r="D5" t="str">
        <f t="shared" si="6"/>
        <v/>
      </c>
      <c r="E5">
        <v>15.0312</v>
      </c>
      <c r="F5">
        <v>131</v>
      </c>
      <c r="G5" t="str">
        <f t="shared" si="7"/>
        <v/>
      </c>
      <c r="H5">
        <v>11.375</v>
      </c>
      <c r="I5">
        <v>135</v>
      </c>
      <c r="J5" t="str">
        <f t="shared" si="8"/>
        <v/>
      </c>
      <c r="K5">
        <v>12.3125</v>
      </c>
      <c r="L5">
        <v>134</v>
      </c>
      <c r="M5" t="str">
        <f t="shared" si="9"/>
        <v/>
      </c>
      <c r="N5">
        <v>7.5573043999999996</v>
      </c>
      <c r="O5">
        <v>137</v>
      </c>
      <c r="P5" t="str">
        <f t="shared" si="10"/>
        <v/>
      </c>
      <c r="Q5">
        <v>11.764239</v>
      </c>
      <c r="R5">
        <v>138</v>
      </c>
      <c r="S5" t="str">
        <f t="shared" si="11"/>
        <v>best</v>
      </c>
      <c r="T5">
        <v>12.281954600000001</v>
      </c>
      <c r="U5">
        <v>138</v>
      </c>
      <c r="V5" t="str">
        <f t="shared" si="12"/>
        <v>best</v>
      </c>
      <c r="W5">
        <v>12.1853181</v>
      </c>
      <c r="X5">
        <v>141</v>
      </c>
      <c r="Y5" t="str">
        <f t="shared" si="13"/>
        <v/>
      </c>
      <c r="Z5">
        <v>7.2196556000000003</v>
      </c>
      <c r="AA5">
        <f t="shared" si="14"/>
        <v>138</v>
      </c>
      <c r="AB5" t="str">
        <f t="shared" si="15"/>
        <v>best</v>
      </c>
      <c r="AC5">
        <f t="shared" si="16"/>
        <v>12.1853181</v>
      </c>
      <c r="AD5">
        <v>138</v>
      </c>
      <c r="AE5" t="str">
        <f t="shared" si="1"/>
        <v/>
      </c>
      <c r="AF5">
        <v>898.82799999999997</v>
      </c>
      <c r="AG5">
        <v>137</v>
      </c>
      <c r="AH5" t="str">
        <f t="shared" si="2"/>
        <v/>
      </c>
      <c r="AI5">
        <v>898.68799999999999</v>
      </c>
      <c r="AJ5">
        <v>140</v>
      </c>
      <c r="AK5" t="str">
        <f t="shared" si="3"/>
        <v>best</v>
      </c>
      <c r="AL5">
        <v>899.11697560000005</v>
      </c>
      <c r="AM5">
        <f t="shared" si="4"/>
        <v>140</v>
      </c>
    </row>
    <row r="6" spans="1:39" x14ac:dyDescent="0.25">
      <c r="A6" t="s">
        <v>336</v>
      </c>
      <c r="B6">
        <f t="shared" si="5"/>
        <v>135</v>
      </c>
      <c r="C6">
        <v>135</v>
      </c>
      <c r="D6" t="str">
        <f t="shared" si="6"/>
        <v>best</v>
      </c>
      <c r="E6">
        <v>14.578099999999999</v>
      </c>
      <c r="F6">
        <v>131</v>
      </c>
      <c r="G6" t="str">
        <f t="shared" si="7"/>
        <v/>
      </c>
      <c r="H6">
        <v>11.5625</v>
      </c>
      <c r="I6">
        <v>131</v>
      </c>
      <c r="J6" t="str">
        <f t="shared" si="8"/>
        <v/>
      </c>
      <c r="K6">
        <v>12.015599999999999</v>
      </c>
      <c r="L6">
        <v>132</v>
      </c>
      <c r="M6" t="str">
        <f t="shared" si="9"/>
        <v/>
      </c>
      <c r="N6">
        <v>7.4572976999999998</v>
      </c>
      <c r="O6">
        <v>132</v>
      </c>
      <c r="P6" t="str">
        <f t="shared" si="10"/>
        <v/>
      </c>
      <c r="Q6">
        <v>11.9283822</v>
      </c>
      <c r="R6">
        <v>133</v>
      </c>
      <c r="S6" t="str">
        <f t="shared" si="11"/>
        <v/>
      </c>
      <c r="T6">
        <v>11.7287704</v>
      </c>
      <c r="U6">
        <v>133</v>
      </c>
      <c r="V6" t="str">
        <f t="shared" si="12"/>
        <v/>
      </c>
      <c r="W6">
        <v>11.682555199999999</v>
      </c>
      <c r="X6">
        <v>134</v>
      </c>
      <c r="Y6" t="str">
        <f t="shared" si="13"/>
        <v/>
      </c>
      <c r="Z6">
        <v>6.8306455000000001</v>
      </c>
      <c r="AA6">
        <f t="shared" si="14"/>
        <v>133</v>
      </c>
      <c r="AB6" t="str">
        <f t="shared" si="15"/>
        <v/>
      </c>
      <c r="AC6">
        <f t="shared" si="16"/>
        <v>11.682555199999999</v>
      </c>
      <c r="AD6">
        <v>136</v>
      </c>
      <c r="AE6" t="str">
        <f t="shared" si="1"/>
        <v>best</v>
      </c>
      <c r="AF6">
        <v>899.375</v>
      </c>
      <c r="AG6">
        <v>135</v>
      </c>
      <c r="AH6" t="str">
        <f t="shared" si="2"/>
        <v/>
      </c>
      <c r="AI6">
        <v>899.14099999999996</v>
      </c>
      <c r="AJ6">
        <v>135</v>
      </c>
      <c r="AK6" t="str">
        <f t="shared" si="3"/>
        <v/>
      </c>
      <c r="AL6">
        <v>897.44523170000002</v>
      </c>
      <c r="AM6">
        <f t="shared" si="4"/>
        <v>136</v>
      </c>
    </row>
    <row r="7" spans="1:39" x14ac:dyDescent="0.25">
      <c r="A7" t="s">
        <v>337</v>
      </c>
      <c r="B7">
        <f t="shared" si="5"/>
        <v>132</v>
      </c>
      <c r="C7">
        <v>131</v>
      </c>
      <c r="D7" t="str">
        <f t="shared" si="6"/>
        <v/>
      </c>
      <c r="E7">
        <v>14.9062</v>
      </c>
      <c r="F7">
        <v>125</v>
      </c>
      <c r="G7" t="str">
        <f t="shared" si="7"/>
        <v/>
      </c>
      <c r="H7">
        <v>11.015599999999999</v>
      </c>
      <c r="I7">
        <v>127</v>
      </c>
      <c r="J7" t="str">
        <f t="shared" si="8"/>
        <v/>
      </c>
      <c r="K7">
        <v>11.9062</v>
      </c>
      <c r="L7">
        <v>129</v>
      </c>
      <c r="M7" t="str">
        <f t="shared" si="9"/>
        <v/>
      </c>
      <c r="N7">
        <v>7.3755908000000003</v>
      </c>
      <c r="O7">
        <v>129</v>
      </c>
      <c r="P7" t="str">
        <f t="shared" si="10"/>
        <v/>
      </c>
      <c r="Q7">
        <v>11.277340199999999</v>
      </c>
      <c r="R7">
        <v>131</v>
      </c>
      <c r="S7" t="str">
        <f t="shared" si="11"/>
        <v/>
      </c>
      <c r="T7">
        <v>11.354168899999999</v>
      </c>
      <c r="U7">
        <v>132</v>
      </c>
      <c r="V7" t="str">
        <f t="shared" si="12"/>
        <v>best</v>
      </c>
      <c r="W7">
        <v>11.835187400000001</v>
      </c>
      <c r="X7">
        <v>130</v>
      </c>
      <c r="Y7" t="str">
        <f t="shared" si="13"/>
        <v/>
      </c>
      <c r="Z7">
        <v>6.6756386000000001</v>
      </c>
      <c r="AA7">
        <f t="shared" si="14"/>
        <v>132</v>
      </c>
      <c r="AB7" t="str">
        <f t="shared" si="15"/>
        <v>best</v>
      </c>
      <c r="AC7">
        <f t="shared" si="16"/>
        <v>11.835187400000001</v>
      </c>
      <c r="AD7">
        <v>131</v>
      </c>
      <c r="AE7" t="str">
        <f t="shared" si="1"/>
        <v/>
      </c>
      <c r="AF7">
        <v>899.43799999999999</v>
      </c>
      <c r="AG7">
        <v>131</v>
      </c>
      <c r="AH7" t="str">
        <f t="shared" si="2"/>
        <v/>
      </c>
      <c r="AI7">
        <v>899.31200000000001</v>
      </c>
      <c r="AJ7">
        <v>132</v>
      </c>
      <c r="AK7" t="str">
        <f t="shared" si="3"/>
        <v>best</v>
      </c>
      <c r="AL7">
        <v>895.93065000000001</v>
      </c>
      <c r="AM7">
        <f t="shared" si="4"/>
        <v>132</v>
      </c>
    </row>
    <row r="8" spans="1:39" x14ac:dyDescent="0.25">
      <c r="A8" t="s">
        <v>338</v>
      </c>
      <c r="B8">
        <f t="shared" si="5"/>
        <v>131</v>
      </c>
      <c r="C8">
        <v>131</v>
      </c>
      <c r="D8" t="str">
        <f t="shared" si="6"/>
        <v>best</v>
      </c>
      <c r="E8">
        <v>14.875</v>
      </c>
      <c r="F8">
        <v>126</v>
      </c>
      <c r="G8" t="str">
        <f t="shared" si="7"/>
        <v/>
      </c>
      <c r="H8">
        <v>10.859400000000001</v>
      </c>
      <c r="I8">
        <v>127</v>
      </c>
      <c r="J8" t="str">
        <f t="shared" si="8"/>
        <v/>
      </c>
      <c r="K8">
        <v>12.1562</v>
      </c>
      <c r="L8">
        <v>129</v>
      </c>
      <c r="M8" t="str">
        <f t="shared" si="9"/>
        <v/>
      </c>
      <c r="N8">
        <v>7.8577598999999996</v>
      </c>
      <c r="O8">
        <v>130</v>
      </c>
      <c r="P8" t="str">
        <f t="shared" si="10"/>
        <v/>
      </c>
      <c r="Q8">
        <v>11.420671</v>
      </c>
      <c r="R8">
        <v>131</v>
      </c>
      <c r="S8" t="str">
        <f t="shared" si="11"/>
        <v>best</v>
      </c>
      <c r="T8">
        <v>11.6929689</v>
      </c>
      <c r="U8">
        <v>131</v>
      </c>
      <c r="V8" t="str">
        <f t="shared" si="12"/>
        <v>best</v>
      </c>
      <c r="W8">
        <v>11.8437167</v>
      </c>
      <c r="X8">
        <v>129</v>
      </c>
      <c r="Y8" t="str">
        <f t="shared" si="13"/>
        <v/>
      </c>
      <c r="Z8">
        <v>6.7760242000000002</v>
      </c>
      <c r="AA8">
        <f t="shared" si="14"/>
        <v>131</v>
      </c>
      <c r="AB8" t="str">
        <f t="shared" si="15"/>
        <v>best</v>
      </c>
      <c r="AC8">
        <f t="shared" si="16"/>
        <v>11.8437167</v>
      </c>
      <c r="AD8">
        <v>132</v>
      </c>
      <c r="AE8" t="str">
        <f t="shared" si="1"/>
        <v/>
      </c>
      <c r="AF8">
        <v>899.42200000000003</v>
      </c>
      <c r="AG8">
        <v>131</v>
      </c>
      <c r="AH8" t="str">
        <f t="shared" si="2"/>
        <v/>
      </c>
      <c r="AI8">
        <v>899.26599999999996</v>
      </c>
      <c r="AJ8">
        <v>133</v>
      </c>
      <c r="AK8" t="str">
        <f t="shared" si="3"/>
        <v>best</v>
      </c>
      <c r="AL8">
        <v>897.51172450000001</v>
      </c>
      <c r="AM8">
        <f t="shared" si="4"/>
        <v>133</v>
      </c>
    </row>
    <row r="9" spans="1:39" x14ac:dyDescent="0.25">
      <c r="A9" t="s">
        <v>339</v>
      </c>
      <c r="B9">
        <f t="shared" si="5"/>
        <v>132</v>
      </c>
      <c r="C9">
        <v>128</v>
      </c>
      <c r="D9" t="str">
        <f t="shared" si="6"/>
        <v/>
      </c>
      <c r="E9">
        <v>14.5625</v>
      </c>
      <c r="F9">
        <v>127</v>
      </c>
      <c r="G9" t="str">
        <f t="shared" si="7"/>
        <v/>
      </c>
      <c r="H9">
        <v>11.265599999999999</v>
      </c>
      <c r="I9">
        <v>128</v>
      </c>
      <c r="J9" t="str">
        <f t="shared" si="8"/>
        <v/>
      </c>
      <c r="K9">
        <v>12.015599999999999</v>
      </c>
      <c r="L9">
        <v>130</v>
      </c>
      <c r="M9" t="str">
        <f t="shared" si="9"/>
        <v/>
      </c>
      <c r="N9">
        <v>7.7726375000000001</v>
      </c>
      <c r="O9">
        <v>131</v>
      </c>
      <c r="P9" t="str">
        <f t="shared" si="10"/>
        <v/>
      </c>
      <c r="Q9">
        <v>11.647128199999999</v>
      </c>
      <c r="R9">
        <v>132</v>
      </c>
      <c r="S9" t="str">
        <f t="shared" si="11"/>
        <v>best</v>
      </c>
      <c r="T9">
        <v>11.751192100000001</v>
      </c>
      <c r="U9">
        <v>132</v>
      </c>
      <c r="V9" t="str">
        <f t="shared" si="12"/>
        <v>best</v>
      </c>
      <c r="W9">
        <v>11.9091331</v>
      </c>
      <c r="X9">
        <v>131</v>
      </c>
      <c r="Y9" t="str">
        <f t="shared" si="13"/>
        <v/>
      </c>
      <c r="Z9">
        <v>6.8632837000000002</v>
      </c>
      <c r="AA9">
        <f t="shared" si="14"/>
        <v>132</v>
      </c>
      <c r="AB9" t="str">
        <f t="shared" si="15"/>
        <v>best</v>
      </c>
      <c r="AC9">
        <f t="shared" si="16"/>
        <v>11.9091331</v>
      </c>
      <c r="AD9">
        <v>131</v>
      </c>
      <c r="AE9" t="str">
        <f t="shared" si="1"/>
        <v/>
      </c>
      <c r="AF9">
        <v>899.45299999999997</v>
      </c>
      <c r="AG9">
        <v>130</v>
      </c>
      <c r="AH9" t="str">
        <f t="shared" si="2"/>
        <v/>
      </c>
      <c r="AI9">
        <v>899.40599999999995</v>
      </c>
      <c r="AJ9">
        <v>133</v>
      </c>
      <c r="AK9" t="str">
        <f t="shared" si="3"/>
        <v>best</v>
      </c>
      <c r="AL9">
        <v>897.4204651</v>
      </c>
      <c r="AM9">
        <f t="shared" si="4"/>
        <v>133</v>
      </c>
    </row>
    <row r="10" spans="1:39" x14ac:dyDescent="0.25">
      <c r="A10" t="s">
        <v>340</v>
      </c>
      <c r="B10">
        <f t="shared" si="5"/>
        <v>130</v>
      </c>
      <c r="C10">
        <v>130</v>
      </c>
      <c r="D10" t="str">
        <f t="shared" si="6"/>
        <v>best</v>
      </c>
      <c r="E10">
        <v>15.234400000000001</v>
      </c>
      <c r="F10">
        <v>124</v>
      </c>
      <c r="G10" t="str">
        <f t="shared" si="7"/>
        <v/>
      </c>
      <c r="H10">
        <v>11.25</v>
      </c>
      <c r="I10">
        <v>127</v>
      </c>
      <c r="J10" t="str">
        <f t="shared" si="8"/>
        <v/>
      </c>
      <c r="K10">
        <v>12.546900000000001</v>
      </c>
      <c r="L10">
        <v>127</v>
      </c>
      <c r="M10" t="str">
        <f t="shared" si="9"/>
        <v/>
      </c>
      <c r="N10">
        <v>7.3101884000000004</v>
      </c>
      <c r="O10">
        <v>128</v>
      </c>
      <c r="P10" t="str">
        <f t="shared" si="10"/>
        <v/>
      </c>
      <c r="Q10">
        <v>11.5430808</v>
      </c>
      <c r="R10">
        <v>128</v>
      </c>
      <c r="S10" t="str">
        <f t="shared" si="11"/>
        <v/>
      </c>
      <c r="T10">
        <v>11.5197632</v>
      </c>
      <c r="U10">
        <v>129</v>
      </c>
      <c r="V10" t="str">
        <f t="shared" si="12"/>
        <v/>
      </c>
      <c r="W10">
        <v>11.316243699999999</v>
      </c>
      <c r="X10">
        <v>128</v>
      </c>
      <c r="Y10" t="str">
        <f t="shared" si="13"/>
        <v/>
      </c>
      <c r="Z10">
        <v>6.8496487999999998</v>
      </c>
      <c r="AA10">
        <f t="shared" si="14"/>
        <v>129</v>
      </c>
      <c r="AB10" t="str">
        <f t="shared" si="15"/>
        <v/>
      </c>
      <c r="AC10">
        <f t="shared" si="16"/>
        <v>11.316243699999999</v>
      </c>
      <c r="AD10">
        <v>130</v>
      </c>
      <c r="AE10" t="str">
        <f t="shared" si="1"/>
        <v/>
      </c>
      <c r="AF10">
        <v>899.40599999999995</v>
      </c>
      <c r="AG10">
        <v>130</v>
      </c>
      <c r="AH10" t="str">
        <f t="shared" si="2"/>
        <v/>
      </c>
      <c r="AI10">
        <v>899.39099999999996</v>
      </c>
      <c r="AJ10">
        <v>131</v>
      </c>
      <c r="AK10" t="str">
        <f t="shared" si="3"/>
        <v>best</v>
      </c>
      <c r="AL10">
        <v>897.1448891</v>
      </c>
      <c r="AM10">
        <f t="shared" si="4"/>
        <v>131</v>
      </c>
    </row>
    <row r="11" spans="1:39" x14ac:dyDescent="0.25">
      <c r="A11" t="s">
        <v>341</v>
      </c>
      <c r="B11">
        <f t="shared" si="5"/>
        <v>129</v>
      </c>
      <c r="C11">
        <v>129</v>
      </c>
      <c r="D11" t="str">
        <f t="shared" si="6"/>
        <v>best</v>
      </c>
      <c r="E11">
        <v>14.890599999999999</v>
      </c>
      <c r="F11">
        <v>127</v>
      </c>
      <c r="G11" t="str">
        <f t="shared" si="7"/>
        <v/>
      </c>
      <c r="H11">
        <v>11.484400000000001</v>
      </c>
      <c r="I11">
        <v>128</v>
      </c>
      <c r="J11" t="str">
        <f t="shared" si="8"/>
        <v/>
      </c>
      <c r="K11">
        <v>12.3125</v>
      </c>
      <c r="L11">
        <v>129</v>
      </c>
      <c r="M11" t="str">
        <f t="shared" si="9"/>
        <v>best</v>
      </c>
      <c r="N11">
        <v>7.3901092000000004</v>
      </c>
      <c r="O11">
        <v>130</v>
      </c>
      <c r="P11" t="str">
        <f t="shared" si="10"/>
        <v/>
      </c>
      <c r="Q11">
        <v>11.651032900000001</v>
      </c>
      <c r="R11">
        <v>130</v>
      </c>
      <c r="S11" t="str">
        <f t="shared" si="11"/>
        <v/>
      </c>
      <c r="T11">
        <v>11.5784599</v>
      </c>
      <c r="U11">
        <v>129</v>
      </c>
      <c r="V11" t="str">
        <f t="shared" si="12"/>
        <v>best</v>
      </c>
      <c r="W11">
        <v>11.5080098</v>
      </c>
      <c r="X11">
        <v>130</v>
      </c>
      <c r="Y11" t="str">
        <f t="shared" si="13"/>
        <v/>
      </c>
      <c r="Z11">
        <v>6.9664356999999999</v>
      </c>
      <c r="AA11">
        <f t="shared" si="14"/>
        <v>129</v>
      </c>
      <c r="AB11" t="str">
        <f t="shared" si="15"/>
        <v>best</v>
      </c>
      <c r="AC11">
        <f t="shared" si="16"/>
        <v>11.5080098</v>
      </c>
      <c r="AD11">
        <v>131</v>
      </c>
      <c r="AE11" t="str">
        <f t="shared" si="1"/>
        <v/>
      </c>
      <c r="AF11">
        <v>899.34400000000005</v>
      </c>
      <c r="AG11">
        <v>130</v>
      </c>
      <c r="AH11" t="str">
        <f t="shared" si="2"/>
        <v/>
      </c>
      <c r="AI11">
        <v>899.375</v>
      </c>
      <c r="AJ11">
        <v>132</v>
      </c>
      <c r="AK11" t="str">
        <f t="shared" si="3"/>
        <v>best</v>
      </c>
      <c r="AL11">
        <v>897.49271009999995</v>
      </c>
      <c r="AM11">
        <f t="shared" si="4"/>
        <v>132</v>
      </c>
    </row>
    <row r="12" spans="1:39" x14ac:dyDescent="0.25">
      <c r="A12" t="s">
        <v>342</v>
      </c>
      <c r="B12">
        <f t="shared" si="5"/>
        <v>128</v>
      </c>
      <c r="C12">
        <v>128</v>
      </c>
      <c r="D12" t="str">
        <f t="shared" si="6"/>
        <v>best</v>
      </c>
      <c r="E12">
        <v>14.765599999999999</v>
      </c>
      <c r="F12">
        <v>122</v>
      </c>
      <c r="G12" t="str">
        <f t="shared" si="7"/>
        <v/>
      </c>
      <c r="H12">
        <v>11.1875</v>
      </c>
      <c r="I12">
        <v>125</v>
      </c>
      <c r="J12" t="str">
        <f t="shared" si="8"/>
        <v/>
      </c>
      <c r="K12">
        <v>11.703099999999999</v>
      </c>
      <c r="L12">
        <v>127</v>
      </c>
      <c r="M12" t="str">
        <f t="shared" si="9"/>
        <v/>
      </c>
      <c r="N12">
        <v>7.1559537000000004</v>
      </c>
      <c r="O12">
        <v>127</v>
      </c>
      <c r="P12" t="str">
        <f t="shared" si="10"/>
        <v/>
      </c>
      <c r="Q12">
        <v>11.1300215</v>
      </c>
      <c r="R12">
        <v>127</v>
      </c>
      <c r="S12" t="str">
        <f t="shared" si="11"/>
        <v/>
      </c>
      <c r="T12">
        <v>11.117544799999999</v>
      </c>
      <c r="U12">
        <v>128</v>
      </c>
      <c r="V12" t="str">
        <f t="shared" si="12"/>
        <v>best</v>
      </c>
      <c r="W12">
        <v>11.302281000000001</v>
      </c>
      <c r="X12">
        <v>130</v>
      </c>
      <c r="Y12" t="str">
        <f t="shared" si="13"/>
        <v/>
      </c>
      <c r="Z12">
        <v>6.7975110000000001</v>
      </c>
      <c r="AA12">
        <f t="shared" si="14"/>
        <v>128</v>
      </c>
      <c r="AB12" t="str">
        <f t="shared" si="15"/>
        <v>best</v>
      </c>
      <c r="AC12">
        <f t="shared" si="16"/>
        <v>11.302281000000001</v>
      </c>
      <c r="AD12">
        <v>130</v>
      </c>
      <c r="AE12" t="str">
        <f t="shared" si="1"/>
        <v/>
      </c>
      <c r="AF12">
        <v>899.29700000000003</v>
      </c>
      <c r="AG12">
        <v>129</v>
      </c>
      <c r="AH12" t="str">
        <f t="shared" si="2"/>
        <v/>
      </c>
      <c r="AI12">
        <v>899.15599999999995</v>
      </c>
      <c r="AJ12">
        <v>131</v>
      </c>
      <c r="AK12" t="str">
        <f t="shared" si="3"/>
        <v>best</v>
      </c>
      <c r="AL12">
        <v>897.59152510000001</v>
      </c>
      <c r="AM12">
        <f t="shared" si="4"/>
        <v>131</v>
      </c>
    </row>
    <row r="13" spans="1:39" x14ac:dyDescent="0.25">
      <c r="A13" t="s">
        <v>343</v>
      </c>
      <c r="B13">
        <f t="shared" si="5"/>
        <v>130</v>
      </c>
      <c r="C13">
        <v>130</v>
      </c>
      <c r="D13" t="str">
        <f t="shared" si="6"/>
        <v>best</v>
      </c>
      <c r="E13">
        <v>15.7188</v>
      </c>
      <c r="F13">
        <v>122</v>
      </c>
      <c r="G13" t="str">
        <f t="shared" si="7"/>
        <v/>
      </c>
      <c r="H13">
        <v>10.921900000000001</v>
      </c>
      <c r="I13">
        <v>125</v>
      </c>
      <c r="J13" t="str">
        <f t="shared" si="8"/>
        <v/>
      </c>
      <c r="K13">
        <v>12.046900000000001</v>
      </c>
      <c r="L13">
        <v>126</v>
      </c>
      <c r="M13" t="str">
        <f t="shared" si="9"/>
        <v/>
      </c>
      <c r="N13">
        <v>7.5250601000000001</v>
      </c>
      <c r="O13">
        <v>126</v>
      </c>
      <c r="P13" t="str">
        <f t="shared" si="10"/>
        <v/>
      </c>
      <c r="Q13">
        <v>11.2082949</v>
      </c>
      <c r="R13">
        <v>127</v>
      </c>
      <c r="S13" t="str">
        <f t="shared" si="11"/>
        <v/>
      </c>
      <c r="T13">
        <v>11.3464125</v>
      </c>
      <c r="U13">
        <v>129</v>
      </c>
      <c r="V13" t="str">
        <f t="shared" si="12"/>
        <v/>
      </c>
      <c r="W13">
        <v>10.979134999999999</v>
      </c>
      <c r="X13">
        <v>127</v>
      </c>
      <c r="Y13" t="str">
        <f t="shared" si="13"/>
        <v/>
      </c>
      <c r="Z13">
        <v>6.7036642999999998</v>
      </c>
      <c r="AA13">
        <f t="shared" si="14"/>
        <v>129</v>
      </c>
      <c r="AB13" t="str">
        <f t="shared" si="15"/>
        <v/>
      </c>
      <c r="AC13">
        <f t="shared" si="16"/>
        <v>10.979134999999999</v>
      </c>
      <c r="AD13">
        <v>130</v>
      </c>
      <c r="AE13" t="str">
        <f t="shared" si="1"/>
        <v/>
      </c>
      <c r="AF13">
        <v>899.39099999999996</v>
      </c>
      <c r="AG13">
        <v>130</v>
      </c>
      <c r="AH13" t="str">
        <f t="shared" si="2"/>
        <v/>
      </c>
      <c r="AI13">
        <v>899.23400000000004</v>
      </c>
      <c r="AJ13">
        <v>131</v>
      </c>
      <c r="AK13" t="str">
        <f t="shared" si="3"/>
        <v>best</v>
      </c>
      <c r="AL13">
        <v>896.50444460000006</v>
      </c>
      <c r="AM13">
        <f t="shared" si="4"/>
        <v>131</v>
      </c>
    </row>
    <row r="14" spans="1:39" x14ac:dyDescent="0.25">
      <c r="A14" t="s">
        <v>344</v>
      </c>
      <c r="B14">
        <f t="shared" si="5"/>
        <v>130</v>
      </c>
      <c r="C14">
        <v>128</v>
      </c>
      <c r="D14" t="str">
        <f t="shared" si="6"/>
        <v/>
      </c>
      <c r="E14">
        <v>15.3438</v>
      </c>
      <c r="F14">
        <v>122</v>
      </c>
      <c r="G14" t="str">
        <f t="shared" si="7"/>
        <v/>
      </c>
      <c r="H14">
        <v>11.3438</v>
      </c>
      <c r="I14">
        <v>127</v>
      </c>
      <c r="J14" t="str">
        <f t="shared" si="8"/>
        <v/>
      </c>
      <c r="K14">
        <v>12.2812</v>
      </c>
      <c r="L14">
        <v>127</v>
      </c>
      <c r="M14" t="str">
        <f t="shared" si="9"/>
        <v/>
      </c>
      <c r="N14">
        <v>7.6841043999999998</v>
      </c>
      <c r="O14">
        <v>127</v>
      </c>
      <c r="P14" t="str">
        <f t="shared" si="10"/>
        <v/>
      </c>
      <c r="Q14">
        <v>11.493411200000001</v>
      </c>
      <c r="R14">
        <v>127</v>
      </c>
      <c r="S14" t="str">
        <f t="shared" si="11"/>
        <v/>
      </c>
      <c r="T14">
        <v>11.289200900000001</v>
      </c>
      <c r="U14">
        <v>130</v>
      </c>
      <c r="V14" t="str">
        <f t="shared" si="12"/>
        <v>best</v>
      </c>
      <c r="W14">
        <v>11.262961199999999</v>
      </c>
      <c r="X14">
        <v>129</v>
      </c>
      <c r="Y14" t="str">
        <f t="shared" si="13"/>
        <v/>
      </c>
      <c r="Z14">
        <v>6.7532994999999998</v>
      </c>
      <c r="AA14">
        <f t="shared" si="14"/>
        <v>130</v>
      </c>
      <c r="AB14" t="str">
        <f t="shared" si="15"/>
        <v>best</v>
      </c>
      <c r="AC14">
        <f t="shared" si="16"/>
        <v>11.262961199999999</v>
      </c>
      <c r="AD14">
        <v>129</v>
      </c>
      <c r="AE14" t="str">
        <f t="shared" si="1"/>
        <v/>
      </c>
      <c r="AF14">
        <v>899.43799999999999</v>
      </c>
      <c r="AG14">
        <v>129</v>
      </c>
      <c r="AH14" t="str">
        <f t="shared" si="2"/>
        <v/>
      </c>
      <c r="AI14">
        <v>899.31200000000001</v>
      </c>
      <c r="AJ14">
        <v>130</v>
      </c>
      <c r="AK14" t="str">
        <f t="shared" si="3"/>
        <v>best</v>
      </c>
      <c r="AL14">
        <v>895.68625220000001</v>
      </c>
      <c r="AM14">
        <f t="shared" si="4"/>
        <v>130</v>
      </c>
    </row>
    <row r="15" spans="1:39" x14ac:dyDescent="0.25">
      <c r="A15" t="s">
        <v>345</v>
      </c>
      <c r="B15">
        <f t="shared" si="5"/>
        <v>154</v>
      </c>
      <c r="C15">
        <v>151</v>
      </c>
      <c r="D15" t="str">
        <f t="shared" si="6"/>
        <v/>
      </c>
      <c r="E15">
        <v>17.515599999999999</v>
      </c>
      <c r="F15">
        <v>147</v>
      </c>
      <c r="G15" t="str">
        <f t="shared" si="7"/>
        <v/>
      </c>
      <c r="H15">
        <v>13.453099999999999</v>
      </c>
      <c r="I15">
        <v>150</v>
      </c>
      <c r="J15" t="str">
        <f t="shared" si="8"/>
        <v/>
      </c>
      <c r="K15">
        <v>14.3125</v>
      </c>
      <c r="L15">
        <v>151</v>
      </c>
      <c r="M15" t="str">
        <f t="shared" si="9"/>
        <v/>
      </c>
      <c r="N15">
        <v>8.5620168999999997</v>
      </c>
      <c r="O15">
        <v>152</v>
      </c>
      <c r="P15" t="str">
        <f t="shared" si="10"/>
        <v/>
      </c>
      <c r="Q15">
        <v>12.682519900000001</v>
      </c>
      <c r="R15">
        <v>154</v>
      </c>
      <c r="S15" t="str">
        <f t="shared" si="11"/>
        <v>best</v>
      </c>
      <c r="T15">
        <v>13.114967099999999</v>
      </c>
      <c r="U15">
        <v>154</v>
      </c>
      <c r="V15" t="str">
        <f t="shared" si="12"/>
        <v>best</v>
      </c>
      <c r="W15">
        <v>13.1794601</v>
      </c>
      <c r="X15">
        <v>152</v>
      </c>
      <c r="Y15" t="str">
        <f t="shared" si="13"/>
        <v/>
      </c>
      <c r="Z15">
        <v>7.7865010000000003</v>
      </c>
      <c r="AA15">
        <f t="shared" si="14"/>
        <v>154</v>
      </c>
      <c r="AB15" t="str">
        <f t="shared" si="15"/>
        <v>best</v>
      </c>
      <c r="AC15">
        <f t="shared" si="16"/>
        <v>13.1794601</v>
      </c>
      <c r="AD15">
        <v>154</v>
      </c>
      <c r="AE15" t="str">
        <f t="shared" si="1"/>
        <v/>
      </c>
      <c r="AF15">
        <v>899.43799999999999</v>
      </c>
      <c r="AG15">
        <v>152</v>
      </c>
      <c r="AH15" t="str">
        <f t="shared" si="2"/>
        <v/>
      </c>
      <c r="AI15">
        <v>899.35900000000004</v>
      </c>
      <c r="AJ15">
        <v>156</v>
      </c>
      <c r="AK15" t="str">
        <f t="shared" si="3"/>
        <v>best</v>
      </c>
      <c r="AL15">
        <v>897.74286070000005</v>
      </c>
      <c r="AM15">
        <f t="shared" si="4"/>
        <v>156</v>
      </c>
    </row>
    <row r="16" spans="1:39" x14ac:dyDescent="0.25">
      <c r="A16" t="s">
        <v>346</v>
      </c>
      <c r="B16">
        <f t="shared" si="5"/>
        <v>152</v>
      </c>
      <c r="C16">
        <v>149</v>
      </c>
      <c r="D16" t="str">
        <f t="shared" si="6"/>
        <v/>
      </c>
      <c r="E16">
        <v>17.765599999999999</v>
      </c>
      <c r="F16">
        <v>142</v>
      </c>
      <c r="G16" t="str">
        <f t="shared" si="7"/>
        <v/>
      </c>
      <c r="H16">
        <v>12.953099999999999</v>
      </c>
      <c r="I16">
        <v>150</v>
      </c>
      <c r="J16" t="str">
        <f t="shared" si="8"/>
        <v/>
      </c>
      <c r="K16">
        <v>14.203099999999999</v>
      </c>
      <c r="L16">
        <v>150</v>
      </c>
      <c r="M16" t="str">
        <f t="shared" si="9"/>
        <v/>
      </c>
      <c r="N16">
        <v>8.7622517999999996</v>
      </c>
      <c r="O16">
        <v>150</v>
      </c>
      <c r="P16" t="str">
        <f t="shared" si="10"/>
        <v/>
      </c>
      <c r="Q16">
        <v>12.8382855</v>
      </c>
      <c r="R16">
        <v>152</v>
      </c>
      <c r="S16" t="str">
        <f t="shared" si="11"/>
        <v>best</v>
      </c>
      <c r="T16">
        <v>12.9537608</v>
      </c>
      <c r="U16">
        <v>152</v>
      </c>
      <c r="V16" t="str">
        <f t="shared" si="12"/>
        <v>best</v>
      </c>
      <c r="W16">
        <v>13.0073933</v>
      </c>
      <c r="X16">
        <v>152</v>
      </c>
      <c r="Y16" t="str">
        <f t="shared" si="13"/>
        <v>best</v>
      </c>
      <c r="Z16">
        <v>7.6210005000000001</v>
      </c>
      <c r="AA16">
        <f t="shared" si="14"/>
        <v>152</v>
      </c>
      <c r="AB16" t="str">
        <f t="shared" si="15"/>
        <v>best</v>
      </c>
      <c r="AC16">
        <f t="shared" si="16"/>
        <v>13.0073933</v>
      </c>
      <c r="AD16">
        <v>153</v>
      </c>
      <c r="AE16" t="str">
        <f t="shared" si="1"/>
        <v>best</v>
      </c>
      <c r="AF16">
        <v>899.43799999999999</v>
      </c>
      <c r="AG16">
        <v>150</v>
      </c>
      <c r="AH16" t="str">
        <f t="shared" si="2"/>
        <v/>
      </c>
      <c r="AI16">
        <v>899.375</v>
      </c>
      <c r="AJ16">
        <v>153</v>
      </c>
      <c r="AK16" t="str">
        <f t="shared" si="3"/>
        <v>best</v>
      </c>
      <c r="AL16">
        <v>898.7434068</v>
      </c>
      <c r="AM16">
        <f t="shared" si="4"/>
        <v>153</v>
      </c>
    </row>
    <row r="17" spans="1:39" x14ac:dyDescent="0.25">
      <c r="A17" t="s">
        <v>347</v>
      </c>
      <c r="B17">
        <f t="shared" si="5"/>
        <v>146</v>
      </c>
      <c r="C17">
        <v>146</v>
      </c>
      <c r="D17" t="str">
        <f t="shared" si="6"/>
        <v>best</v>
      </c>
      <c r="E17">
        <v>17.046900000000001</v>
      </c>
      <c r="F17">
        <v>142</v>
      </c>
      <c r="G17" t="str">
        <f t="shared" si="7"/>
        <v/>
      </c>
      <c r="H17">
        <v>12.890599999999999</v>
      </c>
      <c r="I17">
        <v>145</v>
      </c>
      <c r="J17" t="str">
        <f t="shared" si="8"/>
        <v/>
      </c>
      <c r="K17">
        <v>13.4688</v>
      </c>
      <c r="L17">
        <v>145</v>
      </c>
      <c r="M17" t="str">
        <f t="shared" si="9"/>
        <v/>
      </c>
      <c r="N17">
        <v>8.3989142000000001</v>
      </c>
      <c r="O17">
        <v>145</v>
      </c>
      <c r="P17" t="str">
        <f t="shared" si="10"/>
        <v/>
      </c>
      <c r="Q17">
        <v>12.3629772</v>
      </c>
      <c r="R17">
        <v>147</v>
      </c>
      <c r="S17" t="str">
        <f t="shared" si="11"/>
        <v/>
      </c>
      <c r="T17">
        <v>12.629523300000001</v>
      </c>
      <c r="U17">
        <v>146</v>
      </c>
      <c r="V17" t="str">
        <f t="shared" si="12"/>
        <v>best</v>
      </c>
      <c r="W17">
        <v>12.432523399999999</v>
      </c>
      <c r="X17">
        <v>146</v>
      </c>
      <c r="Y17" t="str">
        <f t="shared" si="13"/>
        <v>best</v>
      </c>
      <c r="Z17">
        <v>7.0091118000000003</v>
      </c>
      <c r="AA17">
        <f t="shared" si="14"/>
        <v>146</v>
      </c>
      <c r="AB17" t="str">
        <f t="shared" si="15"/>
        <v>best</v>
      </c>
      <c r="AC17">
        <f t="shared" si="16"/>
        <v>12.432523399999999</v>
      </c>
      <c r="AD17">
        <v>150</v>
      </c>
      <c r="AE17" t="str">
        <f t="shared" si="1"/>
        <v>best</v>
      </c>
      <c r="AF17">
        <v>899.375</v>
      </c>
      <c r="AG17">
        <v>147</v>
      </c>
      <c r="AH17" t="str">
        <f t="shared" si="2"/>
        <v/>
      </c>
      <c r="AI17">
        <v>899.39099999999996</v>
      </c>
      <c r="AJ17">
        <v>150</v>
      </c>
      <c r="AK17" t="str">
        <f t="shared" si="3"/>
        <v>best</v>
      </c>
      <c r="AL17">
        <v>898.47684119999997</v>
      </c>
      <c r="AM17">
        <f t="shared" si="4"/>
        <v>150</v>
      </c>
    </row>
    <row r="18" spans="1:39" x14ac:dyDescent="0.25">
      <c r="A18" t="s">
        <v>348</v>
      </c>
      <c r="B18">
        <f t="shared" si="5"/>
        <v>142</v>
      </c>
      <c r="C18">
        <v>141</v>
      </c>
      <c r="D18" t="str">
        <f t="shared" si="6"/>
        <v/>
      </c>
      <c r="E18">
        <v>16.890599999999999</v>
      </c>
      <c r="F18">
        <v>138</v>
      </c>
      <c r="G18" t="str">
        <f t="shared" si="7"/>
        <v/>
      </c>
      <c r="H18">
        <v>12.6875</v>
      </c>
      <c r="I18">
        <v>139</v>
      </c>
      <c r="J18" t="str">
        <f t="shared" si="8"/>
        <v/>
      </c>
      <c r="K18">
        <v>13.375</v>
      </c>
      <c r="L18">
        <v>140</v>
      </c>
      <c r="M18" t="str">
        <f t="shared" si="9"/>
        <v/>
      </c>
      <c r="N18">
        <v>8.0825755000000008</v>
      </c>
      <c r="O18">
        <v>140</v>
      </c>
      <c r="P18" t="str">
        <f t="shared" si="10"/>
        <v/>
      </c>
      <c r="Q18">
        <v>11.993047900000001</v>
      </c>
      <c r="R18">
        <v>143</v>
      </c>
      <c r="S18" t="str">
        <f t="shared" si="11"/>
        <v/>
      </c>
      <c r="T18">
        <v>12.3736806</v>
      </c>
      <c r="U18">
        <v>142</v>
      </c>
      <c r="V18" t="str">
        <f t="shared" si="12"/>
        <v>best</v>
      </c>
      <c r="W18">
        <v>12.1954642</v>
      </c>
      <c r="X18">
        <v>142</v>
      </c>
      <c r="Y18" t="str">
        <f t="shared" si="13"/>
        <v>best</v>
      </c>
      <c r="Z18">
        <v>6.8849258999999998</v>
      </c>
      <c r="AA18">
        <f t="shared" si="14"/>
        <v>142</v>
      </c>
      <c r="AB18" t="str">
        <f t="shared" si="15"/>
        <v>best</v>
      </c>
      <c r="AC18">
        <f t="shared" si="16"/>
        <v>12.1954642</v>
      </c>
      <c r="AD18">
        <v>143</v>
      </c>
      <c r="AE18" t="str">
        <f t="shared" si="1"/>
        <v/>
      </c>
      <c r="AF18">
        <v>899.53099999999995</v>
      </c>
      <c r="AG18">
        <v>143</v>
      </c>
      <c r="AH18" t="str">
        <f t="shared" si="2"/>
        <v/>
      </c>
      <c r="AI18">
        <v>899.46900000000005</v>
      </c>
      <c r="AJ18">
        <v>145</v>
      </c>
      <c r="AK18" t="str">
        <f t="shared" si="3"/>
        <v>best</v>
      </c>
      <c r="AL18">
        <v>896.82682669999997</v>
      </c>
      <c r="AM18">
        <f t="shared" si="4"/>
        <v>145</v>
      </c>
    </row>
    <row r="19" spans="1:39" x14ac:dyDescent="0.25">
      <c r="A19" t="s">
        <v>349</v>
      </c>
      <c r="B19">
        <f t="shared" si="5"/>
        <v>145</v>
      </c>
      <c r="C19">
        <v>141</v>
      </c>
      <c r="D19" t="str">
        <f t="shared" si="6"/>
        <v/>
      </c>
      <c r="E19">
        <v>17.015599999999999</v>
      </c>
      <c r="F19">
        <v>137</v>
      </c>
      <c r="G19" t="str">
        <f t="shared" si="7"/>
        <v/>
      </c>
      <c r="H19">
        <v>12.8125</v>
      </c>
      <c r="I19">
        <v>142</v>
      </c>
      <c r="J19" t="str">
        <f t="shared" si="8"/>
        <v/>
      </c>
      <c r="K19">
        <v>13.2812</v>
      </c>
      <c r="L19">
        <v>140</v>
      </c>
      <c r="M19" t="str">
        <f t="shared" si="9"/>
        <v/>
      </c>
      <c r="N19">
        <v>8.0896922999999994</v>
      </c>
      <c r="O19">
        <v>144</v>
      </c>
      <c r="P19" t="str">
        <f t="shared" si="10"/>
        <v/>
      </c>
      <c r="Q19">
        <v>12.669283699999999</v>
      </c>
      <c r="R19">
        <v>145</v>
      </c>
      <c r="S19" t="str">
        <f t="shared" si="11"/>
        <v>best</v>
      </c>
      <c r="T19">
        <v>12.617884099999999</v>
      </c>
      <c r="U19">
        <v>145</v>
      </c>
      <c r="V19" t="str">
        <f t="shared" si="12"/>
        <v>best</v>
      </c>
      <c r="W19">
        <v>12.8760352</v>
      </c>
      <c r="X19">
        <v>144</v>
      </c>
      <c r="Y19" t="str">
        <f t="shared" si="13"/>
        <v/>
      </c>
      <c r="Z19">
        <v>7.4095038999999998</v>
      </c>
      <c r="AA19">
        <f t="shared" si="14"/>
        <v>145</v>
      </c>
      <c r="AB19" t="str">
        <f t="shared" si="15"/>
        <v>best</v>
      </c>
      <c r="AC19">
        <f t="shared" si="16"/>
        <v>12.8760352</v>
      </c>
      <c r="AD19">
        <v>143</v>
      </c>
      <c r="AE19" t="str">
        <f t="shared" si="1"/>
        <v/>
      </c>
      <c r="AF19">
        <v>899.46900000000005</v>
      </c>
      <c r="AG19">
        <v>142</v>
      </c>
      <c r="AH19" t="str">
        <f t="shared" si="2"/>
        <v/>
      </c>
      <c r="AI19">
        <v>899.34400000000005</v>
      </c>
      <c r="AJ19">
        <v>146</v>
      </c>
      <c r="AK19" t="str">
        <f t="shared" si="3"/>
        <v>best</v>
      </c>
      <c r="AL19">
        <v>897.84626600000001</v>
      </c>
      <c r="AM19">
        <f t="shared" si="4"/>
        <v>146</v>
      </c>
    </row>
    <row r="20" spans="1:39" x14ac:dyDescent="0.25">
      <c r="A20" t="s">
        <v>350</v>
      </c>
      <c r="B20">
        <f t="shared" si="5"/>
        <v>143</v>
      </c>
      <c r="C20">
        <v>140</v>
      </c>
      <c r="D20" t="str">
        <f t="shared" si="6"/>
        <v/>
      </c>
      <c r="E20">
        <v>16.828099999999999</v>
      </c>
      <c r="F20">
        <v>139</v>
      </c>
      <c r="G20" t="str">
        <f t="shared" si="7"/>
        <v/>
      </c>
      <c r="H20">
        <v>12.9062</v>
      </c>
      <c r="I20">
        <v>140</v>
      </c>
      <c r="J20" t="str">
        <f t="shared" si="8"/>
        <v/>
      </c>
      <c r="K20">
        <v>13.390599999999999</v>
      </c>
      <c r="L20">
        <v>143</v>
      </c>
      <c r="M20" t="str">
        <f t="shared" si="9"/>
        <v>best</v>
      </c>
      <c r="N20">
        <v>8.4084368999999999</v>
      </c>
      <c r="O20">
        <v>142</v>
      </c>
      <c r="P20" t="str">
        <f t="shared" si="10"/>
        <v/>
      </c>
      <c r="Q20">
        <v>12.425814000000001</v>
      </c>
      <c r="R20">
        <v>143</v>
      </c>
      <c r="S20" t="str">
        <f t="shared" si="11"/>
        <v>best</v>
      </c>
      <c r="T20">
        <v>12.530814899999999</v>
      </c>
      <c r="U20">
        <v>143</v>
      </c>
      <c r="V20" t="str">
        <f t="shared" si="12"/>
        <v>best</v>
      </c>
      <c r="W20">
        <v>12.5981402</v>
      </c>
      <c r="X20">
        <v>142</v>
      </c>
      <c r="Y20" t="str">
        <f t="shared" si="13"/>
        <v/>
      </c>
      <c r="Z20">
        <v>7.2237131999999997</v>
      </c>
      <c r="AA20">
        <f t="shared" si="14"/>
        <v>143</v>
      </c>
      <c r="AB20" t="str">
        <f t="shared" si="15"/>
        <v>best</v>
      </c>
      <c r="AC20">
        <f t="shared" si="16"/>
        <v>12.5981402</v>
      </c>
      <c r="AD20">
        <v>143</v>
      </c>
      <c r="AE20" t="str">
        <f t="shared" si="1"/>
        <v/>
      </c>
      <c r="AF20">
        <v>899.45299999999997</v>
      </c>
      <c r="AG20">
        <v>141</v>
      </c>
      <c r="AH20" t="str">
        <f t="shared" si="2"/>
        <v/>
      </c>
      <c r="AI20">
        <v>899.48400000000004</v>
      </c>
      <c r="AJ20">
        <v>145</v>
      </c>
      <c r="AK20" t="str">
        <f t="shared" si="3"/>
        <v>best</v>
      </c>
      <c r="AL20">
        <v>898.23308889999998</v>
      </c>
      <c r="AM20">
        <f t="shared" si="4"/>
        <v>145</v>
      </c>
    </row>
    <row r="21" spans="1:39" x14ac:dyDescent="0.25">
      <c r="A21" t="s">
        <v>351</v>
      </c>
      <c r="B21">
        <f t="shared" si="5"/>
        <v>140</v>
      </c>
      <c r="C21">
        <v>140</v>
      </c>
      <c r="D21" t="str">
        <f t="shared" si="6"/>
        <v>best</v>
      </c>
      <c r="E21">
        <v>16.968800000000002</v>
      </c>
      <c r="F21">
        <v>136</v>
      </c>
      <c r="G21" t="str">
        <f t="shared" si="7"/>
        <v/>
      </c>
      <c r="H21">
        <v>12.546900000000001</v>
      </c>
      <c r="I21">
        <v>138</v>
      </c>
      <c r="J21" t="str">
        <f t="shared" si="8"/>
        <v/>
      </c>
      <c r="K21">
        <v>13.265599999999999</v>
      </c>
      <c r="L21">
        <v>139</v>
      </c>
      <c r="M21" t="str">
        <f t="shared" si="9"/>
        <v/>
      </c>
      <c r="N21">
        <v>7.7842922999999997</v>
      </c>
      <c r="O21">
        <v>141</v>
      </c>
      <c r="P21" t="str">
        <f t="shared" si="10"/>
        <v/>
      </c>
      <c r="Q21">
        <v>12.171866400000001</v>
      </c>
      <c r="R21">
        <v>141</v>
      </c>
      <c r="S21" t="str">
        <f t="shared" si="11"/>
        <v/>
      </c>
      <c r="T21">
        <v>11.989471999999999</v>
      </c>
      <c r="U21">
        <v>138</v>
      </c>
      <c r="V21" t="str">
        <f t="shared" si="12"/>
        <v/>
      </c>
      <c r="W21">
        <v>11.898264299999999</v>
      </c>
      <c r="X21">
        <v>140</v>
      </c>
      <c r="Y21" t="str">
        <f t="shared" si="13"/>
        <v>best</v>
      </c>
      <c r="Z21">
        <v>6.8916158000000003</v>
      </c>
      <c r="AA21">
        <f t="shared" si="14"/>
        <v>138</v>
      </c>
      <c r="AB21" t="str">
        <f t="shared" si="15"/>
        <v/>
      </c>
      <c r="AC21">
        <f t="shared" si="16"/>
        <v>11.898264299999999</v>
      </c>
      <c r="AD21">
        <v>142</v>
      </c>
      <c r="AE21" t="str">
        <f t="shared" si="1"/>
        <v>best</v>
      </c>
      <c r="AF21">
        <v>899.5</v>
      </c>
      <c r="AG21">
        <v>140</v>
      </c>
      <c r="AH21" t="str">
        <f t="shared" si="2"/>
        <v/>
      </c>
      <c r="AI21">
        <v>899.34400000000005</v>
      </c>
      <c r="AJ21">
        <v>142</v>
      </c>
      <c r="AK21" t="str">
        <f t="shared" si="3"/>
        <v>best</v>
      </c>
      <c r="AL21">
        <v>897.41974979999998</v>
      </c>
      <c r="AM21">
        <f t="shared" si="4"/>
        <v>142</v>
      </c>
    </row>
    <row r="22" spans="1:39" x14ac:dyDescent="0.25">
      <c r="A22" t="s">
        <v>352</v>
      </c>
      <c r="B22">
        <f t="shared" si="5"/>
        <v>144</v>
      </c>
      <c r="C22">
        <v>140</v>
      </c>
      <c r="D22" t="str">
        <f t="shared" si="6"/>
        <v/>
      </c>
      <c r="E22">
        <v>16.734400000000001</v>
      </c>
      <c r="F22">
        <v>139</v>
      </c>
      <c r="G22" t="str">
        <f t="shared" si="7"/>
        <v/>
      </c>
      <c r="H22">
        <v>12.8125</v>
      </c>
      <c r="I22">
        <v>138</v>
      </c>
      <c r="J22" t="str">
        <f t="shared" si="8"/>
        <v/>
      </c>
      <c r="K22">
        <v>13.109400000000001</v>
      </c>
      <c r="L22">
        <v>143</v>
      </c>
      <c r="M22" t="str">
        <f t="shared" si="9"/>
        <v/>
      </c>
      <c r="N22">
        <v>8.0621702000000006</v>
      </c>
      <c r="O22">
        <v>143</v>
      </c>
      <c r="P22" t="str">
        <f t="shared" si="10"/>
        <v/>
      </c>
      <c r="Q22">
        <v>12.318223700000001</v>
      </c>
      <c r="R22">
        <v>143</v>
      </c>
      <c r="S22" t="str">
        <f t="shared" si="11"/>
        <v/>
      </c>
      <c r="T22">
        <v>12.2548982</v>
      </c>
      <c r="U22">
        <v>144</v>
      </c>
      <c r="V22" t="str">
        <f t="shared" si="12"/>
        <v>best</v>
      </c>
      <c r="W22">
        <v>12.225434399999999</v>
      </c>
      <c r="X22">
        <v>143</v>
      </c>
      <c r="Y22" t="str">
        <f t="shared" si="13"/>
        <v/>
      </c>
      <c r="Z22">
        <v>7.2087953999999996</v>
      </c>
      <c r="AA22">
        <f t="shared" si="14"/>
        <v>144</v>
      </c>
      <c r="AB22" t="str">
        <f t="shared" si="15"/>
        <v>best</v>
      </c>
      <c r="AC22">
        <f t="shared" si="16"/>
        <v>12.225434399999999</v>
      </c>
      <c r="AD22">
        <v>141</v>
      </c>
      <c r="AE22" t="str">
        <f t="shared" si="1"/>
        <v/>
      </c>
      <c r="AF22">
        <v>899.39099999999996</v>
      </c>
      <c r="AG22">
        <v>140</v>
      </c>
      <c r="AH22" t="str">
        <f t="shared" si="2"/>
        <v/>
      </c>
      <c r="AI22">
        <v>899.35900000000004</v>
      </c>
      <c r="AJ22">
        <v>145</v>
      </c>
      <c r="AK22" t="str">
        <f t="shared" si="3"/>
        <v>best</v>
      </c>
      <c r="AL22">
        <v>897.80404099999998</v>
      </c>
      <c r="AM22">
        <f t="shared" si="4"/>
        <v>145</v>
      </c>
    </row>
    <row r="23" spans="1:39" x14ac:dyDescent="0.25">
      <c r="A23" t="s">
        <v>353</v>
      </c>
      <c r="B23">
        <f t="shared" si="5"/>
        <v>141</v>
      </c>
      <c r="C23">
        <v>138</v>
      </c>
      <c r="D23" t="str">
        <f t="shared" si="6"/>
        <v/>
      </c>
      <c r="E23">
        <v>16.515599999999999</v>
      </c>
      <c r="F23">
        <v>135</v>
      </c>
      <c r="G23" t="str">
        <f t="shared" si="7"/>
        <v/>
      </c>
      <c r="H23">
        <v>12.453099999999999</v>
      </c>
      <c r="I23">
        <v>137</v>
      </c>
      <c r="J23" t="str">
        <f t="shared" si="8"/>
        <v/>
      </c>
      <c r="K23">
        <v>12.875</v>
      </c>
      <c r="L23">
        <v>138</v>
      </c>
      <c r="M23" t="str">
        <f t="shared" si="9"/>
        <v/>
      </c>
      <c r="N23">
        <v>7.9429436000000004</v>
      </c>
      <c r="O23">
        <v>140</v>
      </c>
      <c r="P23" t="str">
        <f t="shared" si="10"/>
        <v/>
      </c>
      <c r="Q23">
        <v>11.8664632</v>
      </c>
      <c r="R23">
        <v>140</v>
      </c>
      <c r="S23" t="str">
        <f t="shared" si="11"/>
        <v/>
      </c>
      <c r="T23">
        <v>11.621373699999999</v>
      </c>
      <c r="U23">
        <v>141</v>
      </c>
      <c r="V23" t="str">
        <f t="shared" si="12"/>
        <v>best</v>
      </c>
      <c r="W23">
        <v>11.675655900000001</v>
      </c>
      <c r="X23">
        <v>139</v>
      </c>
      <c r="Y23" t="str">
        <f t="shared" si="13"/>
        <v/>
      </c>
      <c r="Z23">
        <v>6.8021967999999999</v>
      </c>
      <c r="AA23">
        <f t="shared" si="14"/>
        <v>141</v>
      </c>
      <c r="AB23" t="str">
        <f t="shared" si="15"/>
        <v>best</v>
      </c>
      <c r="AC23">
        <f t="shared" si="16"/>
        <v>11.675655900000001</v>
      </c>
      <c r="AD23">
        <v>139</v>
      </c>
      <c r="AE23" t="str">
        <f t="shared" si="1"/>
        <v/>
      </c>
      <c r="AF23">
        <v>899.48400000000004</v>
      </c>
      <c r="AG23">
        <v>139</v>
      </c>
      <c r="AH23" t="str">
        <f t="shared" si="2"/>
        <v/>
      </c>
      <c r="AI23">
        <v>899.42200000000003</v>
      </c>
      <c r="AJ23">
        <v>143</v>
      </c>
      <c r="AK23" t="str">
        <f t="shared" si="3"/>
        <v>best</v>
      </c>
      <c r="AL23">
        <v>897.58529720000001</v>
      </c>
      <c r="AM23">
        <f t="shared" si="4"/>
        <v>143</v>
      </c>
    </row>
    <row r="24" spans="1:39" x14ac:dyDescent="0.25">
      <c r="A24" t="s">
        <v>354</v>
      </c>
      <c r="B24">
        <f t="shared" si="5"/>
        <v>140</v>
      </c>
      <c r="C24">
        <v>138</v>
      </c>
      <c r="D24" t="str">
        <f t="shared" si="6"/>
        <v/>
      </c>
      <c r="E24">
        <v>16.734400000000001</v>
      </c>
      <c r="F24">
        <v>133</v>
      </c>
      <c r="G24" t="str">
        <f t="shared" si="7"/>
        <v/>
      </c>
      <c r="H24">
        <v>12.4062</v>
      </c>
      <c r="I24">
        <v>136</v>
      </c>
      <c r="J24" t="str">
        <f t="shared" si="8"/>
        <v/>
      </c>
      <c r="K24">
        <v>12.984400000000001</v>
      </c>
      <c r="L24">
        <v>136</v>
      </c>
      <c r="M24" t="str">
        <f t="shared" si="9"/>
        <v/>
      </c>
      <c r="N24">
        <v>7.7223718000000003</v>
      </c>
      <c r="O24">
        <v>138</v>
      </c>
      <c r="P24" t="str">
        <f t="shared" si="10"/>
        <v/>
      </c>
      <c r="Q24">
        <v>11.672155</v>
      </c>
      <c r="R24">
        <v>139</v>
      </c>
      <c r="S24" t="str">
        <f t="shared" si="11"/>
        <v/>
      </c>
      <c r="T24">
        <v>11.778612900000001</v>
      </c>
      <c r="U24">
        <v>140</v>
      </c>
      <c r="V24" t="str">
        <f t="shared" si="12"/>
        <v>best</v>
      </c>
      <c r="W24">
        <v>11.949858000000001</v>
      </c>
      <c r="X24">
        <v>139</v>
      </c>
      <c r="Y24" t="str">
        <f t="shared" si="13"/>
        <v/>
      </c>
      <c r="Z24">
        <v>7.0044646000000004</v>
      </c>
      <c r="AA24">
        <f t="shared" si="14"/>
        <v>140</v>
      </c>
      <c r="AB24" t="str">
        <f t="shared" si="15"/>
        <v>best</v>
      </c>
      <c r="AC24">
        <f t="shared" si="16"/>
        <v>11.949858000000001</v>
      </c>
      <c r="AD24">
        <v>140</v>
      </c>
      <c r="AE24" t="str">
        <f t="shared" si="1"/>
        <v/>
      </c>
      <c r="AF24">
        <v>899.35900000000004</v>
      </c>
      <c r="AG24">
        <v>139</v>
      </c>
      <c r="AH24" t="str">
        <f t="shared" si="2"/>
        <v/>
      </c>
      <c r="AI24">
        <v>899.31200000000001</v>
      </c>
      <c r="AJ24">
        <v>142</v>
      </c>
      <c r="AK24" t="str">
        <f t="shared" si="3"/>
        <v>best</v>
      </c>
      <c r="AL24">
        <v>897.84953150000001</v>
      </c>
      <c r="AM24">
        <f t="shared" si="4"/>
        <v>142</v>
      </c>
    </row>
    <row r="25" spans="1:39" x14ac:dyDescent="0.25">
      <c r="A25" t="s">
        <v>355</v>
      </c>
      <c r="B25">
        <f t="shared" si="5"/>
        <v>140</v>
      </c>
      <c r="C25">
        <v>137</v>
      </c>
      <c r="D25" t="str">
        <f t="shared" si="6"/>
        <v/>
      </c>
      <c r="E25">
        <v>16.406199999999998</v>
      </c>
      <c r="F25">
        <v>132</v>
      </c>
      <c r="G25" t="str">
        <f t="shared" si="7"/>
        <v/>
      </c>
      <c r="H25">
        <v>12.140599999999999</v>
      </c>
      <c r="I25">
        <v>139</v>
      </c>
      <c r="J25" t="str">
        <f t="shared" si="8"/>
        <v/>
      </c>
      <c r="K25">
        <v>12.828099999999999</v>
      </c>
      <c r="L25">
        <v>137</v>
      </c>
      <c r="M25" t="str">
        <f t="shared" si="9"/>
        <v/>
      </c>
      <c r="N25">
        <v>7.8502551</v>
      </c>
      <c r="O25">
        <v>137</v>
      </c>
      <c r="P25" t="str">
        <f t="shared" si="10"/>
        <v/>
      </c>
      <c r="Q25">
        <v>11.6535978</v>
      </c>
      <c r="R25">
        <v>139</v>
      </c>
      <c r="S25" t="str">
        <f t="shared" si="11"/>
        <v/>
      </c>
      <c r="T25">
        <v>11.850951999999999</v>
      </c>
      <c r="U25">
        <v>140</v>
      </c>
      <c r="V25" t="str">
        <f t="shared" si="12"/>
        <v>best</v>
      </c>
      <c r="W25">
        <v>11.0269792</v>
      </c>
      <c r="X25">
        <v>140</v>
      </c>
      <c r="Y25" t="str">
        <f t="shared" si="13"/>
        <v>best</v>
      </c>
      <c r="Z25">
        <v>6.6864606999999996</v>
      </c>
      <c r="AA25">
        <f t="shared" si="14"/>
        <v>140</v>
      </c>
      <c r="AB25" t="str">
        <f t="shared" si="15"/>
        <v>best</v>
      </c>
      <c r="AC25">
        <f t="shared" si="16"/>
        <v>11.0269792</v>
      </c>
      <c r="AD25">
        <v>140</v>
      </c>
      <c r="AE25" t="str">
        <f t="shared" si="1"/>
        <v/>
      </c>
      <c r="AF25">
        <v>899.20299999999997</v>
      </c>
      <c r="AG25">
        <v>138</v>
      </c>
      <c r="AH25" t="str">
        <f t="shared" si="2"/>
        <v/>
      </c>
      <c r="AI25">
        <v>899.26599999999996</v>
      </c>
      <c r="AJ25">
        <v>141</v>
      </c>
      <c r="AK25" t="str">
        <f t="shared" si="3"/>
        <v>best</v>
      </c>
      <c r="AL25">
        <v>897.55818829999998</v>
      </c>
      <c r="AM25">
        <f t="shared" si="4"/>
        <v>141</v>
      </c>
    </row>
    <row r="26" spans="1:39" x14ac:dyDescent="0.25">
      <c r="A26" t="s">
        <v>356</v>
      </c>
      <c r="B26">
        <f t="shared" si="5"/>
        <v>157</v>
      </c>
      <c r="C26">
        <v>154</v>
      </c>
      <c r="D26" t="str">
        <f t="shared" si="6"/>
        <v/>
      </c>
      <c r="E26">
        <v>17.515599999999999</v>
      </c>
      <c r="F26">
        <v>146</v>
      </c>
      <c r="G26" t="str">
        <f t="shared" si="7"/>
        <v/>
      </c>
      <c r="H26">
        <v>12.8125</v>
      </c>
      <c r="I26">
        <v>150</v>
      </c>
      <c r="J26" t="str">
        <f t="shared" si="8"/>
        <v/>
      </c>
      <c r="K26">
        <v>12.796900000000001</v>
      </c>
      <c r="L26">
        <v>151</v>
      </c>
      <c r="M26" t="str">
        <f t="shared" si="9"/>
        <v/>
      </c>
      <c r="N26">
        <v>8.7806289</v>
      </c>
      <c r="O26">
        <v>153</v>
      </c>
      <c r="P26" t="str">
        <f t="shared" si="10"/>
        <v/>
      </c>
      <c r="Q26">
        <v>12.999420900000001</v>
      </c>
      <c r="R26">
        <v>154</v>
      </c>
      <c r="S26" t="str">
        <f t="shared" si="11"/>
        <v/>
      </c>
      <c r="T26">
        <v>12.234932799999999</v>
      </c>
      <c r="U26">
        <v>157</v>
      </c>
      <c r="V26" t="str">
        <f t="shared" si="12"/>
        <v>best</v>
      </c>
      <c r="W26">
        <v>12.526560099999999</v>
      </c>
      <c r="X26">
        <v>154</v>
      </c>
      <c r="Y26" t="str">
        <f t="shared" si="13"/>
        <v/>
      </c>
      <c r="Z26">
        <v>7.5251595</v>
      </c>
      <c r="AA26">
        <f t="shared" si="14"/>
        <v>157</v>
      </c>
      <c r="AB26" t="str">
        <f t="shared" si="15"/>
        <v>best</v>
      </c>
      <c r="AC26">
        <f t="shared" si="16"/>
        <v>12.526560099999999</v>
      </c>
      <c r="AD26">
        <v>153</v>
      </c>
      <c r="AE26" t="str">
        <f t="shared" si="1"/>
        <v/>
      </c>
      <c r="AF26">
        <v>899.07799999999997</v>
      </c>
      <c r="AG26">
        <v>153</v>
      </c>
      <c r="AH26" t="str">
        <f t="shared" si="2"/>
        <v/>
      </c>
      <c r="AI26">
        <v>898.84400000000005</v>
      </c>
      <c r="AJ26">
        <v>158</v>
      </c>
      <c r="AK26" t="str">
        <f t="shared" si="3"/>
        <v>best</v>
      </c>
      <c r="AL26">
        <v>899.11415060000002</v>
      </c>
      <c r="AM26">
        <f t="shared" si="4"/>
        <v>158</v>
      </c>
    </row>
    <row r="27" spans="1:39" x14ac:dyDescent="0.25">
      <c r="A27" t="s">
        <v>357</v>
      </c>
      <c r="B27">
        <f t="shared" si="5"/>
        <v>149</v>
      </c>
      <c r="C27">
        <v>147</v>
      </c>
      <c r="D27" t="str">
        <f t="shared" si="6"/>
        <v/>
      </c>
      <c r="E27">
        <v>16.546900000000001</v>
      </c>
      <c r="F27">
        <v>144</v>
      </c>
      <c r="G27" t="str">
        <f t="shared" si="7"/>
        <v/>
      </c>
      <c r="H27">
        <v>12.5938</v>
      </c>
      <c r="I27">
        <v>144</v>
      </c>
      <c r="J27" t="str">
        <f t="shared" si="8"/>
        <v/>
      </c>
      <c r="K27">
        <v>12.3125</v>
      </c>
      <c r="L27">
        <v>147</v>
      </c>
      <c r="M27" t="str">
        <f t="shared" si="9"/>
        <v/>
      </c>
      <c r="N27">
        <v>8.4912343000000003</v>
      </c>
      <c r="O27">
        <v>147</v>
      </c>
      <c r="P27" t="str">
        <f t="shared" si="10"/>
        <v/>
      </c>
      <c r="Q27">
        <v>11.530629899999999</v>
      </c>
      <c r="R27">
        <v>149</v>
      </c>
      <c r="S27" t="str">
        <f t="shared" si="11"/>
        <v>best</v>
      </c>
      <c r="T27">
        <v>12.008824199999999</v>
      </c>
      <c r="U27">
        <v>149</v>
      </c>
      <c r="V27" t="str">
        <f t="shared" si="12"/>
        <v>best</v>
      </c>
      <c r="W27">
        <v>12.8118406</v>
      </c>
      <c r="X27">
        <v>148</v>
      </c>
      <c r="Y27" t="str">
        <f t="shared" si="13"/>
        <v/>
      </c>
      <c r="Z27">
        <v>7.3518043000000004</v>
      </c>
      <c r="AA27">
        <f t="shared" si="14"/>
        <v>149</v>
      </c>
      <c r="AB27" t="str">
        <f t="shared" si="15"/>
        <v>best</v>
      </c>
      <c r="AC27">
        <f t="shared" si="16"/>
        <v>12.8118406</v>
      </c>
      <c r="AD27">
        <v>150</v>
      </c>
      <c r="AE27" t="str">
        <f t="shared" si="1"/>
        <v>best</v>
      </c>
      <c r="AF27">
        <v>899.125</v>
      </c>
      <c r="AG27">
        <v>148</v>
      </c>
      <c r="AH27" t="str">
        <f t="shared" si="2"/>
        <v/>
      </c>
      <c r="AI27">
        <v>899.125</v>
      </c>
      <c r="AJ27">
        <v>149</v>
      </c>
      <c r="AK27" t="str">
        <f t="shared" si="3"/>
        <v/>
      </c>
      <c r="AL27">
        <v>897.31799020000005</v>
      </c>
      <c r="AM27">
        <f t="shared" si="4"/>
        <v>150</v>
      </c>
    </row>
    <row r="28" spans="1:39" x14ac:dyDescent="0.25">
      <c r="A28" t="s">
        <v>358</v>
      </c>
      <c r="B28">
        <f t="shared" si="5"/>
        <v>144</v>
      </c>
      <c r="C28">
        <v>143</v>
      </c>
      <c r="D28" t="str">
        <f t="shared" si="6"/>
        <v/>
      </c>
      <c r="E28">
        <v>16.406199999999998</v>
      </c>
      <c r="F28">
        <v>137</v>
      </c>
      <c r="G28" t="str">
        <f t="shared" si="7"/>
        <v/>
      </c>
      <c r="H28">
        <v>12.390599999999999</v>
      </c>
      <c r="I28">
        <v>142</v>
      </c>
      <c r="J28" t="str">
        <f t="shared" si="8"/>
        <v/>
      </c>
      <c r="K28">
        <v>12.390599999999999</v>
      </c>
      <c r="L28">
        <v>139</v>
      </c>
      <c r="M28" t="str">
        <f t="shared" si="9"/>
        <v/>
      </c>
      <c r="N28">
        <v>7.8469536</v>
      </c>
      <c r="O28">
        <v>141</v>
      </c>
      <c r="P28" t="str">
        <f t="shared" si="10"/>
        <v/>
      </c>
      <c r="Q28">
        <v>10.978358099999999</v>
      </c>
      <c r="R28">
        <v>142</v>
      </c>
      <c r="S28" t="str">
        <f t="shared" si="11"/>
        <v/>
      </c>
      <c r="T28">
        <v>11.8794401</v>
      </c>
      <c r="U28">
        <v>144</v>
      </c>
      <c r="V28" t="str">
        <f t="shared" si="12"/>
        <v>best</v>
      </c>
      <c r="W28">
        <v>12.100483000000001</v>
      </c>
      <c r="X28">
        <v>146</v>
      </c>
      <c r="Y28" t="str">
        <f t="shared" si="13"/>
        <v/>
      </c>
      <c r="Z28">
        <v>6.9883341999999997</v>
      </c>
      <c r="AA28">
        <f t="shared" si="14"/>
        <v>144</v>
      </c>
      <c r="AB28" t="str">
        <f t="shared" si="15"/>
        <v>best</v>
      </c>
      <c r="AC28">
        <f t="shared" si="16"/>
        <v>12.100483000000001</v>
      </c>
      <c r="AD28">
        <v>145</v>
      </c>
      <c r="AE28" t="str">
        <f t="shared" si="1"/>
        <v/>
      </c>
      <c r="AF28">
        <v>899.46900000000005</v>
      </c>
      <c r="AG28">
        <v>145</v>
      </c>
      <c r="AH28" t="str">
        <f t="shared" si="2"/>
        <v/>
      </c>
      <c r="AI28">
        <v>899.29700000000003</v>
      </c>
      <c r="AJ28">
        <v>146</v>
      </c>
      <c r="AK28" t="str">
        <f t="shared" si="3"/>
        <v>best</v>
      </c>
      <c r="AL28">
        <v>898.18182650000006</v>
      </c>
      <c r="AM28">
        <f t="shared" si="4"/>
        <v>146</v>
      </c>
    </row>
    <row r="29" spans="1:39" x14ac:dyDescent="0.25">
      <c r="A29" t="s">
        <v>359</v>
      </c>
      <c r="B29">
        <f t="shared" si="5"/>
        <v>143</v>
      </c>
      <c r="C29">
        <v>143</v>
      </c>
      <c r="D29" t="str">
        <f t="shared" si="6"/>
        <v>best</v>
      </c>
      <c r="E29">
        <v>15.6562</v>
      </c>
      <c r="F29">
        <v>137</v>
      </c>
      <c r="G29" t="str">
        <f t="shared" si="7"/>
        <v/>
      </c>
      <c r="H29">
        <v>11.890599999999999</v>
      </c>
      <c r="I29">
        <v>142</v>
      </c>
      <c r="J29" t="str">
        <f t="shared" si="8"/>
        <v/>
      </c>
      <c r="K29">
        <v>12.328099999999999</v>
      </c>
      <c r="L29">
        <v>141</v>
      </c>
      <c r="M29" t="str">
        <f t="shared" si="9"/>
        <v/>
      </c>
      <c r="N29">
        <v>7.9295967999999997</v>
      </c>
      <c r="O29">
        <v>142</v>
      </c>
      <c r="P29" t="str">
        <f t="shared" si="10"/>
        <v/>
      </c>
      <c r="Q29">
        <v>12.041027400000001</v>
      </c>
      <c r="R29">
        <v>142</v>
      </c>
      <c r="S29" t="str">
        <f t="shared" si="11"/>
        <v/>
      </c>
      <c r="T29">
        <v>12.047319399999999</v>
      </c>
      <c r="U29">
        <v>141</v>
      </c>
      <c r="V29" t="str">
        <f t="shared" si="12"/>
        <v/>
      </c>
      <c r="W29">
        <v>12.0455521</v>
      </c>
      <c r="X29">
        <v>145</v>
      </c>
      <c r="Y29" t="str">
        <f t="shared" si="13"/>
        <v/>
      </c>
      <c r="Z29">
        <v>7.0801990000000004</v>
      </c>
      <c r="AA29">
        <f t="shared" si="14"/>
        <v>141</v>
      </c>
      <c r="AB29" t="str">
        <f t="shared" si="15"/>
        <v/>
      </c>
      <c r="AC29">
        <f t="shared" si="16"/>
        <v>12.0455521</v>
      </c>
      <c r="AD29">
        <v>145</v>
      </c>
      <c r="AE29" t="str">
        <f t="shared" si="1"/>
        <v>best</v>
      </c>
      <c r="AF29">
        <v>899.48400000000004</v>
      </c>
      <c r="AG29">
        <v>143</v>
      </c>
      <c r="AH29" t="str">
        <f t="shared" si="2"/>
        <v/>
      </c>
      <c r="AI29">
        <v>899.45299999999997</v>
      </c>
      <c r="AJ29">
        <v>144</v>
      </c>
      <c r="AK29" t="str">
        <f t="shared" si="3"/>
        <v/>
      </c>
      <c r="AL29">
        <v>897.60506820000001</v>
      </c>
      <c r="AM29">
        <f t="shared" si="4"/>
        <v>145</v>
      </c>
    </row>
    <row r="30" spans="1:39" x14ac:dyDescent="0.25">
      <c r="A30" t="s">
        <v>360</v>
      </c>
      <c r="B30">
        <f t="shared" si="5"/>
        <v>149</v>
      </c>
      <c r="C30">
        <v>144</v>
      </c>
      <c r="D30" t="str">
        <f t="shared" si="6"/>
        <v/>
      </c>
      <c r="E30">
        <v>15.9062</v>
      </c>
      <c r="F30">
        <v>140</v>
      </c>
      <c r="G30" t="str">
        <f t="shared" si="7"/>
        <v/>
      </c>
      <c r="H30">
        <v>12.078099999999999</v>
      </c>
      <c r="I30">
        <v>145</v>
      </c>
      <c r="J30" t="str">
        <f t="shared" si="8"/>
        <v/>
      </c>
      <c r="K30">
        <v>12.578099999999999</v>
      </c>
      <c r="L30">
        <v>144</v>
      </c>
      <c r="M30" t="str">
        <f t="shared" si="9"/>
        <v/>
      </c>
      <c r="N30">
        <v>8.5474098999999999</v>
      </c>
      <c r="O30">
        <v>147</v>
      </c>
      <c r="P30" t="str">
        <f t="shared" si="10"/>
        <v/>
      </c>
      <c r="Q30">
        <v>12.8046443</v>
      </c>
      <c r="R30">
        <v>149</v>
      </c>
      <c r="S30" t="str">
        <f t="shared" si="11"/>
        <v>best</v>
      </c>
      <c r="T30">
        <v>12.913977300000001</v>
      </c>
      <c r="U30">
        <v>149</v>
      </c>
      <c r="V30" t="str">
        <f t="shared" si="12"/>
        <v>best</v>
      </c>
      <c r="W30">
        <v>12.827733800000001</v>
      </c>
      <c r="X30">
        <v>149</v>
      </c>
      <c r="Y30" t="str">
        <f t="shared" si="13"/>
        <v>best</v>
      </c>
      <c r="Z30">
        <v>7.3054734000000003</v>
      </c>
      <c r="AA30">
        <f t="shared" si="14"/>
        <v>149</v>
      </c>
      <c r="AB30" t="str">
        <f t="shared" si="15"/>
        <v>best</v>
      </c>
      <c r="AC30">
        <f t="shared" si="16"/>
        <v>12.827733800000001</v>
      </c>
      <c r="AD30">
        <v>148</v>
      </c>
      <c r="AE30" t="str">
        <f t="shared" si="1"/>
        <v/>
      </c>
      <c r="AF30">
        <v>899.48400000000004</v>
      </c>
      <c r="AG30">
        <v>148</v>
      </c>
      <c r="AH30" t="str">
        <f t="shared" si="2"/>
        <v/>
      </c>
      <c r="AI30">
        <v>899.39099999999996</v>
      </c>
      <c r="AJ30">
        <v>149</v>
      </c>
      <c r="AK30" t="str">
        <f t="shared" si="3"/>
        <v>best</v>
      </c>
      <c r="AL30">
        <v>898.47409319999997</v>
      </c>
      <c r="AM30">
        <f t="shared" si="4"/>
        <v>149</v>
      </c>
    </row>
    <row r="31" spans="1:39" x14ac:dyDescent="0.25">
      <c r="A31" t="s">
        <v>361</v>
      </c>
      <c r="B31">
        <f t="shared" si="5"/>
        <v>144</v>
      </c>
      <c r="C31">
        <v>144</v>
      </c>
      <c r="D31" t="str">
        <f t="shared" si="6"/>
        <v>best</v>
      </c>
      <c r="E31">
        <v>15.921900000000001</v>
      </c>
      <c r="F31">
        <v>136</v>
      </c>
      <c r="G31" t="str">
        <f t="shared" si="7"/>
        <v/>
      </c>
      <c r="H31">
        <v>11.5938</v>
      </c>
      <c r="I31">
        <v>143</v>
      </c>
      <c r="J31" t="str">
        <f t="shared" si="8"/>
        <v/>
      </c>
      <c r="K31">
        <v>12.015599999999999</v>
      </c>
      <c r="L31">
        <v>142</v>
      </c>
      <c r="M31" t="str">
        <f t="shared" si="9"/>
        <v/>
      </c>
      <c r="N31">
        <v>7.8337025000000002</v>
      </c>
      <c r="O31">
        <v>144</v>
      </c>
      <c r="P31" t="str">
        <f t="shared" si="10"/>
        <v>best</v>
      </c>
      <c r="Q31">
        <v>12.1492465</v>
      </c>
      <c r="R31">
        <v>144</v>
      </c>
      <c r="S31" t="str">
        <f t="shared" si="11"/>
        <v>best</v>
      </c>
      <c r="T31">
        <v>12.1134553</v>
      </c>
      <c r="U31">
        <v>141</v>
      </c>
      <c r="V31" t="str">
        <f t="shared" si="12"/>
        <v/>
      </c>
      <c r="W31">
        <v>12.141275500000001</v>
      </c>
      <c r="X31">
        <v>143</v>
      </c>
      <c r="Y31" t="str">
        <f t="shared" si="13"/>
        <v/>
      </c>
      <c r="Z31">
        <v>6.9054631000000004</v>
      </c>
      <c r="AA31">
        <f t="shared" si="14"/>
        <v>141</v>
      </c>
      <c r="AB31" t="str">
        <f t="shared" si="15"/>
        <v/>
      </c>
      <c r="AC31">
        <f t="shared" si="16"/>
        <v>12.141275500000001</v>
      </c>
      <c r="AD31">
        <v>144</v>
      </c>
      <c r="AE31" t="str">
        <f t="shared" si="1"/>
        <v>best</v>
      </c>
      <c r="AF31">
        <v>899.40599999999995</v>
      </c>
      <c r="AG31">
        <v>143</v>
      </c>
      <c r="AH31" t="str">
        <f t="shared" si="2"/>
        <v/>
      </c>
      <c r="AI31">
        <v>899.42200000000003</v>
      </c>
      <c r="AJ31">
        <v>144</v>
      </c>
      <c r="AK31" t="str">
        <f t="shared" si="3"/>
        <v>best</v>
      </c>
      <c r="AL31">
        <v>897.5566288</v>
      </c>
      <c r="AM31">
        <f t="shared" si="4"/>
        <v>144</v>
      </c>
    </row>
    <row r="32" spans="1:39" x14ac:dyDescent="0.25">
      <c r="A32" t="s">
        <v>362</v>
      </c>
      <c r="B32">
        <f t="shared" si="5"/>
        <v>145</v>
      </c>
      <c r="C32">
        <v>144</v>
      </c>
      <c r="D32" t="str">
        <f t="shared" si="6"/>
        <v/>
      </c>
      <c r="E32">
        <v>15.046900000000001</v>
      </c>
      <c r="F32">
        <v>141</v>
      </c>
      <c r="G32" t="str">
        <f t="shared" si="7"/>
        <v/>
      </c>
      <c r="H32">
        <v>11.75</v>
      </c>
      <c r="I32">
        <v>141</v>
      </c>
      <c r="J32" t="str">
        <f t="shared" si="8"/>
        <v/>
      </c>
      <c r="K32">
        <v>11.578099999999999</v>
      </c>
      <c r="L32">
        <v>143</v>
      </c>
      <c r="M32" t="str">
        <f t="shared" si="9"/>
        <v/>
      </c>
      <c r="N32">
        <v>7.9811452000000003</v>
      </c>
      <c r="O32">
        <v>147</v>
      </c>
      <c r="P32" t="str">
        <f t="shared" si="10"/>
        <v/>
      </c>
      <c r="Q32">
        <v>12.3935893</v>
      </c>
      <c r="R32">
        <v>145</v>
      </c>
      <c r="S32" t="str">
        <f t="shared" si="11"/>
        <v>best</v>
      </c>
      <c r="T32">
        <v>12.572215099999999</v>
      </c>
      <c r="U32">
        <v>145</v>
      </c>
      <c r="V32" t="str">
        <f t="shared" si="12"/>
        <v>best</v>
      </c>
      <c r="W32">
        <v>12.413873199999999</v>
      </c>
      <c r="X32">
        <v>145</v>
      </c>
      <c r="Y32" t="str">
        <f t="shared" si="13"/>
        <v>best</v>
      </c>
      <c r="Z32">
        <v>6.9305300000000001</v>
      </c>
      <c r="AA32">
        <f t="shared" si="14"/>
        <v>145</v>
      </c>
      <c r="AB32" t="str">
        <f t="shared" si="15"/>
        <v>best</v>
      </c>
      <c r="AC32">
        <f t="shared" si="16"/>
        <v>12.413873199999999</v>
      </c>
      <c r="AD32">
        <v>147</v>
      </c>
      <c r="AE32" t="str">
        <f t="shared" si="1"/>
        <v/>
      </c>
      <c r="AF32">
        <v>899.53099999999995</v>
      </c>
      <c r="AG32">
        <v>143</v>
      </c>
      <c r="AH32" t="str">
        <f t="shared" si="2"/>
        <v/>
      </c>
      <c r="AI32">
        <v>899.34400000000005</v>
      </c>
      <c r="AJ32">
        <v>148</v>
      </c>
      <c r="AK32" t="str">
        <f t="shared" si="3"/>
        <v>best</v>
      </c>
      <c r="AL32">
        <v>898.34002729999997</v>
      </c>
      <c r="AM32">
        <f t="shared" si="4"/>
        <v>148</v>
      </c>
    </row>
    <row r="33" spans="1:39" x14ac:dyDescent="0.25">
      <c r="A33" t="s">
        <v>363</v>
      </c>
      <c r="B33">
        <f t="shared" si="5"/>
        <v>144</v>
      </c>
      <c r="C33">
        <v>144</v>
      </c>
      <c r="D33" t="str">
        <f t="shared" si="6"/>
        <v>best</v>
      </c>
      <c r="E33">
        <v>14.953099999999999</v>
      </c>
      <c r="F33">
        <v>136</v>
      </c>
      <c r="G33" t="str">
        <f t="shared" si="7"/>
        <v/>
      </c>
      <c r="H33">
        <v>11.25</v>
      </c>
      <c r="I33">
        <v>143</v>
      </c>
      <c r="J33" t="str">
        <f t="shared" si="8"/>
        <v/>
      </c>
      <c r="K33">
        <v>11.9062</v>
      </c>
      <c r="L33">
        <v>141</v>
      </c>
      <c r="M33" t="str">
        <f t="shared" si="9"/>
        <v/>
      </c>
      <c r="N33">
        <v>7.8394370000000002</v>
      </c>
      <c r="O33">
        <v>142</v>
      </c>
      <c r="P33" t="str">
        <f t="shared" si="10"/>
        <v/>
      </c>
      <c r="Q33">
        <v>11.886119000000001</v>
      </c>
      <c r="R33">
        <v>141</v>
      </c>
      <c r="S33" t="str">
        <f t="shared" si="11"/>
        <v/>
      </c>
      <c r="T33">
        <v>11.8518031</v>
      </c>
      <c r="U33">
        <v>140</v>
      </c>
      <c r="V33" t="str">
        <f t="shared" si="12"/>
        <v/>
      </c>
      <c r="W33">
        <v>11.5522695</v>
      </c>
      <c r="X33">
        <v>143</v>
      </c>
      <c r="Y33" t="str">
        <f t="shared" si="13"/>
        <v/>
      </c>
      <c r="Z33">
        <v>6.8687427999999997</v>
      </c>
      <c r="AA33">
        <f t="shared" si="14"/>
        <v>140</v>
      </c>
      <c r="AB33" t="str">
        <f t="shared" si="15"/>
        <v/>
      </c>
      <c r="AC33">
        <f t="shared" si="16"/>
        <v>11.5522695</v>
      </c>
      <c r="AD33">
        <v>144</v>
      </c>
      <c r="AE33" t="str">
        <f t="shared" si="1"/>
        <v>best</v>
      </c>
      <c r="AF33">
        <v>899.45299999999997</v>
      </c>
      <c r="AG33">
        <v>144</v>
      </c>
      <c r="AH33" t="str">
        <f t="shared" si="2"/>
        <v>best</v>
      </c>
      <c r="AI33">
        <v>899.35900000000004</v>
      </c>
      <c r="AJ33">
        <v>144</v>
      </c>
      <c r="AK33" t="str">
        <f t="shared" si="3"/>
        <v>best</v>
      </c>
      <c r="AL33">
        <v>897.33898490000001</v>
      </c>
      <c r="AM33">
        <f t="shared" si="4"/>
        <v>144</v>
      </c>
    </row>
    <row r="34" spans="1:39" x14ac:dyDescent="0.25">
      <c r="A34" t="s">
        <v>364</v>
      </c>
      <c r="B34">
        <f t="shared" si="5"/>
        <v>142</v>
      </c>
      <c r="C34">
        <v>141</v>
      </c>
      <c r="D34" t="str">
        <f t="shared" si="6"/>
        <v/>
      </c>
      <c r="E34">
        <v>14.875</v>
      </c>
      <c r="F34">
        <v>136</v>
      </c>
      <c r="G34" t="str">
        <f t="shared" si="7"/>
        <v/>
      </c>
      <c r="H34">
        <v>11.5312</v>
      </c>
      <c r="I34">
        <v>137</v>
      </c>
      <c r="J34" t="str">
        <f t="shared" si="8"/>
        <v/>
      </c>
      <c r="K34">
        <v>11.4375</v>
      </c>
      <c r="L34">
        <v>140</v>
      </c>
      <c r="M34" t="str">
        <f t="shared" si="9"/>
        <v/>
      </c>
      <c r="N34">
        <v>7.8283835000000002</v>
      </c>
      <c r="O34">
        <v>140</v>
      </c>
      <c r="P34" t="str">
        <f t="shared" si="10"/>
        <v/>
      </c>
      <c r="Q34">
        <v>11.8742701</v>
      </c>
      <c r="R34">
        <v>141</v>
      </c>
      <c r="S34" t="str">
        <f t="shared" si="11"/>
        <v/>
      </c>
      <c r="T34">
        <v>11.8344491</v>
      </c>
      <c r="U34">
        <v>142</v>
      </c>
      <c r="V34" t="str">
        <f t="shared" si="12"/>
        <v>best</v>
      </c>
      <c r="W34">
        <v>12.012230600000001</v>
      </c>
      <c r="X34">
        <v>141</v>
      </c>
      <c r="Y34" t="str">
        <f t="shared" si="13"/>
        <v/>
      </c>
      <c r="Z34">
        <v>6.7680816000000004</v>
      </c>
      <c r="AA34">
        <f t="shared" si="14"/>
        <v>142</v>
      </c>
      <c r="AB34" t="str">
        <f t="shared" si="15"/>
        <v>best</v>
      </c>
      <c r="AC34">
        <f t="shared" si="16"/>
        <v>12.012230600000001</v>
      </c>
      <c r="AD34">
        <v>142</v>
      </c>
      <c r="AE34" t="str">
        <f t="shared" ref="AE34:AE65" si="17">IF(AD34=$AM34,"best","")</f>
        <v>best</v>
      </c>
      <c r="AF34">
        <v>899.48400000000004</v>
      </c>
      <c r="AG34">
        <v>142</v>
      </c>
      <c r="AH34" t="str">
        <f t="shared" ref="AH34:AH65" si="18">IF(AG34=$AM34,"best","")</f>
        <v>best</v>
      </c>
      <c r="AI34">
        <v>899.21900000000005</v>
      </c>
      <c r="AJ34">
        <v>142</v>
      </c>
      <c r="AK34" t="str">
        <f t="shared" ref="AK34:AK65" si="19">IF(AJ34=$AM34,"best","")</f>
        <v>best</v>
      </c>
      <c r="AL34">
        <v>897.7019679</v>
      </c>
      <c r="AM34">
        <f t="shared" ref="AM34:AM65" si="20">MAX(AD34,AG34,AJ34)</f>
        <v>142</v>
      </c>
    </row>
    <row r="35" spans="1:39" x14ac:dyDescent="0.25">
      <c r="A35" t="s">
        <v>365</v>
      </c>
      <c r="B35">
        <f t="shared" si="5"/>
        <v>142</v>
      </c>
      <c r="C35">
        <v>142</v>
      </c>
      <c r="D35" t="str">
        <f t="shared" si="6"/>
        <v>best</v>
      </c>
      <c r="E35">
        <v>14.7812</v>
      </c>
      <c r="F35">
        <v>135</v>
      </c>
      <c r="G35" t="str">
        <f t="shared" si="7"/>
        <v/>
      </c>
      <c r="H35">
        <v>11.1562</v>
      </c>
      <c r="I35">
        <v>140</v>
      </c>
      <c r="J35" t="str">
        <f t="shared" si="8"/>
        <v/>
      </c>
      <c r="K35">
        <v>11.9375</v>
      </c>
      <c r="L35">
        <v>139</v>
      </c>
      <c r="M35" t="str">
        <f t="shared" si="9"/>
        <v/>
      </c>
      <c r="N35">
        <v>7.927708</v>
      </c>
      <c r="O35">
        <v>141</v>
      </c>
      <c r="P35" t="str">
        <f t="shared" si="10"/>
        <v/>
      </c>
      <c r="Q35">
        <v>11.5741505</v>
      </c>
      <c r="R35">
        <v>143</v>
      </c>
      <c r="S35" t="str">
        <f t="shared" si="11"/>
        <v/>
      </c>
      <c r="T35">
        <v>12.1646041</v>
      </c>
      <c r="U35">
        <v>142</v>
      </c>
      <c r="V35" t="str">
        <f t="shared" si="12"/>
        <v>best</v>
      </c>
      <c r="W35">
        <v>11.853755</v>
      </c>
      <c r="X35">
        <v>141</v>
      </c>
      <c r="Y35" t="str">
        <f t="shared" si="13"/>
        <v/>
      </c>
      <c r="Z35">
        <v>6.8269523999999997</v>
      </c>
      <c r="AA35">
        <f t="shared" si="14"/>
        <v>142</v>
      </c>
      <c r="AB35" t="str">
        <f t="shared" si="15"/>
        <v>best</v>
      </c>
      <c r="AC35">
        <f t="shared" si="16"/>
        <v>11.853755</v>
      </c>
      <c r="AD35">
        <v>143</v>
      </c>
      <c r="AE35" t="str">
        <f t="shared" si="17"/>
        <v>best</v>
      </c>
      <c r="AF35">
        <v>899.60900000000004</v>
      </c>
      <c r="AG35">
        <v>142</v>
      </c>
      <c r="AH35" t="str">
        <f t="shared" si="18"/>
        <v/>
      </c>
      <c r="AI35">
        <v>899.53099999999995</v>
      </c>
      <c r="AJ35">
        <v>143</v>
      </c>
      <c r="AK35" t="str">
        <f t="shared" si="19"/>
        <v>best</v>
      </c>
      <c r="AL35">
        <v>897.59471129999997</v>
      </c>
      <c r="AM35">
        <f t="shared" si="20"/>
        <v>143</v>
      </c>
    </row>
    <row r="36" spans="1:39" x14ac:dyDescent="0.25">
      <c r="A36" t="s">
        <v>366</v>
      </c>
      <c r="B36">
        <f t="shared" si="5"/>
        <v>145</v>
      </c>
      <c r="C36">
        <v>145</v>
      </c>
      <c r="D36" t="str">
        <f t="shared" si="6"/>
        <v>best</v>
      </c>
      <c r="E36">
        <v>15.421900000000001</v>
      </c>
      <c r="F36">
        <v>138</v>
      </c>
      <c r="G36" t="str">
        <f t="shared" si="7"/>
        <v/>
      </c>
      <c r="H36">
        <v>11.140599999999999</v>
      </c>
      <c r="I36">
        <v>143</v>
      </c>
      <c r="J36" t="str">
        <f t="shared" si="8"/>
        <v/>
      </c>
      <c r="K36">
        <v>11.9375</v>
      </c>
      <c r="L36">
        <v>138</v>
      </c>
      <c r="M36" t="str">
        <f t="shared" si="9"/>
        <v/>
      </c>
      <c r="N36">
        <v>7.7113752</v>
      </c>
      <c r="O36">
        <v>142</v>
      </c>
      <c r="P36" t="str">
        <f t="shared" si="10"/>
        <v/>
      </c>
      <c r="Q36">
        <v>12.032018000000001</v>
      </c>
      <c r="R36">
        <v>144</v>
      </c>
      <c r="S36" t="str">
        <f t="shared" si="11"/>
        <v/>
      </c>
      <c r="T36">
        <v>12.335599200000001</v>
      </c>
      <c r="U36">
        <v>145</v>
      </c>
      <c r="V36" t="str">
        <f t="shared" si="12"/>
        <v>best</v>
      </c>
      <c r="W36">
        <v>12.269222600000001</v>
      </c>
      <c r="X36">
        <v>148</v>
      </c>
      <c r="Y36" t="str">
        <f t="shared" si="13"/>
        <v/>
      </c>
      <c r="Z36">
        <v>6.8273088</v>
      </c>
      <c r="AA36">
        <f t="shared" si="14"/>
        <v>145</v>
      </c>
      <c r="AB36" t="str">
        <f t="shared" si="15"/>
        <v>best</v>
      </c>
      <c r="AC36">
        <f t="shared" si="16"/>
        <v>12.269222600000001</v>
      </c>
      <c r="AD36">
        <v>145</v>
      </c>
      <c r="AE36" t="str">
        <f t="shared" si="17"/>
        <v/>
      </c>
      <c r="AF36">
        <v>899.53099999999995</v>
      </c>
      <c r="AG36">
        <v>145</v>
      </c>
      <c r="AH36" t="str">
        <f t="shared" si="18"/>
        <v/>
      </c>
      <c r="AI36">
        <v>899.56200000000001</v>
      </c>
      <c r="AJ36">
        <v>148</v>
      </c>
      <c r="AK36" t="str">
        <f t="shared" si="19"/>
        <v>best</v>
      </c>
      <c r="AL36">
        <v>898.71842530000004</v>
      </c>
      <c r="AM36">
        <f t="shared" si="20"/>
        <v>148</v>
      </c>
    </row>
    <row r="37" spans="1:39" x14ac:dyDescent="0.25">
      <c r="A37" t="s">
        <v>367</v>
      </c>
      <c r="B37">
        <f t="shared" si="5"/>
        <v>141</v>
      </c>
      <c r="C37">
        <v>141</v>
      </c>
      <c r="D37" t="str">
        <f t="shared" si="6"/>
        <v>best</v>
      </c>
      <c r="E37">
        <v>15.2188</v>
      </c>
      <c r="F37">
        <v>132</v>
      </c>
      <c r="G37" t="str">
        <f t="shared" si="7"/>
        <v/>
      </c>
      <c r="H37">
        <v>11.0938</v>
      </c>
      <c r="I37">
        <v>140</v>
      </c>
      <c r="J37" t="str">
        <f t="shared" si="8"/>
        <v/>
      </c>
      <c r="K37">
        <v>11.9375</v>
      </c>
      <c r="L37">
        <v>136</v>
      </c>
      <c r="M37" t="str">
        <f t="shared" si="9"/>
        <v/>
      </c>
      <c r="N37">
        <v>7.9189446999999999</v>
      </c>
      <c r="O37">
        <v>137</v>
      </c>
      <c r="P37" t="str">
        <f t="shared" si="10"/>
        <v/>
      </c>
      <c r="Q37">
        <v>11.618614000000001</v>
      </c>
      <c r="R37">
        <v>139</v>
      </c>
      <c r="S37" t="str">
        <f t="shared" si="11"/>
        <v/>
      </c>
      <c r="T37">
        <v>11.581570299999999</v>
      </c>
      <c r="U37">
        <v>141</v>
      </c>
      <c r="V37" t="str">
        <f t="shared" si="12"/>
        <v>best</v>
      </c>
      <c r="W37">
        <v>11.985908500000001</v>
      </c>
      <c r="X37">
        <v>142</v>
      </c>
      <c r="Y37" t="str">
        <f t="shared" si="13"/>
        <v/>
      </c>
      <c r="Z37">
        <v>6.5658335000000001</v>
      </c>
      <c r="AA37">
        <f t="shared" si="14"/>
        <v>141</v>
      </c>
      <c r="AB37" t="str">
        <f t="shared" si="15"/>
        <v>best</v>
      </c>
      <c r="AC37">
        <f t="shared" si="16"/>
        <v>11.985908500000001</v>
      </c>
      <c r="AD37">
        <v>142</v>
      </c>
      <c r="AE37" t="str">
        <f t="shared" si="17"/>
        <v>best</v>
      </c>
      <c r="AF37">
        <v>899.42200000000003</v>
      </c>
      <c r="AG37">
        <v>142</v>
      </c>
      <c r="AH37" t="str">
        <f t="shared" si="18"/>
        <v>best</v>
      </c>
      <c r="AI37">
        <v>899.375</v>
      </c>
      <c r="AJ37">
        <v>142</v>
      </c>
      <c r="AK37" t="str">
        <f t="shared" si="19"/>
        <v>best</v>
      </c>
      <c r="AL37">
        <v>898.04565939999998</v>
      </c>
      <c r="AM37">
        <f t="shared" si="20"/>
        <v>142</v>
      </c>
    </row>
    <row r="38" spans="1:39" x14ac:dyDescent="0.25">
      <c r="A38" t="s">
        <v>368</v>
      </c>
      <c r="B38">
        <f t="shared" si="5"/>
        <v>143</v>
      </c>
      <c r="C38">
        <v>139</v>
      </c>
      <c r="D38" t="str">
        <f t="shared" si="6"/>
        <v/>
      </c>
      <c r="E38">
        <v>15.078099999999999</v>
      </c>
      <c r="F38">
        <v>137</v>
      </c>
      <c r="G38" t="str">
        <f t="shared" si="7"/>
        <v/>
      </c>
      <c r="H38">
        <v>11.546900000000001</v>
      </c>
      <c r="I38">
        <v>139</v>
      </c>
      <c r="J38" t="str">
        <f t="shared" si="8"/>
        <v/>
      </c>
      <c r="K38">
        <v>11.9062</v>
      </c>
      <c r="L38">
        <v>137</v>
      </c>
      <c r="M38" t="str">
        <f t="shared" si="9"/>
        <v/>
      </c>
      <c r="N38">
        <v>7.3712175999999996</v>
      </c>
      <c r="O38">
        <v>141</v>
      </c>
      <c r="P38" t="str">
        <f t="shared" si="10"/>
        <v/>
      </c>
      <c r="Q38">
        <v>11.8424839</v>
      </c>
      <c r="R38">
        <v>141</v>
      </c>
      <c r="S38" t="str">
        <f t="shared" si="11"/>
        <v/>
      </c>
      <c r="T38">
        <v>12.076109900000001</v>
      </c>
      <c r="U38">
        <v>143</v>
      </c>
      <c r="V38" t="str">
        <f t="shared" si="12"/>
        <v>best</v>
      </c>
      <c r="W38">
        <v>12.264633</v>
      </c>
      <c r="X38">
        <v>143</v>
      </c>
      <c r="Y38" t="str">
        <f t="shared" si="13"/>
        <v>best</v>
      </c>
      <c r="Z38">
        <v>6.7187220999999999</v>
      </c>
      <c r="AA38">
        <f t="shared" si="14"/>
        <v>143</v>
      </c>
      <c r="AB38" t="str">
        <f t="shared" si="15"/>
        <v>best</v>
      </c>
      <c r="AC38">
        <f t="shared" si="16"/>
        <v>12.264633</v>
      </c>
      <c r="AD38">
        <v>142</v>
      </c>
      <c r="AE38" t="str">
        <f t="shared" si="17"/>
        <v/>
      </c>
      <c r="AF38">
        <v>899.53099999999995</v>
      </c>
      <c r="AG38">
        <v>140</v>
      </c>
      <c r="AH38" t="str">
        <f t="shared" si="18"/>
        <v/>
      </c>
      <c r="AI38">
        <v>899.53099999999995</v>
      </c>
      <c r="AJ38">
        <v>144</v>
      </c>
      <c r="AK38" t="str">
        <f t="shared" si="19"/>
        <v>best</v>
      </c>
      <c r="AL38">
        <v>899.00910580000004</v>
      </c>
      <c r="AM38">
        <f t="shared" si="20"/>
        <v>144</v>
      </c>
    </row>
    <row r="39" spans="1:39" x14ac:dyDescent="0.25">
      <c r="A39" t="s">
        <v>369</v>
      </c>
      <c r="B39">
        <f t="shared" si="5"/>
        <v>143</v>
      </c>
      <c r="C39">
        <v>141</v>
      </c>
      <c r="D39" t="str">
        <f t="shared" si="6"/>
        <v/>
      </c>
      <c r="E39">
        <v>15.171900000000001</v>
      </c>
      <c r="F39">
        <v>137</v>
      </c>
      <c r="G39" t="str">
        <f t="shared" si="7"/>
        <v/>
      </c>
      <c r="H39">
        <v>11.390599999999999</v>
      </c>
      <c r="I39">
        <v>138</v>
      </c>
      <c r="J39" t="str">
        <f t="shared" si="8"/>
        <v/>
      </c>
      <c r="K39">
        <v>12</v>
      </c>
      <c r="L39">
        <v>138</v>
      </c>
      <c r="M39" t="str">
        <f t="shared" si="9"/>
        <v/>
      </c>
      <c r="N39">
        <v>7.4236243999999996</v>
      </c>
      <c r="O39">
        <v>139</v>
      </c>
      <c r="P39" t="str">
        <f t="shared" si="10"/>
        <v/>
      </c>
      <c r="Q39">
        <v>11.879650699999999</v>
      </c>
      <c r="R39">
        <v>139</v>
      </c>
      <c r="S39" t="str">
        <f t="shared" si="11"/>
        <v/>
      </c>
      <c r="T39">
        <v>12.0124756</v>
      </c>
      <c r="U39">
        <v>143</v>
      </c>
      <c r="V39" t="str">
        <f t="shared" si="12"/>
        <v>best</v>
      </c>
      <c r="W39">
        <v>12.7149748</v>
      </c>
      <c r="X39">
        <v>143</v>
      </c>
      <c r="Y39" t="str">
        <f t="shared" si="13"/>
        <v>best</v>
      </c>
      <c r="Z39">
        <v>6.7742765</v>
      </c>
      <c r="AA39">
        <f t="shared" si="14"/>
        <v>143</v>
      </c>
      <c r="AB39" t="str">
        <f t="shared" si="15"/>
        <v>best</v>
      </c>
      <c r="AC39">
        <f t="shared" si="16"/>
        <v>12.7149748</v>
      </c>
      <c r="AD39">
        <v>141</v>
      </c>
      <c r="AE39" t="str">
        <f t="shared" si="17"/>
        <v/>
      </c>
      <c r="AF39">
        <v>899.375</v>
      </c>
      <c r="AG39">
        <v>141</v>
      </c>
      <c r="AH39" t="str">
        <f t="shared" si="18"/>
        <v/>
      </c>
      <c r="AI39">
        <v>899.48400000000004</v>
      </c>
      <c r="AJ39">
        <v>144</v>
      </c>
      <c r="AK39" t="str">
        <f t="shared" si="19"/>
        <v>best</v>
      </c>
      <c r="AL39">
        <v>898.76341509999997</v>
      </c>
      <c r="AM39">
        <f t="shared" si="20"/>
        <v>144</v>
      </c>
    </row>
    <row r="40" spans="1:39" x14ac:dyDescent="0.25">
      <c r="A40" t="s">
        <v>370</v>
      </c>
      <c r="B40">
        <f t="shared" si="5"/>
        <v>141</v>
      </c>
      <c r="C40">
        <v>139</v>
      </c>
      <c r="D40" t="str">
        <f t="shared" si="6"/>
        <v/>
      </c>
      <c r="E40">
        <v>15.2812</v>
      </c>
      <c r="F40">
        <v>134</v>
      </c>
      <c r="G40" t="str">
        <f t="shared" si="7"/>
        <v/>
      </c>
      <c r="H40">
        <v>11.109400000000001</v>
      </c>
      <c r="I40">
        <v>138</v>
      </c>
      <c r="J40" t="str">
        <f t="shared" si="8"/>
        <v/>
      </c>
      <c r="K40">
        <v>12.140599999999999</v>
      </c>
      <c r="L40">
        <v>135</v>
      </c>
      <c r="M40" t="str">
        <f t="shared" si="9"/>
        <v/>
      </c>
      <c r="N40">
        <v>7.1558282000000002</v>
      </c>
      <c r="O40">
        <v>137</v>
      </c>
      <c r="P40" t="str">
        <f t="shared" si="10"/>
        <v/>
      </c>
      <c r="Q40">
        <v>11.610346</v>
      </c>
      <c r="R40">
        <v>138</v>
      </c>
      <c r="S40" t="str">
        <f t="shared" si="11"/>
        <v/>
      </c>
      <c r="T40">
        <v>11.7600949</v>
      </c>
      <c r="U40">
        <v>141</v>
      </c>
      <c r="V40" t="str">
        <f t="shared" si="12"/>
        <v>best</v>
      </c>
      <c r="W40">
        <v>12.424639300000001</v>
      </c>
      <c r="X40">
        <v>141</v>
      </c>
      <c r="Y40" t="str">
        <f t="shared" si="13"/>
        <v>best</v>
      </c>
      <c r="Z40">
        <v>6.8556685000000002</v>
      </c>
      <c r="AA40">
        <f t="shared" si="14"/>
        <v>141</v>
      </c>
      <c r="AB40" t="str">
        <f t="shared" si="15"/>
        <v>best</v>
      </c>
      <c r="AC40">
        <f t="shared" si="16"/>
        <v>12.424639300000001</v>
      </c>
      <c r="AD40">
        <v>140</v>
      </c>
      <c r="AE40" t="str">
        <f t="shared" si="17"/>
        <v/>
      </c>
      <c r="AF40">
        <v>899.51599999999996</v>
      </c>
      <c r="AG40">
        <v>139</v>
      </c>
      <c r="AH40" t="str">
        <f t="shared" si="18"/>
        <v/>
      </c>
      <c r="AI40">
        <v>899.28099999999995</v>
      </c>
      <c r="AJ40">
        <v>142</v>
      </c>
      <c r="AK40" t="str">
        <f t="shared" si="19"/>
        <v>best</v>
      </c>
      <c r="AL40">
        <v>898.60223510000003</v>
      </c>
      <c r="AM40">
        <f t="shared" si="20"/>
        <v>142</v>
      </c>
    </row>
    <row r="41" spans="1:39" x14ac:dyDescent="0.25">
      <c r="A41" t="s">
        <v>371</v>
      </c>
      <c r="B41">
        <f t="shared" si="5"/>
        <v>142</v>
      </c>
      <c r="C41">
        <v>140</v>
      </c>
      <c r="D41" t="str">
        <f t="shared" si="6"/>
        <v/>
      </c>
      <c r="E41">
        <v>15.078099999999999</v>
      </c>
      <c r="F41">
        <v>138</v>
      </c>
      <c r="G41" t="str">
        <f t="shared" si="7"/>
        <v/>
      </c>
      <c r="H41">
        <v>11.4688</v>
      </c>
      <c r="I41">
        <v>138</v>
      </c>
      <c r="J41" t="str">
        <f t="shared" si="8"/>
        <v/>
      </c>
      <c r="K41">
        <v>11.984400000000001</v>
      </c>
      <c r="L41">
        <v>139</v>
      </c>
      <c r="M41" t="str">
        <f t="shared" si="9"/>
        <v/>
      </c>
      <c r="N41">
        <v>7.3452897000000004</v>
      </c>
      <c r="O41">
        <v>140</v>
      </c>
      <c r="P41" t="str">
        <f t="shared" si="10"/>
        <v/>
      </c>
      <c r="Q41">
        <v>12.030208699999999</v>
      </c>
      <c r="R41">
        <v>141</v>
      </c>
      <c r="S41" t="str">
        <f t="shared" si="11"/>
        <v/>
      </c>
      <c r="T41">
        <v>12.8012742</v>
      </c>
      <c r="U41">
        <v>142</v>
      </c>
      <c r="V41" t="str">
        <f t="shared" si="12"/>
        <v>best</v>
      </c>
      <c r="W41">
        <v>11.8397633</v>
      </c>
      <c r="X41">
        <v>141</v>
      </c>
      <c r="Y41" t="str">
        <f t="shared" si="13"/>
        <v/>
      </c>
      <c r="Z41">
        <v>7.0932200999999999</v>
      </c>
      <c r="AA41">
        <f t="shared" si="14"/>
        <v>142</v>
      </c>
      <c r="AB41" t="str">
        <f t="shared" si="15"/>
        <v>best</v>
      </c>
      <c r="AC41">
        <f t="shared" si="16"/>
        <v>11.8397633</v>
      </c>
      <c r="AD41">
        <v>142</v>
      </c>
      <c r="AE41" t="str">
        <f t="shared" si="17"/>
        <v/>
      </c>
      <c r="AF41">
        <v>899.40599999999995</v>
      </c>
      <c r="AG41">
        <v>141</v>
      </c>
      <c r="AH41" t="str">
        <f t="shared" si="18"/>
        <v/>
      </c>
      <c r="AI41">
        <v>899.39099999999996</v>
      </c>
      <c r="AJ41">
        <v>143</v>
      </c>
      <c r="AK41" t="str">
        <f t="shared" si="19"/>
        <v>best</v>
      </c>
      <c r="AL41">
        <v>898.98342760000003</v>
      </c>
      <c r="AM41">
        <f t="shared" si="20"/>
        <v>143</v>
      </c>
    </row>
    <row r="42" spans="1:39" x14ac:dyDescent="0.25">
      <c r="A42" t="s">
        <v>372</v>
      </c>
      <c r="B42">
        <f t="shared" si="5"/>
        <v>140</v>
      </c>
      <c r="C42">
        <v>138</v>
      </c>
      <c r="D42" t="str">
        <f t="shared" si="6"/>
        <v/>
      </c>
      <c r="E42">
        <v>14.734400000000001</v>
      </c>
      <c r="F42">
        <v>133</v>
      </c>
      <c r="G42" t="str">
        <f t="shared" si="7"/>
        <v/>
      </c>
      <c r="H42">
        <v>10.921900000000001</v>
      </c>
      <c r="I42">
        <v>135</v>
      </c>
      <c r="J42" t="str">
        <f t="shared" si="8"/>
        <v/>
      </c>
      <c r="K42">
        <v>11.2812</v>
      </c>
      <c r="L42">
        <v>136</v>
      </c>
      <c r="M42" t="str">
        <f t="shared" si="9"/>
        <v/>
      </c>
      <c r="N42">
        <v>7.4899465999999997</v>
      </c>
      <c r="O42">
        <v>139</v>
      </c>
      <c r="P42" t="str">
        <f t="shared" si="10"/>
        <v/>
      </c>
      <c r="Q42">
        <v>11.95886</v>
      </c>
      <c r="R42">
        <v>138</v>
      </c>
      <c r="S42" t="str">
        <f t="shared" si="11"/>
        <v/>
      </c>
      <c r="T42">
        <v>11.319872500000001</v>
      </c>
      <c r="U42">
        <v>140</v>
      </c>
      <c r="V42" t="str">
        <f t="shared" si="12"/>
        <v>best</v>
      </c>
      <c r="W42">
        <v>11.2701662</v>
      </c>
      <c r="X42">
        <v>140</v>
      </c>
      <c r="Y42" t="str">
        <f t="shared" si="13"/>
        <v>best</v>
      </c>
      <c r="Z42">
        <v>6.7709679999999999</v>
      </c>
      <c r="AA42">
        <f t="shared" si="14"/>
        <v>140</v>
      </c>
      <c r="AB42" t="str">
        <f t="shared" si="15"/>
        <v>best</v>
      </c>
      <c r="AC42">
        <f t="shared" si="16"/>
        <v>11.2701662</v>
      </c>
      <c r="AD42">
        <v>140</v>
      </c>
      <c r="AE42" t="str">
        <f t="shared" si="17"/>
        <v/>
      </c>
      <c r="AF42">
        <v>899.46900000000005</v>
      </c>
      <c r="AG42">
        <v>138</v>
      </c>
      <c r="AH42" t="str">
        <f t="shared" si="18"/>
        <v/>
      </c>
      <c r="AI42">
        <v>899.32799999999997</v>
      </c>
      <c r="AJ42">
        <v>142</v>
      </c>
      <c r="AK42" t="str">
        <f t="shared" si="19"/>
        <v>best</v>
      </c>
      <c r="AL42">
        <v>898.78277130000004</v>
      </c>
      <c r="AM42">
        <f t="shared" si="20"/>
        <v>142</v>
      </c>
    </row>
    <row r="43" spans="1:39" x14ac:dyDescent="0.25">
      <c r="A43" t="s">
        <v>373</v>
      </c>
      <c r="B43">
        <f t="shared" si="5"/>
        <v>140</v>
      </c>
      <c r="C43">
        <v>138</v>
      </c>
      <c r="D43" t="str">
        <f t="shared" si="6"/>
        <v/>
      </c>
      <c r="E43">
        <v>14.875</v>
      </c>
      <c r="F43">
        <v>132</v>
      </c>
      <c r="G43" t="str">
        <f t="shared" si="7"/>
        <v/>
      </c>
      <c r="H43">
        <v>10.875</v>
      </c>
      <c r="I43">
        <v>138</v>
      </c>
      <c r="J43" t="str">
        <f t="shared" si="8"/>
        <v/>
      </c>
      <c r="K43">
        <v>11.734400000000001</v>
      </c>
      <c r="L43">
        <v>134</v>
      </c>
      <c r="M43" t="str">
        <f t="shared" si="9"/>
        <v/>
      </c>
      <c r="N43">
        <v>7.6665260000000002</v>
      </c>
      <c r="O43">
        <v>136</v>
      </c>
      <c r="P43" t="str">
        <f t="shared" si="10"/>
        <v/>
      </c>
      <c r="Q43">
        <v>11.293293500000001</v>
      </c>
      <c r="R43">
        <v>138</v>
      </c>
      <c r="S43" t="str">
        <f t="shared" si="11"/>
        <v/>
      </c>
      <c r="T43">
        <v>11.528981399999999</v>
      </c>
      <c r="U43">
        <v>140</v>
      </c>
      <c r="V43" t="str">
        <f t="shared" si="12"/>
        <v>best</v>
      </c>
      <c r="W43">
        <v>11.6686157</v>
      </c>
      <c r="X43">
        <v>139</v>
      </c>
      <c r="Y43" t="str">
        <f t="shared" si="13"/>
        <v/>
      </c>
      <c r="Z43">
        <v>6.6865828</v>
      </c>
      <c r="AA43">
        <f t="shared" si="14"/>
        <v>140</v>
      </c>
      <c r="AB43" t="str">
        <f t="shared" si="15"/>
        <v>best</v>
      </c>
      <c r="AC43">
        <f t="shared" si="16"/>
        <v>11.6686157</v>
      </c>
      <c r="AD43">
        <v>140</v>
      </c>
      <c r="AE43" t="str">
        <f t="shared" si="17"/>
        <v>best</v>
      </c>
      <c r="AF43">
        <v>899.45299999999997</v>
      </c>
      <c r="AG43">
        <v>138</v>
      </c>
      <c r="AH43" t="str">
        <f t="shared" si="18"/>
        <v/>
      </c>
      <c r="AI43">
        <v>899.35900000000004</v>
      </c>
      <c r="AJ43">
        <v>140</v>
      </c>
      <c r="AK43" t="str">
        <f t="shared" si="19"/>
        <v>best</v>
      </c>
      <c r="AL43">
        <v>898.85637629999997</v>
      </c>
      <c r="AM43">
        <f t="shared" si="20"/>
        <v>140</v>
      </c>
    </row>
    <row r="44" spans="1:39" x14ac:dyDescent="0.25">
      <c r="A44" t="s">
        <v>374</v>
      </c>
      <c r="B44">
        <f t="shared" si="5"/>
        <v>138</v>
      </c>
      <c r="C44">
        <v>138</v>
      </c>
      <c r="D44" t="str">
        <f t="shared" si="6"/>
        <v>best</v>
      </c>
      <c r="E44">
        <v>14.796900000000001</v>
      </c>
      <c r="F44">
        <v>131</v>
      </c>
      <c r="G44" t="str">
        <f t="shared" si="7"/>
        <v/>
      </c>
      <c r="H44">
        <v>10.953099999999999</v>
      </c>
      <c r="I44">
        <v>137</v>
      </c>
      <c r="J44" t="str">
        <f t="shared" si="8"/>
        <v/>
      </c>
      <c r="K44">
        <v>11.578099999999999</v>
      </c>
      <c r="L44">
        <v>134</v>
      </c>
      <c r="M44" t="str">
        <f t="shared" si="9"/>
        <v/>
      </c>
      <c r="N44">
        <v>7.6727204999999996</v>
      </c>
      <c r="O44">
        <v>137</v>
      </c>
      <c r="P44" t="str">
        <f t="shared" si="10"/>
        <v/>
      </c>
      <c r="Q44">
        <v>11.461607000000001</v>
      </c>
      <c r="R44">
        <v>138</v>
      </c>
      <c r="S44" t="str">
        <f t="shared" si="11"/>
        <v>best</v>
      </c>
      <c r="T44">
        <v>11.6129727</v>
      </c>
      <c r="U44">
        <v>138</v>
      </c>
      <c r="V44" t="str">
        <f t="shared" si="12"/>
        <v>best</v>
      </c>
      <c r="W44">
        <v>11.4709544</v>
      </c>
      <c r="X44">
        <v>139</v>
      </c>
      <c r="Y44" t="str">
        <f t="shared" si="13"/>
        <v/>
      </c>
      <c r="Z44">
        <v>6.9668463000000003</v>
      </c>
      <c r="AA44">
        <f t="shared" si="14"/>
        <v>138</v>
      </c>
      <c r="AB44" t="str">
        <f t="shared" si="15"/>
        <v>best</v>
      </c>
      <c r="AC44">
        <f t="shared" si="16"/>
        <v>11.4709544</v>
      </c>
      <c r="AD44">
        <v>139</v>
      </c>
      <c r="AE44" t="str">
        <f t="shared" si="17"/>
        <v/>
      </c>
      <c r="AF44">
        <v>899.51599999999996</v>
      </c>
      <c r="AG44">
        <v>138</v>
      </c>
      <c r="AH44" t="str">
        <f t="shared" si="18"/>
        <v/>
      </c>
      <c r="AI44">
        <v>899.51599999999996</v>
      </c>
      <c r="AJ44">
        <v>140</v>
      </c>
      <c r="AK44" t="str">
        <f t="shared" si="19"/>
        <v>best</v>
      </c>
      <c r="AL44">
        <v>899.07140489999995</v>
      </c>
      <c r="AM44">
        <f t="shared" si="20"/>
        <v>140</v>
      </c>
    </row>
    <row r="45" spans="1:39" x14ac:dyDescent="0.25">
      <c r="A45" t="s">
        <v>375</v>
      </c>
      <c r="B45">
        <f t="shared" si="5"/>
        <v>135</v>
      </c>
      <c r="C45">
        <v>135</v>
      </c>
      <c r="D45" t="str">
        <f t="shared" si="6"/>
        <v>best</v>
      </c>
      <c r="E45">
        <v>14.609400000000001</v>
      </c>
      <c r="F45">
        <v>131</v>
      </c>
      <c r="G45" t="str">
        <f t="shared" si="7"/>
        <v/>
      </c>
      <c r="H45">
        <v>10.9688</v>
      </c>
      <c r="I45">
        <v>135</v>
      </c>
      <c r="J45" t="str">
        <f t="shared" si="8"/>
        <v>best</v>
      </c>
      <c r="K45">
        <v>11.765599999999999</v>
      </c>
      <c r="L45">
        <v>134</v>
      </c>
      <c r="M45" t="str">
        <f t="shared" si="9"/>
        <v/>
      </c>
      <c r="N45">
        <v>7.6682845999999998</v>
      </c>
      <c r="O45">
        <v>134</v>
      </c>
      <c r="P45" t="str">
        <f t="shared" si="10"/>
        <v/>
      </c>
      <c r="Q45">
        <v>11.3340923</v>
      </c>
      <c r="R45">
        <v>135</v>
      </c>
      <c r="S45" t="str">
        <f t="shared" si="11"/>
        <v>best</v>
      </c>
      <c r="T45">
        <v>10.9516299</v>
      </c>
      <c r="U45">
        <v>134</v>
      </c>
      <c r="V45" t="str">
        <f t="shared" si="12"/>
        <v/>
      </c>
      <c r="W45">
        <v>11.190014400000001</v>
      </c>
      <c r="X45">
        <v>136</v>
      </c>
      <c r="Y45" t="str">
        <f t="shared" si="13"/>
        <v/>
      </c>
      <c r="Z45">
        <v>6.6723267000000002</v>
      </c>
      <c r="AA45">
        <f t="shared" si="14"/>
        <v>134</v>
      </c>
      <c r="AB45" t="str">
        <f t="shared" si="15"/>
        <v/>
      </c>
      <c r="AC45">
        <f t="shared" si="16"/>
        <v>11.190014400000001</v>
      </c>
      <c r="AD45">
        <v>137</v>
      </c>
      <c r="AE45" t="str">
        <f t="shared" si="17"/>
        <v/>
      </c>
      <c r="AF45">
        <v>899.45299999999997</v>
      </c>
      <c r="AG45">
        <v>137</v>
      </c>
      <c r="AH45" t="str">
        <f t="shared" si="18"/>
        <v/>
      </c>
      <c r="AI45">
        <v>899.375</v>
      </c>
      <c r="AJ45">
        <v>138</v>
      </c>
      <c r="AK45" t="str">
        <f t="shared" si="19"/>
        <v>best</v>
      </c>
      <c r="AL45">
        <v>898.50700529999995</v>
      </c>
      <c r="AM45">
        <f t="shared" si="20"/>
        <v>138</v>
      </c>
    </row>
    <row r="46" spans="1:39" x14ac:dyDescent="0.25">
      <c r="A46" t="s">
        <v>376</v>
      </c>
      <c r="B46">
        <f t="shared" si="5"/>
        <v>136</v>
      </c>
      <c r="C46">
        <v>136</v>
      </c>
      <c r="D46" t="str">
        <f t="shared" si="6"/>
        <v>best</v>
      </c>
      <c r="E46">
        <v>14.4688</v>
      </c>
      <c r="F46">
        <v>133</v>
      </c>
      <c r="G46" t="str">
        <f t="shared" si="7"/>
        <v/>
      </c>
      <c r="H46">
        <v>11.109400000000001</v>
      </c>
      <c r="I46">
        <v>134</v>
      </c>
      <c r="J46" t="str">
        <f t="shared" si="8"/>
        <v/>
      </c>
      <c r="K46">
        <v>11.4688</v>
      </c>
      <c r="L46">
        <v>135</v>
      </c>
      <c r="M46" t="str">
        <f t="shared" si="9"/>
        <v/>
      </c>
      <c r="N46">
        <v>7.5639004999999999</v>
      </c>
      <c r="O46">
        <v>137</v>
      </c>
      <c r="P46" t="str">
        <f t="shared" si="10"/>
        <v/>
      </c>
      <c r="Q46">
        <v>11.312264000000001</v>
      </c>
      <c r="R46">
        <v>135</v>
      </c>
      <c r="S46" t="str">
        <f t="shared" si="11"/>
        <v/>
      </c>
      <c r="T46">
        <v>11.5671252</v>
      </c>
      <c r="U46">
        <v>136</v>
      </c>
      <c r="V46" t="str">
        <f t="shared" si="12"/>
        <v>best</v>
      </c>
      <c r="W46">
        <v>11.7126255</v>
      </c>
      <c r="X46">
        <v>136</v>
      </c>
      <c r="Y46" t="str">
        <f t="shared" si="13"/>
        <v>best</v>
      </c>
      <c r="Z46">
        <v>6.8138468999999997</v>
      </c>
      <c r="AA46">
        <f t="shared" si="14"/>
        <v>136</v>
      </c>
      <c r="AB46" t="str">
        <f t="shared" si="15"/>
        <v>best</v>
      </c>
      <c r="AC46">
        <f t="shared" si="16"/>
        <v>11.7126255</v>
      </c>
      <c r="AD46">
        <v>138</v>
      </c>
      <c r="AE46" t="str">
        <f t="shared" si="17"/>
        <v>best</v>
      </c>
      <c r="AF46">
        <v>899.42200000000003</v>
      </c>
      <c r="AG46">
        <v>138</v>
      </c>
      <c r="AH46" t="str">
        <f t="shared" si="18"/>
        <v>best</v>
      </c>
      <c r="AI46">
        <v>899.31200000000001</v>
      </c>
      <c r="AJ46">
        <v>138</v>
      </c>
      <c r="AK46" t="str">
        <f t="shared" si="19"/>
        <v>best</v>
      </c>
      <c r="AL46">
        <v>897.87026579999997</v>
      </c>
      <c r="AM46">
        <f t="shared" si="20"/>
        <v>138</v>
      </c>
    </row>
    <row r="47" spans="1:39" x14ac:dyDescent="0.25">
      <c r="A47" t="s">
        <v>377</v>
      </c>
      <c r="B47">
        <f t="shared" si="5"/>
        <v>137</v>
      </c>
      <c r="C47">
        <v>135</v>
      </c>
      <c r="D47" t="str">
        <f t="shared" si="6"/>
        <v/>
      </c>
      <c r="E47">
        <v>14.6562</v>
      </c>
      <c r="F47">
        <v>135</v>
      </c>
      <c r="G47" t="str">
        <f t="shared" si="7"/>
        <v/>
      </c>
      <c r="H47">
        <v>11.234400000000001</v>
      </c>
      <c r="I47">
        <v>133</v>
      </c>
      <c r="J47" t="str">
        <f t="shared" si="8"/>
        <v/>
      </c>
      <c r="K47">
        <v>11.390599999999999</v>
      </c>
      <c r="L47">
        <v>134</v>
      </c>
      <c r="M47" t="str">
        <f t="shared" si="9"/>
        <v/>
      </c>
      <c r="N47">
        <v>7.7433018000000002</v>
      </c>
      <c r="O47">
        <v>136</v>
      </c>
      <c r="P47" t="str">
        <f t="shared" si="10"/>
        <v/>
      </c>
      <c r="Q47">
        <v>11.749703800000001</v>
      </c>
      <c r="R47">
        <v>136</v>
      </c>
      <c r="S47" t="str">
        <f t="shared" si="11"/>
        <v/>
      </c>
      <c r="T47">
        <v>11.6148279</v>
      </c>
      <c r="U47">
        <v>137</v>
      </c>
      <c r="V47" t="str">
        <f t="shared" si="12"/>
        <v>best</v>
      </c>
      <c r="W47">
        <v>11.730470800000001</v>
      </c>
      <c r="X47">
        <v>137</v>
      </c>
      <c r="Y47" t="str">
        <f t="shared" si="13"/>
        <v>best</v>
      </c>
      <c r="Z47">
        <v>7.1261321999999998</v>
      </c>
      <c r="AA47">
        <f t="shared" si="14"/>
        <v>137</v>
      </c>
      <c r="AB47" t="str">
        <f t="shared" si="15"/>
        <v>best</v>
      </c>
      <c r="AC47">
        <f t="shared" si="16"/>
        <v>11.730470800000001</v>
      </c>
      <c r="AD47">
        <v>139</v>
      </c>
      <c r="AE47" t="str">
        <f t="shared" si="17"/>
        <v>best</v>
      </c>
      <c r="AF47">
        <v>899.42200000000003</v>
      </c>
      <c r="AG47">
        <v>138</v>
      </c>
      <c r="AH47" t="str">
        <f t="shared" si="18"/>
        <v/>
      </c>
      <c r="AI47">
        <v>898.98400000000004</v>
      </c>
      <c r="AJ47">
        <v>138</v>
      </c>
      <c r="AK47" t="str">
        <f t="shared" si="19"/>
        <v/>
      </c>
      <c r="AL47">
        <v>898.28075890000002</v>
      </c>
      <c r="AM47">
        <f t="shared" si="20"/>
        <v>139</v>
      </c>
    </row>
    <row r="48" spans="1:39" x14ac:dyDescent="0.25">
      <c r="A48" t="s">
        <v>378</v>
      </c>
      <c r="B48">
        <f t="shared" si="5"/>
        <v>135</v>
      </c>
      <c r="C48">
        <v>135</v>
      </c>
      <c r="D48" t="str">
        <f t="shared" si="6"/>
        <v>best</v>
      </c>
      <c r="E48">
        <v>14.6562</v>
      </c>
      <c r="F48">
        <v>132</v>
      </c>
      <c r="G48" t="str">
        <f t="shared" si="7"/>
        <v/>
      </c>
      <c r="H48">
        <v>11.078099999999999</v>
      </c>
      <c r="I48">
        <v>134</v>
      </c>
      <c r="J48" t="str">
        <f t="shared" si="8"/>
        <v/>
      </c>
      <c r="K48">
        <v>11.390599999999999</v>
      </c>
      <c r="L48">
        <v>132</v>
      </c>
      <c r="M48" t="str">
        <f t="shared" si="9"/>
        <v/>
      </c>
      <c r="N48">
        <v>7.8637287999999996</v>
      </c>
      <c r="O48">
        <v>135</v>
      </c>
      <c r="P48" t="str">
        <f t="shared" si="10"/>
        <v>best</v>
      </c>
      <c r="Q48">
        <v>11.171955499999999</v>
      </c>
      <c r="R48">
        <v>135</v>
      </c>
      <c r="S48" t="str">
        <f t="shared" si="11"/>
        <v>best</v>
      </c>
      <c r="T48">
        <v>11.0118232</v>
      </c>
      <c r="U48">
        <v>135</v>
      </c>
      <c r="V48" t="str">
        <f t="shared" si="12"/>
        <v>best</v>
      </c>
      <c r="W48">
        <v>11.048810100000001</v>
      </c>
      <c r="X48">
        <v>134</v>
      </c>
      <c r="Y48" t="str">
        <f t="shared" si="13"/>
        <v/>
      </c>
      <c r="Z48">
        <v>6.5589228000000004</v>
      </c>
      <c r="AA48">
        <f t="shared" si="14"/>
        <v>135</v>
      </c>
      <c r="AB48" t="str">
        <f t="shared" si="15"/>
        <v>best</v>
      </c>
      <c r="AC48">
        <f t="shared" si="16"/>
        <v>11.048810100000001</v>
      </c>
      <c r="AD48">
        <v>138</v>
      </c>
      <c r="AE48" t="str">
        <f t="shared" si="17"/>
        <v>best</v>
      </c>
      <c r="AF48">
        <v>899.43799999999999</v>
      </c>
      <c r="AG48">
        <v>137</v>
      </c>
      <c r="AH48" t="str">
        <f t="shared" si="18"/>
        <v/>
      </c>
      <c r="AI48">
        <v>899.51599999999996</v>
      </c>
      <c r="AJ48">
        <v>136</v>
      </c>
      <c r="AK48" t="str">
        <f t="shared" si="19"/>
        <v/>
      </c>
      <c r="AL48">
        <v>897.3458005</v>
      </c>
      <c r="AM48">
        <f t="shared" si="20"/>
        <v>138</v>
      </c>
    </row>
    <row r="49" spans="1:39" x14ac:dyDescent="0.25">
      <c r="A49" t="s">
        <v>379</v>
      </c>
      <c r="B49">
        <f t="shared" si="5"/>
        <v>137</v>
      </c>
      <c r="C49">
        <v>137</v>
      </c>
      <c r="D49" t="str">
        <f t="shared" si="6"/>
        <v>best</v>
      </c>
      <c r="E49">
        <v>14.390599999999999</v>
      </c>
      <c r="F49">
        <v>136</v>
      </c>
      <c r="G49" t="str">
        <f t="shared" si="7"/>
        <v/>
      </c>
      <c r="H49">
        <v>11.0625</v>
      </c>
      <c r="I49">
        <v>134</v>
      </c>
      <c r="J49" t="str">
        <f t="shared" si="8"/>
        <v/>
      </c>
      <c r="K49">
        <v>11.203099999999999</v>
      </c>
      <c r="L49">
        <v>135</v>
      </c>
      <c r="M49" t="str">
        <f t="shared" si="9"/>
        <v/>
      </c>
      <c r="N49">
        <v>7.6125259999999999</v>
      </c>
      <c r="O49">
        <v>137</v>
      </c>
      <c r="P49" t="str">
        <f t="shared" si="10"/>
        <v>best</v>
      </c>
      <c r="Q49">
        <v>11.404859200000001</v>
      </c>
      <c r="R49">
        <v>137</v>
      </c>
      <c r="S49" t="str">
        <f t="shared" si="11"/>
        <v>best</v>
      </c>
      <c r="T49">
        <v>11.400729999999999</v>
      </c>
      <c r="U49">
        <v>134</v>
      </c>
      <c r="V49" t="str">
        <f t="shared" si="12"/>
        <v/>
      </c>
      <c r="W49">
        <v>11.317334199999999</v>
      </c>
      <c r="X49">
        <v>135</v>
      </c>
      <c r="Y49" t="str">
        <f t="shared" si="13"/>
        <v/>
      </c>
      <c r="Z49">
        <v>6.7910330999999999</v>
      </c>
      <c r="AA49">
        <f t="shared" si="14"/>
        <v>134</v>
      </c>
      <c r="AB49" t="str">
        <f t="shared" si="15"/>
        <v/>
      </c>
      <c r="AC49">
        <f t="shared" si="16"/>
        <v>11.317334199999999</v>
      </c>
      <c r="AD49">
        <v>137</v>
      </c>
      <c r="AE49" t="str">
        <f t="shared" si="17"/>
        <v/>
      </c>
      <c r="AF49">
        <v>899.46900000000005</v>
      </c>
      <c r="AG49">
        <v>135</v>
      </c>
      <c r="AH49" t="str">
        <f t="shared" si="18"/>
        <v/>
      </c>
      <c r="AI49">
        <v>899.20299999999997</v>
      </c>
      <c r="AJ49">
        <v>138</v>
      </c>
      <c r="AK49" t="str">
        <f t="shared" si="19"/>
        <v>best</v>
      </c>
      <c r="AL49">
        <v>898.03661450000004</v>
      </c>
      <c r="AM49">
        <f t="shared" si="20"/>
        <v>138</v>
      </c>
    </row>
    <row r="50" spans="1:39" x14ac:dyDescent="0.25">
      <c r="A50" t="s">
        <v>380</v>
      </c>
      <c r="B50">
        <f t="shared" si="5"/>
        <v>135</v>
      </c>
      <c r="C50">
        <v>135</v>
      </c>
      <c r="D50" t="str">
        <f t="shared" si="6"/>
        <v>best</v>
      </c>
      <c r="E50">
        <v>14.265599999999999</v>
      </c>
      <c r="F50">
        <v>131</v>
      </c>
      <c r="G50" t="str">
        <f t="shared" si="7"/>
        <v/>
      </c>
      <c r="H50">
        <v>10.7188</v>
      </c>
      <c r="I50">
        <v>131</v>
      </c>
      <c r="J50" t="str">
        <f t="shared" si="8"/>
        <v/>
      </c>
      <c r="K50">
        <v>11.2188</v>
      </c>
      <c r="L50">
        <v>132</v>
      </c>
      <c r="M50" t="str">
        <f t="shared" si="9"/>
        <v/>
      </c>
      <c r="N50">
        <v>7.4665404000000004</v>
      </c>
      <c r="O50">
        <v>134</v>
      </c>
      <c r="P50" t="str">
        <f t="shared" si="10"/>
        <v/>
      </c>
      <c r="Q50">
        <v>11.151375699999999</v>
      </c>
      <c r="R50">
        <v>135</v>
      </c>
      <c r="S50" t="str">
        <f t="shared" si="11"/>
        <v>best</v>
      </c>
      <c r="T50">
        <v>11.073135799999999</v>
      </c>
      <c r="U50">
        <v>133</v>
      </c>
      <c r="V50" t="str">
        <f t="shared" si="12"/>
        <v/>
      </c>
      <c r="W50">
        <v>11.463675800000001</v>
      </c>
      <c r="X50">
        <v>136</v>
      </c>
      <c r="Y50" t="str">
        <f t="shared" si="13"/>
        <v/>
      </c>
      <c r="Z50">
        <v>6.6000132000000002</v>
      </c>
      <c r="AA50">
        <f t="shared" si="14"/>
        <v>133</v>
      </c>
      <c r="AB50" t="str">
        <f t="shared" si="15"/>
        <v/>
      </c>
      <c r="AC50">
        <f t="shared" si="16"/>
        <v>11.463675800000001</v>
      </c>
      <c r="AD50">
        <v>136</v>
      </c>
      <c r="AE50" t="str">
        <f t="shared" si="17"/>
        <v>best</v>
      </c>
      <c r="AF50">
        <v>899.43799999999999</v>
      </c>
      <c r="AG50">
        <v>135</v>
      </c>
      <c r="AH50" t="str">
        <f t="shared" si="18"/>
        <v/>
      </c>
      <c r="AI50">
        <v>899.39099999999996</v>
      </c>
      <c r="AJ50">
        <v>136</v>
      </c>
      <c r="AK50" t="str">
        <f t="shared" si="19"/>
        <v>best</v>
      </c>
      <c r="AL50">
        <v>897.83203839999999</v>
      </c>
      <c r="AM50">
        <f t="shared" si="20"/>
        <v>136</v>
      </c>
    </row>
    <row r="51" spans="1:39" x14ac:dyDescent="0.25">
      <c r="A51" t="s">
        <v>381</v>
      </c>
      <c r="B51">
        <f t="shared" si="5"/>
        <v>133</v>
      </c>
      <c r="C51">
        <v>133</v>
      </c>
      <c r="D51" t="str">
        <f t="shared" si="6"/>
        <v>best</v>
      </c>
      <c r="E51">
        <v>14.125</v>
      </c>
      <c r="F51">
        <v>132</v>
      </c>
      <c r="G51" t="str">
        <f t="shared" si="7"/>
        <v/>
      </c>
      <c r="H51">
        <v>11</v>
      </c>
      <c r="I51">
        <v>132</v>
      </c>
      <c r="J51" t="str">
        <f t="shared" si="8"/>
        <v/>
      </c>
      <c r="K51">
        <v>11.1562</v>
      </c>
      <c r="L51">
        <v>132</v>
      </c>
      <c r="M51" t="str">
        <f t="shared" si="9"/>
        <v/>
      </c>
      <c r="N51">
        <v>7.3594993999999998</v>
      </c>
      <c r="O51">
        <v>132</v>
      </c>
      <c r="P51" t="str">
        <f t="shared" si="10"/>
        <v/>
      </c>
      <c r="Q51">
        <v>10.925994899999999</v>
      </c>
      <c r="R51">
        <v>133</v>
      </c>
      <c r="S51" t="str">
        <f t="shared" si="11"/>
        <v>best</v>
      </c>
      <c r="T51">
        <v>11.355687</v>
      </c>
      <c r="U51">
        <v>133</v>
      </c>
      <c r="V51" t="str">
        <f t="shared" si="12"/>
        <v>best</v>
      </c>
      <c r="W51">
        <v>10.971234300000001</v>
      </c>
      <c r="X51">
        <v>134</v>
      </c>
      <c r="Y51" t="str">
        <f t="shared" si="13"/>
        <v/>
      </c>
      <c r="Z51">
        <v>6.5369972000000001</v>
      </c>
      <c r="AA51">
        <f t="shared" si="14"/>
        <v>133</v>
      </c>
      <c r="AB51" t="str">
        <f t="shared" si="15"/>
        <v>best</v>
      </c>
      <c r="AC51">
        <f t="shared" si="16"/>
        <v>10.971234300000001</v>
      </c>
      <c r="AD51">
        <v>135</v>
      </c>
      <c r="AE51" t="str">
        <f t="shared" si="17"/>
        <v>best</v>
      </c>
      <c r="AF51">
        <v>899.45299999999997</v>
      </c>
      <c r="AG51">
        <v>135</v>
      </c>
      <c r="AH51" t="str">
        <f t="shared" si="18"/>
        <v>best</v>
      </c>
      <c r="AI51">
        <v>899.17200000000003</v>
      </c>
      <c r="AJ51">
        <v>135</v>
      </c>
      <c r="AK51" t="str">
        <f t="shared" si="19"/>
        <v>best</v>
      </c>
      <c r="AL51">
        <v>897.92180329999997</v>
      </c>
      <c r="AM51">
        <f t="shared" si="20"/>
        <v>135</v>
      </c>
    </row>
    <row r="52" spans="1:39" x14ac:dyDescent="0.25">
      <c r="A52" t="s">
        <v>382</v>
      </c>
      <c r="B52">
        <f t="shared" si="5"/>
        <v>135</v>
      </c>
      <c r="C52">
        <v>135</v>
      </c>
      <c r="D52" t="str">
        <f t="shared" si="6"/>
        <v>best</v>
      </c>
      <c r="E52">
        <v>14.484400000000001</v>
      </c>
      <c r="F52">
        <v>132</v>
      </c>
      <c r="G52" t="str">
        <f t="shared" si="7"/>
        <v/>
      </c>
      <c r="H52">
        <v>10.890599999999999</v>
      </c>
      <c r="I52">
        <v>134</v>
      </c>
      <c r="J52" t="str">
        <f t="shared" si="8"/>
        <v/>
      </c>
      <c r="K52">
        <v>11.453099999999999</v>
      </c>
      <c r="L52">
        <v>133</v>
      </c>
      <c r="M52" t="str">
        <f t="shared" si="9"/>
        <v/>
      </c>
      <c r="N52">
        <v>7.6411816999999997</v>
      </c>
      <c r="O52">
        <v>133</v>
      </c>
      <c r="P52" t="str">
        <f t="shared" si="10"/>
        <v/>
      </c>
      <c r="Q52">
        <v>11.197200799999999</v>
      </c>
      <c r="R52">
        <v>133</v>
      </c>
      <c r="S52" t="str">
        <f t="shared" si="11"/>
        <v/>
      </c>
      <c r="T52">
        <v>10.8980958</v>
      </c>
      <c r="U52">
        <v>134</v>
      </c>
      <c r="V52" t="str">
        <f t="shared" si="12"/>
        <v/>
      </c>
      <c r="W52">
        <v>11.223376500000001</v>
      </c>
      <c r="X52">
        <v>134</v>
      </c>
      <c r="Y52" t="str">
        <f t="shared" si="13"/>
        <v/>
      </c>
      <c r="Z52">
        <v>6.5936532000000003</v>
      </c>
      <c r="AA52">
        <f t="shared" si="14"/>
        <v>134</v>
      </c>
      <c r="AB52" t="str">
        <f t="shared" si="15"/>
        <v/>
      </c>
      <c r="AC52">
        <f t="shared" si="16"/>
        <v>11.223376500000001</v>
      </c>
      <c r="AD52">
        <v>135</v>
      </c>
      <c r="AE52" t="str">
        <f t="shared" si="17"/>
        <v>best</v>
      </c>
      <c r="AF52">
        <v>899.5</v>
      </c>
      <c r="AG52">
        <v>134</v>
      </c>
      <c r="AH52" t="str">
        <f t="shared" si="18"/>
        <v/>
      </c>
      <c r="AI52">
        <v>899.53099999999995</v>
      </c>
      <c r="AJ52">
        <v>135</v>
      </c>
      <c r="AK52" t="str">
        <f t="shared" si="19"/>
        <v>best</v>
      </c>
      <c r="AL52">
        <v>897.8613014</v>
      </c>
      <c r="AM52">
        <f t="shared" si="20"/>
        <v>135</v>
      </c>
    </row>
    <row r="53" spans="1:39" x14ac:dyDescent="0.25">
      <c r="A53" t="s">
        <v>383</v>
      </c>
      <c r="B53">
        <f t="shared" si="5"/>
        <v>134</v>
      </c>
      <c r="C53">
        <v>134</v>
      </c>
      <c r="D53" t="str">
        <f t="shared" si="6"/>
        <v>best</v>
      </c>
      <c r="E53">
        <v>14.9375</v>
      </c>
      <c r="F53">
        <v>130</v>
      </c>
      <c r="G53" t="str">
        <f t="shared" si="7"/>
        <v/>
      </c>
      <c r="H53">
        <v>10.9062</v>
      </c>
      <c r="I53">
        <v>131</v>
      </c>
      <c r="J53" t="str">
        <f t="shared" si="8"/>
        <v/>
      </c>
      <c r="K53">
        <v>11.3438</v>
      </c>
      <c r="L53">
        <v>132</v>
      </c>
      <c r="M53" t="str">
        <f t="shared" si="9"/>
        <v/>
      </c>
      <c r="N53">
        <v>7.6675325000000001</v>
      </c>
      <c r="O53">
        <v>132</v>
      </c>
      <c r="P53" t="str">
        <f t="shared" si="10"/>
        <v/>
      </c>
      <c r="Q53">
        <v>10.9589862</v>
      </c>
      <c r="R53">
        <v>134</v>
      </c>
      <c r="S53" t="str">
        <f t="shared" si="11"/>
        <v>best</v>
      </c>
      <c r="T53">
        <v>11.1063163</v>
      </c>
      <c r="U53">
        <v>133</v>
      </c>
      <c r="V53" t="str">
        <f t="shared" si="12"/>
        <v/>
      </c>
      <c r="W53">
        <v>11.086151600000001</v>
      </c>
      <c r="X53">
        <v>133</v>
      </c>
      <c r="Y53" t="str">
        <f t="shared" si="13"/>
        <v/>
      </c>
      <c r="Z53">
        <v>6.6797795000000004</v>
      </c>
      <c r="AA53">
        <f t="shared" si="14"/>
        <v>133</v>
      </c>
      <c r="AB53" t="str">
        <f t="shared" si="15"/>
        <v/>
      </c>
      <c r="AC53">
        <f t="shared" si="16"/>
        <v>11.086151600000001</v>
      </c>
      <c r="AD53">
        <v>136</v>
      </c>
      <c r="AE53" t="str">
        <f t="shared" si="17"/>
        <v>best</v>
      </c>
      <c r="AF53">
        <v>899.375</v>
      </c>
      <c r="AG53">
        <v>134</v>
      </c>
      <c r="AH53" t="str">
        <f t="shared" si="18"/>
        <v/>
      </c>
      <c r="AI53">
        <v>899.32799999999997</v>
      </c>
      <c r="AJ53">
        <v>134</v>
      </c>
      <c r="AK53" t="str">
        <f t="shared" si="19"/>
        <v/>
      </c>
      <c r="AL53">
        <v>895.32510339999999</v>
      </c>
      <c r="AM53">
        <f t="shared" si="20"/>
        <v>136</v>
      </c>
    </row>
    <row r="54" spans="1:39" x14ac:dyDescent="0.25">
      <c r="A54" t="s">
        <v>384</v>
      </c>
      <c r="B54">
        <f t="shared" si="5"/>
        <v>134</v>
      </c>
      <c r="C54">
        <v>133</v>
      </c>
      <c r="D54" t="str">
        <f t="shared" si="6"/>
        <v/>
      </c>
      <c r="E54">
        <v>14.890599999999999</v>
      </c>
      <c r="F54">
        <v>130</v>
      </c>
      <c r="G54" t="str">
        <f t="shared" si="7"/>
        <v/>
      </c>
      <c r="H54">
        <v>10.9375</v>
      </c>
      <c r="I54">
        <v>134</v>
      </c>
      <c r="J54" t="str">
        <f t="shared" si="8"/>
        <v>best</v>
      </c>
      <c r="K54">
        <v>11.8438</v>
      </c>
      <c r="L54">
        <v>133</v>
      </c>
      <c r="M54" t="str">
        <f t="shared" si="9"/>
        <v/>
      </c>
      <c r="N54">
        <v>7.3898736999999999</v>
      </c>
      <c r="O54">
        <v>133</v>
      </c>
      <c r="P54" t="str">
        <f t="shared" si="10"/>
        <v/>
      </c>
      <c r="Q54">
        <v>11.115065599999999</v>
      </c>
      <c r="R54">
        <v>133</v>
      </c>
      <c r="S54" t="str">
        <f t="shared" si="11"/>
        <v/>
      </c>
      <c r="T54">
        <v>11.159642</v>
      </c>
      <c r="U54">
        <v>133</v>
      </c>
      <c r="V54" t="str">
        <f t="shared" si="12"/>
        <v/>
      </c>
      <c r="W54">
        <v>11.147226699999999</v>
      </c>
      <c r="X54">
        <v>133</v>
      </c>
      <c r="Y54" t="str">
        <f t="shared" si="13"/>
        <v/>
      </c>
      <c r="Z54">
        <v>6.5799174000000002</v>
      </c>
      <c r="AA54">
        <f t="shared" si="14"/>
        <v>133</v>
      </c>
      <c r="AB54" t="str">
        <f t="shared" si="15"/>
        <v/>
      </c>
      <c r="AC54">
        <f t="shared" si="16"/>
        <v>11.147226699999999</v>
      </c>
      <c r="AD54">
        <v>135</v>
      </c>
      <c r="AE54" t="str">
        <f t="shared" si="17"/>
        <v/>
      </c>
      <c r="AF54">
        <v>899.46900000000005</v>
      </c>
      <c r="AG54">
        <v>135</v>
      </c>
      <c r="AH54" t="str">
        <f t="shared" si="18"/>
        <v/>
      </c>
      <c r="AI54">
        <v>899.40599999999995</v>
      </c>
      <c r="AJ54">
        <v>136</v>
      </c>
      <c r="AK54" t="str">
        <f t="shared" si="19"/>
        <v>best</v>
      </c>
      <c r="AL54">
        <v>898.57825100000002</v>
      </c>
      <c r="AM54">
        <f t="shared" si="20"/>
        <v>136</v>
      </c>
    </row>
    <row r="55" spans="1:39" x14ac:dyDescent="0.25">
      <c r="A55" t="s">
        <v>385</v>
      </c>
      <c r="B55">
        <f t="shared" si="5"/>
        <v>133</v>
      </c>
      <c r="C55">
        <v>133</v>
      </c>
      <c r="D55" t="str">
        <f t="shared" si="6"/>
        <v>best</v>
      </c>
      <c r="E55">
        <v>14.765599999999999</v>
      </c>
      <c r="F55">
        <v>126</v>
      </c>
      <c r="G55" t="str">
        <f t="shared" si="7"/>
        <v/>
      </c>
      <c r="H55">
        <v>10.8125</v>
      </c>
      <c r="I55">
        <v>128</v>
      </c>
      <c r="J55" t="str">
        <f t="shared" si="8"/>
        <v/>
      </c>
      <c r="K55">
        <v>11.2812</v>
      </c>
      <c r="L55">
        <v>133</v>
      </c>
      <c r="M55" t="str">
        <f t="shared" si="9"/>
        <v>best</v>
      </c>
      <c r="N55">
        <v>7.3983796000000002</v>
      </c>
      <c r="O55">
        <v>133</v>
      </c>
      <c r="P55" t="str">
        <f t="shared" si="10"/>
        <v>best</v>
      </c>
      <c r="Q55">
        <v>11.078546299999999</v>
      </c>
      <c r="R55">
        <v>133</v>
      </c>
      <c r="S55" t="str">
        <f t="shared" si="11"/>
        <v>best</v>
      </c>
      <c r="T55">
        <v>11.048827299999999</v>
      </c>
      <c r="U55">
        <v>133</v>
      </c>
      <c r="V55" t="str">
        <f t="shared" si="12"/>
        <v>best</v>
      </c>
      <c r="W55">
        <v>11.271630200000001</v>
      </c>
      <c r="X55">
        <v>131</v>
      </c>
      <c r="Y55" t="str">
        <f t="shared" si="13"/>
        <v/>
      </c>
      <c r="Z55">
        <v>6.2928948</v>
      </c>
      <c r="AA55">
        <f t="shared" si="14"/>
        <v>133</v>
      </c>
      <c r="AB55" t="str">
        <f t="shared" si="15"/>
        <v>best</v>
      </c>
      <c r="AC55">
        <f t="shared" si="16"/>
        <v>11.271630200000001</v>
      </c>
      <c r="AD55">
        <v>134</v>
      </c>
      <c r="AE55" t="str">
        <f t="shared" si="17"/>
        <v>best</v>
      </c>
      <c r="AF55">
        <v>899.35900000000004</v>
      </c>
      <c r="AG55">
        <v>133</v>
      </c>
      <c r="AH55" t="str">
        <f t="shared" si="18"/>
        <v/>
      </c>
      <c r="AI55">
        <v>899.32799999999997</v>
      </c>
      <c r="AJ55">
        <v>134</v>
      </c>
      <c r="AK55" t="str">
        <f t="shared" si="19"/>
        <v>best</v>
      </c>
      <c r="AL55">
        <v>896.86350319999997</v>
      </c>
      <c r="AM55">
        <f t="shared" si="20"/>
        <v>134</v>
      </c>
    </row>
    <row r="56" spans="1:39" x14ac:dyDescent="0.25">
      <c r="A56" t="s">
        <v>386</v>
      </c>
      <c r="B56">
        <f t="shared" si="5"/>
        <v>132</v>
      </c>
      <c r="C56">
        <v>131</v>
      </c>
      <c r="D56" t="str">
        <f t="shared" si="6"/>
        <v/>
      </c>
      <c r="E56">
        <v>14.359400000000001</v>
      </c>
      <c r="F56">
        <v>129</v>
      </c>
      <c r="G56" t="str">
        <f t="shared" si="7"/>
        <v/>
      </c>
      <c r="H56">
        <v>10.984400000000001</v>
      </c>
      <c r="I56">
        <v>130</v>
      </c>
      <c r="J56" t="str">
        <f t="shared" si="8"/>
        <v/>
      </c>
      <c r="K56">
        <v>11.125</v>
      </c>
      <c r="L56">
        <v>130</v>
      </c>
      <c r="M56" t="str">
        <f t="shared" si="9"/>
        <v/>
      </c>
      <c r="N56">
        <v>7.3169513999999998</v>
      </c>
      <c r="O56">
        <v>133</v>
      </c>
      <c r="P56" t="str">
        <f t="shared" si="10"/>
        <v/>
      </c>
      <c r="Q56">
        <v>10.9580989</v>
      </c>
      <c r="R56">
        <v>133</v>
      </c>
      <c r="S56" t="str">
        <f t="shared" si="11"/>
        <v/>
      </c>
      <c r="T56">
        <v>11.125774</v>
      </c>
      <c r="U56">
        <v>132</v>
      </c>
      <c r="V56" t="str">
        <f t="shared" si="12"/>
        <v>best</v>
      </c>
      <c r="W56">
        <v>10.9504906</v>
      </c>
      <c r="X56">
        <v>132</v>
      </c>
      <c r="Y56" t="str">
        <f t="shared" si="13"/>
        <v>best</v>
      </c>
      <c r="Z56">
        <v>6.4993062000000004</v>
      </c>
      <c r="AA56">
        <f t="shared" si="14"/>
        <v>132</v>
      </c>
      <c r="AB56" t="str">
        <f t="shared" si="15"/>
        <v>best</v>
      </c>
      <c r="AC56">
        <f t="shared" si="16"/>
        <v>10.9504906</v>
      </c>
      <c r="AD56">
        <v>134</v>
      </c>
      <c r="AE56" t="str">
        <f t="shared" si="17"/>
        <v>best</v>
      </c>
      <c r="AF56">
        <v>899.43799999999999</v>
      </c>
      <c r="AG56">
        <v>131</v>
      </c>
      <c r="AH56" t="str">
        <f t="shared" si="18"/>
        <v/>
      </c>
      <c r="AI56">
        <v>899.375</v>
      </c>
      <c r="AJ56">
        <v>134</v>
      </c>
      <c r="AK56" t="str">
        <f t="shared" si="19"/>
        <v>best</v>
      </c>
      <c r="AL56">
        <v>896.3518699</v>
      </c>
      <c r="AM56">
        <f t="shared" si="20"/>
        <v>134</v>
      </c>
    </row>
    <row r="57" spans="1:39" x14ac:dyDescent="0.25">
      <c r="A57" t="s">
        <v>387</v>
      </c>
      <c r="B57">
        <f t="shared" si="5"/>
        <v>132</v>
      </c>
      <c r="C57">
        <v>132</v>
      </c>
      <c r="D57" t="str">
        <f t="shared" si="6"/>
        <v>best</v>
      </c>
      <c r="E57">
        <v>14.4375</v>
      </c>
      <c r="F57">
        <v>126</v>
      </c>
      <c r="G57" t="str">
        <f t="shared" si="7"/>
        <v/>
      </c>
      <c r="H57">
        <v>10.390599999999999</v>
      </c>
      <c r="I57">
        <v>130</v>
      </c>
      <c r="J57" t="str">
        <f t="shared" si="8"/>
        <v/>
      </c>
      <c r="K57">
        <v>11.25</v>
      </c>
      <c r="L57">
        <v>128</v>
      </c>
      <c r="M57" t="str">
        <f t="shared" si="9"/>
        <v/>
      </c>
      <c r="N57">
        <v>7.1546639000000001</v>
      </c>
      <c r="O57">
        <v>130</v>
      </c>
      <c r="P57" t="str">
        <f t="shared" si="10"/>
        <v/>
      </c>
      <c r="Q57">
        <v>10.656594399999999</v>
      </c>
      <c r="R57">
        <v>130</v>
      </c>
      <c r="S57" t="str">
        <f t="shared" si="11"/>
        <v/>
      </c>
      <c r="T57">
        <v>10.884438299999999</v>
      </c>
      <c r="U57">
        <v>132</v>
      </c>
      <c r="V57" t="str">
        <f t="shared" si="12"/>
        <v>best</v>
      </c>
      <c r="W57">
        <v>10.863434699999999</v>
      </c>
      <c r="X57">
        <v>131</v>
      </c>
      <c r="Y57" t="str">
        <f t="shared" si="13"/>
        <v/>
      </c>
      <c r="Z57">
        <v>6.3335540000000004</v>
      </c>
      <c r="AA57">
        <f t="shared" si="14"/>
        <v>132</v>
      </c>
      <c r="AB57" t="str">
        <f t="shared" si="15"/>
        <v>best</v>
      </c>
      <c r="AC57">
        <f t="shared" si="16"/>
        <v>10.863434699999999</v>
      </c>
      <c r="AD57">
        <v>132</v>
      </c>
      <c r="AE57" t="str">
        <f t="shared" si="17"/>
        <v>best</v>
      </c>
      <c r="AF57">
        <v>899.43799999999999</v>
      </c>
      <c r="AG57">
        <v>132</v>
      </c>
      <c r="AH57" t="str">
        <f t="shared" si="18"/>
        <v>best</v>
      </c>
      <c r="AI57">
        <v>899.31200000000001</v>
      </c>
      <c r="AJ57">
        <v>132</v>
      </c>
      <c r="AK57" t="str">
        <f t="shared" si="19"/>
        <v>best</v>
      </c>
      <c r="AL57">
        <v>895.89348419999999</v>
      </c>
      <c r="AM57">
        <f t="shared" si="20"/>
        <v>132</v>
      </c>
    </row>
    <row r="58" spans="1:39" x14ac:dyDescent="0.25">
      <c r="A58" t="s">
        <v>388</v>
      </c>
      <c r="B58">
        <f t="shared" si="5"/>
        <v>132</v>
      </c>
      <c r="C58">
        <v>131</v>
      </c>
      <c r="D58" t="str">
        <f t="shared" si="6"/>
        <v/>
      </c>
      <c r="E58">
        <v>14.328099999999999</v>
      </c>
      <c r="F58">
        <v>125</v>
      </c>
      <c r="G58" t="str">
        <f t="shared" si="7"/>
        <v/>
      </c>
      <c r="H58">
        <v>10.7188</v>
      </c>
      <c r="I58">
        <v>132</v>
      </c>
      <c r="J58" t="str">
        <f t="shared" si="8"/>
        <v>best</v>
      </c>
      <c r="K58">
        <v>11.3438</v>
      </c>
      <c r="L58">
        <v>129</v>
      </c>
      <c r="M58" t="str">
        <f t="shared" si="9"/>
        <v/>
      </c>
      <c r="N58">
        <v>7.2635192999999996</v>
      </c>
      <c r="O58">
        <v>130</v>
      </c>
      <c r="P58" t="str">
        <f t="shared" si="10"/>
        <v/>
      </c>
      <c r="Q58">
        <v>11.0036562</v>
      </c>
      <c r="R58">
        <v>131</v>
      </c>
      <c r="S58" t="str">
        <f t="shared" si="11"/>
        <v/>
      </c>
      <c r="T58">
        <v>10.655575300000001</v>
      </c>
      <c r="U58">
        <v>131</v>
      </c>
      <c r="V58" t="str">
        <f t="shared" si="12"/>
        <v/>
      </c>
      <c r="W58">
        <v>10.8536781</v>
      </c>
      <c r="X58">
        <v>131</v>
      </c>
      <c r="Y58" t="str">
        <f t="shared" si="13"/>
        <v/>
      </c>
      <c r="Z58">
        <v>6.6057040000000002</v>
      </c>
      <c r="AA58">
        <f t="shared" si="14"/>
        <v>131</v>
      </c>
      <c r="AB58" t="str">
        <f t="shared" si="15"/>
        <v/>
      </c>
      <c r="AC58">
        <f t="shared" si="16"/>
        <v>10.8536781</v>
      </c>
      <c r="AD58">
        <v>132</v>
      </c>
      <c r="AE58" t="str">
        <f t="shared" si="17"/>
        <v>best</v>
      </c>
      <c r="AF58">
        <v>899.46900000000005</v>
      </c>
      <c r="AG58">
        <v>132</v>
      </c>
      <c r="AH58" t="str">
        <f t="shared" si="18"/>
        <v>best</v>
      </c>
      <c r="AI58">
        <v>899.53099999999995</v>
      </c>
      <c r="AJ58">
        <v>132</v>
      </c>
      <c r="AK58" t="str">
        <f t="shared" si="19"/>
        <v>best</v>
      </c>
      <c r="AL58">
        <v>895.74188849999996</v>
      </c>
      <c r="AM58">
        <f t="shared" si="20"/>
        <v>132</v>
      </c>
    </row>
    <row r="59" spans="1:39" x14ac:dyDescent="0.25">
      <c r="A59" t="s">
        <v>389</v>
      </c>
      <c r="B59">
        <f t="shared" si="5"/>
        <v>131</v>
      </c>
      <c r="C59">
        <v>131</v>
      </c>
      <c r="D59" t="str">
        <f t="shared" si="6"/>
        <v>best</v>
      </c>
      <c r="E59">
        <v>14.1875</v>
      </c>
      <c r="F59">
        <v>125</v>
      </c>
      <c r="G59" t="str">
        <f t="shared" si="7"/>
        <v/>
      </c>
      <c r="H59">
        <v>10.4375</v>
      </c>
      <c r="I59">
        <v>127</v>
      </c>
      <c r="J59" t="str">
        <f t="shared" si="8"/>
        <v/>
      </c>
      <c r="K59">
        <v>11.078099999999999</v>
      </c>
      <c r="L59">
        <v>129</v>
      </c>
      <c r="M59" t="str">
        <f t="shared" si="9"/>
        <v/>
      </c>
      <c r="N59">
        <v>7.4135299999999997</v>
      </c>
      <c r="O59">
        <v>129</v>
      </c>
      <c r="P59" t="str">
        <f t="shared" si="10"/>
        <v/>
      </c>
      <c r="Q59">
        <v>10.7057611</v>
      </c>
      <c r="R59">
        <v>131</v>
      </c>
      <c r="S59" t="str">
        <f t="shared" si="11"/>
        <v>best</v>
      </c>
      <c r="T59">
        <v>10.990921200000001</v>
      </c>
      <c r="U59">
        <v>131</v>
      </c>
      <c r="V59" t="str">
        <f t="shared" si="12"/>
        <v>best</v>
      </c>
      <c r="W59">
        <v>10.644636800000001</v>
      </c>
      <c r="X59">
        <v>132</v>
      </c>
      <c r="Y59" t="str">
        <f t="shared" si="13"/>
        <v/>
      </c>
      <c r="Z59">
        <v>6.3134104999999998</v>
      </c>
      <c r="AA59">
        <f t="shared" si="14"/>
        <v>131</v>
      </c>
      <c r="AB59" t="str">
        <f t="shared" si="15"/>
        <v>best</v>
      </c>
      <c r="AC59">
        <f t="shared" si="16"/>
        <v>10.644636800000001</v>
      </c>
      <c r="AD59">
        <v>131</v>
      </c>
      <c r="AE59" t="str">
        <f t="shared" si="17"/>
        <v/>
      </c>
      <c r="AF59">
        <v>899.59400000000005</v>
      </c>
      <c r="AG59">
        <v>131</v>
      </c>
      <c r="AH59" t="str">
        <f t="shared" si="18"/>
        <v/>
      </c>
      <c r="AI59">
        <v>899.34400000000005</v>
      </c>
      <c r="AJ59">
        <v>132</v>
      </c>
      <c r="AK59" t="str">
        <f t="shared" si="19"/>
        <v>best</v>
      </c>
      <c r="AL59">
        <v>896.82993469999997</v>
      </c>
      <c r="AM59">
        <f t="shared" si="20"/>
        <v>132</v>
      </c>
    </row>
    <row r="60" spans="1:39" x14ac:dyDescent="0.25">
      <c r="A60" t="s">
        <v>390</v>
      </c>
      <c r="B60">
        <f t="shared" si="5"/>
        <v>134</v>
      </c>
      <c r="C60">
        <v>131</v>
      </c>
      <c r="D60" t="str">
        <f t="shared" si="6"/>
        <v/>
      </c>
      <c r="E60">
        <v>14.265599999999999</v>
      </c>
      <c r="F60">
        <v>133</v>
      </c>
      <c r="G60" t="str">
        <f t="shared" si="7"/>
        <v/>
      </c>
      <c r="H60">
        <v>11.0312</v>
      </c>
      <c r="I60">
        <v>131</v>
      </c>
      <c r="J60" t="str">
        <f t="shared" si="8"/>
        <v/>
      </c>
      <c r="K60">
        <v>11.5312</v>
      </c>
      <c r="L60">
        <v>134</v>
      </c>
      <c r="M60" t="str">
        <f t="shared" si="9"/>
        <v>best</v>
      </c>
      <c r="N60">
        <v>7.4195846000000003</v>
      </c>
      <c r="O60">
        <v>135</v>
      </c>
      <c r="P60" t="str">
        <f t="shared" si="10"/>
        <v/>
      </c>
      <c r="Q60">
        <v>11.0925256</v>
      </c>
      <c r="R60">
        <v>133</v>
      </c>
      <c r="S60" t="str">
        <f t="shared" si="11"/>
        <v/>
      </c>
      <c r="T60">
        <v>10.9165046</v>
      </c>
      <c r="U60">
        <v>134</v>
      </c>
      <c r="V60" t="str">
        <f t="shared" si="12"/>
        <v>best</v>
      </c>
      <c r="W60">
        <v>11.068944</v>
      </c>
      <c r="X60">
        <v>134</v>
      </c>
      <c r="Y60" t="str">
        <f t="shared" si="13"/>
        <v>best</v>
      </c>
      <c r="Z60">
        <v>6.7077974999999999</v>
      </c>
      <c r="AA60">
        <f t="shared" si="14"/>
        <v>134</v>
      </c>
      <c r="AB60" t="str">
        <f t="shared" si="15"/>
        <v>best</v>
      </c>
      <c r="AC60">
        <f t="shared" si="16"/>
        <v>11.068944</v>
      </c>
      <c r="AD60">
        <v>136</v>
      </c>
      <c r="AE60" t="str">
        <f t="shared" si="17"/>
        <v/>
      </c>
      <c r="AF60">
        <v>899.5</v>
      </c>
      <c r="AG60">
        <v>134</v>
      </c>
      <c r="AH60" t="str">
        <f t="shared" si="18"/>
        <v/>
      </c>
      <c r="AI60">
        <v>899.40599999999995</v>
      </c>
      <c r="AJ60">
        <v>137</v>
      </c>
      <c r="AK60" t="str">
        <f t="shared" si="19"/>
        <v>best</v>
      </c>
      <c r="AL60">
        <v>898.24241210000002</v>
      </c>
      <c r="AM60">
        <f t="shared" si="20"/>
        <v>137</v>
      </c>
    </row>
    <row r="61" spans="1:39" x14ac:dyDescent="0.25">
      <c r="A61" t="s">
        <v>391</v>
      </c>
      <c r="B61">
        <f t="shared" si="5"/>
        <v>133</v>
      </c>
      <c r="C61">
        <v>133</v>
      </c>
      <c r="D61" t="str">
        <f t="shared" si="6"/>
        <v>best</v>
      </c>
      <c r="E61">
        <v>14.671900000000001</v>
      </c>
      <c r="F61">
        <v>126</v>
      </c>
      <c r="G61" t="str">
        <f t="shared" si="7"/>
        <v/>
      </c>
      <c r="H61">
        <v>10.671900000000001</v>
      </c>
      <c r="I61">
        <v>127</v>
      </c>
      <c r="J61" t="str">
        <f t="shared" si="8"/>
        <v/>
      </c>
      <c r="K61">
        <v>11.015599999999999</v>
      </c>
      <c r="L61">
        <v>131</v>
      </c>
      <c r="M61" t="str">
        <f t="shared" si="9"/>
        <v/>
      </c>
      <c r="N61">
        <v>7.5502139000000001</v>
      </c>
      <c r="O61">
        <v>132</v>
      </c>
      <c r="P61" t="str">
        <f t="shared" si="10"/>
        <v/>
      </c>
      <c r="Q61">
        <v>10.7766669</v>
      </c>
      <c r="R61">
        <v>133</v>
      </c>
      <c r="S61" t="str">
        <f t="shared" si="11"/>
        <v>best</v>
      </c>
      <c r="T61">
        <v>10.796241699999999</v>
      </c>
      <c r="U61">
        <v>133</v>
      </c>
      <c r="V61" t="str">
        <f t="shared" si="12"/>
        <v>best</v>
      </c>
      <c r="W61">
        <v>11.094479099999999</v>
      </c>
      <c r="X61">
        <v>131</v>
      </c>
      <c r="Y61" t="str">
        <f t="shared" si="13"/>
        <v/>
      </c>
      <c r="Z61">
        <v>6.3390629000000001</v>
      </c>
      <c r="AA61">
        <f t="shared" si="14"/>
        <v>133</v>
      </c>
      <c r="AB61" t="str">
        <f t="shared" si="15"/>
        <v>best</v>
      </c>
      <c r="AC61">
        <f t="shared" si="16"/>
        <v>11.094479099999999</v>
      </c>
      <c r="AD61">
        <v>136</v>
      </c>
      <c r="AE61" t="str">
        <f t="shared" si="17"/>
        <v>best</v>
      </c>
      <c r="AF61">
        <v>899.5</v>
      </c>
      <c r="AG61">
        <v>135</v>
      </c>
      <c r="AH61" t="str">
        <f t="shared" si="18"/>
        <v/>
      </c>
      <c r="AI61">
        <v>899.375</v>
      </c>
      <c r="AJ61">
        <v>134</v>
      </c>
      <c r="AK61" t="str">
        <f t="shared" si="19"/>
        <v/>
      </c>
      <c r="AL61">
        <v>897.41303760000005</v>
      </c>
      <c r="AM61">
        <f t="shared" si="20"/>
        <v>136</v>
      </c>
    </row>
    <row r="62" spans="1:39" x14ac:dyDescent="0.25">
      <c r="A62" t="s">
        <v>392</v>
      </c>
      <c r="B62">
        <f t="shared" si="5"/>
        <v>132</v>
      </c>
      <c r="C62">
        <v>131</v>
      </c>
      <c r="D62" t="str">
        <f t="shared" si="6"/>
        <v/>
      </c>
      <c r="E62">
        <v>14.7188</v>
      </c>
      <c r="F62">
        <v>129</v>
      </c>
      <c r="G62" t="str">
        <f t="shared" si="7"/>
        <v/>
      </c>
      <c r="H62">
        <v>10.7812</v>
      </c>
      <c r="I62">
        <v>130</v>
      </c>
      <c r="J62" t="str">
        <f t="shared" si="8"/>
        <v/>
      </c>
      <c r="K62">
        <v>11.0938</v>
      </c>
      <c r="L62">
        <v>131</v>
      </c>
      <c r="M62" t="str">
        <f t="shared" si="9"/>
        <v/>
      </c>
      <c r="N62">
        <v>7.9816218000000001</v>
      </c>
      <c r="O62">
        <v>133</v>
      </c>
      <c r="P62" t="str">
        <f t="shared" si="10"/>
        <v/>
      </c>
      <c r="Q62">
        <v>10.8595916</v>
      </c>
      <c r="R62">
        <v>132</v>
      </c>
      <c r="S62" t="str">
        <f t="shared" si="11"/>
        <v>best</v>
      </c>
      <c r="T62">
        <v>11.0308291</v>
      </c>
      <c r="U62">
        <v>132</v>
      </c>
      <c r="V62" t="str">
        <f t="shared" si="12"/>
        <v>best</v>
      </c>
      <c r="W62">
        <v>10.884734399999999</v>
      </c>
      <c r="X62">
        <v>132</v>
      </c>
      <c r="Y62" t="str">
        <f t="shared" si="13"/>
        <v>best</v>
      </c>
      <c r="Z62">
        <v>7.2286229999999998</v>
      </c>
      <c r="AA62">
        <f t="shared" si="14"/>
        <v>132</v>
      </c>
      <c r="AB62" t="str">
        <f t="shared" si="15"/>
        <v>best</v>
      </c>
      <c r="AC62">
        <f t="shared" si="16"/>
        <v>10.884734399999999</v>
      </c>
      <c r="AD62">
        <v>134</v>
      </c>
      <c r="AE62" t="str">
        <f t="shared" si="17"/>
        <v/>
      </c>
      <c r="AF62">
        <v>899.43799999999999</v>
      </c>
      <c r="AG62">
        <v>132</v>
      </c>
      <c r="AH62" t="str">
        <f t="shared" si="18"/>
        <v/>
      </c>
      <c r="AI62">
        <v>899.34400000000005</v>
      </c>
      <c r="AJ62">
        <v>135</v>
      </c>
      <c r="AK62" t="str">
        <f t="shared" si="19"/>
        <v>best</v>
      </c>
      <c r="AL62">
        <v>897.81788589999996</v>
      </c>
      <c r="AM62">
        <f t="shared" si="20"/>
        <v>135</v>
      </c>
    </row>
    <row r="63" spans="1:39" x14ac:dyDescent="0.25">
      <c r="A63" t="s">
        <v>393</v>
      </c>
      <c r="B63">
        <f t="shared" si="5"/>
        <v>131</v>
      </c>
      <c r="C63">
        <v>128</v>
      </c>
      <c r="D63" t="str">
        <f t="shared" si="6"/>
        <v/>
      </c>
      <c r="E63">
        <v>13.890599999999999</v>
      </c>
      <c r="F63">
        <v>127</v>
      </c>
      <c r="G63" t="str">
        <f t="shared" si="7"/>
        <v/>
      </c>
      <c r="H63">
        <v>10.578099999999999</v>
      </c>
      <c r="I63">
        <v>129</v>
      </c>
      <c r="J63" t="str">
        <f t="shared" si="8"/>
        <v/>
      </c>
      <c r="K63">
        <v>11.109400000000001</v>
      </c>
      <c r="L63">
        <v>129</v>
      </c>
      <c r="M63" t="str">
        <f t="shared" si="9"/>
        <v/>
      </c>
      <c r="N63">
        <v>7.3305202999999999</v>
      </c>
      <c r="O63">
        <v>130</v>
      </c>
      <c r="P63" t="str">
        <f t="shared" si="10"/>
        <v/>
      </c>
      <c r="Q63">
        <v>10.5788194</v>
      </c>
      <c r="R63">
        <v>131</v>
      </c>
      <c r="S63" t="str">
        <f t="shared" si="11"/>
        <v>best</v>
      </c>
      <c r="T63">
        <v>10.6191914</v>
      </c>
      <c r="U63">
        <v>131</v>
      </c>
      <c r="V63" t="str">
        <f t="shared" si="12"/>
        <v>best</v>
      </c>
      <c r="W63">
        <v>10.790314800000001</v>
      </c>
      <c r="X63">
        <v>133</v>
      </c>
      <c r="Y63" t="str">
        <f t="shared" si="13"/>
        <v/>
      </c>
      <c r="Z63">
        <v>6.6769844000000003</v>
      </c>
      <c r="AA63">
        <f t="shared" si="14"/>
        <v>131</v>
      </c>
      <c r="AB63" t="str">
        <f t="shared" si="15"/>
        <v>best</v>
      </c>
      <c r="AC63">
        <f t="shared" si="16"/>
        <v>10.790314800000001</v>
      </c>
      <c r="AD63">
        <v>134</v>
      </c>
      <c r="AE63" t="str">
        <f t="shared" si="17"/>
        <v>best</v>
      </c>
      <c r="AF63">
        <v>899.32799999999997</v>
      </c>
      <c r="AG63">
        <v>131</v>
      </c>
      <c r="AH63" t="str">
        <f t="shared" si="18"/>
        <v/>
      </c>
      <c r="AI63">
        <v>899.35900000000004</v>
      </c>
      <c r="AJ63">
        <v>134</v>
      </c>
      <c r="AK63" t="str">
        <f t="shared" si="19"/>
        <v>best</v>
      </c>
      <c r="AL63">
        <v>897.53840230000003</v>
      </c>
      <c r="AM63">
        <f t="shared" si="20"/>
        <v>134</v>
      </c>
    </row>
    <row r="64" spans="1:39" x14ac:dyDescent="0.25">
      <c r="A64" t="s">
        <v>394</v>
      </c>
      <c r="B64">
        <f t="shared" si="5"/>
        <v>132</v>
      </c>
      <c r="C64">
        <v>132</v>
      </c>
      <c r="D64" t="str">
        <f t="shared" si="6"/>
        <v>best</v>
      </c>
      <c r="E64">
        <v>14.328099999999999</v>
      </c>
      <c r="F64">
        <v>125</v>
      </c>
      <c r="G64" t="str">
        <f t="shared" si="7"/>
        <v/>
      </c>
      <c r="H64">
        <v>10.703099999999999</v>
      </c>
      <c r="I64">
        <v>129</v>
      </c>
      <c r="J64" t="str">
        <f t="shared" si="8"/>
        <v/>
      </c>
      <c r="K64">
        <v>11.0625</v>
      </c>
      <c r="L64">
        <v>129</v>
      </c>
      <c r="M64" t="str">
        <f t="shared" si="9"/>
        <v/>
      </c>
      <c r="N64">
        <v>7.2970271999999996</v>
      </c>
      <c r="O64">
        <v>129</v>
      </c>
      <c r="P64" t="str">
        <f t="shared" si="10"/>
        <v/>
      </c>
      <c r="Q64">
        <v>10.6840837</v>
      </c>
      <c r="R64">
        <v>131</v>
      </c>
      <c r="S64" t="str">
        <f t="shared" si="11"/>
        <v/>
      </c>
      <c r="T64">
        <v>10.602029699999999</v>
      </c>
      <c r="U64">
        <v>131</v>
      </c>
      <c r="V64" t="str">
        <f t="shared" si="12"/>
        <v/>
      </c>
      <c r="W64">
        <v>10.811304</v>
      </c>
      <c r="X64">
        <v>131</v>
      </c>
      <c r="Y64" t="str">
        <f t="shared" si="13"/>
        <v/>
      </c>
      <c r="Z64">
        <v>6.2634201000000003</v>
      </c>
      <c r="AA64">
        <f t="shared" si="14"/>
        <v>131</v>
      </c>
      <c r="AB64" t="str">
        <f t="shared" si="15"/>
        <v/>
      </c>
      <c r="AC64">
        <f t="shared" si="16"/>
        <v>10.811304</v>
      </c>
      <c r="AD64">
        <v>134</v>
      </c>
      <c r="AE64" t="str">
        <f t="shared" si="17"/>
        <v>best</v>
      </c>
      <c r="AF64">
        <v>899.48400000000004</v>
      </c>
      <c r="AG64">
        <v>133</v>
      </c>
      <c r="AH64" t="str">
        <f t="shared" si="18"/>
        <v/>
      </c>
      <c r="AI64">
        <v>899.31200000000001</v>
      </c>
      <c r="AJ64">
        <v>134</v>
      </c>
      <c r="AK64" t="str">
        <f t="shared" si="19"/>
        <v>best</v>
      </c>
      <c r="AL64">
        <v>897.862347</v>
      </c>
      <c r="AM64">
        <f t="shared" si="20"/>
        <v>134</v>
      </c>
    </row>
    <row r="65" spans="1:39" x14ac:dyDescent="0.25">
      <c r="A65" t="s">
        <v>395</v>
      </c>
      <c r="B65">
        <f t="shared" si="5"/>
        <v>132</v>
      </c>
      <c r="C65">
        <v>131</v>
      </c>
      <c r="D65" t="str">
        <f t="shared" si="6"/>
        <v/>
      </c>
      <c r="E65">
        <v>14.140599999999999</v>
      </c>
      <c r="F65">
        <v>126</v>
      </c>
      <c r="G65" t="str">
        <f t="shared" si="7"/>
        <v/>
      </c>
      <c r="H65">
        <v>10.3438</v>
      </c>
      <c r="I65">
        <v>129</v>
      </c>
      <c r="J65" t="str">
        <f t="shared" si="8"/>
        <v/>
      </c>
      <c r="K65">
        <v>10.921900000000001</v>
      </c>
      <c r="L65">
        <v>130</v>
      </c>
      <c r="M65" t="str">
        <f t="shared" si="9"/>
        <v/>
      </c>
      <c r="N65">
        <v>7.5208838</v>
      </c>
      <c r="O65">
        <v>130</v>
      </c>
      <c r="P65" t="str">
        <f t="shared" si="10"/>
        <v/>
      </c>
      <c r="Q65">
        <v>10.917372800000001</v>
      </c>
      <c r="R65">
        <v>132</v>
      </c>
      <c r="S65" t="str">
        <f t="shared" si="11"/>
        <v>best</v>
      </c>
      <c r="T65">
        <v>11.0647991</v>
      </c>
      <c r="U65">
        <v>132</v>
      </c>
      <c r="V65" t="str">
        <f t="shared" si="12"/>
        <v>best</v>
      </c>
      <c r="W65">
        <v>11.020528799999999</v>
      </c>
      <c r="X65">
        <v>129</v>
      </c>
      <c r="Y65" t="str">
        <f t="shared" si="13"/>
        <v/>
      </c>
      <c r="Z65">
        <v>6.5150975000000004</v>
      </c>
      <c r="AA65">
        <f t="shared" si="14"/>
        <v>132</v>
      </c>
      <c r="AB65" t="str">
        <f t="shared" si="15"/>
        <v>best</v>
      </c>
      <c r="AC65">
        <f t="shared" si="16"/>
        <v>11.020528799999999</v>
      </c>
      <c r="AD65">
        <v>133</v>
      </c>
      <c r="AE65" t="str">
        <f t="shared" si="17"/>
        <v>best</v>
      </c>
      <c r="AF65">
        <v>899.53099999999995</v>
      </c>
      <c r="AG65">
        <v>132</v>
      </c>
      <c r="AH65" t="str">
        <f t="shared" si="18"/>
        <v/>
      </c>
      <c r="AI65">
        <v>899.34400000000005</v>
      </c>
      <c r="AJ65">
        <v>133</v>
      </c>
      <c r="AK65" t="str">
        <f t="shared" si="19"/>
        <v>best</v>
      </c>
      <c r="AL65">
        <v>897.83100769999999</v>
      </c>
      <c r="AM65">
        <f t="shared" si="20"/>
        <v>133</v>
      </c>
    </row>
    <row r="66" spans="1:39" x14ac:dyDescent="0.25">
      <c r="A66" t="s">
        <v>396</v>
      </c>
      <c r="B66">
        <f t="shared" si="5"/>
        <v>134</v>
      </c>
      <c r="C66">
        <v>133</v>
      </c>
      <c r="D66" t="str">
        <f t="shared" si="6"/>
        <v/>
      </c>
      <c r="E66">
        <v>14.078099999999999</v>
      </c>
      <c r="F66">
        <v>128</v>
      </c>
      <c r="G66" t="str">
        <f t="shared" si="7"/>
        <v/>
      </c>
      <c r="H66">
        <v>11.015599999999999</v>
      </c>
      <c r="I66">
        <v>129</v>
      </c>
      <c r="J66" t="str">
        <f t="shared" si="8"/>
        <v/>
      </c>
      <c r="K66">
        <v>11.234400000000001</v>
      </c>
      <c r="L66">
        <v>133</v>
      </c>
      <c r="M66" t="str">
        <f t="shared" si="9"/>
        <v/>
      </c>
      <c r="N66">
        <v>7.2785872999999999</v>
      </c>
      <c r="O66">
        <v>133</v>
      </c>
      <c r="P66" t="str">
        <f t="shared" si="10"/>
        <v/>
      </c>
      <c r="Q66">
        <v>11.0097705</v>
      </c>
      <c r="R66">
        <v>133</v>
      </c>
      <c r="S66" t="str">
        <f t="shared" si="11"/>
        <v/>
      </c>
      <c r="T66">
        <v>11.0974997</v>
      </c>
      <c r="U66">
        <v>134</v>
      </c>
      <c r="V66" t="str">
        <f t="shared" si="12"/>
        <v>best</v>
      </c>
      <c r="W66">
        <v>11.1626885</v>
      </c>
      <c r="X66">
        <v>133</v>
      </c>
      <c r="Y66" t="str">
        <f t="shared" si="13"/>
        <v/>
      </c>
      <c r="Z66">
        <v>6.5267853000000002</v>
      </c>
      <c r="AA66">
        <f t="shared" si="14"/>
        <v>134</v>
      </c>
      <c r="AB66" t="str">
        <f t="shared" si="15"/>
        <v>best</v>
      </c>
      <c r="AC66">
        <f t="shared" si="16"/>
        <v>11.1626885</v>
      </c>
      <c r="AD66">
        <v>133</v>
      </c>
      <c r="AE66" t="str">
        <f t="shared" ref="AE66:AE97" si="21">IF(AD66=$AM66,"best","")</f>
        <v/>
      </c>
      <c r="AF66">
        <v>899.45299999999997</v>
      </c>
      <c r="AG66">
        <v>133</v>
      </c>
      <c r="AH66" t="str">
        <f t="shared" ref="AH66:AH97" si="22">IF(AG66=$AM66,"best","")</f>
        <v/>
      </c>
      <c r="AI66">
        <v>899.46900000000005</v>
      </c>
      <c r="AJ66">
        <v>134</v>
      </c>
      <c r="AK66" t="str">
        <f t="shared" ref="AK66:AK97" si="23">IF(AJ66=$AM66,"best","")</f>
        <v>best</v>
      </c>
      <c r="AL66">
        <v>898.64146649999998</v>
      </c>
      <c r="AM66">
        <f t="shared" ref="AM66:AM97" si="24">MAX(AD66,AG66,AJ66)</f>
        <v>134</v>
      </c>
    </row>
    <row r="67" spans="1:39" x14ac:dyDescent="0.25">
      <c r="A67" t="s">
        <v>397</v>
      </c>
      <c r="B67">
        <f t="shared" ref="B67:B130" si="25">MAX(C67,F67,I67,AA67)</f>
        <v>133</v>
      </c>
      <c r="C67">
        <v>131</v>
      </c>
      <c r="D67" t="str">
        <f t="shared" ref="D67:D130" si="26">IF(C67=$B67,"best","")</f>
        <v/>
      </c>
      <c r="E67">
        <v>13.2812</v>
      </c>
      <c r="F67">
        <v>131</v>
      </c>
      <c r="G67" t="str">
        <f t="shared" ref="G67:G130" si="27">IF(F67=$B67,"best","")</f>
        <v/>
      </c>
      <c r="H67">
        <v>11.046900000000001</v>
      </c>
      <c r="I67">
        <v>129</v>
      </c>
      <c r="J67" t="str">
        <f t="shared" ref="J67:J130" si="28">IF(I67=$B67,"best","")</f>
        <v/>
      </c>
      <c r="K67">
        <v>11.1562</v>
      </c>
      <c r="L67">
        <v>134</v>
      </c>
      <c r="M67" t="str">
        <f t="shared" ref="M67:M130" si="29">IF(L67=$B67,"best","")</f>
        <v/>
      </c>
      <c r="N67">
        <v>7.6813348000000001</v>
      </c>
      <c r="O67">
        <v>134</v>
      </c>
      <c r="P67" t="str">
        <f t="shared" ref="P67:P130" si="30">IF(O67=$B67,"best","")</f>
        <v/>
      </c>
      <c r="Q67">
        <v>11.144339199999999</v>
      </c>
      <c r="R67">
        <v>134</v>
      </c>
      <c r="S67" t="str">
        <f t="shared" ref="S67:S130" si="31">IF(R67=$B67,"best","")</f>
        <v/>
      </c>
      <c r="T67">
        <v>11.3340055</v>
      </c>
      <c r="U67">
        <v>133</v>
      </c>
      <c r="V67" t="str">
        <f t="shared" ref="V67:V130" si="32">IF(U67=$B67,"best","")</f>
        <v>best</v>
      </c>
      <c r="W67">
        <v>11.289695699999999</v>
      </c>
      <c r="X67">
        <v>133</v>
      </c>
      <c r="Y67" t="str">
        <f t="shared" ref="Y67:Y130" si="33">IF(X67=$B67,"best","")</f>
        <v>best</v>
      </c>
      <c r="Z67">
        <v>6.4563717</v>
      </c>
      <c r="AA67">
        <f t="shared" ref="AA67:AA80" si="34">U67</f>
        <v>133</v>
      </c>
      <c r="AB67" t="str">
        <f t="shared" ref="AB67:AB80" si="35">V67</f>
        <v>best</v>
      </c>
      <c r="AC67">
        <f t="shared" ref="AC67:AC80" si="36">W67</f>
        <v>11.289695699999999</v>
      </c>
      <c r="AD67">
        <v>135</v>
      </c>
      <c r="AE67" t="str">
        <f t="shared" si="21"/>
        <v>best</v>
      </c>
      <c r="AF67">
        <v>899.46900000000005</v>
      </c>
      <c r="AG67">
        <v>133</v>
      </c>
      <c r="AH67" t="str">
        <f t="shared" si="22"/>
        <v/>
      </c>
      <c r="AI67">
        <v>899.51599999999996</v>
      </c>
      <c r="AJ67">
        <v>135</v>
      </c>
      <c r="AK67" t="str">
        <f t="shared" si="23"/>
        <v>best</v>
      </c>
      <c r="AL67">
        <v>897.28265590000001</v>
      </c>
      <c r="AM67">
        <f t="shared" si="24"/>
        <v>135</v>
      </c>
    </row>
    <row r="68" spans="1:39" x14ac:dyDescent="0.25">
      <c r="A68" t="s">
        <v>398</v>
      </c>
      <c r="B68">
        <f t="shared" si="25"/>
        <v>132</v>
      </c>
      <c r="C68">
        <v>130</v>
      </c>
      <c r="D68" t="str">
        <f t="shared" si="26"/>
        <v/>
      </c>
      <c r="E68">
        <v>13.3125</v>
      </c>
      <c r="F68">
        <v>129</v>
      </c>
      <c r="G68" t="str">
        <f t="shared" si="27"/>
        <v/>
      </c>
      <c r="H68">
        <v>10.796900000000001</v>
      </c>
      <c r="I68">
        <v>128</v>
      </c>
      <c r="J68" t="str">
        <f t="shared" si="28"/>
        <v/>
      </c>
      <c r="K68">
        <v>10.921900000000001</v>
      </c>
      <c r="L68">
        <v>131</v>
      </c>
      <c r="M68" t="str">
        <f t="shared" si="29"/>
        <v/>
      </c>
      <c r="N68">
        <v>7.086525</v>
      </c>
      <c r="O68">
        <v>133</v>
      </c>
      <c r="P68" t="str">
        <f t="shared" si="30"/>
        <v/>
      </c>
      <c r="Q68">
        <v>10.839480200000001</v>
      </c>
      <c r="R68">
        <v>133</v>
      </c>
      <c r="S68" t="str">
        <f t="shared" si="31"/>
        <v/>
      </c>
      <c r="T68">
        <v>11.2051976</v>
      </c>
      <c r="U68">
        <v>132</v>
      </c>
      <c r="V68" t="str">
        <f t="shared" si="32"/>
        <v>best</v>
      </c>
      <c r="W68">
        <v>11.017583999999999</v>
      </c>
      <c r="X68">
        <v>132</v>
      </c>
      <c r="Y68" t="str">
        <f t="shared" si="33"/>
        <v>best</v>
      </c>
      <c r="Z68">
        <v>6.6964592999999999</v>
      </c>
      <c r="AA68">
        <f t="shared" si="34"/>
        <v>132</v>
      </c>
      <c r="AB68" t="str">
        <f t="shared" si="35"/>
        <v>best</v>
      </c>
      <c r="AC68">
        <f t="shared" si="36"/>
        <v>11.017583999999999</v>
      </c>
      <c r="AD68">
        <v>132</v>
      </c>
      <c r="AE68" t="str">
        <f t="shared" si="21"/>
        <v/>
      </c>
      <c r="AF68">
        <v>899.40599999999995</v>
      </c>
      <c r="AG68">
        <v>132</v>
      </c>
      <c r="AH68" t="str">
        <f t="shared" si="22"/>
        <v/>
      </c>
      <c r="AI68">
        <v>899.28099999999995</v>
      </c>
      <c r="AJ68">
        <v>134</v>
      </c>
      <c r="AK68" t="str">
        <f t="shared" si="23"/>
        <v>best</v>
      </c>
      <c r="AL68">
        <v>896.94359039999995</v>
      </c>
      <c r="AM68">
        <f t="shared" si="24"/>
        <v>134</v>
      </c>
    </row>
    <row r="69" spans="1:39" x14ac:dyDescent="0.25">
      <c r="A69" t="s">
        <v>399</v>
      </c>
      <c r="B69">
        <f t="shared" si="25"/>
        <v>132</v>
      </c>
      <c r="C69">
        <v>130</v>
      </c>
      <c r="D69" t="str">
        <f t="shared" si="26"/>
        <v/>
      </c>
      <c r="E69">
        <v>13.5938</v>
      </c>
      <c r="F69">
        <v>130</v>
      </c>
      <c r="G69" t="str">
        <f t="shared" si="27"/>
        <v/>
      </c>
      <c r="H69">
        <v>10.859400000000001</v>
      </c>
      <c r="I69">
        <v>130</v>
      </c>
      <c r="J69" t="str">
        <f t="shared" si="28"/>
        <v/>
      </c>
      <c r="K69">
        <v>11.9062</v>
      </c>
      <c r="L69">
        <v>131</v>
      </c>
      <c r="M69" t="str">
        <f t="shared" si="29"/>
        <v/>
      </c>
      <c r="N69">
        <v>7.0695521000000001</v>
      </c>
      <c r="O69">
        <v>132</v>
      </c>
      <c r="P69" t="str">
        <f t="shared" si="30"/>
        <v>best</v>
      </c>
      <c r="Q69">
        <v>11.0716281</v>
      </c>
      <c r="R69">
        <v>132</v>
      </c>
      <c r="S69" t="str">
        <f t="shared" si="31"/>
        <v>best</v>
      </c>
      <c r="T69">
        <v>10.689986299999999</v>
      </c>
      <c r="U69">
        <v>132</v>
      </c>
      <c r="V69" t="str">
        <f t="shared" si="32"/>
        <v>best</v>
      </c>
      <c r="W69">
        <v>11.0616</v>
      </c>
      <c r="X69">
        <v>132</v>
      </c>
      <c r="Y69" t="str">
        <f t="shared" si="33"/>
        <v>best</v>
      </c>
      <c r="Z69">
        <v>6.3879250000000001</v>
      </c>
      <c r="AA69">
        <f t="shared" si="34"/>
        <v>132</v>
      </c>
      <c r="AB69" t="str">
        <f t="shared" si="35"/>
        <v>best</v>
      </c>
      <c r="AC69">
        <f t="shared" si="36"/>
        <v>11.0616</v>
      </c>
      <c r="AD69">
        <v>132</v>
      </c>
      <c r="AE69" t="str">
        <f t="shared" si="21"/>
        <v/>
      </c>
      <c r="AF69">
        <v>899.5</v>
      </c>
      <c r="AG69">
        <v>131</v>
      </c>
      <c r="AH69" t="str">
        <f t="shared" si="22"/>
        <v/>
      </c>
      <c r="AI69">
        <v>899.18799999999999</v>
      </c>
      <c r="AJ69">
        <v>133</v>
      </c>
      <c r="AK69" t="str">
        <f t="shared" si="23"/>
        <v>best</v>
      </c>
      <c r="AL69">
        <v>897.95182709999995</v>
      </c>
      <c r="AM69">
        <f t="shared" si="24"/>
        <v>133</v>
      </c>
    </row>
    <row r="70" spans="1:39" x14ac:dyDescent="0.25">
      <c r="A70" t="s">
        <v>400</v>
      </c>
      <c r="B70">
        <f t="shared" si="25"/>
        <v>132</v>
      </c>
      <c r="C70">
        <v>129</v>
      </c>
      <c r="D70" t="str">
        <f t="shared" si="26"/>
        <v/>
      </c>
      <c r="E70">
        <v>13.7812</v>
      </c>
      <c r="F70">
        <v>127</v>
      </c>
      <c r="G70" t="str">
        <f t="shared" si="27"/>
        <v/>
      </c>
      <c r="H70">
        <v>10.8438</v>
      </c>
      <c r="I70">
        <v>127</v>
      </c>
      <c r="J70" t="str">
        <f t="shared" si="28"/>
        <v/>
      </c>
      <c r="K70">
        <v>10.765599999999999</v>
      </c>
      <c r="L70">
        <v>130</v>
      </c>
      <c r="M70" t="str">
        <f t="shared" si="29"/>
        <v/>
      </c>
      <c r="N70">
        <v>7.5071120999999996</v>
      </c>
      <c r="O70">
        <v>131</v>
      </c>
      <c r="P70" t="str">
        <f t="shared" si="30"/>
        <v/>
      </c>
      <c r="Q70">
        <v>11.034432799999999</v>
      </c>
      <c r="R70">
        <v>132</v>
      </c>
      <c r="S70" t="str">
        <f t="shared" si="31"/>
        <v>best</v>
      </c>
      <c r="T70">
        <v>11.0566835</v>
      </c>
      <c r="U70">
        <v>132</v>
      </c>
      <c r="V70" t="str">
        <f t="shared" si="32"/>
        <v>best</v>
      </c>
      <c r="W70">
        <v>11.0708728</v>
      </c>
      <c r="X70">
        <v>131</v>
      </c>
      <c r="Y70" t="str">
        <f t="shared" si="33"/>
        <v/>
      </c>
      <c r="Z70">
        <v>6.5287848000000004</v>
      </c>
      <c r="AA70">
        <f t="shared" si="34"/>
        <v>132</v>
      </c>
      <c r="AB70" t="str">
        <f t="shared" si="35"/>
        <v>best</v>
      </c>
      <c r="AC70">
        <f t="shared" si="36"/>
        <v>11.0708728</v>
      </c>
      <c r="AD70">
        <v>131</v>
      </c>
      <c r="AE70" t="str">
        <f t="shared" si="21"/>
        <v/>
      </c>
      <c r="AF70">
        <v>899.46900000000005</v>
      </c>
      <c r="AG70">
        <v>130</v>
      </c>
      <c r="AH70" t="str">
        <f t="shared" si="22"/>
        <v/>
      </c>
      <c r="AI70">
        <v>899.42200000000003</v>
      </c>
      <c r="AJ70">
        <v>133</v>
      </c>
      <c r="AK70" t="str">
        <f t="shared" si="23"/>
        <v>best</v>
      </c>
      <c r="AL70">
        <v>897.80505570000003</v>
      </c>
      <c r="AM70">
        <f t="shared" si="24"/>
        <v>133</v>
      </c>
    </row>
    <row r="71" spans="1:39" x14ac:dyDescent="0.25">
      <c r="A71" t="s">
        <v>401</v>
      </c>
      <c r="B71">
        <f t="shared" si="25"/>
        <v>132</v>
      </c>
      <c r="C71">
        <v>131</v>
      </c>
      <c r="D71" t="str">
        <f t="shared" si="26"/>
        <v/>
      </c>
      <c r="E71">
        <v>13.4375</v>
      </c>
      <c r="F71">
        <v>129</v>
      </c>
      <c r="G71" t="str">
        <f t="shared" si="27"/>
        <v/>
      </c>
      <c r="H71">
        <v>10.75</v>
      </c>
      <c r="I71">
        <v>129</v>
      </c>
      <c r="J71" t="str">
        <f t="shared" si="28"/>
        <v/>
      </c>
      <c r="K71">
        <v>11.2188</v>
      </c>
      <c r="L71">
        <v>131</v>
      </c>
      <c r="M71" t="str">
        <f t="shared" si="29"/>
        <v/>
      </c>
      <c r="N71">
        <v>7.1717297000000002</v>
      </c>
      <c r="O71">
        <v>132</v>
      </c>
      <c r="P71" t="str">
        <f t="shared" si="30"/>
        <v>best</v>
      </c>
      <c r="Q71">
        <v>10.976091</v>
      </c>
      <c r="R71">
        <v>130</v>
      </c>
      <c r="S71" t="str">
        <f t="shared" si="31"/>
        <v/>
      </c>
      <c r="T71">
        <v>11.096541800000001</v>
      </c>
      <c r="U71">
        <v>132</v>
      </c>
      <c r="V71" t="str">
        <f t="shared" si="32"/>
        <v>best</v>
      </c>
      <c r="W71">
        <v>10.7438302</v>
      </c>
      <c r="X71">
        <v>133</v>
      </c>
      <c r="Y71" t="str">
        <f t="shared" si="33"/>
        <v/>
      </c>
      <c r="Z71">
        <v>6.5808865000000001</v>
      </c>
      <c r="AA71">
        <f t="shared" si="34"/>
        <v>132</v>
      </c>
      <c r="AB71" t="str">
        <f t="shared" si="35"/>
        <v>best</v>
      </c>
      <c r="AC71">
        <f t="shared" si="36"/>
        <v>10.7438302</v>
      </c>
      <c r="AD71">
        <v>132</v>
      </c>
      <c r="AE71" t="str">
        <f t="shared" si="21"/>
        <v/>
      </c>
      <c r="AF71">
        <v>899.42200000000003</v>
      </c>
      <c r="AG71">
        <v>132</v>
      </c>
      <c r="AH71" t="str">
        <f t="shared" si="22"/>
        <v/>
      </c>
      <c r="AI71">
        <v>899.21900000000005</v>
      </c>
      <c r="AJ71">
        <v>134</v>
      </c>
      <c r="AK71" t="str">
        <f t="shared" si="23"/>
        <v>best</v>
      </c>
      <c r="AL71">
        <v>898.45758839999996</v>
      </c>
      <c r="AM71">
        <f t="shared" si="24"/>
        <v>134</v>
      </c>
    </row>
    <row r="72" spans="1:39" x14ac:dyDescent="0.25">
      <c r="A72" t="s">
        <v>402</v>
      </c>
      <c r="B72">
        <f t="shared" si="25"/>
        <v>131</v>
      </c>
      <c r="C72">
        <v>130</v>
      </c>
      <c r="D72" t="str">
        <f t="shared" si="26"/>
        <v/>
      </c>
      <c r="E72">
        <v>12.9375</v>
      </c>
      <c r="F72">
        <v>125</v>
      </c>
      <c r="G72" t="str">
        <f t="shared" si="27"/>
        <v/>
      </c>
      <c r="H72">
        <v>10.296900000000001</v>
      </c>
      <c r="I72">
        <v>126</v>
      </c>
      <c r="J72" t="str">
        <f t="shared" si="28"/>
        <v/>
      </c>
      <c r="K72">
        <v>10.921900000000001</v>
      </c>
      <c r="L72">
        <v>127</v>
      </c>
      <c r="M72" t="str">
        <f t="shared" si="29"/>
        <v/>
      </c>
      <c r="N72">
        <v>6.9531064999999996</v>
      </c>
      <c r="O72">
        <v>129</v>
      </c>
      <c r="P72" t="str">
        <f t="shared" si="30"/>
        <v/>
      </c>
      <c r="Q72">
        <v>10.690436800000001</v>
      </c>
      <c r="R72">
        <v>129</v>
      </c>
      <c r="S72" t="str">
        <f t="shared" si="31"/>
        <v/>
      </c>
      <c r="T72">
        <v>10.5740041</v>
      </c>
      <c r="U72">
        <v>131</v>
      </c>
      <c r="V72" t="str">
        <f t="shared" si="32"/>
        <v>best</v>
      </c>
      <c r="W72">
        <v>10.9845176</v>
      </c>
      <c r="X72">
        <v>130</v>
      </c>
      <c r="Y72" t="str">
        <f t="shared" si="33"/>
        <v/>
      </c>
      <c r="Z72">
        <v>6.3189191999999998</v>
      </c>
      <c r="AA72">
        <f t="shared" si="34"/>
        <v>131</v>
      </c>
      <c r="AB72" t="str">
        <f t="shared" si="35"/>
        <v>best</v>
      </c>
      <c r="AC72">
        <f t="shared" si="36"/>
        <v>10.9845176</v>
      </c>
      <c r="AD72">
        <v>131</v>
      </c>
      <c r="AE72" t="str">
        <f t="shared" si="21"/>
        <v/>
      </c>
      <c r="AF72">
        <v>899.45299999999997</v>
      </c>
      <c r="AG72">
        <v>130</v>
      </c>
      <c r="AH72" t="str">
        <f t="shared" si="22"/>
        <v/>
      </c>
      <c r="AI72">
        <v>899.45299999999997</v>
      </c>
      <c r="AJ72">
        <v>133</v>
      </c>
      <c r="AK72" t="str">
        <f t="shared" si="23"/>
        <v>best</v>
      </c>
      <c r="AL72">
        <v>897.93061350000005</v>
      </c>
      <c r="AM72">
        <f t="shared" si="24"/>
        <v>133</v>
      </c>
    </row>
    <row r="73" spans="1:39" x14ac:dyDescent="0.25">
      <c r="A73" t="s">
        <v>403</v>
      </c>
      <c r="B73">
        <f t="shared" si="25"/>
        <v>130</v>
      </c>
      <c r="C73">
        <v>130</v>
      </c>
      <c r="D73" t="str">
        <f t="shared" si="26"/>
        <v>best</v>
      </c>
      <c r="E73">
        <v>13.25</v>
      </c>
      <c r="F73">
        <v>124</v>
      </c>
      <c r="G73" t="str">
        <f t="shared" si="27"/>
        <v/>
      </c>
      <c r="H73">
        <v>10.328099999999999</v>
      </c>
      <c r="I73">
        <v>128</v>
      </c>
      <c r="J73" t="str">
        <f t="shared" si="28"/>
        <v/>
      </c>
      <c r="K73">
        <v>11.0625</v>
      </c>
      <c r="L73">
        <v>128</v>
      </c>
      <c r="M73" t="str">
        <f t="shared" si="29"/>
        <v/>
      </c>
      <c r="N73">
        <v>6.9660916000000004</v>
      </c>
      <c r="O73">
        <v>129</v>
      </c>
      <c r="P73" t="str">
        <f t="shared" si="30"/>
        <v/>
      </c>
      <c r="Q73">
        <v>10.5877982</v>
      </c>
      <c r="R73">
        <v>128</v>
      </c>
      <c r="S73" t="str">
        <f t="shared" si="31"/>
        <v/>
      </c>
      <c r="T73">
        <v>10.505724799999999</v>
      </c>
      <c r="U73">
        <v>129</v>
      </c>
      <c r="V73" t="str">
        <f t="shared" si="32"/>
        <v/>
      </c>
      <c r="W73">
        <v>10.5386507</v>
      </c>
      <c r="X73">
        <v>129</v>
      </c>
      <c r="Y73" t="str">
        <f t="shared" si="33"/>
        <v/>
      </c>
      <c r="Z73">
        <v>6.244821</v>
      </c>
      <c r="AA73">
        <f t="shared" si="34"/>
        <v>129</v>
      </c>
      <c r="AB73" t="str">
        <f t="shared" si="35"/>
        <v/>
      </c>
      <c r="AC73">
        <f t="shared" si="36"/>
        <v>10.5386507</v>
      </c>
      <c r="AD73">
        <v>131</v>
      </c>
      <c r="AE73" t="str">
        <f t="shared" si="21"/>
        <v/>
      </c>
      <c r="AF73">
        <v>899.48400000000004</v>
      </c>
      <c r="AG73">
        <v>130</v>
      </c>
      <c r="AH73" t="str">
        <f t="shared" si="22"/>
        <v/>
      </c>
      <c r="AI73">
        <v>899.28099999999995</v>
      </c>
      <c r="AJ73">
        <v>132</v>
      </c>
      <c r="AK73" t="str">
        <f t="shared" si="23"/>
        <v>best</v>
      </c>
      <c r="AL73">
        <v>897.81873789999997</v>
      </c>
      <c r="AM73">
        <f t="shared" si="24"/>
        <v>132</v>
      </c>
    </row>
    <row r="74" spans="1:39" x14ac:dyDescent="0.25">
      <c r="A74" t="s">
        <v>404</v>
      </c>
      <c r="B74">
        <f t="shared" si="25"/>
        <v>130</v>
      </c>
      <c r="C74">
        <v>130</v>
      </c>
      <c r="D74" t="str">
        <f t="shared" si="26"/>
        <v>best</v>
      </c>
      <c r="E74">
        <v>12.8438</v>
      </c>
      <c r="F74">
        <v>124</v>
      </c>
      <c r="G74" t="str">
        <f t="shared" si="27"/>
        <v/>
      </c>
      <c r="H74">
        <v>10.3438</v>
      </c>
      <c r="I74">
        <v>127</v>
      </c>
      <c r="J74" t="str">
        <f t="shared" si="28"/>
        <v/>
      </c>
      <c r="K74">
        <v>10.546900000000001</v>
      </c>
      <c r="L74">
        <v>127</v>
      </c>
      <c r="M74" t="str">
        <f t="shared" si="29"/>
        <v/>
      </c>
      <c r="N74">
        <v>7.2978610000000002</v>
      </c>
      <c r="O74">
        <v>129</v>
      </c>
      <c r="P74" t="str">
        <f t="shared" si="30"/>
        <v/>
      </c>
      <c r="Q74">
        <v>10.8445593</v>
      </c>
      <c r="R74">
        <v>129</v>
      </c>
      <c r="S74" t="str">
        <f t="shared" si="31"/>
        <v/>
      </c>
      <c r="T74">
        <v>11.024296</v>
      </c>
      <c r="U74">
        <v>129</v>
      </c>
      <c r="V74" t="str">
        <f t="shared" si="32"/>
        <v/>
      </c>
      <c r="W74">
        <v>10.7481829</v>
      </c>
      <c r="X74">
        <v>130</v>
      </c>
      <c r="Y74" t="str">
        <f t="shared" si="33"/>
        <v>best</v>
      </c>
      <c r="Z74">
        <v>6.3942455000000002</v>
      </c>
      <c r="AA74">
        <f t="shared" si="34"/>
        <v>129</v>
      </c>
      <c r="AB74" t="str">
        <f t="shared" si="35"/>
        <v/>
      </c>
      <c r="AC74">
        <f t="shared" si="36"/>
        <v>10.7481829</v>
      </c>
      <c r="AD74">
        <v>131</v>
      </c>
      <c r="AE74" t="str">
        <f t="shared" si="21"/>
        <v/>
      </c>
      <c r="AF74">
        <v>899.57799999999997</v>
      </c>
      <c r="AG74">
        <v>131</v>
      </c>
      <c r="AH74" t="str">
        <f t="shared" si="22"/>
        <v/>
      </c>
      <c r="AI74">
        <v>899.34400000000005</v>
      </c>
      <c r="AJ74">
        <v>132</v>
      </c>
      <c r="AK74" t="str">
        <f t="shared" si="23"/>
        <v>best</v>
      </c>
      <c r="AL74">
        <v>897.28316830000006</v>
      </c>
      <c r="AM74">
        <f t="shared" si="24"/>
        <v>132</v>
      </c>
    </row>
    <row r="75" spans="1:39" x14ac:dyDescent="0.25">
      <c r="A75" t="s">
        <v>405</v>
      </c>
      <c r="B75">
        <f t="shared" si="25"/>
        <v>130</v>
      </c>
      <c r="C75">
        <v>130</v>
      </c>
      <c r="D75" t="str">
        <f t="shared" si="26"/>
        <v>best</v>
      </c>
      <c r="E75">
        <v>12.703099999999999</v>
      </c>
      <c r="F75">
        <v>129</v>
      </c>
      <c r="G75" t="str">
        <f t="shared" si="27"/>
        <v/>
      </c>
      <c r="H75">
        <v>10.5625</v>
      </c>
      <c r="I75">
        <v>126</v>
      </c>
      <c r="J75" t="str">
        <f t="shared" si="28"/>
        <v/>
      </c>
      <c r="K75">
        <v>10</v>
      </c>
      <c r="L75">
        <v>130</v>
      </c>
      <c r="M75" t="str">
        <f t="shared" si="29"/>
        <v>best</v>
      </c>
      <c r="N75">
        <v>7.1823233000000002</v>
      </c>
      <c r="O75">
        <v>130</v>
      </c>
      <c r="P75" t="str">
        <f t="shared" si="30"/>
        <v>best</v>
      </c>
      <c r="Q75">
        <v>10.781461999999999</v>
      </c>
      <c r="R75">
        <v>131</v>
      </c>
      <c r="S75" t="str">
        <f t="shared" si="31"/>
        <v/>
      </c>
      <c r="T75">
        <v>10.812181600000001</v>
      </c>
      <c r="U75">
        <v>129</v>
      </c>
      <c r="V75" t="str">
        <f t="shared" si="32"/>
        <v/>
      </c>
      <c r="W75">
        <v>10.568190400000001</v>
      </c>
      <c r="X75">
        <v>131</v>
      </c>
      <c r="Y75" t="str">
        <f t="shared" si="33"/>
        <v/>
      </c>
      <c r="Z75">
        <v>6.2646246000000003</v>
      </c>
      <c r="AA75">
        <f t="shared" si="34"/>
        <v>129</v>
      </c>
      <c r="AB75" t="str">
        <f t="shared" si="35"/>
        <v/>
      </c>
      <c r="AC75">
        <f t="shared" si="36"/>
        <v>10.568190400000001</v>
      </c>
      <c r="AD75">
        <v>131</v>
      </c>
      <c r="AE75" t="str">
        <f t="shared" si="21"/>
        <v/>
      </c>
      <c r="AF75">
        <v>899.45299999999997</v>
      </c>
      <c r="AG75">
        <v>131</v>
      </c>
      <c r="AH75" t="str">
        <f t="shared" si="22"/>
        <v/>
      </c>
      <c r="AI75">
        <v>899.45299999999997</v>
      </c>
      <c r="AJ75">
        <v>132</v>
      </c>
      <c r="AK75" t="str">
        <f t="shared" si="23"/>
        <v>best</v>
      </c>
      <c r="AL75">
        <v>896.55765629999996</v>
      </c>
      <c r="AM75">
        <f t="shared" si="24"/>
        <v>132</v>
      </c>
    </row>
    <row r="76" spans="1:39" x14ac:dyDescent="0.25">
      <c r="A76" t="s">
        <v>406</v>
      </c>
      <c r="B76">
        <f t="shared" si="25"/>
        <v>130</v>
      </c>
      <c r="C76">
        <v>129</v>
      </c>
      <c r="D76" t="str">
        <f t="shared" si="26"/>
        <v/>
      </c>
      <c r="E76">
        <v>12.7188</v>
      </c>
      <c r="F76">
        <v>128</v>
      </c>
      <c r="G76" t="str">
        <f t="shared" si="27"/>
        <v/>
      </c>
      <c r="H76">
        <v>11.2188</v>
      </c>
      <c r="I76">
        <v>128</v>
      </c>
      <c r="J76" t="str">
        <f t="shared" si="28"/>
        <v/>
      </c>
      <c r="K76">
        <v>10.140599999999999</v>
      </c>
      <c r="L76">
        <v>129</v>
      </c>
      <c r="M76" t="str">
        <f t="shared" si="29"/>
        <v/>
      </c>
      <c r="N76">
        <v>7.1040728</v>
      </c>
      <c r="O76">
        <v>129</v>
      </c>
      <c r="P76" t="str">
        <f t="shared" si="30"/>
        <v/>
      </c>
      <c r="Q76">
        <v>10.686840399999999</v>
      </c>
      <c r="R76">
        <v>130</v>
      </c>
      <c r="S76" t="str">
        <f t="shared" si="31"/>
        <v>best</v>
      </c>
      <c r="T76">
        <v>10.5508115</v>
      </c>
      <c r="U76">
        <v>130</v>
      </c>
      <c r="V76" t="str">
        <f t="shared" si="32"/>
        <v>best</v>
      </c>
      <c r="W76">
        <v>10.650038</v>
      </c>
      <c r="X76">
        <v>130</v>
      </c>
      <c r="Y76" t="str">
        <f t="shared" si="33"/>
        <v>best</v>
      </c>
      <c r="Z76">
        <v>6.3481538000000004</v>
      </c>
      <c r="AA76">
        <f t="shared" si="34"/>
        <v>130</v>
      </c>
      <c r="AB76" t="str">
        <f t="shared" si="35"/>
        <v>best</v>
      </c>
      <c r="AC76">
        <f t="shared" si="36"/>
        <v>10.650038</v>
      </c>
      <c r="AD76">
        <v>131</v>
      </c>
      <c r="AE76" t="str">
        <f t="shared" si="21"/>
        <v>best</v>
      </c>
      <c r="AF76">
        <v>899.53099999999995</v>
      </c>
      <c r="AG76">
        <v>131</v>
      </c>
      <c r="AH76" t="str">
        <f t="shared" si="22"/>
        <v>best</v>
      </c>
      <c r="AI76">
        <v>899.42200000000003</v>
      </c>
      <c r="AJ76">
        <v>131</v>
      </c>
      <c r="AK76" t="str">
        <f t="shared" si="23"/>
        <v>best</v>
      </c>
      <c r="AL76">
        <v>897.5593437</v>
      </c>
      <c r="AM76">
        <f t="shared" si="24"/>
        <v>131</v>
      </c>
    </row>
    <row r="77" spans="1:39" x14ac:dyDescent="0.25">
      <c r="A77" t="s">
        <v>407</v>
      </c>
      <c r="B77">
        <f t="shared" si="25"/>
        <v>129</v>
      </c>
      <c r="C77">
        <v>129</v>
      </c>
      <c r="D77" t="str">
        <f t="shared" si="26"/>
        <v>best</v>
      </c>
      <c r="E77">
        <v>12.7188</v>
      </c>
      <c r="F77">
        <v>128</v>
      </c>
      <c r="G77" t="str">
        <f t="shared" si="27"/>
        <v/>
      </c>
      <c r="H77">
        <v>10.6562</v>
      </c>
      <c r="I77">
        <v>129</v>
      </c>
      <c r="J77" t="str">
        <f t="shared" si="28"/>
        <v>best</v>
      </c>
      <c r="K77">
        <v>10.390599999999999</v>
      </c>
      <c r="L77">
        <v>129</v>
      </c>
      <c r="M77" t="str">
        <f t="shared" si="29"/>
        <v>best</v>
      </c>
      <c r="N77">
        <v>7.3694952999999996</v>
      </c>
      <c r="O77">
        <v>129</v>
      </c>
      <c r="P77" t="str">
        <f t="shared" si="30"/>
        <v>best</v>
      </c>
      <c r="Q77">
        <v>10.654736400000001</v>
      </c>
      <c r="R77">
        <v>130</v>
      </c>
      <c r="S77" t="str">
        <f t="shared" si="31"/>
        <v/>
      </c>
      <c r="T77">
        <v>10.8606482</v>
      </c>
      <c r="U77">
        <v>129</v>
      </c>
      <c r="V77" t="str">
        <f t="shared" si="32"/>
        <v>best</v>
      </c>
      <c r="W77">
        <v>12.507404599999999</v>
      </c>
      <c r="X77">
        <v>130</v>
      </c>
      <c r="Y77" t="str">
        <f t="shared" si="33"/>
        <v/>
      </c>
      <c r="Z77">
        <v>6.3580440999999999</v>
      </c>
      <c r="AA77">
        <f t="shared" si="34"/>
        <v>129</v>
      </c>
      <c r="AB77" t="str">
        <f t="shared" si="35"/>
        <v>best</v>
      </c>
      <c r="AC77">
        <f t="shared" si="36"/>
        <v>12.507404599999999</v>
      </c>
      <c r="AD77">
        <v>131</v>
      </c>
      <c r="AE77" t="str">
        <f t="shared" si="21"/>
        <v>best</v>
      </c>
      <c r="AF77">
        <v>899.57799999999997</v>
      </c>
      <c r="AG77">
        <v>130</v>
      </c>
      <c r="AH77" t="str">
        <f t="shared" si="22"/>
        <v/>
      </c>
      <c r="AI77">
        <v>899.43799999999999</v>
      </c>
      <c r="AJ77">
        <v>131</v>
      </c>
      <c r="AK77" t="str">
        <f t="shared" si="23"/>
        <v>best</v>
      </c>
      <c r="AL77">
        <v>897.57951390000005</v>
      </c>
      <c r="AM77">
        <f t="shared" si="24"/>
        <v>131</v>
      </c>
    </row>
    <row r="78" spans="1:39" x14ac:dyDescent="0.25">
      <c r="A78" t="s">
        <v>408</v>
      </c>
      <c r="B78">
        <f t="shared" si="25"/>
        <v>129</v>
      </c>
      <c r="C78">
        <v>129</v>
      </c>
      <c r="D78" t="str">
        <f t="shared" si="26"/>
        <v>best</v>
      </c>
      <c r="E78">
        <v>12.796900000000001</v>
      </c>
      <c r="F78">
        <v>127</v>
      </c>
      <c r="G78" t="str">
        <f t="shared" si="27"/>
        <v/>
      </c>
      <c r="H78">
        <v>10.5312</v>
      </c>
      <c r="I78">
        <v>126</v>
      </c>
      <c r="J78" t="str">
        <f t="shared" si="28"/>
        <v/>
      </c>
      <c r="K78">
        <v>10.140599999999999</v>
      </c>
      <c r="L78">
        <v>127</v>
      </c>
      <c r="M78" t="str">
        <f t="shared" si="29"/>
        <v/>
      </c>
      <c r="N78">
        <v>6.9974860000000003</v>
      </c>
      <c r="O78">
        <v>127</v>
      </c>
      <c r="P78" t="str">
        <f t="shared" si="30"/>
        <v/>
      </c>
      <c r="Q78">
        <v>10.151824100000001</v>
      </c>
      <c r="R78">
        <v>129</v>
      </c>
      <c r="S78" t="str">
        <f t="shared" si="31"/>
        <v>best</v>
      </c>
      <c r="T78">
        <v>10.3623029</v>
      </c>
      <c r="U78">
        <v>129</v>
      </c>
      <c r="V78" t="str">
        <f t="shared" si="32"/>
        <v>best</v>
      </c>
      <c r="W78">
        <v>11.0965168</v>
      </c>
      <c r="X78">
        <v>130</v>
      </c>
      <c r="Y78" t="str">
        <f t="shared" si="33"/>
        <v/>
      </c>
      <c r="Z78">
        <v>6.2775033999999996</v>
      </c>
      <c r="AA78">
        <f t="shared" si="34"/>
        <v>129</v>
      </c>
      <c r="AB78" t="str">
        <f t="shared" si="35"/>
        <v>best</v>
      </c>
      <c r="AC78">
        <f t="shared" si="36"/>
        <v>11.0965168</v>
      </c>
      <c r="AD78">
        <v>130</v>
      </c>
      <c r="AE78" t="str">
        <f t="shared" si="21"/>
        <v/>
      </c>
      <c r="AF78">
        <v>899.42200000000003</v>
      </c>
      <c r="AG78">
        <v>130</v>
      </c>
      <c r="AH78" t="str">
        <f t="shared" si="22"/>
        <v/>
      </c>
      <c r="AI78">
        <v>899.40599999999995</v>
      </c>
      <c r="AJ78">
        <v>131</v>
      </c>
      <c r="AK78" t="str">
        <f t="shared" si="23"/>
        <v>best</v>
      </c>
      <c r="AL78">
        <v>896.54004880000002</v>
      </c>
      <c r="AM78">
        <f t="shared" si="24"/>
        <v>131</v>
      </c>
    </row>
    <row r="79" spans="1:39" x14ac:dyDescent="0.25">
      <c r="A79" t="s">
        <v>409</v>
      </c>
      <c r="B79">
        <f t="shared" si="25"/>
        <v>129</v>
      </c>
      <c r="C79">
        <v>129</v>
      </c>
      <c r="D79" t="str">
        <f t="shared" si="26"/>
        <v>best</v>
      </c>
      <c r="E79">
        <v>12.6562</v>
      </c>
      <c r="F79">
        <v>123</v>
      </c>
      <c r="G79" t="str">
        <f t="shared" si="27"/>
        <v/>
      </c>
      <c r="H79">
        <v>10.046900000000001</v>
      </c>
      <c r="I79">
        <v>128</v>
      </c>
      <c r="J79" t="str">
        <f t="shared" si="28"/>
        <v/>
      </c>
      <c r="K79">
        <v>10.9375</v>
      </c>
      <c r="L79">
        <v>127</v>
      </c>
      <c r="M79" t="str">
        <f t="shared" si="29"/>
        <v/>
      </c>
      <c r="N79">
        <v>6.8470155000000004</v>
      </c>
      <c r="O79">
        <v>127</v>
      </c>
      <c r="P79" t="str">
        <f t="shared" si="30"/>
        <v/>
      </c>
      <c r="Q79">
        <v>10.4493277</v>
      </c>
      <c r="R79">
        <v>127</v>
      </c>
      <c r="S79" t="str">
        <f t="shared" si="31"/>
        <v/>
      </c>
      <c r="T79">
        <v>12.1308609</v>
      </c>
      <c r="U79">
        <v>128</v>
      </c>
      <c r="V79" t="str">
        <f t="shared" si="32"/>
        <v/>
      </c>
      <c r="W79">
        <v>10.921439599999999</v>
      </c>
      <c r="X79">
        <v>130</v>
      </c>
      <c r="Y79" t="str">
        <f t="shared" si="33"/>
        <v/>
      </c>
      <c r="Z79">
        <v>6.2616155999999998</v>
      </c>
      <c r="AA79">
        <f t="shared" si="34"/>
        <v>128</v>
      </c>
      <c r="AB79" t="str">
        <f t="shared" si="35"/>
        <v/>
      </c>
      <c r="AC79">
        <f t="shared" si="36"/>
        <v>10.921439599999999</v>
      </c>
      <c r="AD79">
        <v>131</v>
      </c>
      <c r="AE79" t="str">
        <f t="shared" si="21"/>
        <v>best</v>
      </c>
      <c r="AF79">
        <v>899.48400000000004</v>
      </c>
      <c r="AG79">
        <v>129</v>
      </c>
      <c r="AH79" t="str">
        <f t="shared" si="22"/>
        <v/>
      </c>
      <c r="AI79">
        <v>899.39099999999996</v>
      </c>
      <c r="AJ79">
        <v>131</v>
      </c>
      <c r="AK79" t="str">
        <f t="shared" si="23"/>
        <v>best</v>
      </c>
      <c r="AL79">
        <v>897.32630870000003</v>
      </c>
      <c r="AM79">
        <f t="shared" si="24"/>
        <v>131</v>
      </c>
    </row>
    <row r="80" spans="1:39" x14ac:dyDescent="0.25">
      <c r="A80" t="s">
        <v>410</v>
      </c>
      <c r="B80">
        <f t="shared" si="25"/>
        <v>129</v>
      </c>
      <c r="C80">
        <v>129</v>
      </c>
      <c r="D80" t="str">
        <f t="shared" si="26"/>
        <v>best</v>
      </c>
      <c r="E80">
        <v>12.953099999999999</v>
      </c>
      <c r="F80">
        <v>124</v>
      </c>
      <c r="G80" t="str">
        <f t="shared" si="27"/>
        <v/>
      </c>
      <c r="H80">
        <v>10.140599999999999</v>
      </c>
      <c r="I80">
        <v>127</v>
      </c>
      <c r="J80" t="str">
        <f t="shared" si="28"/>
        <v/>
      </c>
      <c r="K80">
        <v>10.1875</v>
      </c>
      <c r="L80">
        <v>127</v>
      </c>
      <c r="M80" t="str">
        <f t="shared" si="29"/>
        <v/>
      </c>
      <c r="N80">
        <v>6.5597022000000003</v>
      </c>
      <c r="O80">
        <v>127</v>
      </c>
      <c r="P80" t="str">
        <f t="shared" si="30"/>
        <v/>
      </c>
      <c r="Q80">
        <v>12.111504200000001</v>
      </c>
      <c r="R80">
        <v>128</v>
      </c>
      <c r="S80" t="str">
        <f t="shared" si="31"/>
        <v/>
      </c>
      <c r="T80">
        <v>10.524529899999999</v>
      </c>
      <c r="U80">
        <v>129</v>
      </c>
      <c r="V80" t="str">
        <f t="shared" si="32"/>
        <v>best</v>
      </c>
      <c r="W80">
        <v>10.6949144</v>
      </c>
      <c r="X80">
        <v>129</v>
      </c>
      <c r="Y80" t="str">
        <f t="shared" si="33"/>
        <v>best</v>
      </c>
      <c r="Z80">
        <v>6.2870518999999998</v>
      </c>
      <c r="AA80">
        <f t="shared" si="34"/>
        <v>129</v>
      </c>
      <c r="AB80" t="str">
        <f t="shared" si="35"/>
        <v>best</v>
      </c>
      <c r="AC80">
        <f t="shared" si="36"/>
        <v>10.6949144</v>
      </c>
      <c r="AD80">
        <v>131</v>
      </c>
      <c r="AE80" t="str">
        <f t="shared" si="21"/>
        <v>best</v>
      </c>
      <c r="AF80">
        <v>899.59400000000005</v>
      </c>
      <c r="AG80">
        <v>129</v>
      </c>
      <c r="AH80" t="str">
        <f t="shared" si="22"/>
        <v/>
      </c>
      <c r="AI80">
        <v>899.32799999999997</v>
      </c>
      <c r="AJ80">
        <v>131</v>
      </c>
      <c r="AK80" t="str">
        <f t="shared" si="23"/>
        <v>best</v>
      </c>
      <c r="AL80">
        <v>896.44745850000004</v>
      </c>
      <c r="AM80">
        <f t="shared" si="24"/>
        <v>131</v>
      </c>
    </row>
    <row r="81" spans="1:39" x14ac:dyDescent="0.25">
      <c r="A81" t="s">
        <v>411</v>
      </c>
      <c r="B81">
        <f t="shared" si="25"/>
        <v>134</v>
      </c>
      <c r="C81">
        <v>134</v>
      </c>
      <c r="D81" t="str">
        <f t="shared" si="26"/>
        <v>best</v>
      </c>
      <c r="E81">
        <v>15.234400000000001</v>
      </c>
      <c r="F81">
        <v>128</v>
      </c>
      <c r="G81" t="str">
        <f t="shared" si="27"/>
        <v/>
      </c>
      <c r="H81">
        <v>11.859400000000001</v>
      </c>
      <c r="I81">
        <v>131</v>
      </c>
      <c r="J81" t="str">
        <f t="shared" si="28"/>
        <v/>
      </c>
      <c r="K81">
        <v>11.75</v>
      </c>
      <c r="L81">
        <v>129</v>
      </c>
      <c r="M81" t="str">
        <f t="shared" si="29"/>
        <v/>
      </c>
      <c r="N81">
        <v>7.7251338000000001</v>
      </c>
      <c r="O81">
        <v>132</v>
      </c>
      <c r="P81" t="str">
        <f t="shared" si="30"/>
        <v/>
      </c>
      <c r="Q81">
        <v>13.1609926</v>
      </c>
      <c r="R81">
        <v>133</v>
      </c>
      <c r="S81" t="str">
        <f t="shared" si="31"/>
        <v/>
      </c>
      <c r="T81">
        <v>12.9509446</v>
      </c>
      <c r="U81">
        <v>133</v>
      </c>
      <c r="V81" t="str">
        <f t="shared" si="32"/>
        <v/>
      </c>
      <c r="W81">
        <v>13.0157931</v>
      </c>
      <c r="X81">
        <v>133</v>
      </c>
      <c r="Y81" t="str">
        <f t="shared" si="33"/>
        <v/>
      </c>
      <c r="Z81">
        <v>7.3559365999999997</v>
      </c>
      <c r="AA81">
        <f>X81</f>
        <v>133</v>
      </c>
      <c r="AB81" t="str">
        <f t="shared" ref="AB81:AC81" si="37">Y81</f>
        <v/>
      </c>
      <c r="AC81">
        <f t="shared" si="37"/>
        <v>7.3559365999999997</v>
      </c>
      <c r="AD81">
        <v>136</v>
      </c>
      <c r="AE81" t="str">
        <f t="shared" si="21"/>
        <v>best</v>
      </c>
      <c r="AF81">
        <v>899.35900000000004</v>
      </c>
      <c r="AG81">
        <v>135</v>
      </c>
      <c r="AH81" t="str">
        <f t="shared" si="22"/>
        <v/>
      </c>
      <c r="AI81">
        <v>899.26599999999996</v>
      </c>
      <c r="AJ81">
        <v>136</v>
      </c>
      <c r="AK81" t="str">
        <f t="shared" si="23"/>
        <v>best</v>
      </c>
      <c r="AL81">
        <v>896.48658909999995</v>
      </c>
      <c r="AM81">
        <f t="shared" si="24"/>
        <v>136</v>
      </c>
    </row>
    <row r="82" spans="1:39" x14ac:dyDescent="0.25">
      <c r="A82" t="s">
        <v>412</v>
      </c>
      <c r="B82">
        <f t="shared" si="25"/>
        <v>142</v>
      </c>
      <c r="C82">
        <v>142</v>
      </c>
      <c r="D82" t="str">
        <f t="shared" si="26"/>
        <v>best</v>
      </c>
      <c r="E82">
        <v>15.75</v>
      </c>
      <c r="F82">
        <v>138</v>
      </c>
      <c r="G82" t="str">
        <f t="shared" si="27"/>
        <v/>
      </c>
      <c r="H82">
        <v>12.125</v>
      </c>
      <c r="I82">
        <v>141</v>
      </c>
      <c r="J82" t="str">
        <f t="shared" si="28"/>
        <v/>
      </c>
      <c r="K82">
        <v>12.390599999999999</v>
      </c>
      <c r="L82">
        <v>139</v>
      </c>
      <c r="M82" t="str">
        <f t="shared" si="29"/>
        <v/>
      </c>
      <c r="N82">
        <v>8.2794810000000005</v>
      </c>
      <c r="O82">
        <v>140</v>
      </c>
      <c r="P82" t="str">
        <f t="shared" si="30"/>
        <v/>
      </c>
      <c r="Q82">
        <v>13.585142299999999</v>
      </c>
      <c r="R82">
        <v>143</v>
      </c>
      <c r="S82" t="str">
        <f t="shared" si="31"/>
        <v/>
      </c>
      <c r="T82">
        <v>13.964961600000001</v>
      </c>
      <c r="U82">
        <v>141</v>
      </c>
      <c r="V82" t="str">
        <f t="shared" si="32"/>
        <v/>
      </c>
      <c r="W82">
        <v>14.0000956</v>
      </c>
      <c r="X82">
        <v>142</v>
      </c>
      <c r="Y82" t="str">
        <f t="shared" si="33"/>
        <v>best</v>
      </c>
      <c r="Z82">
        <v>7.6673353999999998</v>
      </c>
      <c r="AA82">
        <f t="shared" ref="AA82:AA145" si="38">X82</f>
        <v>142</v>
      </c>
      <c r="AB82" t="str">
        <f t="shared" ref="AB82:AB145" si="39">Y82</f>
        <v>best</v>
      </c>
      <c r="AC82">
        <f t="shared" ref="AC82:AC145" si="40">Z82</f>
        <v>7.6673353999999998</v>
      </c>
      <c r="AD82">
        <v>144</v>
      </c>
      <c r="AE82" t="str">
        <f t="shared" si="21"/>
        <v/>
      </c>
      <c r="AF82">
        <v>899.40599999999995</v>
      </c>
      <c r="AG82">
        <v>142</v>
      </c>
      <c r="AH82" t="str">
        <f t="shared" si="22"/>
        <v/>
      </c>
      <c r="AI82">
        <v>899.46900000000005</v>
      </c>
      <c r="AJ82">
        <v>145</v>
      </c>
      <c r="AK82" t="str">
        <f t="shared" si="23"/>
        <v>best</v>
      </c>
      <c r="AL82">
        <v>895.55640119999998</v>
      </c>
      <c r="AM82">
        <f t="shared" si="24"/>
        <v>145</v>
      </c>
    </row>
    <row r="83" spans="1:39" x14ac:dyDescent="0.25">
      <c r="A83" t="s">
        <v>413</v>
      </c>
      <c r="B83">
        <f t="shared" si="25"/>
        <v>143</v>
      </c>
      <c r="C83">
        <v>140</v>
      </c>
      <c r="D83" t="str">
        <f t="shared" si="26"/>
        <v/>
      </c>
      <c r="E83">
        <v>14.625</v>
      </c>
      <c r="F83">
        <v>133</v>
      </c>
      <c r="G83" t="str">
        <f t="shared" si="27"/>
        <v/>
      </c>
      <c r="H83">
        <v>10.921900000000001</v>
      </c>
      <c r="I83">
        <v>139</v>
      </c>
      <c r="J83" t="str">
        <f t="shared" si="28"/>
        <v/>
      </c>
      <c r="K83">
        <v>11.703099999999999</v>
      </c>
      <c r="L83">
        <v>136</v>
      </c>
      <c r="M83" t="str">
        <f t="shared" si="29"/>
        <v/>
      </c>
      <c r="N83">
        <v>7.9644617000000002</v>
      </c>
      <c r="O83">
        <v>137</v>
      </c>
      <c r="P83" t="str">
        <f t="shared" si="30"/>
        <v/>
      </c>
      <c r="Q83">
        <v>13.051421400000001</v>
      </c>
      <c r="R83">
        <v>140</v>
      </c>
      <c r="S83" t="str">
        <f t="shared" si="31"/>
        <v/>
      </c>
      <c r="T83">
        <v>13.520104099999999</v>
      </c>
      <c r="U83">
        <v>143</v>
      </c>
      <c r="V83" t="str">
        <f t="shared" si="32"/>
        <v>best</v>
      </c>
      <c r="W83">
        <v>13.705416700000001</v>
      </c>
      <c r="X83">
        <v>143</v>
      </c>
      <c r="Y83" t="str">
        <f t="shared" si="33"/>
        <v>best</v>
      </c>
      <c r="Z83">
        <v>7.2815373000000001</v>
      </c>
      <c r="AA83">
        <f t="shared" si="38"/>
        <v>143</v>
      </c>
      <c r="AB83" t="str">
        <f t="shared" si="39"/>
        <v>best</v>
      </c>
      <c r="AC83">
        <f t="shared" si="40"/>
        <v>7.2815373000000001</v>
      </c>
      <c r="AD83">
        <v>145</v>
      </c>
      <c r="AE83" t="str">
        <f t="shared" si="21"/>
        <v>best</v>
      </c>
      <c r="AF83">
        <v>899.34400000000005</v>
      </c>
      <c r="AG83">
        <v>143</v>
      </c>
      <c r="AH83" t="str">
        <f t="shared" si="22"/>
        <v/>
      </c>
      <c r="AI83">
        <v>899.31200000000001</v>
      </c>
      <c r="AJ83">
        <v>145</v>
      </c>
      <c r="AK83" t="str">
        <f t="shared" si="23"/>
        <v>best</v>
      </c>
      <c r="AL83">
        <v>896.94643940000003</v>
      </c>
      <c r="AM83">
        <f t="shared" si="24"/>
        <v>145</v>
      </c>
    </row>
    <row r="84" spans="1:39" x14ac:dyDescent="0.25">
      <c r="A84" t="s">
        <v>414</v>
      </c>
      <c r="B84">
        <f t="shared" si="25"/>
        <v>144</v>
      </c>
      <c r="C84">
        <v>144</v>
      </c>
      <c r="D84" t="str">
        <f t="shared" si="26"/>
        <v>best</v>
      </c>
      <c r="E84">
        <v>15.5312</v>
      </c>
      <c r="F84">
        <v>131</v>
      </c>
      <c r="G84" t="str">
        <f t="shared" si="27"/>
        <v/>
      </c>
      <c r="H84">
        <v>11.2812</v>
      </c>
      <c r="I84">
        <v>144</v>
      </c>
      <c r="J84" t="str">
        <f t="shared" si="28"/>
        <v>best</v>
      </c>
      <c r="K84">
        <v>12.265599999999999</v>
      </c>
      <c r="L84">
        <v>137</v>
      </c>
      <c r="M84" t="str">
        <f t="shared" si="29"/>
        <v/>
      </c>
      <c r="N84">
        <v>8.1767473000000006</v>
      </c>
      <c r="O84">
        <v>140</v>
      </c>
      <c r="P84" t="str">
        <f t="shared" si="30"/>
        <v/>
      </c>
      <c r="Q84">
        <v>13.155302600000001</v>
      </c>
      <c r="R84">
        <v>144</v>
      </c>
      <c r="S84" t="str">
        <f t="shared" si="31"/>
        <v>best</v>
      </c>
      <c r="T84">
        <v>13.964013599999999</v>
      </c>
      <c r="U84">
        <v>144</v>
      </c>
      <c r="V84" t="str">
        <f t="shared" si="32"/>
        <v>best</v>
      </c>
      <c r="W84">
        <v>13.646360899999999</v>
      </c>
      <c r="X84">
        <v>144</v>
      </c>
      <c r="Y84" t="str">
        <f t="shared" si="33"/>
        <v>best</v>
      </c>
      <c r="Z84">
        <v>7.2874713</v>
      </c>
      <c r="AA84">
        <f t="shared" si="38"/>
        <v>144</v>
      </c>
      <c r="AB84" t="str">
        <f t="shared" si="39"/>
        <v>best</v>
      </c>
      <c r="AC84">
        <f t="shared" si="40"/>
        <v>7.2874713</v>
      </c>
      <c r="AD84">
        <v>146</v>
      </c>
      <c r="AE84" t="str">
        <f t="shared" si="21"/>
        <v>best</v>
      </c>
      <c r="AF84">
        <v>899.43799999999999</v>
      </c>
      <c r="AG84">
        <v>144</v>
      </c>
      <c r="AH84" t="str">
        <f t="shared" si="22"/>
        <v/>
      </c>
      <c r="AI84">
        <v>899.31200000000001</v>
      </c>
      <c r="AJ84">
        <v>144</v>
      </c>
      <c r="AK84" t="str">
        <f t="shared" si="23"/>
        <v/>
      </c>
      <c r="AL84">
        <v>898.08566440000004</v>
      </c>
      <c r="AM84">
        <f t="shared" si="24"/>
        <v>146</v>
      </c>
    </row>
    <row r="85" spans="1:39" x14ac:dyDescent="0.25">
      <c r="A85" t="s">
        <v>415</v>
      </c>
      <c r="B85">
        <f t="shared" si="25"/>
        <v>141</v>
      </c>
      <c r="C85">
        <v>141</v>
      </c>
      <c r="D85" t="str">
        <f t="shared" si="26"/>
        <v>best</v>
      </c>
      <c r="E85">
        <v>15.3438</v>
      </c>
      <c r="F85">
        <v>130</v>
      </c>
      <c r="G85" t="str">
        <f t="shared" si="27"/>
        <v/>
      </c>
      <c r="H85">
        <v>11.4375</v>
      </c>
      <c r="I85">
        <v>135</v>
      </c>
      <c r="J85" t="str">
        <f t="shared" si="28"/>
        <v/>
      </c>
      <c r="K85">
        <v>11.484400000000001</v>
      </c>
      <c r="L85">
        <v>131</v>
      </c>
      <c r="M85" t="str">
        <f t="shared" si="29"/>
        <v/>
      </c>
      <c r="N85">
        <v>7.7987929999999999</v>
      </c>
      <c r="O85">
        <v>135</v>
      </c>
      <c r="P85" t="str">
        <f t="shared" si="30"/>
        <v/>
      </c>
      <c r="Q85">
        <v>12.9132494</v>
      </c>
      <c r="R85">
        <v>135</v>
      </c>
      <c r="S85" t="str">
        <f t="shared" si="31"/>
        <v/>
      </c>
      <c r="T85">
        <v>12.459773800000001</v>
      </c>
      <c r="U85">
        <v>139</v>
      </c>
      <c r="V85" t="str">
        <f t="shared" si="32"/>
        <v/>
      </c>
      <c r="W85">
        <v>12.938076499999999</v>
      </c>
      <c r="X85">
        <v>138</v>
      </c>
      <c r="Y85" t="str">
        <f t="shared" si="33"/>
        <v/>
      </c>
      <c r="Z85">
        <v>7.0518084999999999</v>
      </c>
      <c r="AA85">
        <f t="shared" si="38"/>
        <v>138</v>
      </c>
      <c r="AB85" t="str">
        <f t="shared" si="39"/>
        <v/>
      </c>
      <c r="AC85">
        <f t="shared" si="40"/>
        <v>7.0518084999999999</v>
      </c>
      <c r="AD85">
        <v>142</v>
      </c>
      <c r="AE85" t="str">
        <f t="shared" si="21"/>
        <v>best</v>
      </c>
      <c r="AF85">
        <v>899.31200000000001</v>
      </c>
      <c r="AG85">
        <v>141</v>
      </c>
      <c r="AH85" t="str">
        <f t="shared" si="22"/>
        <v/>
      </c>
      <c r="AI85">
        <v>899.35900000000004</v>
      </c>
      <c r="AJ85">
        <v>140</v>
      </c>
      <c r="AK85" t="str">
        <f t="shared" si="23"/>
        <v/>
      </c>
      <c r="AL85">
        <v>896.81891900000005</v>
      </c>
      <c r="AM85">
        <f t="shared" si="24"/>
        <v>142</v>
      </c>
    </row>
    <row r="86" spans="1:39" x14ac:dyDescent="0.25">
      <c r="A86" t="s">
        <v>416</v>
      </c>
      <c r="B86">
        <f t="shared" si="25"/>
        <v>141</v>
      </c>
      <c r="C86">
        <v>140</v>
      </c>
      <c r="D86" t="str">
        <f t="shared" si="26"/>
        <v/>
      </c>
      <c r="E86">
        <v>15</v>
      </c>
      <c r="F86">
        <v>134</v>
      </c>
      <c r="G86" t="str">
        <f t="shared" si="27"/>
        <v/>
      </c>
      <c r="H86">
        <v>12.015599999999999</v>
      </c>
      <c r="I86">
        <v>139</v>
      </c>
      <c r="J86" t="str">
        <f t="shared" si="28"/>
        <v/>
      </c>
      <c r="K86">
        <v>11.546900000000001</v>
      </c>
      <c r="L86">
        <v>137</v>
      </c>
      <c r="M86" t="str">
        <f t="shared" si="29"/>
        <v/>
      </c>
      <c r="N86">
        <v>8.0720308999999997</v>
      </c>
      <c r="O86">
        <v>139</v>
      </c>
      <c r="P86" t="str">
        <f t="shared" si="30"/>
        <v/>
      </c>
      <c r="Q86">
        <v>13.066835599999999</v>
      </c>
      <c r="R86">
        <v>140</v>
      </c>
      <c r="S86" t="str">
        <f t="shared" si="31"/>
        <v/>
      </c>
      <c r="T86">
        <v>13.197887</v>
      </c>
      <c r="U86">
        <v>139</v>
      </c>
      <c r="V86" t="str">
        <f t="shared" si="32"/>
        <v/>
      </c>
      <c r="W86">
        <v>13.2973523</v>
      </c>
      <c r="X86">
        <v>141</v>
      </c>
      <c r="Y86" t="str">
        <f t="shared" si="33"/>
        <v>best</v>
      </c>
      <c r="Z86">
        <v>7.3647302000000003</v>
      </c>
      <c r="AA86">
        <f t="shared" si="38"/>
        <v>141</v>
      </c>
      <c r="AB86" t="str">
        <f t="shared" si="39"/>
        <v>best</v>
      </c>
      <c r="AC86">
        <f t="shared" si="40"/>
        <v>7.3647302000000003</v>
      </c>
      <c r="AD86">
        <v>142</v>
      </c>
      <c r="AE86" t="str">
        <f t="shared" si="21"/>
        <v/>
      </c>
      <c r="AF86">
        <v>899.46900000000005</v>
      </c>
      <c r="AG86">
        <v>140</v>
      </c>
      <c r="AH86" t="str">
        <f t="shared" si="22"/>
        <v/>
      </c>
      <c r="AI86">
        <v>899.28099999999995</v>
      </c>
      <c r="AJ86">
        <v>143</v>
      </c>
      <c r="AK86" t="str">
        <f t="shared" si="23"/>
        <v>best</v>
      </c>
      <c r="AL86">
        <v>897.6998006</v>
      </c>
      <c r="AM86">
        <f t="shared" si="24"/>
        <v>143</v>
      </c>
    </row>
    <row r="87" spans="1:39" x14ac:dyDescent="0.25">
      <c r="A87" t="s">
        <v>417</v>
      </c>
      <c r="B87">
        <f t="shared" si="25"/>
        <v>140</v>
      </c>
      <c r="C87">
        <v>138</v>
      </c>
      <c r="D87" t="str">
        <f t="shared" si="26"/>
        <v/>
      </c>
      <c r="E87">
        <v>14.7812</v>
      </c>
      <c r="F87">
        <v>135</v>
      </c>
      <c r="G87" t="str">
        <f t="shared" si="27"/>
        <v/>
      </c>
      <c r="H87">
        <v>11.453099999999999</v>
      </c>
      <c r="I87">
        <v>137</v>
      </c>
      <c r="J87" t="str">
        <f t="shared" si="28"/>
        <v/>
      </c>
      <c r="K87">
        <v>11.3438</v>
      </c>
      <c r="L87">
        <v>134</v>
      </c>
      <c r="M87" t="str">
        <f t="shared" si="29"/>
        <v/>
      </c>
      <c r="N87">
        <v>7.7492492999999998</v>
      </c>
      <c r="O87">
        <v>137</v>
      </c>
      <c r="P87" t="str">
        <f t="shared" si="30"/>
        <v/>
      </c>
      <c r="Q87">
        <v>12.664239800000001</v>
      </c>
      <c r="R87">
        <v>137</v>
      </c>
      <c r="S87" t="str">
        <f t="shared" si="31"/>
        <v/>
      </c>
      <c r="T87">
        <v>12.548501699999999</v>
      </c>
      <c r="U87">
        <v>137</v>
      </c>
      <c r="V87" t="str">
        <f t="shared" si="32"/>
        <v/>
      </c>
      <c r="W87">
        <v>12.947991099999999</v>
      </c>
      <c r="X87">
        <v>140</v>
      </c>
      <c r="Y87" t="str">
        <f t="shared" si="33"/>
        <v>best</v>
      </c>
      <c r="Z87">
        <v>7.2633982000000001</v>
      </c>
      <c r="AA87">
        <f t="shared" si="38"/>
        <v>140</v>
      </c>
      <c r="AB87" t="str">
        <f t="shared" si="39"/>
        <v>best</v>
      </c>
      <c r="AC87">
        <f t="shared" si="40"/>
        <v>7.2633982000000001</v>
      </c>
      <c r="AD87">
        <v>141</v>
      </c>
      <c r="AE87" t="str">
        <f t="shared" si="21"/>
        <v>best</v>
      </c>
      <c r="AF87">
        <v>899.40599999999995</v>
      </c>
      <c r="AG87">
        <v>138</v>
      </c>
      <c r="AH87" t="str">
        <f t="shared" si="22"/>
        <v/>
      </c>
      <c r="AI87">
        <v>899.40599999999995</v>
      </c>
      <c r="AJ87">
        <v>141</v>
      </c>
      <c r="AK87" t="str">
        <f t="shared" si="23"/>
        <v>best</v>
      </c>
      <c r="AL87">
        <v>896.76407310000002</v>
      </c>
      <c r="AM87">
        <f t="shared" si="24"/>
        <v>141</v>
      </c>
    </row>
    <row r="88" spans="1:39" x14ac:dyDescent="0.25">
      <c r="A88" t="s">
        <v>418</v>
      </c>
      <c r="B88">
        <f t="shared" si="25"/>
        <v>137</v>
      </c>
      <c r="C88">
        <v>137</v>
      </c>
      <c r="D88" t="str">
        <f t="shared" si="26"/>
        <v>best</v>
      </c>
      <c r="E88">
        <v>15.2188</v>
      </c>
      <c r="F88">
        <v>129</v>
      </c>
      <c r="G88" t="str">
        <f t="shared" si="27"/>
        <v/>
      </c>
      <c r="H88">
        <v>11.125</v>
      </c>
      <c r="I88">
        <v>133</v>
      </c>
      <c r="J88" t="str">
        <f t="shared" si="28"/>
        <v/>
      </c>
      <c r="K88">
        <v>11.328099999999999</v>
      </c>
      <c r="L88">
        <v>131</v>
      </c>
      <c r="M88" t="str">
        <f t="shared" si="29"/>
        <v/>
      </c>
      <c r="N88">
        <v>7.7163648</v>
      </c>
      <c r="O88">
        <v>134</v>
      </c>
      <c r="P88" t="str">
        <f t="shared" si="30"/>
        <v/>
      </c>
      <c r="Q88">
        <v>12.233509099999999</v>
      </c>
      <c r="R88">
        <v>135</v>
      </c>
      <c r="S88" t="str">
        <f t="shared" si="31"/>
        <v/>
      </c>
      <c r="T88">
        <v>12.336287799999999</v>
      </c>
      <c r="U88">
        <v>137</v>
      </c>
      <c r="V88" t="str">
        <f t="shared" si="32"/>
        <v>best</v>
      </c>
      <c r="W88">
        <v>12.8988797</v>
      </c>
      <c r="X88">
        <v>137</v>
      </c>
      <c r="Y88" t="str">
        <f t="shared" si="33"/>
        <v>best</v>
      </c>
      <c r="Z88">
        <v>7.2307256999999998</v>
      </c>
      <c r="AA88">
        <f t="shared" si="38"/>
        <v>137</v>
      </c>
      <c r="AB88" t="str">
        <f t="shared" si="39"/>
        <v>best</v>
      </c>
      <c r="AC88">
        <f t="shared" si="40"/>
        <v>7.2307256999999998</v>
      </c>
      <c r="AD88">
        <v>138</v>
      </c>
      <c r="AE88" t="str">
        <f t="shared" si="21"/>
        <v/>
      </c>
      <c r="AF88">
        <v>899.125</v>
      </c>
      <c r="AG88">
        <v>137</v>
      </c>
      <c r="AH88" t="str">
        <f t="shared" si="22"/>
        <v/>
      </c>
      <c r="AI88">
        <v>899.35900000000004</v>
      </c>
      <c r="AJ88">
        <v>140</v>
      </c>
      <c r="AK88" t="str">
        <f t="shared" si="23"/>
        <v>best</v>
      </c>
      <c r="AL88">
        <v>897.0999104</v>
      </c>
      <c r="AM88">
        <f t="shared" si="24"/>
        <v>140</v>
      </c>
    </row>
    <row r="89" spans="1:39" x14ac:dyDescent="0.25">
      <c r="A89" t="s">
        <v>419</v>
      </c>
      <c r="B89">
        <f t="shared" si="25"/>
        <v>135</v>
      </c>
      <c r="C89">
        <v>133</v>
      </c>
      <c r="D89" t="str">
        <f t="shared" si="26"/>
        <v/>
      </c>
      <c r="E89">
        <v>15.0312</v>
      </c>
      <c r="F89">
        <v>129</v>
      </c>
      <c r="G89" t="str">
        <f t="shared" si="27"/>
        <v/>
      </c>
      <c r="H89">
        <v>10.5625</v>
      </c>
      <c r="I89">
        <v>131</v>
      </c>
      <c r="J89" t="str">
        <f t="shared" si="28"/>
        <v/>
      </c>
      <c r="K89">
        <v>11.171900000000001</v>
      </c>
      <c r="L89">
        <v>133</v>
      </c>
      <c r="M89" t="str">
        <f t="shared" si="29"/>
        <v/>
      </c>
      <c r="N89">
        <v>7.6558804</v>
      </c>
      <c r="O89">
        <v>133</v>
      </c>
      <c r="P89" t="str">
        <f t="shared" si="30"/>
        <v/>
      </c>
      <c r="Q89">
        <v>12.209057</v>
      </c>
      <c r="R89">
        <v>133</v>
      </c>
      <c r="S89" t="str">
        <f t="shared" si="31"/>
        <v/>
      </c>
      <c r="T89">
        <v>12.4108468</v>
      </c>
      <c r="U89">
        <v>136</v>
      </c>
      <c r="V89" t="str">
        <f t="shared" si="32"/>
        <v/>
      </c>
      <c r="W89">
        <v>12.6212862</v>
      </c>
      <c r="X89">
        <v>135</v>
      </c>
      <c r="Y89" t="str">
        <f t="shared" si="33"/>
        <v>best</v>
      </c>
      <c r="Z89">
        <v>6.8991368</v>
      </c>
      <c r="AA89">
        <f t="shared" si="38"/>
        <v>135</v>
      </c>
      <c r="AB89" t="str">
        <f t="shared" si="39"/>
        <v>best</v>
      </c>
      <c r="AC89">
        <f t="shared" si="40"/>
        <v>6.8991368</v>
      </c>
      <c r="AD89">
        <v>137</v>
      </c>
      <c r="AE89" t="str">
        <f t="shared" si="21"/>
        <v/>
      </c>
      <c r="AF89">
        <v>898.65599999999995</v>
      </c>
      <c r="AG89">
        <v>134</v>
      </c>
      <c r="AH89" t="str">
        <f t="shared" si="22"/>
        <v/>
      </c>
      <c r="AI89">
        <v>898.46900000000005</v>
      </c>
      <c r="AJ89">
        <v>138</v>
      </c>
      <c r="AK89" t="str">
        <f t="shared" si="23"/>
        <v>best</v>
      </c>
      <c r="AL89">
        <v>896.76374410000005</v>
      </c>
      <c r="AM89">
        <f t="shared" si="24"/>
        <v>138</v>
      </c>
    </row>
    <row r="90" spans="1:39" x14ac:dyDescent="0.25">
      <c r="A90" t="s">
        <v>420</v>
      </c>
      <c r="B90">
        <f t="shared" si="25"/>
        <v>136</v>
      </c>
      <c r="C90">
        <v>135</v>
      </c>
      <c r="D90" t="str">
        <f t="shared" si="26"/>
        <v/>
      </c>
      <c r="E90">
        <v>14.640599999999999</v>
      </c>
      <c r="F90">
        <v>133</v>
      </c>
      <c r="G90" t="str">
        <f t="shared" si="27"/>
        <v/>
      </c>
      <c r="H90">
        <v>11.0625</v>
      </c>
      <c r="I90">
        <v>133</v>
      </c>
      <c r="J90" t="str">
        <f t="shared" si="28"/>
        <v/>
      </c>
      <c r="K90">
        <v>11.3125</v>
      </c>
      <c r="L90">
        <v>134</v>
      </c>
      <c r="M90" t="str">
        <f t="shared" si="29"/>
        <v/>
      </c>
      <c r="N90">
        <v>7.7296855000000004</v>
      </c>
      <c r="O90">
        <v>136</v>
      </c>
      <c r="P90" t="str">
        <f t="shared" si="30"/>
        <v>best</v>
      </c>
      <c r="Q90">
        <v>12.8939334</v>
      </c>
      <c r="R90">
        <v>135</v>
      </c>
      <c r="S90" t="str">
        <f t="shared" si="31"/>
        <v/>
      </c>
      <c r="T90">
        <v>12.7229999</v>
      </c>
      <c r="U90">
        <v>136</v>
      </c>
      <c r="V90" t="str">
        <f t="shared" si="32"/>
        <v>best</v>
      </c>
      <c r="W90">
        <v>12.883403400000001</v>
      </c>
      <c r="X90">
        <v>136</v>
      </c>
      <c r="Y90" t="str">
        <f t="shared" si="33"/>
        <v>best</v>
      </c>
      <c r="Z90">
        <v>6.9619831000000003</v>
      </c>
      <c r="AA90">
        <f t="shared" si="38"/>
        <v>136</v>
      </c>
      <c r="AB90" t="str">
        <f t="shared" si="39"/>
        <v>best</v>
      </c>
      <c r="AC90">
        <f t="shared" si="40"/>
        <v>6.9619831000000003</v>
      </c>
      <c r="AD90">
        <v>136</v>
      </c>
      <c r="AE90" t="str">
        <f t="shared" si="21"/>
        <v/>
      </c>
      <c r="AF90">
        <v>898.375</v>
      </c>
      <c r="AG90">
        <v>135</v>
      </c>
      <c r="AH90" t="str">
        <f t="shared" si="22"/>
        <v/>
      </c>
      <c r="AI90">
        <v>898.51599999999996</v>
      </c>
      <c r="AJ90">
        <v>138</v>
      </c>
      <c r="AK90" t="str">
        <f t="shared" si="23"/>
        <v>best</v>
      </c>
      <c r="AL90">
        <v>896.13940660000003</v>
      </c>
      <c r="AM90">
        <f t="shared" si="24"/>
        <v>138</v>
      </c>
    </row>
    <row r="91" spans="1:39" x14ac:dyDescent="0.25">
      <c r="A91" t="s">
        <v>421</v>
      </c>
      <c r="B91">
        <f t="shared" si="25"/>
        <v>135</v>
      </c>
      <c r="C91">
        <v>133</v>
      </c>
      <c r="D91" t="str">
        <f t="shared" si="26"/>
        <v/>
      </c>
      <c r="E91">
        <v>14.765599999999999</v>
      </c>
      <c r="F91">
        <v>128</v>
      </c>
      <c r="G91" t="str">
        <f t="shared" si="27"/>
        <v/>
      </c>
      <c r="H91">
        <v>10.5625</v>
      </c>
      <c r="I91">
        <v>133</v>
      </c>
      <c r="J91" t="str">
        <f t="shared" si="28"/>
        <v/>
      </c>
      <c r="K91">
        <v>11.25</v>
      </c>
      <c r="L91">
        <v>129</v>
      </c>
      <c r="M91" t="str">
        <f t="shared" si="29"/>
        <v/>
      </c>
      <c r="N91">
        <v>7.4269015999999999</v>
      </c>
      <c r="O91">
        <v>132</v>
      </c>
      <c r="P91" t="str">
        <f t="shared" si="30"/>
        <v/>
      </c>
      <c r="Q91">
        <v>12.1498382</v>
      </c>
      <c r="R91">
        <v>132</v>
      </c>
      <c r="S91" t="str">
        <f t="shared" si="31"/>
        <v/>
      </c>
      <c r="T91">
        <v>12.1956171</v>
      </c>
      <c r="U91">
        <v>135</v>
      </c>
      <c r="V91" t="str">
        <f t="shared" si="32"/>
        <v>best</v>
      </c>
      <c r="W91">
        <v>12.3288531</v>
      </c>
      <c r="X91">
        <v>135</v>
      </c>
      <c r="Y91" t="str">
        <f t="shared" si="33"/>
        <v>best</v>
      </c>
      <c r="Z91">
        <v>7.0246347</v>
      </c>
      <c r="AA91">
        <f t="shared" si="38"/>
        <v>135</v>
      </c>
      <c r="AB91" t="str">
        <f t="shared" si="39"/>
        <v>best</v>
      </c>
      <c r="AC91">
        <f t="shared" si="40"/>
        <v>7.0246347</v>
      </c>
      <c r="AD91">
        <v>137</v>
      </c>
      <c r="AE91" t="str">
        <f t="shared" si="21"/>
        <v/>
      </c>
      <c r="AF91">
        <v>898.96900000000005</v>
      </c>
      <c r="AG91">
        <v>135</v>
      </c>
      <c r="AH91" t="str">
        <f t="shared" si="22"/>
        <v/>
      </c>
      <c r="AI91">
        <v>898.65599999999995</v>
      </c>
      <c r="AJ91">
        <v>138</v>
      </c>
      <c r="AK91" t="str">
        <f t="shared" si="23"/>
        <v>best</v>
      </c>
      <c r="AL91">
        <v>896.11676690000002</v>
      </c>
      <c r="AM91">
        <f t="shared" si="24"/>
        <v>138</v>
      </c>
    </row>
    <row r="92" spans="1:39" x14ac:dyDescent="0.25">
      <c r="A92" t="s">
        <v>422</v>
      </c>
      <c r="B92">
        <f t="shared" si="25"/>
        <v>136</v>
      </c>
      <c r="C92">
        <v>136</v>
      </c>
      <c r="D92" t="str">
        <f t="shared" si="26"/>
        <v>best</v>
      </c>
      <c r="E92">
        <v>14.703099999999999</v>
      </c>
      <c r="F92">
        <v>130</v>
      </c>
      <c r="G92" t="str">
        <f t="shared" si="27"/>
        <v/>
      </c>
      <c r="H92">
        <v>10.6562</v>
      </c>
      <c r="I92">
        <v>134</v>
      </c>
      <c r="J92" t="str">
        <f t="shared" si="28"/>
        <v/>
      </c>
      <c r="K92">
        <v>11.265599999999999</v>
      </c>
      <c r="L92">
        <v>130</v>
      </c>
      <c r="M92" t="str">
        <f t="shared" si="29"/>
        <v/>
      </c>
      <c r="N92">
        <v>7.4030098000000004</v>
      </c>
      <c r="O92">
        <v>132</v>
      </c>
      <c r="P92" t="str">
        <f t="shared" si="30"/>
        <v/>
      </c>
      <c r="Q92">
        <v>12.1950077</v>
      </c>
      <c r="R92">
        <v>135</v>
      </c>
      <c r="S92" t="str">
        <f t="shared" si="31"/>
        <v/>
      </c>
      <c r="T92">
        <v>12.1713475</v>
      </c>
      <c r="U92">
        <v>135</v>
      </c>
      <c r="V92" t="str">
        <f t="shared" si="32"/>
        <v/>
      </c>
      <c r="W92">
        <v>12.812170399999999</v>
      </c>
      <c r="X92">
        <v>136</v>
      </c>
      <c r="Y92" t="str">
        <f t="shared" si="33"/>
        <v>best</v>
      </c>
      <c r="Z92">
        <v>6.7733457000000001</v>
      </c>
      <c r="AA92">
        <f t="shared" si="38"/>
        <v>136</v>
      </c>
      <c r="AB92" t="str">
        <f t="shared" si="39"/>
        <v>best</v>
      </c>
      <c r="AC92">
        <f t="shared" si="40"/>
        <v>6.7733457000000001</v>
      </c>
      <c r="AD92">
        <v>138</v>
      </c>
      <c r="AE92" t="str">
        <f t="shared" si="21"/>
        <v>best</v>
      </c>
      <c r="AF92">
        <v>899.23400000000004</v>
      </c>
      <c r="AG92">
        <v>137</v>
      </c>
      <c r="AH92" t="str">
        <f t="shared" si="22"/>
        <v/>
      </c>
      <c r="AI92">
        <v>898.70299999999997</v>
      </c>
      <c r="AJ92">
        <v>137</v>
      </c>
      <c r="AK92" t="str">
        <f t="shared" si="23"/>
        <v/>
      </c>
      <c r="AL92">
        <v>897.06434779999995</v>
      </c>
      <c r="AM92">
        <f t="shared" si="24"/>
        <v>138</v>
      </c>
    </row>
    <row r="93" spans="1:39" x14ac:dyDescent="0.25">
      <c r="A93" t="s">
        <v>423</v>
      </c>
      <c r="B93">
        <f t="shared" si="25"/>
        <v>134</v>
      </c>
      <c r="C93">
        <v>133</v>
      </c>
      <c r="D93" t="str">
        <f t="shared" si="26"/>
        <v/>
      </c>
      <c r="E93">
        <v>14.9688</v>
      </c>
      <c r="F93">
        <v>129</v>
      </c>
      <c r="G93" t="str">
        <f t="shared" si="27"/>
        <v/>
      </c>
      <c r="H93">
        <v>11.078099999999999</v>
      </c>
      <c r="I93">
        <v>132</v>
      </c>
      <c r="J93" t="str">
        <f t="shared" si="28"/>
        <v/>
      </c>
      <c r="K93">
        <v>11.3125</v>
      </c>
      <c r="L93">
        <v>129</v>
      </c>
      <c r="M93" t="str">
        <f t="shared" si="29"/>
        <v/>
      </c>
      <c r="N93">
        <v>7.6738268999999999</v>
      </c>
      <c r="O93">
        <v>133</v>
      </c>
      <c r="P93" t="str">
        <f t="shared" si="30"/>
        <v/>
      </c>
      <c r="Q93">
        <v>12.649081300000001</v>
      </c>
      <c r="R93">
        <v>133</v>
      </c>
      <c r="S93" t="str">
        <f t="shared" si="31"/>
        <v/>
      </c>
      <c r="T93">
        <v>12.459028399999999</v>
      </c>
      <c r="U93">
        <v>133</v>
      </c>
      <c r="V93" t="str">
        <f t="shared" si="32"/>
        <v/>
      </c>
      <c r="W93">
        <v>12.6593559</v>
      </c>
      <c r="X93">
        <v>134</v>
      </c>
      <c r="Y93" t="str">
        <f t="shared" si="33"/>
        <v>best</v>
      </c>
      <c r="Z93">
        <v>7.0253912999999999</v>
      </c>
      <c r="AA93">
        <f t="shared" si="38"/>
        <v>134</v>
      </c>
      <c r="AB93" t="str">
        <f t="shared" si="39"/>
        <v>best</v>
      </c>
      <c r="AC93">
        <f t="shared" si="40"/>
        <v>7.0253912999999999</v>
      </c>
      <c r="AD93">
        <v>136</v>
      </c>
      <c r="AE93" t="str">
        <f t="shared" si="21"/>
        <v>best</v>
      </c>
      <c r="AF93">
        <v>898.32799999999997</v>
      </c>
      <c r="AG93">
        <v>134</v>
      </c>
      <c r="AH93" t="str">
        <f t="shared" si="22"/>
        <v/>
      </c>
      <c r="AI93">
        <v>899.06200000000001</v>
      </c>
      <c r="AJ93">
        <v>136</v>
      </c>
      <c r="AK93" t="str">
        <f t="shared" si="23"/>
        <v>best</v>
      </c>
      <c r="AL93">
        <v>896.71919319999995</v>
      </c>
      <c r="AM93">
        <f t="shared" si="24"/>
        <v>136</v>
      </c>
    </row>
    <row r="94" spans="1:39" x14ac:dyDescent="0.25">
      <c r="A94" t="s">
        <v>424</v>
      </c>
      <c r="B94">
        <f t="shared" si="25"/>
        <v>155</v>
      </c>
      <c r="C94">
        <v>155</v>
      </c>
      <c r="D94" t="str">
        <f t="shared" si="26"/>
        <v>best</v>
      </c>
      <c r="E94">
        <v>16.6875</v>
      </c>
      <c r="F94">
        <v>148</v>
      </c>
      <c r="G94" t="str">
        <f t="shared" si="27"/>
        <v/>
      </c>
      <c r="H94">
        <v>11.9062</v>
      </c>
      <c r="I94">
        <v>153</v>
      </c>
      <c r="J94" t="str">
        <f t="shared" si="28"/>
        <v/>
      </c>
      <c r="K94">
        <v>12.953099999999999</v>
      </c>
      <c r="L94">
        <v>151</v>
      </c>
      <c r="M94" t="str">
        <f t="shared" si="29"/>
        <v/>
      </c>
      <c r="N94">
        <v>8.5979568999999998</v>
      </c>
      <c r="O94">
        <v>151</v>
      </c>
      <c r="P94" t="str">
        <f t="shared" si="30"/>
        <v/>
      </c>
      <c r="Q94">
        <v>13.859082300000001</v>
      </c>
      <c r="R94">
        <v>152</v>
      </c>
      <c r="S94" t="str">
        <f t="shared" si="31"/>
        <v/>
      </c>
      <c r="T94">
        <v>14.357583</v>
      </c>
      <c r="U94">
        <v>152</v>
      </c>
      <c r="V94" t="str">
        <f t="shared" si="32"/>
        <v/>
      </c>
      <c r="W94">
        <v>14.112103299999999</v>
      </c>
      <c r="X94">
        <v>153</v>
      </c>
      <c r="Y94" t="str">
        <f t="shared" si="33"/>
        <v/>
      </c>
      <c r="Z94">
        <v>7.7295620999999999</v>
      </c>
      <c r="AA94">
        <f t="shared" si="38"/>
        <v>153</v>
      </c>
      <c r="AB94" t="str">
        <f t="shared" si="39"/>
        <v/>
      </c>
      <c r="AC94">
        <f t="shared" si="40"/>
        <v>7.7295620999999999</v>
      </c>
      <c r="AD94">
        <v>158</v>
      </c>
      <c r="AE94" t="str">
        <f t="shared" si="21"/>
        <v>best</v>
      </c>
      <c r="AF94">
        <v>897.5</v>
      </c>
      <c r="AG94">
        <v>155</v>
      </c>
      <c r="AH94" t="str">
        <f t="shared" si="22"/>
        <v/>
      </c>
      <c r="AI94">
        <v>897.40599999999995</v>
      </c>
      <c r="AJ94">
        <v>156</v>
      </c>
      <c r="AK94" t="str">
        <f t="shared" si="23"/>
        <v/>
      </c>
      <c r="AL94">
        <v>895.84598700000004</v>
      </c>
      <c r="AM94">
        <f t="shared" si="24"/>
        <v>158</v>
      </c>
    </row>
    <row r="95" spans="1:39" x14ac:dyDescent="0.25">
      <c r="A95" t="s">
        <v>425</v>
      </c>
      <c r="B95">
        <f t="shared" si="25"/>
        <v>155</v>
      </c>
      <c r="C95">
        <v>155</v>
      </c>
      <c r="D95" t="str">
        <f t="shared" si="26"/>
        <v>best</v>
      </c>
      <c r="E95">
        <v>16.343800000000002</v>
      </c>
      <c r="F95">
        <v>145</v>
      </c>
      <c r="G95" t="str">
        <f t="shared" si="27"/>
        <v/>
      </c>
      <c r="H95">
        <v>11.875</v>
      </c>
      <c r="I95">
        <v>152</v>
      </c>
      <c r="J95" t="str">
        <f t="shared" si="28"/>
        <v/>
      </c>
      <c r="K95">
        <v>12.875</v>
      </c>
      <c r="L95">
        <v>148</v>
      </c>
      <c r="M95" t="str">
        <f t="shared" si="29"/>
        <v/>
      </c>
      <c r="N95">
        <v>8.4359031000000009</v>
      </c>
      <c r="O95">
        <v>149</v>
      </c>
      <c r="P95" t="str">
        <f t="shared" si="30"/>
        <v/>
      </c>
      <c r="Q95">
        <v>13.865357599999999</v>
      </c>
      <c r="R95">
        <v>152</v>
      </c>
      <c r="S95" t="str">
        <f t="shared" si="31"/>
        <v/>
      </c>
      <c r="T95">
        <v>14.065306100000001</v>
      </c>
      <c r="U95">
        <v>154</v>
      </c>
      <c r="V95" t="str">
        <f t="shared" si="32"/>
        <v/>
      </c>
      <c r="W95">
        <v>14.0933151</v>
      </c>
      <c r="X95">
        <v>154</v>
      </c>
      <c r="Y95" t="str">
        <f t="shared" si="33"/>
        <v/>
      </c>
      <c r="Z95">
        <v>7.9098629999999996</v>
      </c>
      <c r="AA95">
        <f t="shared" si="38"/>
        <v>154</v>
      </c>
      <c r="AB95" t="str">
        <f t="shared" si="39"/>
        <v/>
      </c>
      <c r="AC95">
        <f t="shared" si="40"/>
        <v>7.9098629999999996</v>
      </c>
      <c r="AD95">
        <v>157</v>
      </c>
      <c r="AE95" t="str">
        <f t="shared" si="21"/>
        <v>best</v>
      </c>
      <c r="AF95">
        <v>898.09400000000005</v>
      </c>
      <c r="AG95">
        <v>156</v>
      </c>
      <c r="AH95" t="str">
        <f t="shared" si="22"/>
        <v/>
      </c>
      <c r="AI95">
        <v>897.75</v>
      </c>
      <c r="AJ95">
        <v>155</v>
      </c>
      <c r="AK95" t="str">
        <f t="shared" si="23"/>
        <v/>
      </c>
      <c r="AL95">
        <v>897.58656080000003</v>
      </c>
      <c r="AM95">
        <f t="shared" si="24"/>
        <v>157</v>
      </c>
    </row>
    <row r="96" spans="1:39" x14ac:dyDescent="0.25">
      <c r="A96" t="s">
        <v>426</v>
      </c>
      <c r="B96">
        <f t="shared" si="25"/>
        <v>147</v>
      </c>
      <c r="C96">
        <v>147</v>
      </c>
      <c r="D96" t="str">
        <f t="shared" si="26"/>
        <v>best</v>
      </c>
      <c r="E96">
        <v>15.5</v>
      </c>
      <c r="F96">
        <v>142</v>
      </c>
      <c r="G96" t="str">
        <f t="shared" si="27"/>
        <v/>
      </c>
      <c r="H96">
        <v>11.640599999999999</v>
      </c>
      <c r="I96">
        <v>146</v>
      </c>
      <c r="J96" t="str">
        <f t="shared" si="28"/>
        <v/>
      </c>
      <c r="K96">
        <v>12.2188</v>
      </c>
      <c r="L96">
        <v>142</v>
      </c>
      <c r="M96" t="str">
        <f t="shared" si="29"/>
        <v/>
      </c>
      <c r="N96">
        <v>8.2344796999999996</v>
      </c>
      <c r="O96">
        <v>144</v>
      </c>
      <c r="P96" t="str">
        <f t="shared" si="30"/>
        <v/>
      </c>
      <c r="Q96">
        <v>13.1776772</v>
      </c>
      <c r="R96">
        <v>146</v>
      </c>
      <c r="S96" t="str">
        <f t="shared" si="31"/>
        <v/>
      </c>
      <c r="T96">
        <v>13.3629395</v>
      </c>
      <c r="U96">
        <v>145</v>
      </c>
      <c r="V96" t="str">
        <f t="shared" si="32"/>
        <v/>
      </c>
      <c r="W96">
        <v>13.3745543</v>
      </c>
      <c r="X96">
        <v>147</v>
      </c>
      <c r="Y96" t="str">
        <f t="shared" si="33"/>
        <v>best</v>
      </c>
      <c r="Z96">
        <v>7.4493910000000003</v>
      </c>
      <c r="AA96">
        <f t="shared" si="38"/>
        <v>147</v>
      </c>
      <c r="AB96" t="str">
        <f t="shared" si="39"/>
        <v>best</v>
      </c>
      <c r="AC96">
        <f t="shared" si="40"/>
        <v>7.4493910000000003</v>
      </c>
      <c r="AD96">
        <v>149</v>
      </c>
      <c r="AE96" t="str">
        <f t="shared" si="21"/>
        <v>best</v>
      </c>
      <c r="AF96">
        <v>898.31200000000001</v>
      </c>
      <c r="AG96">
        <v>147</v>
      </c>
      <c r="AH96" t="str">
        <f t="shared" si="22"/>
        <v/>
      </c>
      <c r="AI96">
        <v>898.26599999999996</v>
      </c>
      <c r="AJ96">
        <v>149</v>
      </c>
      <c r="AK96" t="str">
        <f t="shared" si="23"/>
        <v>best</v>
      </c>
      <c r="AL96">
        <v>895.61167909999995</v>
      </c>
      <c r="AM96">
        <f t="shared" si="24"/>
        <v>149</v>
      </c>
    </row>
    <row r="97" spans="1:39" x14ac:dyDescent="0.25">
      <c r="A97" t="s">
        <v>427</v>
      </c>
      <c r="B97">
        <f t="shared" si="25"/>
        <v>151</v>
      </c>
      <c r="C97">
        <v>151</v>
      </c>
      <c r="D97" t="str">
        <f t="shared" si="26"/>
        <v>best</v>
      </c>
      <c r="E97">
        <v>15.875</v>
      </c>
      <c r="F97">
        <v>142</v>
      </c>
      <c r="G97" t="str">
        <f t="shared" si="27"/>
        <v/>
      </c>
      <c r="H97">
        <v>11.484400000000001</v>
      </c>
      <c r="I97">
        <v>151</v>
      </c>
      <c r="J97" t="str">
        <f t="shared" si="28"/>
        <v>best</v>
      </c>
      <c r="K97">
        <v>12.6875</v>
      </c>
      <c r="L97">
        <v>145</v>
      </c>
      <c r="M97" t="str">
        <f t="shared" si="29"/>
        <v/>
      </c>
      <c r="N97">
        <v>8.4081352000000003</v>
      </c>
      <c r="O97">
        <v>146</v>
      </c>
      <c r="P97" t="str">
        <f t="shared" si="30"/>
        <v/>
      </c>
      <c r="Q97">
        <v>13.08184</v>
      </c>
      <c r="R97">
        <v>149</v>
      </c>
      <c r="S97" t="str">
        <f t="shared" si="31"/>
        <v/>
      </c>
      <c r="T97">
        <v>13.7849725</v>
      </c>
      <c r="U97">
        <v>148</v>
      </c>
      <c r="V97" t="str">
        <f t="shared" si="32"/>
        <v/>
      </c>
      <c r="W97">
        <v>13.995250800000001</v>
      </c>
      <c r="X97">
        <v>150</v>
      </c>
      <c r="Y97" t="str">
        <f t="shared" si="33"/>
        <v/>
      </c>
      <c r="Z97">
        <v>7.4678883999999996</v>
      </c>
      <c r="AA97">
        <f t="shared" si="38"/>
        <v>150</v>
      </c>
      <c r="AB97" t="str">
        <f t="shared" si="39"/>
        <v/>
      </c>
      <c r="AC97">
        <f t="shared" si="40"/>
        <v>7.4678883999999996</v>
      </c>
      <c r="AD97">
        <v>153</v>
      </c>
      <c r="AE97" t="str">
        <f t="shared" si="21"/>
        <v>best</v>
      </c>
      <c r="AF97">
        <v>897.85900000000004</v>
      </c>
      <c r="AG97">
        <v>151</v>
      </c>
      <c r="AH97" t="str">
        <f t="shared" si="22"/>
        <v/>
      </c>
      <c r="AI97">
        <v>898.10900000000004</v>
      </c>
      <c r="AJ97">
        <v>153</v>
      </c>
      <c r="AK97" t="str">
        <f t="shared" si="23"/>
        <v>best</v>
      </c>
      <c r="AL97">
        <v>896.75499720000005</v>
      </c>
      <c r="AM97">
        <f t="shared" si="24"/>
        <v>153</v>
      </c>
    </row>
    <row r="98" spans="1:39" x14ac:dyDescent="0.25">
      <c r="A98" t="s">
        <v>428</v>
      </c>
      <c r="B98">
        <f t="shared" si="25"/>
        <v>152</v>
      </c>
      <c r="C98">
        <v>152</v>
      </c>
      <c r="D98" t="str">
        <f t="shared" si="26"/>
        <v>best</v>
      </c>
      <c r="E98">
        <v>15.9062</v>
      </c>
      <c r="F98">
        <v>143</v>
      </c>
      <c r="G98" t="str">
        <f t="shared" si="27"/>
        <v/>
      </c>
      <c r="H98">
        <v>11.4375</v>
      </c>
      <c r="I98">
        <v>151</v>
      </c>
      <c r="J98" t="str">
        <f t="shared" si="28"/>
        <v/>
      </c>
      <c r="K98">
        <v>12.875</v>
      </c>
      <c r="L98">
        <v>143</v>
      </c>
      <c r="M98" t="str">
        <f t="shared" si="29"/>
        <v/>
      </c>
      <c r="N98">
        <v>8.2944372000000008</v>
      </c>
      <c r="O98">
        <v>147</v>
      </c>
      <c r="P98" t="str">
        <f t="shared" si="30"/>
        <v/>
      </c>
      <c r="Q98">
        <v>13.471329900000001</v>
      </c>
      <c r="R98">
        <v>148</v>
      </c>
      <c r="S98" t="str">
        <f t="shared" si="31"/>
        <v/>
      </c>
      <c r="T98">
        <v>13.921621099999999</v>
      </c>
      <c r="U98">
        <v>148</v>
      </c>
      <c r="V98" t="str">
        <f t="shared" si="32"/>
        <v/>
      </c>
      <c r="W98">
        <v>13.771061700000001</v>
      </c>
      <c r="X98">
        <v>151</v>
      </c>
      <c r="Y98" t="str">
        <f t="shared" si="33"/>
        <v/>
      </c>
      <c r="Z98">
        <v>7.6683529000000004</v>
      </c>
      <c r="AA98">
        <f t="shared" si="38"/>
        <v>151</v>
      </c>
      <c r="AB98" t="str">
        <f t="shared" si="39"/>
        <v/>
      </c>
      <c r="AC98">
        <f t="shared" si="40"/>
        <v>7.6683529000000004</v>
      </c>
      <c r="AD98">
        <v>153</v>
      </c>
      <c r="AE98" t="str">
        <f t="shared" ref="AE98:AE129" si="41">IF(AD98=$AM98,"best","")</f>
        <v>best</v>
      </c>
      <c r="AF98">
        <v>897.875</v>
      </c>
      <c r="AG98">
        <v>151</v>
      </c>
      <c r="AH98" t="str">
        <f t="shared" ref="AH98:AH129" si="42">IF(AG98=$AM98,"best","")</f>
        <v/>
      </c>
      <c r="AI98">
        <v>897.46900000000005</v>
      </c>
      <c r="AJ98">
        <v>151</v>
      </c>
      <c r="AK98" t="str">
        <f t="shared" ref="AK98:AK129" si="43">IF(AJ98=$AM98,"best","")</f>
        <v/>
      </c>
      <c r="AL98">
        <v>895.37885610000001</v>
      </c>
      <c r="AM98">
        <f t="shared" ref="AM98:AM129" si="44">MAX(AD98,AG98,AJ98)</f>
        <v>153</v>
      </c>
    </row>
    <row r="99" spans="1:39" x14ac:dyDescent="0.25">
      <c r="A99" t="s">
        <v>429</v>
      </c>
      <c r="B99">
        <f t="shared" si="25"/>
        <v>146</v>
      </c>
      <c r="C99">
        <v>146</v>
      </c>
      <c r="D99" t="str">
        <f t="shared" si="26"/>
        <v>best</v>
      </c>
      <c r="E99">
        <v>15.390599999999999</v>
      </c>
      <c r="F99">
        <v>143</v>
      </c>
      <c r="G99" t="str">
        <f t="shared" si="27"/>
        <v/>
      </c>
      <c r="H99">
        <v>11.5</v>
      </c>
      <c r="I99">
        <v>146</v>
      </c>
      <c r="J99" t="str">
        <f t="shared" si="28"/>
        <v>best</v>
      </c>
      <c r="K99">
        <v>12.1875</v>
      </c>
      <c r="L99">
        <v>143</v>
      </c>
      <c r="M99" t="str">
        <f t="shared" si="29"/>
        <v/>
      </c>
      <c r="N99">
        <v>8.0246227000000001</v>
      </c>
      <c r="O99">
        <v>146</v>
      </c>
      <c r="P99" t="str">
        <f t="shared" si="30"/>
        <v>best</v>
      </c>
      <c r="Q99">
        <v>13.150600000000001</v>
      </c>
      <c r="R99">
        <v>145</v>
      </c>
      <c r="S99" t="str">
        <f t="shared" si="31"/>
        <v/>
      </c>
      <c r="T99">
        <v>13.182732400000001</v>
      </c>
      <c r="U99">
        <v>146</v>
      </c>
      <c r="V99" t="str">
        <f t="shared" si="32"/>
        <v>best</v>
      </c>
      <c r="W99">
        <v>13.4961862</v>
      </c>
      <c r="X99">
        <v>144</v>
      </c>
      <c r="Y99" t="str">
        <f t="shared" si="33"/>
        <v/>
      </c>
      <c r="Z99">
        <v>7.1061955000000001</v>
      </c>
      <c r="AA99">
        <f t="shared" si="38"/>
        <v>144</v>
      </c>
      <c r="AB99" t="str">
        <f t="shared" si="39"/>
        <v/>
      </c>
      <c r="AC99">
        <f t="shared" si="40"/>
        <v>7.1061955000000001</v>
      </c>
      <c r="AD99">
        <v>148</v>
      </c>
      <c r="AE99" t="str">
        <f t="shared" si="41"/>
        <v>best</v>
      </c>
      <c r="AF99">
        <v>897.67200000000003</v>
      </c>
      <c r="AG99">
        <v>147</v>
      </c>
      <c r="AH99" t="str">
        <f t="shared" si="42"/>
        <v/>
      </c>
      <c r="AI99">
        <v>897.71900000000005</v>
      </c>
      <c r="AJ99">
        <v>148</v>
      </c>
      <c r="AK99" t="str">
        <f t="shared" si="43"/>
        <v>best</v>
      </c>
      <c r="AL99">
        <v>895.84590949999995</v>
      </c>
      <c r="AM99">
        <f t="shared" si="44"/>
        <v>148</v>
      </c>
    </row>
    <row r="100" spans="1:39" x14ac:dyDescent="0.25">
      <c r="A100" t="s">
        <v>430</v>
      </c>
      <c r="B100">
        <f t="shared" si="25"/>
        <v>147</v>
      </c>
      <c r="C100">
        <v>145</v>
      </c>
      <c r="D100" t="str">
        <f t="shared" si="26"/>
        <v/>
      </c>
      <c r="E100">
        <v>15.515599999999999</v>
      </c>
      <c r="F100">
        <v>139</v>
      </c>
      <c r="G100" t="str">
        <f t="shared" si="27"/>
        <v/>
      </c>
      <c r="H100">
        <v>11.265599999999999</v>
      </c>
      <c r="I100">
        <v>146</v>
      </c>
      <c r="J100" t="str">
        <f t="shared" si="28"/>
        <v/>
      </c>
      <c r="K100">
        <v>12.125</v>
      </c>
      <c r="L100">
        <v>142</v>
      </c>
      <c r="M100" t="str">
        <f t="shared" si="29"/>
        <v/>
      </c>
      <c r="N100">
        <v>8.2941967999999999</v>
      </c>
      <c r="O100">
        <v>145</v>
      </c>
      <c r="P100" t="str">
        <f t="shared" si="30"/>
        <v/>
      </c>
      <c r="Q100">
        <v>13.4122302</v>
      </c>
      <c r="R100">
        <v>144</v>
      </c>
      <c r="S100" t="str">
        <f t="shared" si="31"/>
        <v/>
      </c>
      <c r="T100">
        <v>13.2118486</v>
      </c>
      <c r="U100">
        <v>146</v>
      </c>
      <c r="V100" t="str">
        <f t="shared" si="32"/>
        <v/>
      </c>
      <c r="W100">
        <v>13.7268984</v>
      </c>
      <c r="X100">
        <v>147</v>
      </c>
      <c r="Y100" t="str">
        <f t="shared" si="33"/>
        <v>best</v>
      </c>
      <c r="Z100">
        <v>7.3395397999999998</v>
      </c>
      <c r="AA100">
        <f t="shared" si="38"/>
        <v>147</v>
      </c>
      <c r="AB100" t="str">
        <f t="shared" si="39"/>
        <v>best</v>
      </c>
      <c r="AC100">
        <f t="shared" si="40"/>
        <v>7.3395397999999998</v>
      </c>
      <c r="AD100">
        <v>147</v>
      </c>
      <c r="AE100" t="str">
        <f t="shared" si="41"/>
        <v/>
      </c>
      <c r="AF100">
        <v>899.06200000000001</v>
      </c>
      <c r="AG100">
        <v>147</v>
      </c>
      <c r="AH100" t="str">
        <f t="shared" si="42"/>
        <v/>
      </c>
      <c r="AI100">
        <v>898.93799999999999</v>
      </c>
      <c r="AJ100">
        <v>151</v>
      </c>
      <c r="AK100" t="str">
        <f t="shared" si="43"/>
        <v>best</v>
      </c>
      <c r="AL100">
        <v>896.92847380000001</v>
      </c>
      <c r="AM100">
        <f t="shared" si="44"/>
        <v>151</v>
      </c>
    </row>
    <row r="101" spans="1:39" x14ac:dyDescent="0.25">
      <c r="A101" t="s">
        <v>431</v>
      </c>
      <c r="B101">
        <f t="shared" si="25"/>
        <v>145</v>
      </c>
      <c r="C101">
        <v>144</v>
      </c>
      <c r="D101" t="str">
        <f t="shared" si="26"/>
        <v/>
      </c>
      <c r="E101">
        <v>15.453099999999999</v>
      </c>
      <c r="F101">
        <v>141</v>
      </c>
      <c r="G101" t="str">
        <f t="shared" si="27"/>
        <v/>
      </c>
      <c r="H101">
        <v>11.4688</v>
      </c>
      <c r="I101">
        <v>143</v>
      </c>
      <c r="J101" t="str">
        <f t="shared" si="28"/>
        <v/>
      </c>
      <c r="K101">
        <v>12.265599999999999</v>
      </c>
      <c r="L101">
        <v>144</v>
      </c>
      <c r="M101" t="str">
        <f t="shared" si="29"/>
        <v/>
      </c>
      <c r="N101">
        <v>8.5774179000000004</v>
      </c>
      <c r="O101">
        <v>144</v>
      </c>
      <c r="P101" t="str">
        <f t="shared" si="30"/>
        <v/>
      </c>
      <c r="Q101">
        <v>13.329914799999999</v>
      </c>
      <c r="R101">
        <v>145</v>
      </c>
      <c r="S101" t="str">
        <f t="shared" si="31"/>
        <v>best</v>
      </c>
      <c r="T101">
        <v>13.443747</v>
      </c>
      <c r="U101">
        <v>143</v>
      </c>
      <c r="V101" t="str">
        <f t="shared" si="32"/>
        <v/>
      </c>
      <c r="W101">
        <v>12.4270327</v>
      </c>
      <c r="X101">
        <v>145</v>
      </c>
      <c r="Y101" t="str">
        <f t="shared" si="33"/>
        <v>best</v>
      </c>
      <c r="Z101">
        <v>7.3747052000000002</v>
      </c>
      <c r="AA101">
        <f t="shared" si="38"/>
        <v>145</v>
      </c>
      <c r="AB101" t="str">
        <f t="shared" si="39"/>
        <v>best</v>
      </c>
      <c r="AC101">
        <f t="shared" si="40"/>
        <v>7.3747052000000002</v>
      </c>
      <c r="AD101">
        <v>146</v>
      </c>
      <c r="AE101" t="str">
        <f t="shared" si="41"/>
        <v>best</v>
      </c>
      <c r="AF101">
        <v>898.5</v>
      </c>
      <c r="AG101">
        <v>145</v>
      </c>
      <c r="AH101" t="str">
        <f t="shared" si="42"/>
        <v/>
      </c>
      <c r="AI101">
        <v>898.71900000000005</v>
      </c>
      <c r="AJ101">
        <v>146</v>
      </c>
      <c r="AK101" t="str">
        <f t="shared" si="43"/>
        <v>best</v>
      </c>
      <c r="AL101">
        <v>895.8105908</v>
      </c>
      <c r="AM101">
        <f t="shared" si="44"/>
        <v>146</v>
      </c>
    </row>
    <row r="102" spans="1:39" x14ac:dyDescent="0.25">
      <c r="A102" t="s">
        <v>432</v>
      </c>
      <c r="B102">
        <f t="shared" si="25"/>
        <v>144</v>
      </c>
      <c r="C102">
        <v>144</v>
      </c>
      <c r="D102" t="str">
        <f t="shared" si="26"/>
        <v>best</v>
      </c>
      <c r="E102">
        <v>15.015599999999999</v>
      </c>
      <c r="F102">
        <v>139</v>
      </c>
      <c r="G102" t="str">
        <f t="shared" si="27"/>
        <v/>
      </c>
      <c r="H102">
        <v>11.171900000000001</v>
      </c>
      <c r="I102">
        <v>144</v>
      </c>
      <c r="J102" t="str">
        <f t="shared" si="28"/>
        <v>best</v>
      </c>
      <c r="K102">
        <v>12.078099999999999</v>
      </c>
      <c r="L102">
        <v>140</v>
      </c>
      <c r="M102" t="str">
        <f t="shared" si="29"/>
        <v/>
      </c>
      <c r="N102">
        <v>7.8641582999999997</v>
      </c>
      <c r="O102">
        <v>141</v>
      </c>
      <c r="P102" t="str">
        <f t="shared" si="30"/>
        <v/>
      </c>
      <c r="Q102">
        <v>12.7653912</v>
      </c>
      <c r="R102">
        <v>144</v>
      </c>
      <c r="S102" t="str">
        <f t="shared" si="31"/>
        <v>best</v>
      </c>
      <c r="T102">
        <v>12.675295699999999</v>
      </c>
      <c r="U102">
        <v>146</v>
      </c>
      <c r="V102" t="str">
        <f t="shared" si="32"/>
        <v/>
      </c>
      <c r="W102">
        <v>12.6223271</v>
      </c>
      <c r="X102">
        <v>143</v>
      </c>
      <c r="Y102" t="str">
        <f t="shared" si="33"/>
        <v/>
      </c>
      <c r="Z102">
        <v>7.1121099000000001</v>
      </c>
      <c r="AA102">
        <f t="shared" si="38"/>
        <v>143</v>
      </c>
      <c r="AB102" t="str">
        <f t="shared" si="39"/>
        <v/>
      </c>
      <c r="AC102">
        <f t="shared" si="40"/>
        <v>7.1121099000000001</v>
      </c>
      <c r="AD102">
        <v>146</v>
      </c>
      <c r="AE102" t="str">
        <f t="shared" si="41"/>
        <v>best</v>
      </c>
      <c r="AF102">
        <v>898.85900000000004</v>
      </c>
      <c r="AG102">
        <v>144</v>
      </c>
      <c r="AH102" t="str">
        <f t="shared" si="42"/>
        <v/>
      </c>
      <c r="AI102">
        <v>898.73400000000004</v>
      </c>
      <c r="AJ102">
        <v>145</v>
      </c>
      <c r="AK102" t="str">
        <f t="shared" si="43"/>
        <v/>
      </c>
      <c r="AL102">
        <v>895.16274620000002</v>
      </c>
      <c r="AM102">
        <f t="shared" si="44"/>
        <v>146</v>
      </c>
    </row>
    <row r="103" spans="1:39" x14ac:dyDescent="0.25">
      <c r="A103" t="s">
        <v>433</v>
      </c>
      <c r="B103">
        <f t="shared" si="25"/>
        <v>144</v>
      </c>
      <c r="C103">
        <v>144</v>
      </c>
      <c r="D103" t="str">
        <f t="shared" si="26"/>
        <v>best</v>
      </c>
      <c r="E103">
        <v>15.2188</v>
      </c>
      <c r="F103">
        <v>140</v>
      </c>
      <c r="G103" t="str">
        <f t="shared" si="27"/>
        <v/>
      </c>
      <c r="H103">
        <v>11.1875</v>
      </c>
      <c r="I103">
        <v>142</v>
      </c>
      <c r="J103" t="str">
        <f t="shared" si="28"/>
        <v/>
      </c>
      <c r="K103">
        <v>12.0938</v>
      </c>
      <c r="L103">
        <v>141</v>
      </c>
      <c r="M103" t="str">
        <f t="shared" si="29"/>
        <v/>
      </c>
      <c r="N103">
        <v>8.0690445999999998</v>
      </c>
      <c r="O103">
        <v>144</v>
      </c>
      <c r="P103" t="str">
        <f t="shared" si="30"/>
        <v>best</v>
      </c>
      <c r="Q103">
        <v>12.7826304</v>
      </c>
      <c r="R103">
        <v>143</v>
      </c>
      <c r="S103" t="str">
        <f t="shared" si="31"/>
        <v/>
      </c>
      <c r="T103">
        <v>12.6187878</v>
      </c>
      <c r="U103">
        <v>144</v>
      </c>
      <c r="V103" t="str">
        <f t="shared" si="32"/>
        <v>best</v>
      </c>
      <c r="W103">
        <v>12.2384366</v>
      </c>
      <c r="X103">
        <v>143</v>
      </c>
      <c r="Y103" t="str">
        <f t="shared" si="33"/>
        <v/>
      </c>
      <c r="Z103">
        <v>7.1710567000000003</v>
      </c>
      <c r="AA103">
        <f t="shared" si="38"/>
        <v>143</v>
      </c>
      <c r="AB103" t="str">
        <f t="shared" si="39"/>
        <v/>
      </c>
      <c r="AC103">
        <f t="shared" si="40"/>
        <v>7.1710567000000003</v>
      </c>
      <c r="AD103">
        <v>147</v>
      </c>
      <c r="AE103" t="str">
        <f t="shared" si="41"/>
        <v>best</v>
      </c>
      <c r="AF103">
        <v>899.14099999999996</v>
      </c>
      <c r="AG103">
        <v>145</v>
      </c>
      <c r="AH103" t="str">
        <f t="shared" si="42"/>
        <v/>
      </c>
      <c r="AI103">
        <v>898.78099999999995</v>
      </c>
      <c r="AJ103">
        <v>147</v>
      </c>
      <c r="AK103" t="str">
        <f t="shared" si="43"/>
        <v>best</v>
      </c>
      <c r="AL103">
        <v>896.2298796</v>
      </c>
      <c r="AM103">
        <f t="shared" si="44"/>
        <v>147</v>
      </c>
    </row>
    <row r="104" spans="1:39" x14ac:dyDescent="0.25">
      <c r="A104" t="s">
        <v>434</v>
      </c>
      <c r="B104">
        <f t="shared" si="25"/>
        <v>142</v>
      </c>
      <c r="C104">
        <v>142</v>
      </c>
      <c r="D104" t="str">
        <f t="shared" si="26"/>
        <v>best</v>
      </c>
      <c r="E104">
        <v>15.4375</v>
      </c>
      <c r="F104">
        <v>138</v>
      </c>
      <c r="G104" t="str">
        <f t="shared" si="27"/>
        <v/>
      </c>
      <c r="H104">
        <v>11.4062</v>
      </c>
      <c r="I104">
        <v>142</v>
      </c>
      <c r="J104" t="str">
        <f t="shared" si="28"/>
        <v>best</v>
      </c>
      <c r="K104">
        <v>12.359400000000001</v>
      </c>
      <c r="L104">
        <v>140</v>
      </c>
      <c r="M104" t="str">
        <f t="shared" si="29"/>
        <v/>
      </c>
      <c r="N104">
        <v>8.4023736000000007</v>
      </c>
      <c r="O104">
        <v>140</v>
      </c>
      <c r="P104" t="str">
        <f t="shared" si="30"/>
        <v/>
      </c>
      <c r="Q104">
        <v>12.241786100000001</v>
      </c>
      <c r="R104">
        <v>143</v>
      </c>
      <c r="S104" t="str">
        <f t="shared" si="31"/>
        <v/>
      </c>
      <c r="T104">
        <v>12.327503999999999</v>
      </c>
      <c r="U104">
        <v>143</v>
      </c>
      <c r="V104" t="str">
        <f t="shared" si="32"/>
        <v/>
      </c>
      <c r="W104">
        <v>12.5335418</v>
      </c>
      <c r="X104">
        <v>141</v>
      </c>
      <c r="Y104" t="str">
        <f t="shared" si="33"/>
        <v/>
      </c>
      <c r="Z104">
        <v>7.3728318000000002</v>
      </c>
      <c r="AA104">
        <f t="shared" si="38"/>
        <v>141</v>
      </c>
      <c r="AB104" t="str">
        <f t="shared" si="39"/>
        <v/>
      </c>
      <c r="AC104">
        <f t="shared" si="40"/>
        <v>7.3728318000000002</v>
      </c>
      <c r="AD104">
        <v>144</v>
      </c>
      <c r="AE104" t="str">
        <f t="shared" si="41"/>
        <v/>
      </c>
      <c r="AF104">
        <v>898.78099999999995</v>
      </c>
      <c r="AG104">
        <v>143</v>
      </c>
      <c r="AH104" t="str">
        <f t="shared" si="42"/>
        <v/>
      </c>
      <c r="AI104">
        <v>898.96900000000005</v>
      </c>
      <c r="AJ104">
        <v>145</v>
      </c>
      <c r="AK104" t="str">
        <f t="shared" si="43"/>
        <v>best</v>
      </c>
      <c r="AL104">
        <v>896.13613989999999</v>
      </c>
      <c r="AM104">
        <f t="shared" si="44"/>
        <v>145</v>
      </c>
    </row>
    <row r="105" spans="1:39" x14ac:dyDescent="0.25">
      <c r="A105" t="s">
        <v>435</v>
      </c>
      <c r="B105">
        <f t="shared" si="25"/>
        <v>153</v>
      </c>
      <c r="C105">
        <v>153</v>
      </c>
      <c r="D105" t="str">
        <f t="shared" si="26"/>
        <v>best</v>
      </c>
      <c r="E105">
        <v>15.359400000000001</v>
      </c>
      <c r="F105">
        <v>141</v>
      </c>
      <c r="G105" t="str">
        <f t="shared" si="27"/>
        <v/>
      </c>
      <c r="H105">
        <v>10.9688</v>
      </c>
      <c r="I105">
        <v>147</v>
      </c>
      <c r="J105" t="str">
        <f t="shared" si="28"/>
        <v/>
      </c>
      <c r="K105">
        <v>12.140599999999999</v>
      </c>
      <c r="L105">
        <v>143</v>
      </c>
      <c r="M105" t="str">
        <f t="shared" si="29"/>
        <v/>
      </c>
      <c r="N105">
        <v>8.1758919999999993</v>
      </c>
      <c r="O105">
        <v>147</v>
      </c>
      <c r="P105" t="str">
        <f t="shared" si="30"/>
        <v/>
      </c>
      <c r="Q105">
        <v>12.528984599999999</v>
      </c>
      <c r="R105">
        <v>149</v>
      </c>
      <c r="S105" t="str">
        <f t="shared" si="31"/>
        <v/>
      </c>
      <c r="T105">
        <v>12.5001143</v>
      </c>
      <c r="U105">
        <v>152</v>
      </c>
      <c r="V105" t="str">
        <f t="shared" si="32"/>
        <v/>
      </c>
      <c r="W105">
        <v>12.799177800000001</v>
      </c>
      <c r="X105">
        <v>151</v>
      </c>
      <c r="Y105" t="str">
        <f t="shared" si="33"/>
        <v/>
      </c>
      <c r="Z105">
        <v>7.0113922000000004</v>
      </c>
      <c r="AA105">
        <f t="shared" si="38"/>
        <v>151</v>
      </c>
      <c r="AB105" t="str">
        <f t="shared" si="39"/>
        <v/>
      </c>
      <c r="AC105">
        <f t="shared" si="40"/>
        <v>7.0113922000000004</v>
      </c>
      <c r="AD105">
        <v>155</v>
      </c>
      <c r="AE105" t="str">
        <f t="shared" si="41"/>
        <v>best</v>
      </c>
      <c r="AF105">
        <v>898.57799999999997</v>
      </c>
      <c r="AG105">
        <v>155</v>
      </c>
      <c r="AH105" t="str">
        <f t="shared" si="42"/>
        <v>best</v>
      </c>
      <c r="AI105">
        <v>898.53099999999995</v>
      </c>
      <c r="AJ105">
        <v>153</v>
      </c>
      <c r="AK105" t="str">
        <f t="shared" si="43"/>
        <v/>
      </c>
      <c r="AL105">
        <v>898.74638990000005</v>
      </c>
      <c r="AM105">
        <f t="shared" si="44"/>
        <v>155</v>
      </c>
    </row>
    <row r="106" spans="1:39" x14ac:dyDescent="0.25">
      <c r="A106" t="s">
        <v>436</v>
      </c>
      <c r="B106">
        <f t="shared" si="25"/>
        <v>147</v>
      </c>
      <c r="C106">
        <v>147</v>
      </c>
      <c r="D106" t="str">
        <f t="shared" si="26"/>
        <v>best</v>
      </c>
      <c r="E106">
        <v>14.859400000000001</v>
      </c>
      <c r="F106">
        <v>136</v>
      </c>
      <c r="G106" t="str">
        <f t="shared" si="27"/>
        <v/>
      </c>
      <c r="H106">
        <v>10.625</v>
      </c>
      <c r="I106">
        <v>145</v>
      </c>
      <c r="J106" t="str">
        <f t="shared" si="28"/>
        <v/>
      </c>
      <c r="K106">
        <v>11.859400000000001</v>
      </c>
      <c r="L106">
        <v>140</v>
      </c>
      <c r="M106" t="str">
        <f t="shared" si="29"/>
        <v/>
      </c>
      <c r="N106">
        <v>8.0050705999999998</v>
      </c>
      <c r="O106">
        <v>143</v>
      </c>
      <c r="P106" t="str">
        <f t="shared" si="30"/>
        <v/>
      </c>
      <c r="Q106">
        <v>12.0145114</v>
      </c>
      <c r="R106">
        <v>145</v>
      </c>
      <c r="S106" t="str">
        <f t="shared" si="31"/>
        <v/>
      </c>
      <c r="T106">
        <v>12.396896399999999</v>
      </c>
      <c r="U106">
        <v>147</v>
      </c>
      <c r="V106" t="str">
        <f t="shared" si="32"/>
        <v>best</v>
      </c>
      <c r="W106">
        <v>12.5568475</v>
      </c>
      <c r="X106">
        <v>147</v>
      </c>
      <c r="Y106" t="str">
        <f t="shared" si="33"/>
        <v>best</v>
      </c>
      <c r="Z106">
        <v>7.1383124999999996</v>
      </c>
      <c r="AA106">
        <f t="shared" si="38"/>
        <v>147</v>
      </c>
      <c r="AB106" t="str">
        <f t="shared" si="39"/>
        <v>best</v>
      </c>
      <c r="AC106">
        <f t="shared" si="40"/>
        <v>7.1383124999999996</v>
      </c>
      <c r="AD106">
        <v>149</v>
      </c>
      <c r="AE106" t="str">
        <f t="shared" si="41"/>
        <v/>
      </c>
      <c r="AF106">
        <v>898.40599999999995</v>
      </c>
      <c r="AG106">
        <v>148</v>
      </c>
      <c r="AH106" t="str">
        <f t="shared" si="42"/>
        <v/>
      </c>
      <c r="AI106">
        <v>897.79700000000003</v>
      </c>
      <c r="AJ106">
        <v>151</v>
      </c>
      <c r="AK106" t="str">
        <f t="shared" si="43"/>
        <v>best</v>
      </c>
      <c r="AL106">
        <v>897.57529850000003</v>
      </c>
      <c r="AM106">
        <f t="shared" si="44"/>
        <v>151</v>
      </c>
    </row>
    <row r="107" spans="1:39" x14ac:dyDescent="0.25">
      <c r="A107" t="s">
        <v>437</v>
      </c>
      <c r="B107">
        <f t="shared" si="25"/>
        <v>152</v>
      </c>
      <c r="C107">
        <v>152</v>
      </c>
      <c r="D107" t="str">
        <f t="shared" si="26"/>
        <v>best</v>
      </c>
      <c r="E107">
        <v>15.203099999999999</v>
      </c>
      <c r="F107">
        <v>140</v>
      </c>
      <c r="G107" t="str">
        <f t="shared" si="27"/>
        <v/>
      </c>
      <c r="H107">
        <v>10.75</v>
      </c>
      <c r="I107">
        <v>149</v>
      </c>
      <c r="J107" t="str">
        <f t="shared" si="28"/>
        <v/>
      </c>
      <c r="K107">
        <v>11.9062</v>
      </c>
      <c r="L107">
        <v>145</v>
      </c>
      <c r="M107" t="str">
        <f t="shared" si="29"/>
        <v/>
      </c>
      <c r="N107">
        <v>8.4262779999999999</v>
      </c>
      <c r="O107">
        <v>147</v>
      </c>
      <c r="P107" t="str">
        <f t="shared" si="30"/>
        <v/>
      </c>
      <c r="Q107">
        <v>12.4911292</v>
      </c>
      <c r="R107">
        <v>148</v>
      </c>
      <c r="S107" t="str">
        <f t="shared" si="31"/>
        <v/>
      </c>
      <c r="T107">
        <v>12.6669619</v>
      </c>
      <c r="U107">
        <v>148</v>
      </c>
      <c r="V107" t="str">
        <f t="shared" si="32"/>
        <v/>
      </c>
      <c r="W107">
        <v>11.6429227</v>
      </c>
      <c r="X107">
        <v>151</v>
      </c>
      <c r="Y107" t="str">
        <f t="shared" si="33"/>
        <v/>
      </c>
      <c r="Z107">
        <v>7.3798231999999997</v>
      </c>
      <c r="AA107">
        <f t="shared" si="38"/>
        <v>151</v>
      </c>
      <c r="AB107" t="str">
        <f t="shared" si="39"/>
        <v/>
      </c>
      <c r="AC107">
        <f t="shared" si="40"/>
        <v>7.3798231999999997</v>
      </c>
      <c r="AD107">
        <v>152</v>
      </c>
      <c r="AE107" t="str">
        <f t="shared" si="41"/>
        <v/>
      </c>
      <c r="AF107">
        <v>898.64099999999996</v>
      </c>
      <c r="AG107">
        <v>152</v>
      </c>
      <c r="AH107" t="str">
        <f t="shared" si="42"/>
        <v/>
      </c>
      <c r="AI107">
        <v>898.68799999999999</v>
      </c>
      <c r="AJ107">
        <v>154</v>
      </c>
      <c r="AK107" t="str">
        <f t="shared" si="43"/>
        <v>best</v>
      </c>
      <c r="AL107">
        <v>898.53460870000004</v>
      </c>
      <c r="AM107">
        <f t="shared" si="44"/>
        <v>154</v>
      </c>
    </row>
    <row r="108" spans="1:39" x14ac:dyDescent="0.25">
      <c r="A108" t="s">
        <v>438</v>
      </c>
      <c r="B108">
        <f t="shared" si="25"/>
        <v>151</v>
      </c>
      <c r="C108">
        <v>149</v>
      </c>
      <c r="D108" t="str">
        <f t="shared" si="26"/>
        <v/>
      </c>
      <c r="E108">
        <v>14.7188</v>
      </c>
      <c r="F108">
        <v>141</v>
      </c>
      <c r="G108" t="str">
        <f t="shared" si="27"/>
        <v/>
      </c>
      <c r="H108">
        <v>10.828099999999999</v>
      </c>
      <c r="I108">
        <v>150</v>
      </c>
      <c r="J108" t="str">
        <f t="shared" si="28"/>
        <v/>
      </c>
      <c r="K108">
        <v>11.9062</v>
      </c>
      <c r="L108">
        <v>144</v>
      </c>
      <c r="M108" t="str">
        <f t="shared" si="29"/>
        <v/>
      </c>
      <c r="N108">
        <v>8.1588560000000001</v>
      </c>
      <c r="O108">
        <v>145</v>
      </c>
      <c r="P108" t="str">
        <f t="shared" si="30"/>
        <v/>
      </c>
      <c r="Q108">
        <v>12.200302499999999</v>
      </c>
      <c r="R108">
        <v>149</v>
      </c>
      <c r="S108" t="str">
        <f t="shared" si="31"/>
        <v/>
      </c>
      <c r="T108">
        <v>12.2675769</v>
      </c>
      <c r="U108">
        <v>153</v>
      </c>
      <c r="V108" t="str">
        <f t="shared" si="32"/>
        <v/>
      </c>
      <c r="W108">
        <v>12.2107522</v>
      </c>
      <c r="X108">
        <v>151</v>
      </c>
      <c r="Y108" t="str">
        <f t="shared" si="33"/>
        <v>best</v>
      </c>
      <c r="Z108">
        <v>7.5002823000000003</v>
      </c>
      <c r="AA108">
        <f t="shared" si="38"/>
        <v>151</v>
      </c>
      <c r="AB108" t="str">
        <f t="shared" si="39"/>
        <v>best</v>
      </c>
      <c r="AC108">
        <f t="shared" si="40"/>
        <v>7.5002823000000003</v>
      </c>
      <c r="AD108">
        <v>154</v>
      </c>
      <c r="AE108" t="str">
        <f t="shared" si="41"/>
        <v>best</v>
      </c>
      <c r="AF108">
        <v>899</v>
      </c>
      <c r="AG108">
        <v>149</v>
      </c>
      <c r="AH108" t="str">
        <f t="shared" si="42"/>
        <v/>
      </c>
      <c r="AI108">
        <v>898.82799999999997</v>
      </c>
      <c r="AJ108">
        <v>154</v>
      </c>
      <c r="AK108" t="str">
        <f t="shared" si="43"/>
        <v>best</v>
      </c>
      <c r="AL108">
        <v>898.16861229999995</v>
      </c>
      <c r="AM108">
        <f t="shared" si="44"/>
        <v>154</v>
      </c>
    </row>
    <row r="109" spans="1:39" x14ac:dyDescent="0.25">
      <c r="A109" t="s">
        <v>439</v>
      </c>
      <c r="B109">
        <f t="shared" si="25"/>
        <v>149</v>
      </c>
      <c r="C109">
        <v>146</v>
      </c>
      <c r="D109" t="str">
        <f t="shared" si="26"/>
        <v/>
      </c>
      <c r="E109">
        <v>14.640599999999999</v>
      </c>
      <c r="F109">
        <v>136</v>
      </c>
      <c r="G109" t="str">
        <f t="shared" si="27"/>
        <v/>
      </c>
      <c r="H109">
        <v>10.7188</v>
      </c>
      <c r="I109">
        <v>144</v>
      </c>
      <c r="J109" t="str">
        <f t="shared" si="28"/>
        <v/>
      </c>
      <c r="K109">
        <v>11.703099999999999</v>
      </c>
      <c r="L109">
        <v>138</v>
      </c>
      <c r="M109" t="str">
        <f t="shared" si="29"/>
        <v/>
      </c>
      <c r="N109">
        <v>7.7411881999999999</v>
      </c>
      <c r="O109">
        <v>142</v>
      </c>
      <c r="P109" t="str">
        <f t="shared" si="30"/>
        <v/>
      </c>
      <c r="Q109">
        <v>11.9898978</v>
      </c>
      <c r="R109">
        <v>145</v>
      </c>
      <c r="S109" t="str">
        <f t="shared" si="31"/>
        <v/>
      </c>
      <c r="T109">
        <v>11.372466599999999</v>
      </c>
      <c r="U109">
        <v>146</v>
      </c>
      <c r="V109" t="str">
        <f t="shared" si="32"/>
        <v/>
      </c>
      <c r="W109">
        <v>11.4491329</v>
      </c>
      <c r="X109">
        <v>149</v>
      </c>
      <c r="Y109" t="str">
        <f t="shared" si="33"/>
        <v>best</v>
      </c>
      <c r="Z109">
        <v>7.3054831</v>
      </c>
      <c r="AA109">
        <f t="shared" si="38"/>
        <v>149</v>
      </c>
      <c r="AB109" t="str">
        <f t="shared" si="39"/>
        <v>best</v>
      </c>
      <c r="AC109">
        <f t="shared" si="40"/>
        <v>7.3054831</v>
      </c>
      <c r="AD109">
        <v>148</v>
      </c>
      <c r="AE109" t="str">
        <f t="shared" si="41"/>
        <v/>
      </c>
      <c r="AF109">
        <v>898.92200000000003</v>
      </c>
      <c r="AG109">
        <v>148</v>
      </c>
      <c r="AH109" t="str">
        <f t="shared" si="42"/>
        <v/>
      </c>
      <c r="AI109">
        <v>898.68799999999999</v>
      </c>
      <c r="AJ109">
        <v>150</v>
      </c>
      <c r="AK109" t="str">
        <f t="shared" si="43"/>
        <v>best</v>
      </c>
      <c r="AL109">
        <v>898.10322829999996</v>
      </c>
      <c r="AM109">
        <f t="shared" si="44"/>
        <v>150</v>
      </c>
    </row>
    <row r="110" spans="1:39" x14ac:dyDescent="0.25">
      <c r="A110" t="s">
        <v>440</v>
      </c>
      <c r="B110">
        <f t="shared" si="25"/>
        <v>144</v>
      </c>
      <c r="C110">
        <v>143</v>
      </c>
      <c r="D110" t="str">
        <f t="shared" si="26"/>
        <v/>
      </c>
      <c r="E110">
        <v>14.875</v>
      </c>
      <c r="F110">
        <v>136</v>
      </c>
      <c r="G110" t="str">
        <f t="shared" si="27"/>
        <v/>
      </c>
      <c r="H110">
        <v>10.859400000000001</v>
      </c>
      <c r="I110">
        <v>142</v>
      </c>
      <c r="J110" t="str">
        <f t="shared" si="28"/>
        <v/>
      </c>
      <c r="K110">
        <v>11.359400000000001</v>
      </c>
      <c r="L110">
        <v>140</v>
      </c>
      <c r="M110" t="str">
        <f t="shared" si="29"/>
        <v/>
      </c>
      <c r="N110">
        <v>7.9255769000000003</v>
      </c>
      <c r="O110">
        <v>140</v>
      </c>
      <c r="P110" t="str">
        <f t="shared" si="30"/>
        <v/>
      </c>
      <c r="Q110">
        <v>10.785553500000001</v>
      </c>
      <c r="R110">
        <v>141</v>
      </c>
      <c r="S110" t="str">
        <f t="shared" si="31"/>
        <v/>
      </c>
      <c r="T110">
        <v>10.8166388</v>
      </c>
      <c r="U110">
        <v>145</v>
      </c>
      <c r="V110" t="str">
        <f t="shared" si="32"/>
        <v/>
      </c>
      <c r="W110">
        <v>12.1508529</v>
      </c>
      <c r="X110">
        <v>144</v>
      </c>
      <c r="Y110" t="str">
        <f t="shared" si="33"/>
        <v>best</v>
      </c>
      <c r="Z110">
        <v>6.9507760999999997</v>
      </c>
      <c r="AA110">
        <f t="shared" si="38"/>
        <v>144</v>
      </c>
      <c r="AB110" t="str">
        <f t="shared" si="39"/>
        <v>best</v>
      </c>
      <c r="AC110">
        <f t="shared" si="40"/>
        <v>6.9507760999999997</v>
      </c>
      <c r="AD110">
        <v>148</v>
      </c>
      <c r="AE110" t="str">
        <f t="shared" si="41"/>
        <v>best</v>
      </c>
      <c r="AF110">
        <v>899.03099999999995</v>
      </c>
      <c r="AG110">
        <v>148</v>
      </c>
      <c r="AH110" t="str">
        <f t="shared" si="42"/>
        <v>best</v>
      </c>
      <c r="AI110">
        <v>899.125</v>
      </c>
      <c r="AJ110">
        <v>147</v>
      </c>
      <c r="AK110" t="str">
        <f t="shared" si="43"/>
        <v/>
      </c>
      <c r="AL110">
        <v>897.78512179999996</v>
      </c>
      <c r="AM110">
        <f t="shared" si="44"/>
        <v>148</v>
      </c>
    </row>
    <row r="111" spans="1:39" x14ac:dyDescent="0.25">
      <c r="A111" t="s">
        <v>441</v>
      </c>
      <c r="B111">
        <f t="shared" si="25"/>
        <v>146</v>
      </c>
      <c r="C111">
        <v>144</v>
      </c>
      <c r="D111" t="str">
        <f t="shared" si="26"/>
        <v/>
      </c>
      <c r="E111">
        <v>14.4375</v>
      </c>
      <c r="F111">
        <v>135</v>
      </c>
      <c r="G111" t="str">
        <f t="shared" si="27"/>
        <v/>
      </c>
      <c r="H111">
        <v>10.625</v>
      </c>
      <c r="I111">
        <v>143</v>
      </c>
      <c r="J111" t="str">
        <f t="shared" si="28"/>
        <v/>
      </c>
      <c r="K111">
        <v>11.421900000000001</v>
      </c>
      <c r="L111">
        <v>140</v>
      </c>
      <c r="M111" t="str">
        <f t="shared" si="29"/>
        <v/>
      </c>
      <c r="N111">
        <v>7.7605827999999999</v>
      </c>
      <c r="O111">
        <v>143</v>
      </c>
      <c r="P111" t="str">
        <f t="shared" si="30"/>
        <v/>
      </c>
      <c r="Q111">
        <v>11.3607792</v>
      </c>
      <c r="R111">
        <v>146</v>
      </c>
      <c r="S111" t="str">
        <f t="shared" si="31"/>
        <v>best</v>
      </c>
      <c r="T111">
        <v>11.896645299999999</v>
      </c>
      <c r="U111">
        <v>147</v>
      </c>
      <c r="V111" t="str">
        <f t="shared" si="32"/>
        <v/>
      </c>
      <c r="W111">
        <v>12.599588199999999</v>
      </c>
      <c r="X111">
        <v>146</v>
      </c>
      <c r="Y111" t="str">
        <f t="shared" si="33"/>
        <v>best</v>
      </c>
      <c r="Z111">
        <v>7.0699284999999996</v>
      </c>
      <c r="AA111">
        <f t="shared" si="38"/>
        <v>146</v>
      </c>
      <c r="AB111" t="str">
        <f t="shared" si="39"/>
        <v>best</v>
      </c>
      <c r="AC111">
        <f t="shared" si="40"/>
        <v>7.0699284999999996</v>
      </c>
      <c r="AD111">
        <v>145</v>
      </c>
      <c r="AE111" t="str">
        <f t="shared" si="41"/>
        <v/>
      </c>
      <c r="AF111">
        <v>898.84400000000005</v>
      </c>
      <c r="AG111">
        <v>145</v>
      </c>
      <c r="AH111" t="str">
        <f t="shared" si="42"/>
        <v/>
      </c>
      <c r="AI111">
        <v>899.04700000000003</v>
      </c>
      <c r="AJ111">
        <v>148</v>
      </c>
      <c r="AK111" t="str">
        <f t="shared" si="43"/>
        <v>best</v>
      </c>
      <c r="AL111">
        <v>897.49370220000003</v>
      </c>
      <c r="AM111">
        <f t="shared" si="44"/>
        <v>148</v>
      </c>
    </row>
    <row r="112" spans="1:39" x14ac:dyDescent="0.25">
      <c r="A112" t="s">
        <v>442</v>
      </c>
      <c r="B112">
        <f t="shared" si="25"/>
        <v>144</v>
      </c>
      <c r="C112">
        <v>144</v>
      </c>
      <c r="D112" t="str">
        <f t="shared" si="26"/>
        <v>best</v>
      </c>
      <c r="E112">
        <v>14.2188</v>
      </c>
      <c r="F112">
        <v>135</v>
      </c>
      <c r="G112" t="str">
        <f t="shared" si="27"/>
        <v/>
      </c>
      <c r="H112">
        <v>10.484400000000001</v>
      </c>
      <c r="I112">
        <v>143</v>
      </c>
      <c r="J112" t="str">
        <f t="shared" si="28"/>
        <v/>
      </c>
      <c r="K112">
        <v>11.390599999999999</v>
      </c>
      <c r="L112">
        <v>138</v>
      </c>
      <c r="M112" t="str">
        <f t="shared" si="29"/>
        <v/>
      </c>
      <c r="N112">
        <v>7.6034598999999998</v>
      </c>
      <c r="O112">
        <v>139</v>
      </c>
      <c r="P112" t="str">
        <f t="shared" si="30"/>
        <v/>
      </c>
      <c r="Q112">
        <v>10.900910100000001</v>
      </c>
      <c r="R112">
        <v>141</v>
      </c>
      <c r="S112" t="str">
        <f t="shared" si="31"/>
        <v/>
      </c>
      <c r="T112">
        <v>11.7793013</v>
      </c>
      <c r="U112">
        <v>144</v>
      </c>
      <c r="V112" t="str">
        <f t="shared" si="32"/>
        <v>best</v>
      </c>
      <c r="W112">
        <v>13.2698068</v>
      </c>
      <c r="X112">
        <v>143</v>
      </c>
      <c r="Y112" t="str">
        <f t="shared" si="33"/>
        <v/>
      </c>
      <c r="Z112">
        <v>7.2812356999999999</v>
      </c>
      <c r="AA112">
        <f t="shared" si="38"/>
        <v>143</v>
      </c>
      <c r="AB112" t="str">
        <f t="shared" si="39"/>
        <v/>
      </c>
      <c r="AC112">
        <f t="shared" si="40"/>
        <v>7.2812356999999999</v>
      </c>
      <c r="AD112">
        <v>146</v>
      </c>
      <c r="AE112" t="str">
        <f t="shared" si="41"/>
        <v>best</v>
      </c>
      <c r="AF112">
        <v>898.98400000000004</v>
      </c>
      <c r="AG112">
        <v>144</v>
      </c>
      <c r="AH112" t="str">
        <f t="shared" si="42"/>
        <v/>
      </c>
      <c r="AI112">
        <v>897.78099999999995</v>
      </c>
      <c r="AJ112">
        <v>146</v>
      </c>
      <c r="AK112" t="str">
        <f t="shared" si="43"/>
        <v>best</v>
      </c>
      <c r="AL112">
        <v>897.72632539999995</v>
      </c>
      <c r="AM112">
        <f t="shared" si="44"/>
        <v>146</v>
      </c>
    </row>
    <row r="113" spans="1:39" x14ac:dyDescent="0.25">
      <c r="A113" t="s">
        <v>443</v>
      </c>
      <c r="B113">
        <f t="shared" si="25"/>
        <v>146</v>
      </c>
      <c r="C113">
        <v>146</v>
      </c>
      <c r="D113" t="str">
        <f t="shared" si="26"/>
        <v>best</v>
      </c>
      <c r="E113">
        <v>14.421900000000001</v>
      </c>
      <c r="F113">
        <v>135</v>
      </c>
      <c r="G113" t="str">
        <f t="shared" si="27"/>
        <v/>
      </c>
      <c r="H113">
        <v>10.625</v>
      </c>
      <c r="I113">
        <v>144</v>
      </c>
      <c r="J113" t="str">
        <f t="shared" si="28"/>
        <v/>
      </c>
      <c r="K113">
        <v>11.546900000000001</v>
      </c>
      <c r="L113">
        <v>139</v>
      </c>
      <c r="M113" t="str">
        <f t="shared" si="29"/>
        <v/>
      </c>
      <c r="N113">
        <v>7.5729756999999998</v>
      </c>
      <c r="O113">
        <v>140</v>
      </c>
      <c r="P113" t="str">
        <f t="shared" si="30"/>
        <v/>
      </c>
      <c r="Q113">
        <v>11.504544299999999</v>
      </c>
      <c r="R113">
        <v>142</v>
      </c>
      <c r="S113" t="str">
        <f t="shared" si="31"/>
        <v/>
      </c>
      <c r="T113">
        <v>12.6986753</v>
      </c>
      <c r="U113">
        <v>145</v>
      </c>
      <c r="V113" t="str">
        <f t="shared" si="32"/>
        <v/>
      </c>
      <c r="W113">
        <v>11.367069499999999</v>
      </c>
      <c r="X113">
        <v>145</v>
      </c>
      <c r="Y113" t="str">
        <f t="shared" si="33"/>
        <v/>
      </c>
      <c r="Z113">
        <v>7.0453067000000003</v>
      </c>
      <c r="AA113">
        <f t="shared" si="38"/>
        <v>145</v>
      </c>
      <c r="AB113" t="str">
        <f t="shared" si="39"/>
        <v/>
      </c>
      <c r="AC113">
        <f t="shared" si="40"/>
        <v>7.0453067000000003</v>
      </c>
      <c r="AD113">
        <v>146</v>
      </c>
      <c r="AE113" t="str">
        <f t="shared" si="41"/>
        <v/>
      </c>
      <c r="AF113">
        <v>898.79700000000003</v>
      </c>
      <c r="AG113">
        <v>146</v>
      </c>
      <c r="AH113" t="str">
        <f t="shared" si="42"/>
        <v/>
      </c>
      <c r="AI113">
        <v>898.70299999999997</v>
      </c>
      <c r="AJ113">
        <v>147</v>
      </c>
      <c r="AK113" t="str">
        <f t="shared" si="43"/>
        <v>best</v>
      </c>
      <c r="AL113">
        <v>897.50647719999995</v>
      </c>
      <c r="AM113">
        <f t="shared" si="44"/>
        <v>147</v>
      </c>
    </row>
    <row r="114" spans="1:39" x14ac:dyDescent="0.25">
      <c r="A114" t="s">
        <v>444</v>
      </c>
      <c r="B114">
        <f t="shared" si="25"/>
        <v>143</v>
      </c>
      <c r="C114">
        <v>142</v>
      </c>
      <c r="D114" t="str">
        <f t="shared" si="26"/>
        <v/>
      </c>
      <c r="E114">
        <v>14.5312</v>
      </c>
      <c r="F114">
        <v>133</v>
      </c>
      <c r="G114" t="str">
        <f t="shared" si="27"/>
        <v/>
      </c>
      <c r="H114">
        <v>10.5625</v>
      </c>
      <c r="I114">
        <v>141</v>
      </c>
      <c r="J114" t="str">
        <f t="shared" si="28"/>
        <v/>
      </c>
      <c r="K114">
        <v>11.5</v>
      </c>
      <c r="L114">
        <v>136</v>
      </c>
      <c r="M114" t="str">
        <f t="shared" si="29"/>
        <v/>
      </c>
      <c r="N114">
        <v>9.7199174999999993</v>
      </c>
      <c r="O114">
        <v>137</v>
      </c>
      <c r="P114" t="str">
        <f t="shared" si="30"/>
        <v/>
      </c>
      <c r="Q114">
        <v>11.7011365</v>
      </c>
      <c r="R114">
        <v>140</v>
      </c>
      <c r="S114" t="str">
        <f t="shared" si="31"/>
        <v/>
      </c>
      <c r="T114">
        <v>12.191326399999999</v>
      </c>
      <c r="U114">
        <v>143</v>
      </c>
      <c r="V114" t="str">
        <f t="shared" si="32"/>
        <v>best</v>
      </c>
      <c r="W114">
        <v>11.3228677</v>
      </c>
      <c r="X114">
        <v>143</v>
      </c>
      <c r="Y114" t="str">
        <f t="shared" si="33"/>
        <v>best</v>
      </c>
      <c r="Z114">
        <v>7.0541353999999998</v>
      </c>
      <c r="AA114">
        <f t="shared" si="38"/>
        <v>143</v>
      </c>
      <c r="AB114" t="str">
        <f t="shared" si="39"/>
        <v>best</v>
      </c>
      <c r="AC114">
        <f t="shared" si="40"/>
        <v>7.0541353999999998</v>
      </c>
      <c r="AD114">
        <v>145</v>
      </c>
      <c r="AE114" t="str">
        <f t="shared" si="41"/>
        <v>best</v>
      </c>
      <c r="AF114">
        <v>898.85900000000004</v>
      </c>
      <c r="AG114">
        <v>144</v>
      </c>
      <c r="AH114" t="str">
        <f t="shared" si="42"/>
        <v/>
      </c>
      <c r="AI114">
        <v>898.82799999999997</v>
      </c>
      <c r="AJ114">
        <v>145</v>
      </c>
      <c r="AK114" t="str">
        <f t="shared" si="43"/>
        <v>best</v>
      </c>
      <c r="AL114">
        <v>897.28461540000001</v>
      </c>
      <c r="AM114">
        <f t="shared" si="44"/>
        <v>145</v>
      </c>
    </row>
    <row r="115" spans="1:39" x14ac:dyDescent="0.25">
      <c r="A115" t="s">
        <v>445</v>
      </c>
      <c r="B115">
        <f t="shared" si="25"/>
        <v>150</v>
      </c>
      <c r="C115">
        <v>150</v>
      </c>
      <c r="D115" t="str">
        <f t="shared" si="26"/>
        <v>best</v>
      </c>
      <c r="E115">
        <v>15.078099999999999</v>
      </c>
      <c r="F115">
        <v>137</v>
      </c>
      <c r="G115" t="str">
        <f t="shared" si="27"/>
        <v/>
      </c>
      <c r="H115">
        <v>10.8438</v>
      </c>
      <c r="I115">
        <v>149</v>
      </c>
      <c r="J115" t="str">
        <f t="shared" si="28"/>
        <v/>
      </c>
      <c r="K115">
        <v>11.953099999999999</v>
      </c>
      <c r="L115">
        <v>139</v>
      </c>
      <c r="M115" t="str">
        <f t="shared" si="29"/>
        <v/>
      </c>
      <c r="N115">
        <v>8.4064872000000008</v>
      </c>
      <c r="O115">
        <v>141</v>
      </c>
      <c r="P115" t="str">
        <f t="shared" si="30"/>
        <v/>
      </c>
      <c r="Q115">
        <v>13.100891499999999</v>
      </c>
      <c r="R115">
        <v>147</v>
      </c>
      <c r="S115" t="str">
        <f t="shared" si="31"/>
        <v/>
      </c>
      <c r="T115">
        <v>11.774032800000001</v>
      </c>
      <c r="U115">
        <v>148</v>
      </c>
      <c r="V115" t="str">
        <f t="shared" si="32"/>
        <v/>
      </c>
      <c r="W115">
        <v>11.574258</v>
      </c>
      <c r="X115">
        <v>148</v>
      </c>
      <c r="Y115" t="str">
        <f t="shared" si="33"/>
        <v/>
      </c>
      <c r="Z115">
        <v>7.0361191999999999</v>
      </c>
      <c r="AA115">
        <f t="shared" si="38"/>
        <v>148</v>
      </c>
      <c r="AB115" t="str">
        <f t="shared" si="39"/>
        <v/>
      </c>
      <c r="AC115">
        <f t="shared" si="40"/>
        <v>7.0361191999999999</v>
      </c>
      <c r="AD115">
        <v>150</v>
      </c>
      <c r="AE115" t="str">
        <f t="shared" si="41"/>
        <v/>
      </c>
      <c r="AF115">
        <v>898.90599999999995</v>
      </c>
      <c r="AG115">
        <v>150</v>
      </c>
      <c r="AH115" t="str">
        <f t="shared" si="42"/>
        <v/>
      </c>
      <c r="AI115">
        <v>898.25</v>
      </c>
      <c r="AJ115">
        <v>151</v>
      </c>
      <c r="AK115" t="str">
        <f t="shared" si="43"/>
        <v>best</v>
      </c>
      <c r="AL115">
        <v>898.29364199999998</v>
      </c>
      <c r="AM115">
        <f t="shared" si="44"/>
        <v>151</v>
      </c>
    </row>
    <row r="116" spans="1:39" x14ac:dyDescent="0.25">
      <c r="A116" t="s">
        <v>446</v>
      </c>
      <c r="B116">
        <f t="shared" si="25"/>
        <v>152</v>
      </c>
      <c r="C116">
        <v>152</v>
      </c>
      <c r="D116" t="str">
        <f t="shared" si="26"/>
        <v>best</v>
      </c>
      <c r="E116">
        <v>15.203099999999999</v>
      </c>
      <c r="F116">
        <v>139</v>
      </c>
      <c r="G116" t="str">
        <f t="shared" si="27"/>
        <v/>
      </c>
      <c r="H116">
        <v>10.9062</v>
      </c>
      <c r="I116">
        <v>150</v>
      </c>
      <c r="J116" t="str">
        <f t="shared" si="28"/>
        <v/>
      </c>
      <c r="K116">
        <v>11.953099999999999</v>
      </c>
      <c r="L116">
        <v>145</v>
      </c>
      <c r="M116" t="str">
        <f t="shared" si="29"/>
        <v/>
      </c>
      <c r="N116">
        <v>8.5026191000000004</v>
      </c>
      <c r="O116">
        <v>145</v>
      </c>
      <c r="P116" t="str">
        <f t="shared" si="30"/>
        <v/>
      </c>
      <c r="Q116">
        <v>11.413464400000001</v>
      </c>
      <c r="R116">
        <v>149</v>
      </c>
      <c r="S116" t="str">
        <f t="shared" si="31"/>
        <v/>
      </c>
      <c r="T116">
        <v>11.713050300000001</v>
      </c>
      <c r="U116">
        <v>149</v>
      </c>
      <c r="V116" t="str">
        <f t="shared" si="32"/>
        <v/>
      </c>
      <c r="W116">
        <v>11.575852299999999</v>
      </c>
      <c r="X116">
        <v>150</v>
      </c>
      <c r="Y116" t="str">
        <f t="shared" si="33"/>
        <v/>
      </c>
      <c r="Z116">
        <v>7.0423995000000001</v>
      </c>
      <c r="AA116">
        <f t="shared" si="38"/>
        <v>150</v>
      </c>
      <c r="AB116" t="str">
        <f t="shared" si="39"/>
        <v/>
      </c>
      <c r="AC116">
        <f t="shared" si="40"/>
        <v>7.0423995000000001</v>
      </c>
      <c r="AD116">
        <v>152</v>
      </c>
      <c r="AE116" t="str">
        <f t="shared" si="41"/>
        <v/>
      </c>
      <c r="AF116">
        <v>898.625</v>
      </c>
      <c r="AG116">
        <v>152</v>
      </c>
      <c r="AH116" t="str">
        <f t="shared" si="42"/>
        <v/>
      </c>
      <c r="AI116">
        <v>898.84400000000005</v>
      </c>
      <c r="AJ116">
        <v>154</v>
      </c>
      <c r="AK116" t="str">
        <f t="shared" si="43"/>
        <v>best</v>
      </c>
      <c r="AL116">
        <v>899.01681240000005</v>
      </c>
      <c r="AM116">
        <f t="shared" si="44"/>
        <v>154</v>
      </c>
    </row>
    <row r="117" spans="1:39" x14ac:dyDescent="0.25">
      <c r="A117" t="s">
        <v>447</v>
      </c>
      <c r="B117">
        <f t="shared" si="25"/>
        <v>148</v>
      </c>
      <c r="C117">
        <v>146</v>
      </c>
      <c r="D117" t="str">
        <f t="shared" si="26"/>
        <v/>
      </c>
      <c r="E117">
        <v>14.8438</v>
      </c>
      <c r="F117">
        <v>139</v>
      </c>
      <c r="G117" t="str">
        <f t="shared" si="27"/>
        <v/>
      </c>
      <c r="H117">
        <v>10.703099999999999</v>
      </c>
      <c r="I117">
        <v>146</v>
      </c>
      <c r="J117" t="str">
        <f t="shared" si="28"/>
        <v/>
      </c>
      <c r="K117">
        <v>11.484400000000001</v>
      </c>
      <c r="L117">
        <v>142</v>
      </c>
      <c r="M117" t="str">
        <f t="shared" si="29"/>
        <v/>
      </c>
      <c r="N117">
        <v>8.3011978000000006</v>
      </c>
      <c r="O117">
        <v>143</v>
      </c>
      <c r="P117" t="str">
        <f t="shared" si="30"/>
        <v/>
      </c>
      <c r="Q117">
        <v>11.1681404</v>
      </c>
      <c r="R117">
        <v>146</v>
      </c>
      <c r="S117" t="str">
        <f t="shared" si="31"/>
        <v/>
      </c>
      <c r="T117">
        <v>11.331723</v>
      </c>
      <c r="U117">
        <v>146</v>
      </c>
      <c r="V117" t="str">
        <f t="shared" si="32"/>
        <v/>
      </c>
      <c r="W117">
        <v>11.550374100000001</v>
      </c>
      <c r="X117">
        <v>148</v>
      </c>
      <c r="Y117" t="str">
        <f t="shared" si="33"/>
        <v>best</v>
      </c>
      <c r="Z117">
        <v>7.0702242000000002</v>
      </c>
      <c r="AA117">
        <f t="shared" si="38"/>
        <v>148</v>
      </c>
      <c r="AB117" t="str">
        <f t="shared" si="39"/>
        <v>best</v>
      </c>
      <c r="AC117">
        <f t="shared" si="40"/>
        <v>7.0702242000000002</v>
      </c>
      <c r="AD117">
        <v>152</v>
      </c>
      <c r="AE117" t="str">
        <f t="shared" si="41"/>
        <v>best</v>
      </c>
      <c r="AF117">
        <v>898.01599999999996</v>
      </c>
      <c r="AG117">
        <v>150</v>
      </c>
      <c r="AH117" t="str">
        <f t="shared" si="42"/>
        <v/>
      </c>
      <c r="AI117">
        <v>897.98400000000004</v>
      </c>
      <c r="AJ117">
        <v>151</v>
      </c>
      <c r="AK117" t="str">
        <f t="shared" si="43"/>
        <v/>
      </c>
      <c r="AL117">
        <v>898.90256699999998</v>
      </c>
      <c r="AM117">
        <f t="shared" si="44"/>
        <v>152</v>
      </c>
    </row>
    <row r="118" spans="1:39" x14ac:dyDescent="0.25">
      <c r="A118" t="s">
        <v>448</v>
      </c>
      <c r="B118">
        <f t="shared" si="25"/>
        <v>148</v>
      </c>
      <c r="C118">
        <v>148</v>
      </c>
      <c r="D118" t="str">
        <f t="shared" si="26"/>
        <v>best</v>
      </c>
      <c r="E118">
        <v>14.7188</v>
      </c>
      <c r="F118">
        <v>135</v>
      </c>
      <c r="G118" t="str">
        <f t="shared" si="27"/>
        <v/>
      </c>
      <c r="H118">
        <v>10.671900000000001</v>
      </c>
      <c r="I118">
        <v>145</v>
      </c>
      <c r="J118" t="str">
        <f t="shared" si="28"/>
        <v/>
      </c>
      <c r="K118">
        <v>11.671900000000001</v>
      </c>
      <c r="L118">
        <v>139</v>
      </c>
      <c r="M118" t="str">
        <f t="shared" si="29"/>
        <v/>
      </c>
      <c r="N118">
        <v>8.2646116000000003</v>
      </c>
      <c r="O118">
        <v>140</v>
      </c>
      <c r="P118" t="str">
        <f t="shared" si="30"/>
        <v/>
      </c>
      <c r="Q118">
        <v>10.997049199999999</v>
      </c>
      <c r="R118">
        <v>145</v>
      </c>
      <c r="S118" t="str">
        <f t="shared" si="31"/>
        <v/>
      </c>
      <c r="T118">
        <v>11.4132648</v>
      </c>
      <c r="U118">
        <v>146</v>
      </c>
      <c r="V118" t="str">
        <f t="shared" si="32"/>
        <v/>
      </c>
      <c r="W118">
        <v>11.309831000000001</v>
      </c>
      <c r="X118">
        <v>147</v>
      </c>
      <c r="Y118" t="str">
        <f t="shared" si="33"/>
        <v/>
      </c>
      <c r="Z118">
        <v>7.0001926000000001</v>
      </c>
      <c r="AA118">
        <f t="shared" si="38"/>
        <v>147</v>
      </c>
      <c r="AB118" t="str">
        <f t="shared" si="39"/>
        <v/>
      </c>
      <c r="AC118">
        <f t="shared" si="40"/>
        <v>7.0001926000000001</v>
      </c>
      <c r="AD118">
        <v>149</v>
      </c>
      <c r="AE118" t="str">
        <f t="shared" si="41"/>
        <v>best</v>
      </c>
      <c r="AF118">
        <v>898.78099999999995</v>
      </c>
      <c r="AG118">
        <v>149</v>
      </c>
      <c r="AH118" t="str">
        <f t="shared" si="42"/>
        <v>best</v>
      </c>
      <c r="AI118">
        <v>898.71900000000005</v>
      </c>
      <c r="AJ118">
        <v>148</v>
      </c>
      <c r="AK118" t="str">
        <f t="shared" si="43"/>
        <v/>
      </c>
      <c r="AL118">
        <v>898.30360880000001</v>
      </c>
      <c r="AM118">
        <f t="shared" si="44"/>
        <v>149</v>
      </c>
    </row>
    <row r="119" spans="1:39" x14ac:dyDescent="0.25">
      <c r="A119" t="s">
        <v>449</v>
      </c>
      <c r="B119">
        <f t="shared" si="25"/>
        <v>147</v>
      </c>
      <c r="C119">
        <v>147</v>
      </c>
      <c r="D119" t="str">
        <f t="shared" si="26"/>
        <v>best</v>
      </c>
      <c r="E119">
        <v>14.6875</v>
      </c>
      <c r="F119">
        <v>137</v>
      </c>
      <c r="G119" t="str">
        <f t="shared" si="27"/>
        <v/>
      </c>
      <c r="H119">
        <v>10.765599999999999</v>
      </c>
      <c r="I119">
        <v>146</v>
      </c>
      <c r="J119" t="str">
        <f t="shared" si="28"/>
        <v/>
      </c>
      <c r="K119">
        <v>11.6562</v>
      </c>
      <c r="L119">
        <v>137</v>
      </c>
      <c r="M119" t="str">
        <f t="shared" si="29"/>
        <v/>
      </c>
      <c r="N119">
        <v>7.8517294</v>
      </c>
      <c r="O119">
        <v>137</v>
      </c>
      <c r="P119" t="str">
        <f t="shared" si="30"/>
        <v/>
      </c>
      <c r="Q119">
        <v>10.474782599999999</v>
      </c>
      <c r="R119">
        <v>145</v>
      </c>
      <c r="S119" t="str">
        <f t="shared" si="31"/>
        <v/>
      </c>
      <c r="T119">
        <v>11.3140125</v>
      </c>
      <c r="U119">
        <v>145</v>
      </c>
      <c r="V119" t="str">
        <f t="shared" si="32"/>
        <v/>
      </c>
      <c r="W119">
        <v>11.1041987</v>
      </c>
      <c r="X119">
        <v>145</v>
      </c>
      <c r="Y119" t="str">
        <f t="shared" si="33"/>
        <v/>
      </c>
      <c r="Z119">
        <v>8.5419689999999999</v>
      </c>
      <c r="AA119">
        <f t="shared" si="38"/>
        <v>145</v>
      </c>
      <c r="AB119" t="str">
        <f t="shared" si="39"/>
        <v/>
      </c>
      <c r="AC119">
        <f t="shared" si="40"/>
        <v>8.5419689999999999</v>
      </c>
      <c r="AD119">
        <v>147</v>
      </c>
      <c r="AE119" t="str">
        <f t="shared" si="41"/>
        <v>best</v>
      </c>
      <c r="AF119">
        <v>899.17200000000003</v>
      </c>
      <c r="AG119">
        <v>147</v>
      </c>
      <c r="AH119" t="str">
        <f t="shared" si="42"/>
        <v>best</v>
      </c>
      <c r="AI119">
        <v>899.17200000000003</v>
      </c>
      <c r="AJ119">
        <v>147</v>
      </c>
      <c r="AK119" t="str">
        <f t="shared" si="43"/>
        <v>best</v>
      </c>
      <c r="AL119">
        <v>898.13131220000002</v>
      </c>
      <c r="AM119">
        <f t="shared" si="44"/>
        <v>147</v>
      </c>
    </row>
    <row r="120" spans="1:39" x14ac:dyDescent="0.25">
      <c r="A120" t="s">
        <v>450</v>
      </c>
      <c r="B120">
        <f t="shared" si="25"/>
        <v>145</v>
      </c>
      <c r="C120">
        <v>145</v>
      </c>
      <c r="D120" t="str">
        <f t="shared" si="26"/>
        <v>best</v>
      </c>
      <c r="E120">
        <v>15.0312</v>
      </c>
      <c r="F120">
        <v>136</v>
      </c>
      <c r="G120" t="str">
        <f t="shared" si="27"/>
        <v/>
      </c>
      <c r="H120">
        <v>10.75</v>
      </c>
      <c r="I120">
        <v>145</v>
      </c>
      <c r="J120" t="str">
        <f t="shared" si="28"/>
        <v>best</v>
      </c>
      <c r="K120">
        <v>11.8438</v>
      </c>
      <c r="L120">
        <v>141</v>
      </c>
      <c r="M120" t="str">
        <f t="shared" si="29"/>
        <v/>
      </c>
      <c r="N120">
        <v>8.6470658999999994</v>
      </c>
      <c r="O120">
        <v>141</v>
      </c>
      <c r="P120" t="str">
        <f t="shared" si="30"/>
        <v/>
      </c>
      <c r="Q120">
        <v>11.3982615</v>
      </c>
      <c r="R120">
        <v>146</v>
      </c>
      <c r="S120" t="str">
        <f t="shared" si="31"/>
        <v/>
      </c>
      <c r="T120">
        <v>11.3295891</v>
      </c>
      <c r="U120">
        <v>146</v>
      </c>
      <c r="V120" t="str">
        <f t="shared" si="32"/>
        <v/>
      </c>
      <c r="W120">
        <v>11.303869499999999</v>
      </c>
      <c r="X120">
        <v>145</v>
      </c>
      <c r="Y120" t="str">
        <f t="shared" si="33"/>
        <v>best</v>
      </c>
      <c r="Z120">
        <v>7.3356579000000002</v>
      </c>
      <c r="AA120">
        <f t="shared" si="38"/>
        <v>145</v>
      </c>
      <c r="AB120" t="str">
        <f t="shared" si="39"/>
        <v>best</v>
      </c>
      <c r="AC120">
        <f t="shared" si="40"/>
        <v>7.3356579000000002</v>
      </c>
      <c r="AD120">
        <v>148</v>
      </c>
      <c r="AE120" t="str">
        <f t="shared" si="41"/>
        <v/>
      </c>
      <c r="AF120">
        <v>898.54700000000003</v>
      </c>
      <c r="AG120">
        <v>145</v>
      </c>
      <c r="AH120" t="str">
        <f t="shared" si="42"/>
        <v/>
      </c>
      <c r="AI120">
        <v>898.79700000000003</v>
      </c>
      <c r="AJ120">
        <v>149</v>
      </c>
      <c r="AK120" t="str">
        <f t="shared" si="43"/>
        <v>best</v>
      </c>
      <c r="AL120">
        <v>897.80396580000001</v>
      </c>
      <c r="AM120">
        <f t="shared" si="44"/>
        <v>149</v>
      </c>
    </row>
    <row r="121" spans="1:39" x14ac:dyDescent="0.25">
      <c r="A121" t="s">
        <v>451</v>
      </c>
      <c r="B121">
        <f t="shared" si="25"/>
        <v>144</v>
      </c>
      <c r="C121">
        <v>144</v>
      </c>
      <c r="D121" t="str">
        <f t="shared" si="26"/>
        <v>best</v>
      </c>
      <c r="E121">
        <v>14.625</v>
      </c>
      <c r="F121">
        <v>135</v>
      </c>
      <c r="G121" t="str">
        <f t="shared" si="27"/>
        <v/>
      </c>
      <c r="H121">
        <v>10.4062</v>
      </c>
      <c r="I121">
        <v>144</v>
      </c>
      <c r="J121" t="str">
        <f t="shared" si="28"/>
        <v>best</v>
      </c>
      <c r="K121">
        <v>11.6562</v>
      </c>
      <c r="L121">
        <v>138</v>
      </c>
      <c r="M121" t="str">
        <f t="shared" si="29"/>
        <v/>
      </c>
      <c r="N121">
        <v>8.0130339999999993</v>
      </c>
      <c r="O121">
        <v>138</v>
      </c>
      <c r="P121" t="str">
        <f t="shared" si="30"/>
        <v/>
      </c>
      <c r="Q121">
        <v>10.521084800000001</v>
      </c>
      <c r="R121">
        <v>142</v>
      </c>
      <c r="S121" t="str">
        <f t="shared" si="31"/>
        <v/>
      </c>
      <c r="T121">
        <v>11.065414199999999</v>
      </c>
      <c r="U121">
        <v>144</v>
      </c>
      <c r="V121" t="str">
        <f t="shared" si="32"/>
        <v>best</v>
      </c>
      <c r="W121">
        <v>11.1857674</v>
      </c>
      <c r="X121">
        <v>144</v>
      </c>
      <c r="Y121" t="str">
        <f t="shared" si="33"/>
        <v>best</v>
      </c>
      <c r="Z121">
        <v>7.2306185999999997</v>
      </c>
      <c r="AA121">
        <f t="shared" si="38"/>
        <v>144</v>
      </c>
      <c r="AB121" t="str">
        <f t="shared" si="39"/>
        <v>best</v>
      </c>
      <c r="AC121">
        <f t="shared" si="40"/>
        <v>7.2306185999999997</v>
      </c>
      <c r="AD121">
        <v>146</v>
      </c>
      <c r="AE121" t="str">
        <f t="shared" si="41"/>
        <v>best</v>
      </c>
      <c r="AF121">
        <v>898.26599999999996</v>
      </c>
      <c r="AG121">
        <v>146</v>
      </c>
      <c r="AH121" t="str">
        <f t="shared" si="42"/>
        <v>best</v>
      </c>
      <c r="AI121">
        <v>897.98400000000004</v>
      </c>
      <c r="AJ121">
        <v>146</v>
      </c>
      <c r="AK121" t="str">
        <f t="shared" si="43"/>
        <v>best</v>
      </c>
      <c r="AL121">
        <v>897.73334509999995</v>
      </c>
      <c r="AM121">
        <f t="shared" si="44"/>
        <v>146</v>
      </c>
    </row>
    <row r="122" spans="1:39" x14ac:dyDescent="0.25">
      <c r="A122" t="s">
        <v>452</v>
      </c>
      <c r="B122">
        <f t="shared" si="25"/>
        <v>146</v>
      </c>
      <c r="C122">
        <v>145</v>
      </c>
      <c r="D122" t="str">
        <f t="shared" si="26"/>
        <v/>
      </c>
      <c r="E122">
        <v>14.5</v>
      </c>
      <c r="F122">
        <v>137</v>
      </c>
      <c r="G122" t="str">
        <f t="shared" si="27"/>
        <v/>
      </c>
      <c r="H122">
        <v>10.578099999999999</v>
      </c>
      <c r="I122">
        <v>143</v>
      </c>
      <c r="J122" t="str">
        <f t="shared" si="28"/>
        <v/>
      </c>
      <c r="K122">
        <v>11.546900000000001</v>
      </c>
      <c r="L122">
        <v>141</v>
      </c>
      <c r="M122" t="str">
        <f t="shared" si="29"/>
        <v/>
      </c>
      <c r="N122">
        <v>8.5965857000000003</v>
      </c>
      <c r="O122">
        <v>142</v>
      </c>
      <c r="P122" t="str">
        <f t="shared" si="30"/>
        <v/>
      </c>
      <c r="Q122">
        <v>10.7601783</v>
      </c>
      <c r="R122">
        <v>145</v>
      </c>
      <c r="S122" t="str">
        <f t="shared" si="31"/>
        <v/>
      </c>
      <c r="T122">
        <v>11.132242</v>
      </c>
      <c r="U122">
        <v>146</v>
      </c>
      <c r="V122" t="str">
        <f t="shared" si="32"/>
        <v>best</v>
      </c>
      <c r="W122">
        <v>11.291230499999999</v>
      </c>
      <c r="X122">
        <v>146</v>
      </c>
      <c r="Y122" t="str">
        <f t="shared" si="33"/>
        <v>best</v>
      </c>
      <c r="Z122">
        <v>7.1452746999999999</v>
      </c>
      <c r="AA122">
        <f t="shared" si="38"/>
        <v>146</v>
      </c>
      <c r="AB122" t="str">
        <f t="shared" si="39"/>
        <v>best</v>
      </c>
      <c r="AC122">
        <f t="shared" si="40"/>
        <v>7.1452746999999999</v>
      </c>
      <c r="AD122">
        <v>147</v>
      </c>
      <c r="AE122" t="str">
        <f t="shared" si="41"/>
        <v>best</v>
      </c>
      <c r="AF122">
        <v>898.95299999999997</v>
      </c>
      <c r="AG122">
        <v>147</v>
      </c>
      <c r="AH122" t="str">
        <f t="shared" si="42"/>
        <v>best</v>
      </c>
      <c r="AI122">
        <v>898.53099999999995</v>
      </c>
      <c r="AJ122">
        <v>147</v>
      </c>
      <c r="AK122" t="str">
        <f t="shared" si="43"/>
        <v>best</v>
      </c>
      <c r="AL122">
        <v>898.37109539999994</v>
      </c>
      <c r="AM122">
        <f t="shared" si="44"/>
        <v>147</v>
      </c>
    </row>
    <row r="123" spans="1:39" x14ac:dyDescent="0.25">
      <c r="A123" t="s">
        <v>453</v>
      </c>
      <c r="B123">
        <f t="shared" si="25"/>
        <v>144</v>
      </c>
      <c r="C123">
        <v>144</v>
      </c>
      <c r="D123" t="str">
        <f t="shared" si="26"/>
        <v>best</v>
      </c>
      <c r="E123">
        <v>15.0625</v>
      </c>
      <c r="F123">
        <v>131</v>
      </c>
      <c r="G123" t="str">
        <f t="shared" si="27"/>
        <v/>
      </c>
      <c r="H123">
        <v>10.578099999999999</v>
      </c>
      <c r="I123">
        <v>144</v>
      </c>
      <c r="J123" t="str">
        <f t="shared" si="28"/>
        <v>best</v>
      </c>
      <c r="K123">
        <v>11.875</v>
      </c>
      <c r="L123">
        <v>137</v>
      </c>
      <c r="M123" t="str">
        <f t="shared" si="29"/>
        <v/>
      </c>
      <c r="N123">
        <v>8.2374744999999994</v>
      </c>
      <c r="O123">
        <v>140</v>
      </c>
      <c r="P123" t="str">
        <f t="shared" si="30"/>
        <v/>
      </c>
      <c r="Q123">
        <v>10.8776572</v>
      </c>
      <c r="R123">
        <v>142</v>
      </c>
      <c r="S123" t="str">
        <f t="shared" si="31"/>
        <v/>
      </c>
      <c r="T123">
        <v>11.1163942</v>
      </c>
      <c r="U123">
        <v>144</v>
      </c>
      <c r="V123" t="str">
        <f t="shared" si="32"/>
        <v>best</v>
      </c>
      <c r="W123">
        <v>11.2466293</v>
      </c>
      <c r="X123">
        <v>144</v>
      </c>
      <c r="Y123" t="str">
        <f t="shared" si="33"/>
        <v>best</v>
      </c>
      <c r="Z123">
        <v>7.3815295000000001</v>
      </c>
      <c r="AA123">
        <f t="shared" si="38"/>
        <v>144</v>
      </c>
      <c r="AB123" t="str">
        <f t="shared" si="39"/>
        <v>best</v>
      </c>
      <c r="AC123">
        <f t="shared" si="40"/>
        <v>7.3815295000000001</v>
      </c>
      <c r="AD123">
        <v>146</v>
      </c>
      <c r="AE123" t="str">
        <f t="shared" si="41"/>
        <v>best</v>
      </c>
      <c r="AF123">
        <v>899.14099999999996</v>
      </c>
      <c r="AG123">
        <v>144</v>
      </c>
      <c r="AH123" t="str">
        <f t="shared" si="42"/>
        <v/>
      </c>
      <c r="AI123">
        <v>899.07799999999997</v>
      </c>
      <c r="AJ123">
        <v>144</v>
      </c>
      <c r="AK123" t="str">
        <f t="shared" si="43"/>
        <v/>
      </c>
      <c r="AL123">
        <v>897.68478579999999</v>
      </c>
      <c r="AM123">
        <f t="shared" si="44"/>
        <v>146</v>
      </c>
    </row>
    <row r="124" spans="1:39" x14ac:dyDescent="0.25">
      <c r="A124" t="s">
        <v>454</v>
      </c>
      <c r="B124">
        <f t="shared" si="25"/>
        <v>147</v>
      </c>
      <c r="C124">
        <v>147</v>
      </c>
      <c r="D124" t="str">
        <f t="shared" si="26"/>
        <v>best</v>
      </c>
      <c r="E124">
        <v>14.7188</v>
      </c>
      <c r="F124">
        <v>137</v>
      </c>
      <c r="G124" t="str">
        <f t="shared" si="27"/>
        <v/>
      </c>
      <c r="H124">
        <v>10.75</v>
      </c>
      <c r="I124">
        <v>145</v>
      </c>
      <c r="J124" t="str">
        <f t="shared" si="28"/>
        <v/>
      </c>
      <c r="K124">
        <v>11.4688</v>
      </c>
      <c r="L124">
        <v>140</v>
      </c>
      <c r="M124" t="str">
        <f t="shared" si="29"/>
        <v/>
      </c>
      <c r="N124">
        <v>8.1358797999999997</v>
      </c>
      <c r="O124">
        <v>142</v>
      </c>
      <c r="P124" t="str">
        <f t="shared" si="30"/>
        <v/>
      </c>
      <c r="Q124">
        <v>11.021850199999999</v>
      </c>
      <c r="R124">
        <v>142</v>
      </c>
      <c r="S124" t="str">
        <f t="shared" si="31"/>
        <v/>
      </c>
      <c r="T124">
        <v>11.137487800000001</v>
      </c>
      <c r="U124">
        <v>146</v>
      </c>
      <c r="V124" t="str">
        <f t="shared" si="32"/>
        <v/>
      </c>
      <c r="W124">
        <v>11.080250400000001</v>
      </c>
      <c r="X124">
        <v>142</v>
      </c>
      <c r="Y124" t="str">
        <f t="shared" si="33"/>
        <v/>
      </c>
      <c r="Z124">
        <v>7.0615570999999999</v>
      </c>
      <c r="AA124">
        <f t="shared" si="38"/>
        <v>142</v>
      </c>
      <c r="AB124" t="str">
        <f t="shared" si="39"/>
        <v/>
      </c>
      <c r="AC124">
        <f t="shared" si="40"/>
        <v>7.0615570999999999</v>
      </c>
      <c r="AD124">
        <v>148</v>
      </c>
      <c r="AE124" t="str">
        <f t="shared" si="41"/>
        <v>best</v>
      </c>
      <c r="AF124">
        <v>899.04700000000003</v>
      </c>
      <c r="AG124">
        <v>147</v>
      </c>
      <c r="AH124" t="str">
        <f t="shared" si="42"/>
        <v/>
      </c>
      <c r="AI124">
        <v>898.89099999999996</v>
      </c>
      <c r="AJ124">
        <v>148</v>
      </c>
      <c r="AK124" t="str">
        <f t="shared" si="43"/>
        <v>best</v>
      </c>
      <c r="AL124">
        <v>898.1660243</v>
      </c>
      <c r="AM124">
        <f t="shared" si="44"/>
        <v>148</v>
      </c>
    </row>
    <row r="125" spans="1:39" x14ac:dyDescent="0.25">
      <c r="A125" t="s">
        <v>455</v>
      </c>
      <c r="B125">
        <f t="shared" si="25"/>
        <v>145</v>
      </c>
      <c r="C125">
        <v>143</v>
      </c>
      <c r="D125" t="str">
        <f t="shared" si="26"/>
        <v/>
      </c>
      <c r="E125">
        <v>14.734400000000001</v>
      </c>
      <c r="F125">
        <v>136</v>
      </c>
      <c r="G125" t="str">
        <f t="shared" si="27"/>
        <v/>
      </c>
      <c r="H125">
        <v>10.640599999999999</v>
      </c>
      <c r="I125">
        <v>144</v>
      </c>
      <c r="J125" t="str">
        <f t="shared" si="28"/>
        <v/>
      </c>
      <c r="K125">
        <v>11.6562</v>
      </c>
      <c r="L125">
        <v>140</v>
      </c>
      <c r="M125" t="str">
        <f t="shared" si="29"/>
        <v/>
      </c>
      <c r="N125">
        <v>8.1630815999999999</v>
      </c>
      <c r="O125">
        <v>140</v>
      </c>
      <c r="P125" t="str">
        <f t="shared" si="30"/>
        <v/>
      </c>
      <c r="Q125">
        <v>10.7908305</v>
      </c>
      <c r="R125">
        <v>139</v>
      </c>
      <c r="S125" t="str">
        <f t="shared" si="31"/>
        <v/>
      </c>
      <c r="T125">
        <v>10.688093200000001</v>
      </c>
      <c r="U125">
        <v>145</v>
      </c>
      <c r="V125" t="str">
        <f t="shared" si="32"/>
        <v>best</v>
      </c>
      <c r="W125">
        <v>11.2566796</v>
      </c>
      <c r="X125">
        <v>145</v>
      </c>
      <c r="Y125" t="str">
        <f t="shared" si="33"/>
        <v>best</v>
      </c>
      <c r="Z125">
        <v>7.2681750999999997</v>
      </c>
      <c r="AA125">
        <f t="shared" si="38"/>
        <v>145</v>
      </c>
      <c r="AB125" t="str">
        <f t="shared" si="39"/>
        <v>best</v>
      </c>
      <c r="AC125">
        <f t="shared" si="40"/>
        <v>7.2681750999999997</v>
      </c>
      <c r="AD125">
        <v>149</v>
      </c>
      <c r="AE125" t="str">
        <f t="shared" si="41"/>
        <v>best</v>
      </c>
      <c r="AF125">
        <v>899.09400000000005</v>
      </c>
      <c r="AG125">
        <v>148</v>
      </c>
      <c r="AH125" t="str">
        <f t="shared" si="42"/>
        <v/>
      </c>
      <c r="AI125">
        <v>898.875</v>
      </c>
      <c r="AJ125">
        <v>147</v>
      </c>
      <c r="AK125" t="str">
        <f t="shared" si="43"/>
        <v/>
      </c>
      <c r="AL125">
        <v>897.42204340000001</v>
      </c>
      <c r="AM125">
        <f t="shared" si="44"/>
        <v>149</v>
      </c>
    </row>
    <row r="126" spans="1:39" x14ac:dyDescent="0.25">
      <c r="A126" t="s">
        <v>456</v>
      </c>
      <c r="B126">
        <f t="shared" si="25"/>
        <v>143</v>
      </c>
      <c r="C126">
        <v>142</v>
      </c>
      <c r="D126" t="str">
        <f t="shared" si="26"/>
        <v/>
      </c>
      <c r="E126">
        <v>14.0312</v>
      </c>
      <c r="F126">
        <v>132</v>
      </c>
      <c r="G126" t="str">
        <f t="shared" si="27"/>
        <v/>
      </c>
      <c r="H126">
        <v>10.375</v>
      </c>
      <c r="I126">
        <v>140</v>
      </c>
      <c r="J126" t="str">
        <f t="shared" si="28"/>
        <v/>
      </c>
      <c r="K126">
        <v>11.234400000000001</v>
      </c>
      <c r="L126">
        <v>135</v>
      </c>
      <c r="M126" t="str">
        <f t="shared" si="29"/>
        <v/>
      </c>
      <c r="N126">
        <v>7.9587060000000003</v>
      </c>
      <c r="O126">
        <v>137</v>
      </c>
      <c r="P126" t="str">
        <f t="shared" si="30"/>
        <v/>
      </c>
      <c r="Q126">
        <v>10.4752644</v>
      </c>
      <c r="R126">
        <v>139</v>
      </c>
      <c r="S126" t="str">
        <f t="shared" si="31"/>
        <v/>
      </c>
      <c r="T126">
        <v>10.870608499999999</v>
      </c>
      <c r="U126">
        <v>143</v>
      </c>
      <c r="V126" t="str">
        <f t="shared" si="32"/>
        <v>best</v>
      </c>
      <c r="W126">
        <v>10.941341299999999</v>
      </c>
      <c r="X126">
        <v>143</v>
      </c>
      <c r="Y126" t="str">
        <f t="shared" si="33"/>
        <v>best</v>
      </c>
      <c r="Z126">
        <v>7.1079343000000001</v>
      </c>
      <c r="AA126">
        <f t="shared" si="38"/>
        <v>143</v>
      </c>
      <c r="AB126" t="str">
        <f t="shared" si="39"/>
        <v>best</v>
      </c>
      <c r="AC126">
        <f t="shared" si="40"/>
        <v>7.1079343000000001</v>
      </c>
      <c r="AD126">
        <v>144</v>
      </c>
      <c r="AE126" t="str">
        <f t="shared" si="41"/>
        <v>best</v>
      </c>
      <c r="AF126">
        <v>898.875</v>
      </c>
      <c r="AG126">
        <v>144</v>
      </c>
      <c r="AH126" t="str">
        <f t="shared" si="42"/>
        <v>best</v>
      </c>
      <c r="AI126">
        <v>898.95299999999997</v>
      </c>
      <c r="AJ126">
        <v>144</v>
      </c>
      <c r="AK126" t="str">
        <f t="shared" si="43"/>
        <v>best</v>
      </c>
      <c r="AL126">
        <v>897.54441429999997</v>
      </c>
      <c r="AM126">
        <f t="shared" si="44"/>
        <v>144</v>
      </c>
    </row>
    <row r="127" spans="1:39" x14ac:dyDescent="0.25">
      <c r="A127" t="s">
        <v>457</v>
      </c>
      <c r="B127">
        <f t="shared" si="25"/>
        <v>140</v>
      </c>
      <c r="C127">
        <v>139</v>
      </c>
      <c r="D127" t="str">
        <f t="shared" si="26"/>
        <v/>
      </c>
      <c r="E127">
        <v>14.078099999999999</v>
      </c>
      <c r="F127">
        <v>132</v>
      </c>
      <c r="G127" t="str">
        <f t="shared" si="27"/>
        <v/>
      </c>
      <c r="H127">
        <v>10.4688</v>
      </c>
      <c r="I127">
        <v>137</v>
      </c>
      <c r="J127" t="str">
        <f t="shared" si="28"/>
        <v/>
      </c>
      <c r="K127">
        <v>11.078099999999999</v>
      </c>
      <c r="L127">
        <v>135</v>
      </c>
      <c r="M127" t="str">
        <f t="shared" si="29"/>
        <v/>
      </c>
      <c r="N127">
        <v>7.8653417000000001</v>
      </c>
      <c r="O127">
        <v>136</v>
      </c>
      <c r="P127" t="str">
        <f t="shared" si="30"/>
        <v/>
      </c>
      <c r="Q127">
        <v>10.3033973</v>
      </c>
      <c r="R127">
        <v>139</v>
      </c>
      <c r="S127" t="str">
        <f t="shared" si="31"/>
        <v/>
      </c>
      <c r="T127">
        <v>10.783708300000001</v>
      </c>
      <c r="U127">
        <v>140</v>
      </c>
      <c r="V127" t="str">
        <f t="shared" si="32"/>
        <v>best</v>
      </c>
      <c r="W127">
        <v>10.891670700000001</v>
      </c>
      <c r="X127">
        <v>140</v>
      </c>
      <c r="Y127" t="str">
        <f t="shared" si="33"/>
        <v>best</v>
      </c>
      <c r="Z127">
        <v>6.871772</v>
      </c>
      <c r="AA127">
        <f t="shared" si="38"/>
        <v>140</v>
      </c>
      <c r="AB127" t="str">
        <f t="shared" si="39"/>
        <v>best</v>
      </c>
      <c r="AC127">
        <f t="shared" si="40"/>
        <v>6.871772</v>
      </c>
      <c r="AD127">
        <v>143</v>
      </c>
      <c r="AE127" t="str">
        <f t="shared" si="41"/>
        <v>best</v>
      </c>
      <c r="AF127">
        <v>899.17200000000003</v>
      </c>
      <c r="AG127">
        <v>142</v>
      </c>
      <c r="AH127" t="str">
        <f t="shared" si="42"/>
        <v/>
      </c>
      <c r="AI127">
        <v>898.89099999999996</v>
      </c>
      <c r="AJ127">
        <v>142</v>
      </c>
      <c r="AK127" t="str">
        <f t="shared" si="43"/>
        <v/>
      </c>
      <c r="AL127">
        <v>896.69312449999995</v>
      </c>
      <c r="AM127">
        <f t="shared" si="44"/>
        <v>143</v>
      </c>
    </row>
    <row r="128" spans="1:39" x14ac:dyDescent="0.25">
      <c r="A128" t="s">
        <v>458</v>
      </c>
      <c r="B128">
        <f t="shared" si="25"/>
        <v>142</v>
      </c>
      <c r="C128">
        <v>142</v>
      </c>
      <c r="D128" t="str">
        <f t="shared" si="26"/>
        <v>best</v>
      </c>
      <c r="E128">
        <v>14.3438</v>
      </c>
      <c r="F128">
        <v>134</v>
      </c>
      <c r="G128" t="str">
        <f t="shared" si="27"/>
        <v/>
      </c>
      <c r="H128">
        <v>10.8438</v>
      </c>
      <c r="I128">
        <v>139</v>
      </c>
      <c r="J128" t="str">
        <f t="shared" si="28"/>
        <v/>
      </c>
      <c r="K128">
        <v>11.328099999999999</v>
      </c>
      <c r="L128">
        <v>138</v>
      </c>
      <c r="M128" t="str">
        <f t="shared" si="29"/>
        <v/>
      </c>
      <c r="N128">
        <v>8.1401096000000006</v>
      </c>
      <c r="O128">
        <v>137</v>
      </c>
      <c r="P128" t="str">
        <f t="shared" si="30"/>
        <v/>
      </c>
      <c r="Q128">
        <v>10.648572700000001</v>
      </c>
      <c r="R128">
        <v>138</v>
      </c>
      <c r="S128" t="str">
        <f t="shared" si="31"/>
        <v/>
      </c>
      <c r="T128">
        <v>10.7909446</v>
      </c>
      <c r="U128">
        <v>140</v>
      </c>
      <c r="V128" t="str">
        <f t="shared" si="32"/>
        <v/>
      </c>
      <c r="W128">
        <v>11.155715799999999</v>
      </c>
      <c r="X128">
        <v>140</v>
      </c>
      <c r="Y128" t="str">
        <f t="shared" si="33"/>
        <v/>
      </c>
      <c r="Z128">
        <v>7.2353326999999998</v>
      </c>
      <c r="AA128">
        <f t="shared" si="38"/>
        <v>140</v>
      </c>
      <c r="AB128" t="str">
        <f t="shared" si="39"/>
        <v/>
      </c>
      <c r="AC128">
        <f t="shared" si="40"/>
        <v>7.2353326999999998</v>
      </c>
      <c r="AD128">
        <v>142</v>
      </c>
      <c r="AE128" t="str">
        <f t="shared" si="41"/>
        <v>best</v>
      </c>
      <c r="AF128">
        <v>899.04700000000003</v>
      </c>
      <c r="AG128">
        <v>141</v>
      </c>
      <c r="AH128" t="str">
        <f t="shared" si="42"/>
        <v/>
      </c>
      <c r="AI128">
        <v>898.79700000000003</v>
      </c>
      <c r="AJ128">
        <v>142</v>
      </c>
      <c r="AK128" t="str">
        <f t="shared" si="43"/>
        <v>best</v>
      </c>
      <c r="AL128">
        <v>897.4152431</v>
      </c>
      <c r="AM128">
        <f t="shared" si="44"/>
        <v>142</v>
      </c>
    </row>
    <row r="129" spans="1:39" x14ac:dyDescent="0.25">
      <c r="A129" t="s">
        <v>459</v>
      </c>
      <c r="B129">
        <f t="shared" si="25"/>
        <v>139</v>
      </c>
      <c r="C129">
        <v>139</v>
      </c>
      <c r="D129" t="str">
        <f t="shared" si="26"/>
        <v>best</v>
      </c>
      <c r="E129">
        <v>14.078099999999999</v>
      </c>
      <c r="F129">
        <v>131</v>
      </c>
      <c r="G129" t="str">
        <f t="shared" si="27"/>
        <v/>
      </c>
      <c r="H129">
        <v>10.3125</v>
      </c>
      <c r="I129">
        <v>139</v>
      </c>
      <c r="J129" t="str">
        <f t="shared" si="28"/>
        <v>best</v>
      </c>
      <c r="K129">
        <v>11.140599999999999</v>
      </c>
      <c r="L129">
        <v>132</v>
      </c>
      <c r="M129" t="str">
        <f t="shared" si="29"/>
        <v/>
      </c>
      <c r="N129">
        <v>7.9893055999999998</v>
      </c>
      <c r="O129">
        <v>136</v>
      </c>
      <c r="P129" t="str">
        <f t="shared" si="30"/>
        <v/>
      </c>
      <c r="Q129">
        <v>10.4443834</v>
      </c>
      <c r="R129">
        <v>136</v>
      </c>
      <c r="S129" t="str">
        <f t="shared" si="31"/>
        <v/>
      </c>
      <c r="T129">
        <v>10.8158473</v>
      </c>
      <c r="U129">
        <v>141</v>
      </c>
      <c r="V129" t="str">
        <f t="shared" si="32"/>
        <v/>
      </c>
      <c r="W129">
        <v>10.638296499999999</v>
      </c>
      <c r="X129">
        <v>139</v>
      </c>
      <c r="Y129" t="str">
        <f t="shared" si="33"/>
        <v>best</v>
      </c>
      <c r="Z129">
        <v>7.1150906999999997</v>
      </c>
      <c r="AA129">
        <f t="shared" si="38"/>
        <v>139</v>
      </c>
      <c r="AB129" t="str">
        <f t="shared" si="39"/>
        <v>best</v>
      </c>
      <c r="AC129">
        <f t="shared" si="40"/>
        <v>7.1150906999999997</v>
      </c>
      <c r="AD129">
        <v>143</v>
      </c>
      <c r="AE129" t="str">
        <f t="shared" si="41"/>
        <v>best</v>
      </c>
      <c r="AF129">
        <v>899.01599999999996</v>
      </c>
      <c r="AG129">
        <v>140</v>
      </c>
      <c r="AH129" t="str">
        <f t="shared" si="42"/>
        <v/>
      </c>
      <c r="AI129">
        <v>899.03099999999995</v>
      </c>
      <c r="AJ129">
        <v>141</v>
      </c>
      <c r="AK129" t="str">
        <f t="shared" si="43"/>
        <v/>
      </c>
      <c r="AL129">
        <v>897.13682500000004</v>
      </c>
      <c r="AM129">
        <f t="shared" si="44"/>
        <v>143</v>
      </c>
    </row>
    <row r="130" spans="1:39" x14ac:dyDescent="0.25">
      <c r="A130" t="s">
        <v>460</v>
      </c>
      <c r="B130">
        <f t="shared" si="25"/>
        <v>142</v>
      </c>
      <c r="C130">
        <v>142</v>
      </c>
      <c r="D130" t="str">
        <f t="shared" si="26"/>
        <v>best</v>
      </c>
      <c r="E130">
        <v>14.046900000000001</v>
      </c>
      <c r="F130">
        <v>132</v>
      </c>
      <c r="G130" t="str">
        <f t="shared" si="27"/>
        <v/>
      </c>
      <c r="H130">
        <v>10.3125</v>
      </c>
      <c r="I130">
        <v>140</v>
      </c>
      <c r="J130" t="str">
        <f t="shared" si="28"/>
        <v/>
      </c>
      <c r="K130">
        <v>11.203099999999999</v>
      </c>
      <c r="L130">
        <v>134</v>
      </c>
      <c r="M130" t="str">
        <f t="shared" si="29"/>
        <v/>
      </c>
      <c r="N130">
        <v>7.4975104999999997</v>
      </c>
      <c r="O130">
        <v>136</v>
      </c>
      <c r="P130" t="str">
        <f t="shared" si="30"/>
        <v/>
      </c>
      <c r="Q130">
        <v>10.3639191</v>
      </c>
      <c r="R130">
        <v>138</v>
      </c>
      <c r="S130" t="str">
        <f t="shared" si="31"/>
        <v/>
      </c>
      <c r="T130">
        <v>10.5101073</v>
      </c>
      <c r="U130">
        <v>142</v>
      </c>
      <c r="V130" t="str">
        <f t="shared" si="32"/>
        <v>best</v>
      </c>
      <c r="W130">
        <v>10.866408399999999</v>
      </c>
      <c r="X130">
        <v>139</v>
      </c>
      <c r="Y130" t="str">
        <f t="shared" si="33"/>
        <v/>
      </c>
      <c r="Z130">
        <v>6.8991512000000004</v>
      </c>
      <c r="AA130">
        <f t="shared" si="38"/>
        <v>139</v>
      </c>
      <c r="AB130" t="str">
        <f t="shared" si="39"/>
        <v/>
      </c>
      <c r="AC130">
        <f t="shared" si="40"/>
        <v>6.8991512000000004</v>
      </c>
      <c r="AD130">
        <v>143</v>
      </c>
      <c r="AE130" t="str">
        <f t="shared" ref="AE130:AE159" si="45">IF(AD130=$AM130,"best","")</f>
        <v>best</v>
      </c>
      <c r="AF130">
        <v>899.04700000000003</v>
      </c>
      <c r="AG130">
        <v>141</v>
      </c>
      <c r="AH130" t="str">
        <f t="shared" ref="AH130:AH159" si="46">IF(AG130=$AM130,"best","")</f>
        <v/>
      </c>
      <c r="AI130">
        <v>898.68799999999999</v>
      </c>
      <c r="AJ130">
        <v>143</v>
      </c>
      <c r="AK130" t="str">
        <f t="shared" ref="AK130:AK159" si="47">IF(AJ130=$AM130,"best","")</f>
        <v>best</v>
      </c>
      <c r="AL130">
        <v>897.62943459999997</v>
      </c>
      <c r="AM130">
        <f t="shared" ref="AM130:AM159" si="48">MAX(AD130,AG130,AJ130)</f>
        <v>143</v>
      </c>
    </row>
    <row r="131" spans="1:39" x14ac:dyDescent="0.25">
      <c r="A131" t="s">
        <v>461</v>
      </c>
      <c r="B131">
        <f t="shared" ref="B131:B159" si="49">MAX(C131,F131,I131,AA131)</f>
        <v>142</v>
      </c>
      <c r="C131">
        <v>142</v>
      </c>
      <c r="D131" t="str">
        <f t="shared" ref="D131:D159" si="50">IF(C131=$B131,"best","")</f>
        <v>best</v>
      </c>
      <c r="E131">
        <v>14.453099999999999</v>
      </c>
      <c r="F131">
        <v>133</v>
      </c>
      <c r="G131" t="str">
        <f t="shared" ref="G131:G159" si="51">IF(F131=$B131,"best","")</f>
        <v/>
      </c>
      <c r="H131">
        <v>10.640599999999999</v>
      </c>
      <c r="I131">
        <v>136</v>
      </c>
      <c r="J131" t="str">
        <f t="shared" ref="J131:J159" si="52">IF(I131=$B131,"best","")</f>
        <v/>
      </c>
      <c r="K131">
        <v>11.25</v>
      </c>
      <c r="L131">
        <v>132</v>
      </c>
      <c r="M131" t="str">
        <f t="shared" ref="M131:M159" si="53">IF(L131=$B131,"best","")</f>
        <v/>
      </c>
      <c r="N131">
        <v>7.8210115</v>
      </c>
      <c r="O131">
        <v>135</v>
      </c>
      <c r="P131" t="str">
        <f t="shared" ref="P131:P159" si="54">IF(O131=$B131,"best","")</f>
        <v/>
      </c>
      <c r="Q131">
        <v>10.8233999</v>
      </c>
      <c r="R131">
        <v>137</v>
      </c>
      <c r="S131" t="str">
        <f t="shared" ref="S131:S159" si="55">IF(R131=$B131,"best","")</f>
        <v/>
      </c>
      <c r="T131">
        <v>10.5329999</v>
      </c>
      <c r="U131">
        <v>138</v>
      </c>
      <c r="V131" t="str">
        <f t="shared" ref="V131:V159" si="56">IF(U131=$B131,"best","")</f>
        <v/>
      </c>
      <c r="W131">
        <v>10.8401189</v>
      </c>
      <c r="X131">
        <v>139</v>
      </c>
      <c r="Y131" t="str">
        <f t="shared" ref="Y131:Y159" si="57">IF(X131=$B131,"best","")</f>
        <v/>
      </c>
      <c r="Z131">
        <v>7.2349484999999998</v>
      </c>
      <c r="AA131">
        <f t="shared" si="38"/>
        <v>139</v>
      </c>
      <c r="AB131" t="str">
        <f t="shared" si="39"/>
        <v/>
      </c>
      <c r="AC131">
        <f t="shared" si="40"/>
        <v>7.2349484999999998</v>
      </c>
      <c r="AD131">
        <v>142</v>
      </c>
      <c r="AE131" t="str">
        <f t="shared" si="45"/>
        <v>best</v>
      </c>
      <c r="AF131">
        <v>899.09400000000005</v>
      </c>
      <c r="AG131">
        <v>142</v>
      </c>
      <c r="AH131" t="str">
        <f t="shared" si="46"/>
        <v>best</v>
      </c>
      <c r="AI131">
        <v>898.92200000000003</v>
      </c>
      <c r="AJ131">
        <v>140</v>
      </c>
      <c r="AK131" t="str">
        <f t="shared" si="47"/>
        <v/>
      </c>
      <c r="AL131">
        <v>896.55660350000005</v>
      </c>
      <c r="AM131">
        <f t="shared" si="48"/>
        <v>142</v>
      </c>
    </row>
    <row r="132" spans="1:39" x14ac:dyDescent="0.25">
      <c r="A132" t="s">
        <v>462</v>
      </c>
      <c r="B132">
        <f t="shared" si="49"/>
        <v>145</v>
      </c>
      <c r="C132">
        <v>145</v>
      </c>
      <c r="D132" t="str">
        <f t="shared" si="50"/>
        <v>best</v>
      </c>
      <c r="E132">
        <v>14.3125</v>
      </c>
      <c r="F132">
        <v>141</v>
      </c>
      <c r="G132" t="str">
        <f t="shared" si="51"/>
        <v/>
      </c>
      <c r="H132">
        <v>10.8438</v>
      </c>
      <c r="I132">
        <v>143</v>
      </c>
      <c r="J132" t="str">
        <f t="shared" si="52"/>
        <v/>
      </c>
      <c r="K132">
        <v>11.359400000000001</v>
      </c>
      <c r="L132">
        <v>144</v>
      </c>
      <c r="M132" t="str">
        <f t="shared" si="53"/>
        <v/>
      </c>
      <c r="N132">
        <v>8.3642983999999991</v>
      </c>
      <c r="O132">
        <v>144</v>
      </c>
      <c r="P132" t="str">
        <f t="shared" si="54"/>
        <v/>
      </c>
      <c r="Q132">
        <v>11.191493100000001</v>
      </c>
      <c r="R132">
        <v>149</v>
      </c>
      <c r="S132" t="str">
        <f t="shared" si="55"/>
        <v/>
      </c>
      <c r="T132">
        <v>11.1880554</v>
      </c>
      <c r="U132">
        <v>148</v>
      </c>
      <c r="V132" t="str">
        <f t="shared" si="56"/>
        <v/>
      </c>
      <c r="W132">
        <v>11.1836988</v>
      </c>
      <c r="X132">
        <v>145</v>
      </c>
      <c r="Y132" t="str">
        <f t="shared" si="57"/>
        <v>best</v>
      </c>
      <c r="Z132">
        <v>7.1651363999999997</v>
      </c>
      <c r="AA132">
        <f t="shared" si="38"/>
        <v>145</v>
      </c>
      <c r="AB132" t="str">
        <f t="shared" si="39"/>
        <v>best</v>
      </c>
      <c r="AC132">
        <f t="shared" si="40"/>
        <v>7.1651363999999997</v>
      </c>
      <c r="AD132">
        <v>148</v>
      </c>
      <c r="AE132" t="str">
        <f t="shared" si="45"/>
        <v/>
      </c>
      <c r="AF132">
        <v>899</v>
      </c>
      <c r="AG132">
        <v>148</v>
      </c>
      <c r="AH132" t="str">
        <f t="shared" si="46"/>
        <v/>
      </c>
      <c r="AI132">
        <v>898.95299999999997</v>
      </c>
      <c r="AJ132">
        <v>151</v>
      </c>
      <c r="AK132" t="str">
        <f t="shared" si="47"/>
        <v>best</v>
      </c>
      <c r="AL132">
        <v>898.23056020000001</v>
      </c>
      <c r="AM132">
        <f t="shared" si="48"/>
        <v>151</v>
      </c>
    </row>
    <row r="133" spans="1:39" x14ac:dyDescent="0.25">
      <c r="A133" t="s">
        <v>463</v>
      </c>
      <c r="B133">
        <f t="shared" si="49"/>
        <v>147</v>
      </c>
      <c r="C133">
        <v>146</v>
      </c>
      <c r="D133" t="str">
        <f t="shared" si="50"/>
        <v/>
      </c>
      <c r="E133">
        <v>14.453099999999999</v>
      </c>
      <c r="F133">
        <v>134</v>
      </c>
      <c r="G133" t="str">
        <f t="shared" si="51"/>
        <v/>
      </c>
      <c r="H133">
        <v>10.4688</v>
      </c>
      <c r="I133">
        <v>144</v>
      </c>
      <c r="J133" t="str">
        <f t="shared" si="52"/>
        <v/>
      </c>
      <c r="K133">
        <v>11.765599999999999</v>
      </c>
      <c r="L133">
        <v>137</v>
      </c>
      <c r="M133" t="str">
        <f t="shared" si="53"/>
        <v/>
      </c>
      <c r="N133">
        <v>8.0475171999999997</v>
      </c>
      <c r="O133">
        <v>143</v>
      </c>
      <c r="P133" t="str">
        <f t="shared" si="54"/>
        <v/>
      </c>
      <c r="Q133">
        <v>11.088636899999999</v>
      </c>
      <c r="R133">
        <v>144</v>
      </c>
      <c r="S133" t="str">
        <f t="shared" si="55"/>
        <v/>
      </c>
      <c r="T133">
        <v>11.3431342</v>
      </c>
      <c r="U133">
        <v>146</v>
      </c>
      <c r="V133" t="str">
        <f t="shared" si="56"/>
        <v/>
      </c>
      <c r="W133">
        <v>11.507884799999999</v>
      </c>
      <c r="X133">
        <v>147</v>
      </c>
      <c r="Y133" t="str">
        <f t="shared" si="57"/>
        <v>best</v>
      </c>
      <c r="Z133">
        <v>7.3386592000000004</v>
      </c>
      <c r="AA133">
        <f t="shared" si="38"/>
        <v>147</v>
      </c>
      <c r="AB133" t="str">
        <f t="shared" si="39"/>
        <v>best</v>
      </c>
      <c r="AC133">
        <f t="shared" si="40"/>
        <v>7.3386592000000004</v>
      </c>
      <c r="AD133">
        <v>147</v>
      </c>
      <c r="AE133" t="str">
        <f t="shared" si="45"/>
        <v/>
      </c>
      <c r="AF133">
        <v>898.96900000000005</v>
      </c>
      <c r="AG133">
        <v>145</v>
      </c>
      <c r="AH133" t="str">
        <f t="shared" si="46"/>
        <v/>
      </c>
      <c r="AI133">
        <v>899</v>
      </c>
      <c r="AJ133">
        <v>148</v>
      </c>
      <c r="AK133" t="str">
        <f t="shared" si="47"/>
        <v>best</v>
      </c>
      <c r="AL133">
        <v>898.92709720000005</v>
      </c>
      <c r="AM133">
        <f t="shared" si="48"/>
        <v>148</v>
      </c>
    </row>
    <row r="134" spans="1:39" x14ac:dyDescent="0.25">
      <c r="A134" t="s">
        <v>464</v>
      </c>
      <c r="B134">
        <f t="shared" si="49"/>
        <v>145</v>
      </c>
      <c r="C134">
        <v>144</v>
      </c>
      <c r="D134" t="str">
        <f t="shared" si="50"/>
        <v/>
      </c>
      <c r="E134">
        <v>14.015599999999999</v>
      </c>
      <c r="F134">
        <v>135</v>
      </c>
      <c r="G134" t="str">
        <f t="shared" si="51"/>
        <v/>
      </c>
      <c r="H134">
        <v>10.765599999999999</v>
      </c>
      <c r="I134">
        <v>141</v>
      </c>
      <c r="J134" t="str">
        <f t="shared" si="52"/>
        <v/>
      </c>
      <c r="K134">
        <v>11.4062</v>
      </c>
      <c r="L134">
        <v>141</v>
      </c>
      <c r="M134" t="str">
        <f t="shared" si="53"/>
        <v/>
      </c>
      <c r="N134">
        <v>8.2681035999999999</v>
      </c>
      <c r="O134">
        <v>141</v>
      </c>
      <c r="P134" t="str">
        <f t="shared" si="54"/>
        <v/>
      </c>
      <c r="Q134">
        <v>10.613743100000001</v>
      </c>
      <c r="R134">
        <v>143</v>
      </c>
      <c r="S134" t="str">
        <f t="shared" si="55"/>
        <v/>
      </c>
      <c r="T134">
        <v>10.937677499999999</v>
      </c>
      <c r="U134">
        <v>143</v>
      </c>
      <c r="V134" t="str">
        <f t="shared" si="56"/>
        <v/>
      </c>
      <c r="W134">
        <v>11.0175489</v>
      </c>
      <c r="X134">
        <v>145</v>
      </c>
      <c r="Y134" t="str">
        <f t="shared" si="57"/>
        <v>best</v>
      </c>
      <c r="Z134">
        <v>7.0920712000000004</v>
      </c>
      <c r="AA134">
        <f t="shared" si="38"/>
        <v>145</v>
      </c>
      <c r="AB134" t="str">
        <f t="shared" si="39"/>
        <v>best</v>
      </c>
      <c r="AC134">
        <f t="shared" si="40"/>
        <v>7.0920712000000004</v>
      </c>
      <c r="AD134">
        <v>144</v>
      </c>
      <c r="AE134" t="str">
        <f t="shared" si="45"/>
        <v/>
      </c>
      <c r="AF134">
        <v>899.06200000000001</v>
      </c>
      <c r="AG134">
        <v>143</v>
      </c>
      <c r="AH134" t="str">
        <f t="shared" si="46"/>
        <v/>
      </c>
      <c r="AI134">
        <v>899.07799999999997</v>
      </c>
      <c r="AJ134">
        <v>146</v>
      </c>
      <c r="AK134" t="str">
        <f t="shared" si="47"/>
        <v>best</v>
      </c>
      <c r="AL134">
        <v>897.19592060000002</v>
      </c>
      <c r="AM134">
        <f t="shared" si="48"/>
        <v>146</v>
      </c>
    </row>
    <row r="135" spans="1:39" x14ac:dyDescent="0.25">
      <c r="A135" t="s">
        <v>465</v>
      </c>
      <c r="B135">
        <f t="shared" si="49"/>
        <v>144</v>
      </c>
      <c r="C135">
        <v>142</v>
      </c>
      <c r="D135" t="str">
        <f t="shared" si="50"/>
        <v/>
      </c>
      <c r="E135">
        <v>14</v>
      </c>
      <c r="F135">
        <v>139</v>
      </c>
      <c r="G135" t="str">
        <f t="shared" si="51"/>
        <v/>
      </c>
      <c r="H135">
        <v>10.921900000000001</v>
      </c>
      <c r="I135">
        <v>138</v>
      </c>
      <c r="J135" t="str">
        <f t="shared" si="52"/>
        <v/>
      </c>
      <c r="K135">
        <v>11.1562</v>
      </c>
      <c r="L135">
        <v>140</v>
      </c>
      <c r="M135" t="str">
        <f t="shared" si="53"/>
        <v/>
      </c>
      <c r="N135">
        <v>8.3266089000000001</v>
      </c>
      <c r="O135">
        <v>143</v>
      </c>
      <c r="P135" t="str">
        <f t="shared" si="54"/>
        <v/>
      </c>
      <c r="Q135">
        <v>11.1302942</v>
      </c>
      <c r="R135">
        <v>143</v>
      </c>
      <c r="S135" t="str">
        <f t="shared" si="55"/>
        <v/>
      </c>
      <c r="T135">
        <v>11.4227895</v>
      </c>
      <c r="U135">
        <v>144</v>
      </c>
      <c r="V135" t="str">
        <f t="shared" si="56"/>
        <v>best</v>
      </c>
      <c r="W135">
        <v>10.9874858</v>
      </c>
      <c r="X135">
        <v>144</v>
      </c>
      <c r="Y135" t="str">
        <f t="shared" si="57"/>
        <v>best</v>
      </c>
      <c r="Z135">
        <v>7.3206087000000002</v>
      </c>
      <c r="AA135">
        <f t="shared" si="38"/>
        <v>144</v>
      </c>
      <c r="AB135" t="str">
        <f t="shared" si="39"/>
        <v>best</v>
      </c>
      <c r="AC135">
        <f t="shared" si="40"/>
        <v>7.3206087000000002</v>
      </c>
      <c r="AD135">
        <v>145</v>
      </c>
      <c r="AE135" t="str">
        <f t="shared" si="45"/>
        <v/>
      </c>
      <c r="AF135">
        <v>898.95299999999997</v>
      </c>
      <c r="AG135">
        <v>142</v>
      </c>
      <c r="AH135" t="str">
        <f t="shared" si="46"/>
        <v/>
      </c>
      <c r="AI135">
        <v>898.90599999999995</v>
      </c>
      <c r="AJ135">
        <v>147</v>
      </c>
      <c r="AK135" t="str">
        <f t="shared" si="47"/>
        <v>best</v>
      </c>
      <c r="AL135">
        <v>898.29288369999995</v>
      </c>
      <c r="AM135">
        <f t="shared" si="48"/>
        <v>147</v>
      </c>
    </row>
    <row r="136" spans="1:39" x14ac:dyDescent="0.25">
      <c r="A136" t="s">
        <v>466</v>
      </c>
      <c r="B136">
        <f t="shared" si="49"/>
        <v>143</v>
      </c>
      <c r="C136">
        <v>143</v>
      </c>
      <c r="D136" t="str">
        <f t="shared" si="50"/>
        <v>best</v>
      </c>
      <c r="E136">
        <v>14.1875</v>
      </c>
      <c r="F136">
        <v>136</v>
      </c>
      <c r="G136" t="str">
        <f t="shared" si="51"/>
        <v/>
      </c>
      <c r="H136">
        <v>10.5625</v>
      </c>
      <c r="I136">
        <v>139</v>
      </c>
      <c r="J136" t="str">
        <f t="shared" si="52"/>
        <v/>
      </c>
      <c r="K136">
        <v>11.1562</v>
      </c>
      <c r="L136">
        <v>139</v>
      </c>
      <c r="M136" t="str">
        <f t="shared" si="53"/>
        <v/>
      </c>
      <c r="N136">
        <v>7.9988140000000003</v>
      </c>
      <c r="O136">
        <v>139</v>
      </c>
      <c r="P136" t="str">
        <f t="shared" si="54"/>
        <v/>
      </c>
      <c r="Q136">
        <v>10.610897</v>
      </c>
      <c r="R136">
        <v>141</v>
      </c>
      <c r="S136" t="str">
        <f t="shared" si="55"/>
        <v/>
      </c>
      <c r="T136">
        <v>10.507922799999999</v>
      </c>
      <c r="U136">
        <v>142</v>
      </c>
      <c r="V136" t="str">
        <f t="shared" si="56"/>
        <v/>
      </c>
      <c r="W136">
        <v>11.211956799999999</v>
      </c>
      <c r="X136">
        <v>143</v>
      </c>
      <c r="Y136" t="str">
        <f t="shared" si="57"/>
        <v>best</v>
      </c>
      <c r="Z136">
        <v>7.3392061000000002</v>
      </c>
      <c r="AA136">
        <f t="shared" si="38"/>
        <v>143</v>
      </c>
      <c r="AB136" t="str">
        <f t="shared" si="39"/>
        <v>best</v>
      </c>
      <c r="AC136">
        <f t="shared" si="40"/>
        <v>7.3392061000000002</v>
      </c>
      <c r="AD136">
        <v>144</v>
      </c>
      <c r="AE136" t="str">
        <f t="shared" si="45"/>
        <v>best</v>
      </c>
      <c r="AF136">
        <v>898.96900000000005</v>
      </c>
      <c r="AG136">
        <v>143</v>
      </c>
      <c r="AH136" t="str">
        <f t="shared" si="46"/>
        <v/>
      </c>
      <c r="AI136">
        <v>899.15599999999995</v>
      </c>
      <c r="AJ136">
        <v>144</v>
      </c>
      <c r="AK136" t="str">
        <f t="shared" si="47"/>
        <v>best</v>
      </c>
      <c r="AL136">
        <v>897.77031139999997</v>
      </c>
      <c r="AM136">
        <f t="shared" si="48"/>
        <v>144</v>
      </c>
    </row>
    <row r="137" spans="1:39" x14ac:dyDescent="0.25">
      <c r="A137" t="s">
        <v>467</v>
      </c>
      <c r="B137">
        <f t="shared" si="49"/>
        <v>146</v>
      </c>
      <c r="C137">
        <v>146</v>
      </c>
      <c r="D137" t="str">
        <f t="shared" si="50"/>
        <v>best</v>
      </c>
      <c r="E137">
        <v>14.2188</v>
      </c>
      <c r="F137">
        <v>138</v>
      </c>
      <c r="G137" t="str">
        <f t="shared" si="51"/>
        <v/>
      </c>
      <c r="H137">
        <v>10.609400000000001</v>
      </c>
      <c r="I137">
        <v>141</v>
      </c>
      <c r="J137" t="str">
        <f t="shared" si="52"/>
        <v/>
      </c>
      <c r="K137">
        <v>11.140599999999999</v>
      </c>
      <c r="L137">
        <v>139</v>
      </c>
      <c r="M137" t="str">
        <f t="shared" si="53"/>
        <v/>
      </c>
      <c r="N137">
        <v>8.1545091000000003</v>
      </c>
      <c r="O137">
        <v>139</v>
      </c>
      <c r="P137" t="str">
        <f t="shared" si="54"/>
        <v/>
      </c>
      <c r="Q137">
        <v>10.643134</v>
      </c>
      <c r="R137">
        <v>140</v>
      </c>
      <c r="S137" t="str">
        <f t="shared" si="55"/>
        <v/>
      </c>
      <c r="T137">
        <v>10.4962131</v>
      </c>
      <c r="U137">
        <v>143</v>
      </c>
      <c r="V137" t="str">
        <f t="shared" si="56"/>
        <v/>
      </c>
      <c r="W137">
        <v>11.1369247</v>
      </c>
      <c r="X137">
        <v>143</v>
      </c>
      <c r="Y137" t="str">
        <f t="shared" si="57"/>
        <v/>
      </c>
      <c r="Z137">
        <v>7.3667239000000002</v>
      </c>
      <c r="AA137">
        <f t="shared" si="38"/>
        <v>143</v>
      </c>
      <c r="AB137" t="str">
        <f t="shared" si="39"/>
        <v/>
      </c>
      <c r="AC137">
        <f t="shared" si="40"/>
        <v>7.3667239000000002</v>
      </c>
      <c r="AD137">
        <v>147</v>
      </c>
      <c r="AE137" t="str">
        <f t="shared" si="45"/>
        <v>best</v>
      </c>
      <c r="AF137">
        <v>899.09400000000005</v>
      </c>
      <c r="AG137">
        <v>147</v>
      </c>
      <c r="AH137" t="str">
        <f t="shared" si="46"/>
        <v>best</v>
      </c>
      <c r="AI137">
        <v>899</v>
      </c>
      <c r="AJ137">
        <v>146</v>
      </c>
      <c r="AK137" t="str">
        <f t="shared" si="47"/>
        <v/>
      </c>
      <c r="AL137">
        <v>898.45915130000003</v>
      </c>
      <c r="AM137">
        <f t="shared" si="48"/>
        <v>147</v>
      </c>
    </row>
    <row r="138" spans="1:39" x14ac:dyDescent="0.25">
      <c r="A138" t="s">
        <v>468</v>
      </c>
      <c r="B138">
        <f t="shared" si="49"/>
        <v>142</v>
      </c>
      <c r="C138">
        <v>141</v>
      </c>
      <c r="D138" t="str">
        <f t="shared" si="50"/>
        <v/>
      </c>
      <c r="E138">
        <v>14.296900000000001</v>
      </c>
      <c r="F138">
        <v>135</v>
      </c>
      <c r="G138" t="str">
        <f t="shared" si="51"/>
        <v/>
      </c>
      <c r="H138">
        <v>10.6562</v>
      </c>
      <c r="I138">
        <v>140</v>
      </c>
      <c r="J138" t="str">
        <f t="shared" si="52"/>
        <v/>
      </c>
      <c r="K138">
        <v>11.265599999999999</v>
      </c>
      <c r="L138">
        <v>137</v>
      </c>
      <c r="M138" t="str">
        <f t="shared" si="53"/>
        <v/>
      </c>
      <c r="N138">
        <v>8.2634162</v>
      </c>
      <c r="O138">
        <v>138</v>
      </c>
      <c r="P138" t="str">
        <f t="shared" si="54"/>
        <v/>
      </c>
      <c r="Q138">
        <v>10.7290645</v>
      </c>
      <c r="R138">
        <v>140</v>
      </c>
      <c r="S138" t="str">
        <f t="shared" si="55"/>
        <v/>
      </c>
      <c r="T138">
        <v>11.4034426</v>
      </c>
      <c r="U138">
        <v>141</v>
      </c>
      <c r="V138" t="str">
        <f t="shared" si="56"/>
        <v/>
      </c>
      <c r="W138">
        <v>11.2218103</v>
      </c>
      <c r="X138">
        <v>142</v>
      </c>
      <c r="Y138" t="str">
        <f t="shared" si="57"/>
        <v>best</v>
      </c>
      <c r="Z138">
        <v>7.3840022000000003</v>
      </c>
      <c r="AA138">
        <f t="shared" si="38"/>
        <v>142</v>
      </c>
      <c r="AB138" t="str">
        <f t="shared" si="39"/>
        <v>best</v>
      </c>
      <c r="AC138">
        <f t="shared" si="40"/>
        <v>7.3840022000000003</v>
      </c>
      <c r="AD138">
        <v>143</v>
      </c>
      <c r="AE138" t="str">
        <f t="shared" si="45"/>
        <v>best</v>
      </c>
      <c r="AF138">
        <v>899.21900000000005</v>
      </c>
      <c r="AG138">
        <v>141</v>
      </c>
      <c r="AH138" t="str">
        <f t="shared" si="46"/>
        <v/>
      </c>
      <c r="AI138">
        <v>899.17200000000003</v>
      </c>
      <c r="AJ138">
        <v>143</v>
      </c>
      <c r="AK138" t="str">
        <f t="shared" si="47"/>
        <v>best</v>
      </c>
      <c r="AL138">
        <v>897.58255480000003</v>
      </c>
      <c r="AM138">
        <f t="shared" si="48"/>
        <v>143</v>
      </c>
    </row>
    <row r="139" spans="1:39" x14ac:dyDescent="0.25">
      <c r="A139" t="s">
        <v>469</v>
      </c>
      <c r="B139">
        <f t="shared" si="49"/>
        <v>143</v>
      </c>
      <c r="C139">
        <v>141</v>
      </c>
      <c r="D139" t="str">
        <f t="shared" si="50"/>
        <v/>
      </c>
      <c r="E139">
        <v>13.7812</v>
      </c>
      <c r="F139">
        <v>140</v>
      </c>
      <c r="G139" t="str">
        <f t="shared" si="51"/>
        <v/>
      </c>
      <c r="H139">
        <v>10.7188</v>
      </c>
      <c r="I139">
        <v>140</v>
      </c>
      <c r="J139" t="str">
        <f t="shared" si="52"/>
        <v/>
      </c>
      <c r="K139">
        <v>11.265599999999999</v>
      </c>
      <c r="L139">
        <v>140</v>
      </c>
      <c r="M139" t="str">
        <f t="shared" si="53"/>
        <v/>
      </c>
      <c r="N139">
        <v>8.0828898000000002</v>
      </c>
      <c r="O139">
        <v>141</v>
      </c>
      <c r="P139" t="str">
        <f t="shared" si="54"/>
        <v/>
      </c>
      <c r="Q139">
        <v>10.7131595</v>
      </c>
      <c r="R139">
        <v>141</v>
      </c>
      <c r="S139" t="str">
        <f t="shared" si="55"/>
        <v/>
      </c>
      <c r="T139">
        <v>10.837738399999999</v>
      </c>
      <c r="U139">
        <v>141</v>
      </c>
      <c r="V139" t="str">
        <f t="shared" si="56"/>
        <v/>
      </c>
      <c r="W139">
        <v>10.979566699999999</v>
      </c>
      <c r="X139">
        <v>143</v>
      </c>
      <c r="Y139" t="str">
        <f t="shared" si="57"/>
        <v>best</v>
      </c>
      <c r="Z139">
        <v>7.2978044999999998</v>
      </c>
      <c r="AA139">
        <f t="shared" si="38"/>
        <v>143</v>
      </c>
      <c r="AB139" t="str">
        <f t="shared" si="39"/>
        <v>best</v>
      </c>
      <c r="AC139">
        <f t="shared" si="40"/>
        <v>7.2978044999999998</v>
      </c>
      <c r="AD139">
        <v>147</v>
      </c>
      <c r="AE139" t="str">
        <f t="shared" si="45"/>
        <v>best</v>
      </c>
      <c r="AF139">
        <v>899.18799999999999</v>
      </c>
      <c r="AG139">
        <v>144</v>
      </c>
      <c r="AH139" t="str">
        <f t="shared" si="46"/>
        <v/>
      </c>
      <c r="AI139">
        <v>899.03099999999995</v>
      </c>
      <c r="AJ139">
        <v>145</v>
      </c>
      <c r="AK139" t="str">
        <f t="shared" si="47"/>
        <v/>
      </c>
      <c r="AL139">
        <v>897.62134289999995</v>
      </c>
      <c r="AM139">
        <f t="shared" si="48"/>
        <v>147</v>
      </c>
    </row>
    <row r="140" spans="1:39" x14ac:dyDescent="0.25">
      <c r="A140" t="s">
        <v>470</v>
      </c>
      <c r="B140">
        <f t="shared" si="49"/>
        <v>144</v>
      </c>
      <c r="C140">
        <v>144</v>
      </c>
      <c r="D140" t="str">
        <f t="shared" si="50"/>
        <v>best</v>
      </c>
      <c r="E140">
        <v>14.140599999999999</v>
      </c>
      <c r="F140">
        <v>134</v>
      </c>
      <c r="G140" t="str">
        <f t="shared" si="51"/>
        <v/>
      </c>
      <c r="H140">
        <v>10.546900000000001</v>
      </c>
      <c r="I140">
        <v>139</v>
      </c>
      <c r="J140" t="str">
        <f t="shared" si="52"/>
        <v/>
      </c>
      <c r="K140">
        <v>11.1875</v>
      </c>
      <c r="L140">
        <v>138</v>
      </c>
      <c r="M140" t="str">
        <f t="shared" si="53"/>
        <v/>
      </c>
      <c r="N140">
        <v>7.9684493999999999</v>
      </c>
      <c r="O140">
        <v>138</v>
      </c>
      <c r="P140" t="str">
        <f t="shared" si="54"/>
        <v/>
      </c>
      <c r="Q140">
        <v>10.7602612</v>
      </c>
      <c r="R140">
        <v>139</v>
      </c>
      <c r="S140" t="str">
        <f t="shared" si="55"/>
        <v/>
      </c>
      <c r="T140">
        <v>10.4345684</v>
      </c>
      <c r="U140">
        <v>139</v>
      </c>
      <c r="V140" t="str">
        <f t="shared" si="56"/>
        <v/>
      </c>
      <c r="W140">
        <v>10.757648</v>
      </c>
      <c r="X140">
        <v>142</v>
      </c>
      <c r="Y140" t="str">
        <f t="shared" si="57"/>
        <v/>
      </c>
      <c r="Z140">
        <v>7.2439285</v>
      </c>
      <c r="AA140">
        <f t="shared" si="38"/>
        <v>142</v>
      </c>
      <c r="AB140" t="str">
        <f t="shared" si="39"/>
        <v/>
      </c>
      <c r="AC140">
        <f t="shared" si="40"/>
        <v>7.2439285</v>
      </c>
      <c r="AD140">
        <v>144</v>
      </c>
      <c r="AE140" t="str">
        <f t="shared" si="45"/>
        <v/>
      </c>
      <c r="AF140">
        <v>898.875</v>
      </c>
      <c r="AG140">
        <v>144</v>
      </c>
      <c r="AH140" t="str">
        <f t="shared" si="46"/>
        <v/>
      </c>
      <c r="AI140">
        <v>898.875</v>
      </c>
      <c r="AJ140">
        <v>145</v>
      </c>
      <c r="AK140" t="str">
        <f t="shared" si="47"/>
        <v>best</v>
      </c>
      <c r="AL140">
        <v>897.48333830000001</v>
      </c>
      <c r="AM140">
        <f t="shared" si="48"/>
        <v>145</v>
      </c>
    </row>
    <row r="141" spans="1:39" x14ac:dyDescent="0.25">
      <c r="A141" t="s">
        <v>471</v>
      </c>
      <c r="B141">
        <f t="shared" si="49"/>
        <v>143</v>
      </c>
      <c r="C141">
        <v>143</v>
      </c>
      <c r="D141" t="str">
        <f t="shared" si="50"/>
        <v>best</v>
      </c>
      <c r="E141">
        <v>14.203099999999999</v>
      </c>
      <c r="F141">
        <v>138</v>
      </c>
      <c r="G141" t="str">
        <f t="shared" si="51"/>
        <v/>
      </c>
      <c r="H141">
        <v>10.8438</v>
      </c>
      <c r="I141">
        <v>137</v>
      </c>
      <c r="J141" t="str">
        <f t="shared" si="52"/>
        <v/>
      </c>
      <c r="K141">
        <v>11.046900000000001</v>
      </c>
      <c r="L141">
        <v>140</v>
      </c>
      <c r="M141" t="str">
        <f t="shared" si="53"/>
        <v/>
      </c>
      <c r="N141">
        <v>8.3844963999999997</v>
      </c>
      <c r="O141">
        <v>142</v>
      </c>
      <c r="P141" t="str">
        <f t="shared" si="54"/>
        <v/>
      </c>
      <c r="Q141">
        <v>11.246366999999999</v>
      </c>
      <c r="R141">
        <v>143</v>
      </c>
      <c r="S141" t="str">
        <f t="shared" si="55"/>
        <v>best</v>
      </c>
      <c r="T141">
        <v>11.2222613</v>
      </c>
      <c r="U141">
        <v>143</v>
      </c>
      <c r="V141" t="str">
        <f t="shared" si="56"/>
        <v>best</v>
      </c>
      <c r="W141">
        <v>10.8528707</v>
      </c>
      <c r="X141">
        <v>143</v>
      </c>
      <c r="Y141" t="str">
        <f t="shared" si="57"/>
        <v>best</v>
      </c>
      <c r="Z141">
        <v>7.4174582999999998</v>
      </c>
      <c r="AA141">
        <f t="shared" si="38"/>
        <v>143</v>
      </c>
      <c r="AB141" t="str">
        <f t="shared" si="39"/>
        <v>best</v>
      </c>
      <c r="AC141">
        <f t="shared" si="40"/>
        <v>7.4174582999999998</v>
      </c>
      <c r="AD141">
        <v>144</v>
      </c>
      <c r="AE141" t="str">
        <f t="shared" si="45"/>
        <v/>
      </c>
      <c r="AF141">
        <v>899.10900000000004</v>
      </c>
      <c r="AG141">
        <v>143</v>
      </c>
      <c r="AH141" t="str">
        <f t="shared" si="46"/>
        <v/>
      </c>
      <c r="AI141">
        <v>898.875</v>
      </c>
      <c r="AJ141">
        <v>145</v>
      </c>
      <c r="AK141" t="str">
        <f t="shared" si="47"/>
        <v>best</v>
      </c>
      <c r="AL141">
        <v>896.79449</v>
      </c>
      <c r="AM141">
        <f t="shared" si="48"/>
        <v>145</v>
      </c>
    </row>
    <row r="142" spans="1:39" x14ac:dyDescent="0.25">
      <c r="A142" t="s">
        <v>472</v>
      </c>
      <c r="B142">
        <f t="shared" si="49"/>
        <v>143</v>
      </c>
      <c r="C142">
        <v>143</v>
      </c>
      <c r="D142" t="str">
        <f t="shared" si="50"/>
        <v>best</v>
      </c>
      <c r="E142">
        <v>13.859400000000001</v>
      </c>
      <c r="F142">
        <v>136</v>
      </c>
      <c r="G142" t="str">
        <f t="shared" si="51"/>
        <v/>
      </c>
      <c r="H142">
        <v>10.421900000000001</v>
      </c>
      <c r="I142">
        <v>138</v>
      </c>
      <c r="J142" t="str">
        <f t="shared" si="52"/>
        <v/>
      </c>
      <c r="K142">
        <v>11.078099999999999</v>
      </c>
      <c r="L142">
        <v>135</v>
      </c>
      <c r="M142" t="str">
        <f t="shared" si="53"/>
        <v/>
      </c>
      <c r="N142">
        <v>7.6062000000000003</v>
      </c>
      <c r="O142">
        <v>136</v>
      </c>
      <c r="P142" t="str">
        <f t="shared" si="54"/>
        <v/>
      </c>
      <c r="Q142">
        <v>10.3603047</v>
      </c>
      <c r="R142">
        <v>137</v>
      </c>
      <c r="S142" t="str">
        <f t="shared" si="55"/>
        <v/>
      </c>
      <c r="T142">
        <v>10.427557500000001</v>
      </c>
      <c r="U142">
        <v>138</v>
      </c>
      <c r="V142" t="str">
        <f t="shared" si="56"/>
        <v/>
      </c>
      <c r="W142">
        <v>10.6955314</v>
      </c>
      <c r="X142">
        <v>140</v>
      </c>
      <c r="Y142" t="str">
        <f t="shared" si="57"/>
        <v/>
      </c>
      <c r="Z142">
        <v>7.0861716000000001</v>
      </c>
      <c r="AA142">
        <f t="shared" si="38"/>
        <v>140</v>
      </c>
      <c r="AB142" t="str">
        <f t="shared" si="39"/>
        <v/>
      </c>
      <c r="AC142">
        <f t="shared" si="40"/>
        <v>7.0861716000000001</v>
      </c>
      <c r="AD142">
        <v>143</v>
      </c>
      <c r="AE142" t="str">
        <f t="shared" si="45"/>
        <v>best</v>
      </c>
      <c r="AF142">
        <v>899.06200000000001</v>
      </c>
      <c r="AG142">
        <v>143</v>
      </c>
      <c r="AH142" t="str">
        <f t="shared" si="46"/>
        <v>best</v>
      </c>
      <c r="AI142">
        <v>898.92200000000003</v>
      </c>
      <c r="AJ142">
        <v>142</v>
      </c>
      <c r="AK142" t="str">
        <f t="shared" si="47"/>
        <v/>
      </c>
      <c r="AL142">
        <v>897.43062359999999</v>
      </c>
      <c r="AM142">
        <f t="shared" si="48"/>
        <v>143</v>
      </c>
    </row>
    <row r="143" spans="1:39" x14ac:dyDescent="0.25">
      <c r="A143" t="s">
        <v>473</v>
      </c>
      <c r="B143">
        <f t="shared" si="49"/>
        <v>142</v>
      </c>
      <c r="C143">
        <v>141</v>
      </c>
      <c r="D143" t="str">
        <f t="shared" si="50"/>
        <v/>
      </c>
      <c r="E143">
        <v>13.9062</v>
      </c>
      <c r="F143">
        <v>135</v>
      </c>
      <c r="G143" t="str">
        <f t="shared" si="51"/>
        <v/>
      </c>
      <c r="H143">
        <v>10.3438</v>
      </c>
      <c r="I143">
        <v>138</v>
      </c>
      <c r="J143" t="str">
        <f t="shared" si="52"/>
        <v/>
      </c>
      <c r="K143">
        <v>11.140599999999999</v>
      </c>
      <c r="L143">
        <v>135</v>
      </c>
      <c r="M143" t="str">
        <f t="shared" si="53"/>
        <v/>
      </c>
      <c r="N143">
        <v>7.7067085999999998</v>
      </c>
      <c r="O143">
        <v>136</v>
      </c>
      <c r="P143" t="str">
        <f t="shared" si="54"/>
        <v/>
      </c>
      <c r="Q143">
        <v>10.582430499999999</v>
      </c>
      <c r="R143">
        <v>139</v>
      </c>
      <c r="S143" t="str">
        <f t="shared" si="55"/>
        <v/>
      </c>
      <c r="T143">
        <v>10.5286986</v>
      </c>
      <c r="U143">
        <v>138</v>
      </c>
      <c r="V143" t="str">
        <f t="shared" si="56"/>
        <v/>
      </c>
      <c r="W143">
        <v>10.37612</v>
      </c>
      <c r="X143">
        <v>142</v>
      </c>
      <c r="Y143" t="str">
        <f t="shared" si="57"/>
        <v>best</v>
      </c>
      <c r="Z143">
        <v>7.0191483000000003</v>
      </c>
      <c r="AA143">
        <f t="shared" si="38"/>
        <v>142</v>
      </c>
      <c r="AB143" t="str">
        <f t="shared" si="39"/>
        <v>best</v>
      </c>
      <c r="AC143">
        <f t="shared" si="40"/>
        <v>7.0191483000000003</v>
      </c>
      <c r="AD143">
        <v>145</v>
      </c>
      <c r="AE143" t="str">
        <f t="shared" si="45"/>
        <v>best</v>
      </c>
      <c r="AF143">
        <v>899.01599999999996</v>
      </c>
      <c r="AG143">
        <v>143</v>
      </c>
      <c r="AH143" t="str">
        <f t="shared" si="46"/>
        <v/>
      </c>
      <c r="AI143">
        <v>898.90599999999995</v>
      </c>
      <c r="AJ143">
        <v>145</v>
      </c>
      <c r="AK143" t="str">
        <f t="shared" si="47"/>
        <v>best</v>
      </c>
      <c r="AL143">
        <v>897.7332318</v>
      </c>
      <c r="AM143">
        <f t="shared" si="48"/>
        <v>145</v>
      </c>
    </row>
    <row r="144" spans="1:39" x14ac:dyDescent="0.25">
      <c r="A144" t="s">
        <v>474</v>
      </c>
      <c r="B144">
        <f t="shared" si="49"/>
        <v>140</v>
      </c>
      <c r="C144">
        <v>138</v>
      </c>
      <c r="D144" t="str">
        <f t="shared" si="50"/>
        <v/>
      </c>
      <c r="E144">
        <v>13.921900000000001</v>
      </c>
      <c r="F144">
        <v>135</v>
      </c>
      <c r="G144" t="str">
        <f t="shared" si="51"/>
        <v/>
      </c>
      <c r="H144">
        <v>10.75</v>
      </c>
      <c r="I144">
        <v>138</v>
      </c>
      <c r="J144" t="str">
        <f t="shared" si="52"/>
        <v/>
      </c>
      <c r="K144">
        <v>11.015599999999999</v>
      </c>
      <c r="L144">
        <v>135</v>
      </c>
      <c r="M144" t="str">
        <f t="shared" si="53"/>
        <v/>
      </c>
      <c r="N144">
        <v>8.2722636000000005</v>
      </c>
      <c r="O144">
        <v>138</v>
      </c>
      <c r="P144" t="str">
        <f t="shared" si="54"/>
        <v/>
      </c>
      <c r="Q144">
        <v>10.797340200000001</v>
      </c>
      <c r="R144">
        <v>137</v>
      </c>
      <c r="S144" t="str">
        <f t="shared" si="55"/>
        <v/>
      </c>
      <c r="T144">
        <v>10.8491914</v>
      </c>
      <c r="U144">
        <v>137</v>
      </c>
      <c r="V144" t="str">
        <f t="shared" si="56"/>
        <v/>
      </c>
      <c r="W144">
        <v>10.828441700000001</v>
      </c>
      <c r="X144">
        <v>140</v>
      </c>
      <c r="Y144" t="str">
        <f t="shared" si="57"/>
        <v>best</v>
      </c>
      <c r="Z144">
        <v>7.4487304999999999</v>
      </c>
      <c r="AA144">
        <f t="shared" si="38"/>
        <v>140</v>
      </c>
      <c r="AB144" t="str">
        <f t="shared" si="39"/>
        <v>best</v>
      </c>
      <c r="AC144">
        <f t="shared" si="40"/>
        <v>7.4487304999999999</v>
      </c>
      <c r="AD144">
        <v>143</v>
      </c>
      <c r="AE144" t="str">
        <f t="shared" si="45"/>
        <v>best</v>
      </c>
      <c r="AF144">
        <v>899.01599999999996</v>
      </c>
      <c r="AG144">
        <v>139</v>
      </c>
      <c r="AH144" t="str">
        <f t="shared" si="46"/>
        <v/>
      </c>
      <c r="AI144">
        <v>898.75</v>
      </c>
      <c r="AJ144">
        <v>142</v>
      </c>
      <c r="AK144" t="str">
        <f t="shared" si="47"/>
        <v/>
      </c>
      <c r="AL144">
        <v>896.67475620000005</v>
      </c>
      <c r="AM144">
        <f t="shared" si="48"/>
        <v>143</v>
      </c>
    </row>
    <row r="145" spans="1:39" x14ac:dyDescent="0.25">
      <c r="A145" t="s">
        <v>475</v>
      </c>
      <c r="B145">
        <f t="shared" si="49"/>
        <v>139</v>
      </c>
      <c r="C145">
        <v>138</v>
      </c>
      <c r="D145" t="str">
        <f t="shared" si="50"/>
        <v/>
      </c>
      <c r="E145">
        <v>13.734400000000001</v>
      </c>
      <c r="F145">
        <v>132</v>
      </c>
      <c r="G145" t="str">
        <f t="shared" si="51"/>
        <v/>
      </c>
      <c r="H145">
        <v>10.328099999999999</v>
      </c>
      <c r="I145">
        <v>138</v>
      </c>
      <c r="J145" t="str">
        <f t="shared" si="52"/>
        <v/>
      </c>
      <c r="K145">
        <v>10.890599999999999</v>
      </c>
      <c r="L145">
        <v>134</v>
      </c>
      <c r="M145" t="str">
        <f t="shared" si="53"/>
        <v/>
      </c>
      <c r="N145">
        <v>7.9661930999999999</v>
      </c>
      <c r="O145">
        <v>135</v>
      </c>
      <c r="P145" t="str">
        <f t="shared" si="54"/>
        <v/>
      </c>
      <c r="Q145">
        <v>10.3966893</v>
      </c>
      <c r="R145">
        <v>135</v>
      </c>
      <c r="S145" t="str">
        <f t="shared" si="55"/>
        <v/>
      </c>
      <c r="T145">
        <v>10.3118306</v>
      </c>
      <c r="U145">
        <v>139</v>
      </c>
      <c r="V145" t="str">
        <f t="shared" si="56"/>
        <v>best</v>
      </c>
      <c r="W145">
        <v>10.575702400000001</v>
      </c>
      <c r="X145">
        <v>139</v>
      </c>
      <c r="Y145" t="str">
        <f t="shared" si="57"/>
        <v>best</v>
      </c>
      <c r="Z145">
        <v>6.9753537999999997</v>
      </c>
      <c r="AA145">
        <f t="shared" si="38"/>
        <v>139</v>
      </c>
      <c r="AB145" t="str">
        <f t="shared" si="39"/>
        <v>best</v>
      </c>
      <c r="AC145">
        <f t="shared" si="40"/>
        <v>6.9753537999999997</v>
      </c>
      <c r="AD145">
        <v>140</v>
      </c>
      <c r="AE145" t="str">
        <f t="shared" si="45"/>
        <v/>
      </c>
      <c r="AF145">
        <v>898.82799999999997</v>
      </c>
      <c r="AG145">
        <v>140</v>
      </c>
      <c r="AH145" t="str">
        <f t="shared" si="46"/>
        <v/>
      </c>
      <c r="AI145">
        <v>899.09400000000005</v>
      </c>
      <c r="AJ145">
        <v>142</v>
      </c>
      <c r="AK145" t="str">
        <f t="shared" si="47"/>
        <v>best</v>
      </c>
      <c r="AL145">
        <v>898.05472889999999</v>
      </c>
      <c r="AM145">
        <f t="shared" si="48"/>
        <v>142</v>
      </c>
    </row>
    <row r="146" spans="1:39" x14ac:dyDescent="0.25">
      <c r="A146" t="s">
        <v>476</v>
      </c>
      <c r="B146">
        <f t="shared" si="49"/>
        <v>138</v>
      </c>
      <c r="C146">
        <v>138</v>
      </c>
      <c r="D146" t="str">
        <f t="shared" si="50"/>
        <v>best</v>
      </c>
      <c r="E146">
        <v>13.5938</v>
      </c>
      <c r="F146">
        <v>132</v>
      </c>
      <c r="G146" t="str">
        <f t="shared" si="51"/>
        <v/>
      </c>
      <c r="H146">
        <v>10.421900000000001</v>
      </c>
      <c r="I146">
        <v>138</v>
      </c>
      <c r="J146" t="str">
        <f t="shared" si="52"/>
        <v>best</v>
      </c>
      <c r="K146">
        <v>11.5</v>
      </c>
      <c r="L146">
        <v>134</v>
      </c>
      <c r="M146" t="str">
        <f t="shared" si="53"/>
        <v/>
      </c>
      <c r="N146">
        <v>8.0519908000000004</v>
      </c>
      <c r="O146">
        <v>139</v>
      </c>
      <c r="P146" t="str">
        <f t="shared" si="54"/>
        <v/>
      </c>
      <c r="Q146">
        <v>10.908413100000001</v>
      </c>
      <c r="R146">
        <v>139</v>
      </c>
      <c r="S146" t="str">
        <f t="shared" si="55"/>
        <v/>
      </c>
      <c r="T146">
        <v>10.864053699999999</v>
      </c>
      <c r="U146">
        <v>138</v>
      </c>
      <c r="V146" t="str">
        <f t="shared" si="56"/>
        <v>best</v>
      </c>
      <c r="W146">
        <v>10.7509026</v>
      </c>
      <c r="X146">
        <v>138</v>
      </c>
      <c r="Y146" t="str">
        <f t="shared" si="57"/>
        <v>best</v>
      </c>
      <c r="Z146">
        <v>7.0984448999999996</v>
      </c>
      <c r="AA146">
        <f t="shared" ref="AA146:AA159" si="58">X146</f>
        <v>138</v>
      </c>
      <c r="AB146" t="str">
        <f t="shared" ref="AB146:AB159" si="59">Y146</f>
        <v>best</v>
      </c>
      <c r="AC146">
        <f t="shared" ref="AC146:AC159" si="60">Z146</f>
        <v>7.0984448999999996</v>
      </c>
      <c r="AD146">
        <v>140</v>
      </c>
      <c r="AE146" t="str">
        <f t="shared" si="45"/>
        <v/>
      </c>
      <c r="AF146">
        <v>899.18799999999999</v>
      </c>
      <c r="AG146">
        <v>139</v>
      </c>
      <c r="AH146" t="str">
        <f t="shared" si="46"/>
        <v/>
      </c>
      <c r="AI146">
        <v>898.95299999999997</v>
      </c>
      <c r="AJ146">
        <v>143</v>
      </c>
      <c r="AK146" t="str">
        <f t="shared" si="47"/>
        <v>best</v>
      </c>
      <c r="AL146">
        <v>898.33902279999995</v>
      </c>
      <c r="AM146">
        <f t="shared" si="48"/>
        <v>143</v>
      </c>
    </row>
    <row r="147" spans="1:39" x14ac:dyDescent="0.25">
      <c r="A147" t="s">
        <v>477</v>
      </c>
      <c r="B147">
        <f t="shared" si="49"/>
        <v>140</v>
      </c>
      <c r="C147">
        <v>140</v>
      </c>
      <c r="D147" t="str">
        <f t="shared" si="50"/>
        <v>best</v>
      </c>
      <c r="E147">
        <v>13.625</v>
      </c>
      <c r="F147">
        <v>130</v>
      </c>
      <c r="G147" t="str">
        <f t="shared" si="51"/>
        <v/>
      </c>
      <c r="H147">
        <v>10.2188</v>
      </c>
      <c r="I147">
        <v>134</v>
      </c>
      <c r="J147" t="str">
        <f t="shared" si="52"/>
        <v/>
      </c>
      <c r="K147">
        <v>10.8125</v>
      </c>
      <c r="L147">
        <v>132</v>
      </c>
      <c r="M147" t="str">
        <f t="shared" si="53"/>
        <v/>
      </c>
      <c r="N147">
        <v>7.6890169000000004</v>
      </c>
      <c r="O147">
        <v>135</v>
      </c>
      <c r="P147" t="str">
        <f t="shared" si="54"/>
        <v/>
      </c>
      <c r="Q147">
        <v>10.1434058</v>
      </c>
      <c r="R147">
        <v>135</v>
      </c>
      <c r="S147" t="str">
        <f t="shared" si="55"/>
        <v/>
      </c>
      <c r="T147">
        <v>10.433909999999999</v>
      </c>
      <c r="U147">
        <v>138</v>
      </c>
      <c r="V147" t="str">
        <f t="shared" si="56"/>
        <v/>
      </c>
      <c r="W147">
        <v>10.490031399999999</v>
      </c>
      <c r="X147">
        <v>140</v>
      </c>
      <c r="Y147" t="str">
        <f t="shared" si="57"/>
        <v>best</v>
      </c>
      <c r="Z147">
        <v>6.7533573000000002</v>
      </c>
      <c r="AA147">
        <f t="shared" si="58"/>
        <v>140</v>
      </c>
      <c r="AB147" t="str">
        <f t="shared" si="59"/>
        <v>best</v>
      </c>
      <c r="AC147">
        <f t="shared" si="60"/>
        <v>6.7533573000000002</v>
      </c>
      <c r="AD147">
        <v>140</v>
      </c>
      <c r="AE147" t="str">
        <f t="shared" si="45"/>
        <v/>
      </c>
      <c r="AF147">
        <v>899.04700000000003</v>
      </c>
      <c r="AG147">
        <v>140</v>
      </c>
      <c r="AH147" t="str">
        <f t="shared" si="46"/>
        <v/>
      </c>
      <c r="AI147">
        <v>899</v>
      </c>
      <c r="AJ147">
        <v>141</v>
      </c>
      <c r="AK147" t="str">
        <f t="shared" si="47"/>
        <v>best</v>
      </c>
      <c r="AL147">
        <v>897.87028380000004</v>
      </c>
      <c r="AM147">
        <f t="shared" si="48"/>
        <v>141</v>
      </c>
    </row>
    <row r="148" spans="1:39" x14ac:dyDescent="0.25">
      <c r="A148" t="s">
        <v>478</v>
      </c>
      <c r="B148">
        <f t="shared" si="49"/>
        <v>141</v>
      </c>
      <c r="C148">
        <v>141</v>
      </c>
      <c r="D148" t="str">
        <f t="shared" si="50"/>
        <v>best</v>
      </c>
      <c r="E148">
        <v>13.703099999999999</v>
      </c>
      <c r="F148">
        <v>131</v>
      </c>
      <c r="G148" t="str">
        <f t="shared" si="51"/>
        <v/>
      </c>
      <c r="H148">
        <v>10.4062</v>
      </c>
      <c r="I148">
        <v>137</v>
      </c>
      <c r="J148" t="str">
        <f t="shared" si="52"/>
        <v/>
      </c>
      <c r="K148">
        <v>11.140599999999999</v>
      </c>
      <c r="L148">
        <v>131</v>
      </c>
      <c r="M148" t="str">
        <f t="shared" si="53"/>
        <v/>
      </c>
      <c r="N148">
        <v>7.7441559</v>
      </c>
      <c r="O148">
        <v>135</v>
      </c>
      <c r="P148" t="str">
        <f t="shared" si="54"/>
        <v/>
      </c>
      <c r="Q148">
        <v>10.202760899999999</v>
      </c>
      <c r="R148">
        <v>135</v>
      </c>
      <c r="S148" t="str">
        <f t="shared" si="55"/>
        <v/>
      </c>
      <c r="T148">
        <v>10.137294199999999</v>
      </c>
      <c r="U148">
        <v>138</v>
      </c>
      <c r="V148" t="str">
        <f t="shared" si="56"/>
        <v/>
      </c>
      <c r="W148">
        <v>10.602473099999999</v>
      </c>
      <c r="X148">
        <v>139</v>
      </c>
      <c r="Y148" t="str">
        <f t="shared" si="57"/>
        <v/>
      </c>
      <c r="Z148">
        <v>6.9624791999999998</v>
      </c>
      <c r="AA148">
        <f t="shared" si="58"/>
        <v>139</v>
      </c>
      <c r="AB148" t="str">
        <f t="shared" si="59"/>
        <v/>
      </c>
      <c r="AC148">
        <f t="shared" si="60"/>
        <v>6.9624791999999998</v>
      </c>
      <c r="AD148">
        <v>141</v>
      </c>
      <c r="AE148" t="str">
        <f t="shared" si="45"/>
        <v>best</v>
      </c>
      <c r="AF148">
        <v>899.10900000000004</v>
      </c>
      <c r="AG148">
        <v>139</v>
      </c>
      <c r="AH148" t="str">
        <f t="shared" si="46"/>
        <v/>
      </c>
      <c r="AI148">
        <v>898.75</v>
      </c>
      <c r="AJ148">
        <v>140</v>
      </c>
      <c r="AK148" t="str">
        <f t="shared" si="47"/>
        <v/>
      </c>
      <c r="AL148">
        <v>896.7210619</v>
      </c>
      <c r="AM148">
        <f t="shared" si="48"/>
        <v>141</v>
      </c>
    </row>
    <row r="149" spans="1:39" x14ac:dyDescent="0.25">
      <c r="A149" t="s">
        <v>479</v>
      </c>
      <c r="B149">
        <f t="shared" si="49"/>
        <v>137</v>
      </c>
      <c r="C149">
        <v>137</v>
      </c>
      <c r="D149" t="str">
        <f t="shared" si="50"/>
        <v>best</v>
      </c>
      <c r="E149">
        <v>14.2812</v>
      </c>
      <c r="F149">
        <v>131</v>
      </c>
      <c r="G149" t="str">
        <f t="shared" si="51"/>
        <v/>
      </c>
      <c r="H149">
        <v>10.4688</v>
      </c>
      <c r="I149">
        <v>134</v>
      </c>
      <c r="J149" t="str">
        <f t="shared" si="52"/>
        <v/>
      </c>
      <c r="K149">
        <v>11.0312</v>
      </c>
      <c r="L149">
        <v>131</v>
      </c>
      <c r="M149" t="str">
        <f t="shared" si="53"/>
        <v/>
      </c>
      <c r="N149">
        <v>7.8912389000000003</v>
      </c>
      <c r="O149">
        <v>134</v>
      </c>
      <c r="P149" t="str">
        <f t="shared" si="54"/>
        <v/>
      </c>
      <c r="Q149">
        <v>10.734893100000001</v>
      </c>
      <c r="R149">
        <v>134</v>
      </c>
      <c r="S149" t="str">
        <f t="shared" si="55"/>
        <v/>
      </c>
      <c r="T149">
        <v>10.373584900000001</v>
      </c>
      <c r="U149">
        <v>136</v>
      </c>
      <c r="V149" t="str">
        <f t="shared" si="56"/>
        <v/>
      </c>
      <c r="W149">
        <v>10.7409932</v>
      </c>
      <c r="X149">
        <v>137</v>
      </c>
      <c r="Y149" t="str">
        <f t="shared" si="57"/>
        <v>best</v>
      </c>
      <c r="Z149">
        <v>7.2700129999999996</v>
      </c>
      <c r="AA149">
        <f t="shared" si="58"/>
        <v>137</v>
      </c>
      <c r="AB149" t="str">
        <f t="shared" si="59"/>
        <v>best</v>
      </c>
      <c r="AC149">
        <f t="shared" si="60"/>
        <v>7.2700129999999996</v>
      </c>
      <c r="AD149">
        <v>139</v>
      </c>
      <c r="AE149" t="str">
        <f t="shared" si="45"/>
        <v/>
      </c>
      <c r="AF149">
        <v>899.125</v>
      </c>
      <c r="AG149">
        <v>137</v>
      </c>
      <c r="AH149" t="str">
        <f t="shared" si="46"/>
        <v/>
      </c>
      <c r="AI149">
        <v>899.06200000000001</v>
      </c>
      <c r="AJ149">
        <v>140</v>
      </c>
      <c r="AK149" t="str">
        <f t="shared" si="47"/>
        <v>best</v>
      </c>
      <c r="AL149">
        <v>897.26274820000003</v>
      </c>
      <c r="AM149">
        <f t="shared" si="48"/>
        <v>140</v>
      </c>
    </row>
    <row r="150" spans="1:39" x14ac:dyDescent="0.25">
      <c r="A150" t="s">
        <v>480</v>
      </c>
      <c r="B150">
        <f t="shared" si="49"/>
        <v>137</v>
      </c>
      <c r="C150">
        <v>136</v>
      </c>
      <c r="D150" t="str">
        <f t="shared" si="50"/>
        <v/>
      </c>
      <c r="E150">
        <v>13.7812</v>
      </c>
      <c r="F150">
        <v>134</v>
      </c>
      <c r="G150" t="str">
        <f t="shared" si="51"/>
        <v/>
      </c>
      <c r="H150">
        <v>10.546900000000001</v>
      </c>
      <c r="I150">
        <v>133</v>
      </c>
      <c r="J150" t="str">
        <f t="shared" si="52"/>
        <v/>
      </c>
      <c r="K150">
        <v>10.796900000000001</v>
      </c>
      <c r="L150">
        <v>138</v>
      </c>
      <c r="M150" t="str">
        <f t="shared" si="53"/>
        <v/>
      </c>
      <c r="N150">
        <v>8.0242447000000006</v>
      </c>
      <c r="O150">
        <v>137</v>
      </c>
      <c r="P150" t="str">
        <f t="shared" si="54"/>
        <v>best</v>
      </c>
      <c r="Q150">
        <v>10.610348800000001</v>
      </c>
      <c r="R150">
        <v>137</v>
      </c>
      <c r="S150" t="str">
        <f t="shared" si="55"/>
        <v>best</v>
      </c>
      <c r="T150">
        <v>10.6275306</v>
      </c>
      <c r="U150">
        <v>137</v>
      </c>
      <c r="V150" t="str">
        <f t="shared" si="56"/>
        <v>best</v>
      </c>
      <c r="W150">
        <v>10.828881900000001</v>
      </c>
      <c r="X150">
        <v>137</v>
      </c>
      <c r="Y150" t="str">
        <f t="shared" si="57"/>
        <v>best</v>
      </c>
      <c r="Z150">
        <v>7.0159922999999997</v>
      </c>
      <c r="AA150">
        <f t="shared" si="58"/>
        <v>137</v>
      </c>
      <c r="AB150" t="str">
        <f t="shared" si="59"/>
        <v>best</v>
      </c>
      <c r="AC150">
        <f t="shared" si="60"/>
        <v>7.0159922999999997</v>
      </c>
      <c r="AD150">
        <v>139</v>
      </c>
      <c r="AE150" t="str">
        <f t="shared" si="45"/>
        <v>best</v>
      </c>
      <c r="AF150">
        <v>898.90599999999995</v>
      </c>
      <c r="AG150">
        <v>138</v>
      </c>
      <c r="AH150" t="str">
        <f t="shared" si="46"/>
        <v/>
      </c>
      <c r="AI150">
        <v>899.06200000000001</v>
      </c>
      <c r="AJ150">
        <v>138</v>
      </c>
      <c r="AK150" t="str">
        <f t="shared" si="47"/>
        <v/>
      </c>
      <c r="AL150">
        <v>896.45716849999997</v>
      </c>
      <c r="AM150">
        <f t="shared" si="48"/>
        <v>139</v>
      </c>
    </row>
    <row r="151" spans="1:39" x14ac:dyDescent="0.25">
      <c r="A151" t="s">
        <v>481</v>
      </c>
      <c r="B151">
        <f t="shared" si="49"/>
        <v>135</v>
      </c>
      <c r="C151">
        <v>135</v>
      </c>
      <c r="D151" t="str">
        <f t="shared" si="50"/>
        <v>best</v>
      </c>
      <c r="E151">
        <v>13.6875</v>
      </c>
      <c r="F151">
        <v>130</v>
      </c>
      <c r="G151" t="str">
        <f t="shared" si="51"/>
        <v/>
      </c>
      <c r="H151">
        <v>10.25</v>
      </c>
      <c r="I151">
        <v>133</v>
      </c>
      <c r="J151" t="str">
        <f t="shared" si="52"/>
        <v/>
      </c>
      <c r="K151">
        <v>10.671900000000001</v>
      </c>
      <c r="L151">
        <v>133</v>
      </c>
      <c r="M151" t="str">
        <f t="shared" si="53"/>
        <v/>
      </c>
      <c r="N151">
        <v>7.4097109000000003</v>
      </c>
      <c r="O151">
        <v>133</v>
      </c>
      <c r="P151" t="str">
        <f t="shared" si="54"/>
        <v/>
      </c>
      <c r="Q151">
        <v>10.0147902</v>
      </c>
      <c r="R151">
        <v>137</v>
      </c>
      <c r="S151" t="str">
        <f t="shared" si="55"/>
        <v/>
      </c>
      <c r="T151">
        <v>10.701988200000001</v>
      </c>
      <c r="U151">
        <v>137</v>
      </c>
      <c r="V151" t="str">
        <f t="shared" si="56"/>
        <v/>
      </c>
      <c r="W151">
        <v>10.409414200000001</v>
      </c>
      <c r="X151">
        <v>135</v>
      </c>
      <c r="Y151" t="str">
        <f t="shared" si="57"/>
        <v>best</v>
      </c>
      <c r="Z151">
        <v>7.0519930999999998</v>
      </c>
      <c r="AA151">
        <f t="shared" si="58"/>
        <v>135</v>
      </c>
      <c r="AB151" t="str">
        <f t="shared" si="59"/>
        <v>best</v>
      </c>
      <c r="AC151">
        <f t="shared" si="60"/>
        <v>7.0519930999999998</v>
      </c>
      <c r="AD151">
        <v>139</v>
      </c>
      <c r="AE151" t="str">
        <f t="shared" si="45"/>
        <v>best</v>
      </c>
      <c r="AF151">
        <v>898.92200000000003</v>
      </c>
      <c r="AG151">
        <v>136</v>
      </c>
      <c r="AH151" t="str">
        <f t="shared" si="46"/>
        <v/>
      </c>
      <c r="AI151">
        <v>898.64099999999996</v>
      </c>
      <c r="AJ151">
        <v>138</v>
      </c>
      <c r="AK151" t="str">
        <f t="shared" si="47"/>
        <v/>
      </c>
      <c r="AL151">
        <v>896.70055779999996</v>
      </c>
      <c r="AM151">
        <f t="shared" si="48"/>
        <v>139</v>
      </c>
    </row>
    <row r="152" spans="1:39" x14ac:dyDescent="0.25">
      <c r="A152" t="s">
        <v>482</v>
      </c>
      <c r="B152">
        <f t="shared" si="49"/>
        <v>137</v>
      </c>
      <c r="C152">
        <v>135</v>
      </c>
      <c r="D152" t="str">
        <f t="shared" si="50"/>
        <v/>
      </c>
      <c r="E152">
        <v>13.6562</v>
      </c>
      <c r="F152">
        <v>131</v>
      </c>
      <c r="G152" t="str">
        <f t="shared" si="51"/>
        <v/>
      </c>
      <c r="H152">
        <v>10.375</v>
      </c>
      <c r="I152">
        <v>135</v>
      </c>
      <c r="J152" t="str">
        <f t="shared" si="52"/>
        <v/>
      </c>
      <c r="K152">
        <v>10.796900000000001</v>
      </c>
      <c r="L152">
        <v>133</v>
      </c>
      <c r="M152" t="str">
        <f t="shared" si="53"/>
        <v/>
      </c>
      <c r="N152">
        <v>7.1320797000000002</v>
      </c>
      <c r="O152">
        <v>133</v>
      </c>
      <c r="P152" t="str">
        <f t="shared" si="54"/>
        <v/>
      </c>
      <c r="Q152">
        <v>9.8930282999999992</v>
      </c>
      <c r="R152">
        <v>135</v>
      </c>
      <c r="S152" t="str">
        <f t="shared" si="55"/>
        <v/>
      </c>
      <c r="T152">
        <v>10.2754029</v>
      </c>
      <c r="U152">
        <v>139</v>
      </c>
      <c r="V152" t="str">
        <f t="shared" si="56"/>
        <v/>
      </c>
      <c r="W152">
        <v>10.2944054</v>
      </c>
      <c r="X152">
        <v>137</v>
      </c>
      <c r="Y152" t="str">
        <f t="shared" si="57"/>
        <v>best</v>
      </c>
      <c r="Z152">
        <v>6.8488468999999998</v>
      </c>
      <c r="AA152">
        <f t="shared" si="58"/>
        <v>137</v>
      </c>
      <c r="AB152" t="str">
        <f t="shared" si="59"/>
        <v>best</v>
      </c>
      <c r="AC152">
        <f t="shared" si="60"/>
        <v>6.8488468999999998</v>
      </c>
      <c r="AD152">
        <v>138</v>
      </c>
      <c r="AE152" t="str">
        <f t="shared" si="45"/>
        <v/>
      </c>
      <c r="AF152">
        <v>898.92200000000003</v>
      </c>
      <c r="AG152">
        <v>136</v>
      </c>
      <c r="AH152" t="str">
        <f t="shared" si="46"/>
        <v/>
      </c>
      <c r="AI152">
        <v>898.56200000000001</v>
      </c>
      <c r="AJ152">
        <v>139</v>
      </c>
      <c r="AK152" t="str">
        <f t="shared" si="47"/>
        <v>best</v>
      </c>
      <c r="AL152">
        <v>897.30430699999999</v>
      </c>
      <c r="AM152">
        <f t="shared" si="48"/>
        <v>139</v>
      </c>
    </row>
    <row r="153" spans="1:39" x14ac:dyDescent="0.25">
      <c r="A153" t="s">
        <v>483</v>
      </c>
      <c r="B153">
        <f t="shared" si="49"/>
        <v>137</v>
      </c>
      <c r="C153">
        <v>135</v>
      </c>
      <c r="D153" t="str">
        <f t="shared" si="50"/>
        <v/>
      </c>
      <c r="E153">
        <v>13.8438</v>
      </c>
      <c r="F153">
        <v>130</v>
      </c>
      <c r="G153" t="str">
        <f t="shared" si="51"/>
        <v/>
      </c>
      <c r="H153">
        <v>10.4062</v>
      </c>
      <c r="I153">
        <v>137</v>
      </c>
      <c r="J153" t="str">
        <f t="shared" si="52"/>
        <v>best</v>
      </c>
      <c r="K153">
        <v>11.125</v>
      </c>
      <c r="L153">
        <v>133</v>
      </c>
      <c r="M153" t="str">
        <f t="shared" si="53"/>
        <v/>
      </c>
      <c r="N153">
        <v>7.5965072999999999</v>
      </c>
      <c r="O153">
        <v>132</v>
      </c>
      <c r="P153" t="str">
        <f t="shared" si="54"/>
        <v/>
      </c>
      <c r="Q153">
        <v>10.4347931</v>
      </c>
      <c r="R153">
        <v>134</v>
      </c>
      <c r="S153" t="str">
        <f t="shared" si="55"/>
        <v/>
      </c>
      <c r="T153">
        <v>10.4309812</v>
      </c>
      <c r="U153">
        <v>136</v>
      </c>
      <c r="V153" t="str">
        <f t="shared" si="56"/>
        <v/>
      </c>
      <c r="W153">
        <v>10.7387865</v>
      </c>
      <c r="X153">
        <v>137</v>
      </c>
      <c r="Y153" t="str">
        <f t="shared" si="57"/>
        <v>best</v>
      </c>
      <c r="Z153">
        <v>7.2477587000000003</v>
      </c>
      <c r="AA153">
        <f t="shared" si="58"/>
        <v>137</v>
      </c>
      <c r="AB153" t="str">
        <f t="shared" si="59"/>
        <v>best</v>
      </c>
      <c r="AC153">
        <f t="shared" si="60"/>
        <v>7.2477587000000003</v>
      </c>
      <c r="AD153">
        <v>137</v>
      </c>
      <c r="AE153" t="str">
        <f t="shared" si="45"/>
        <v/>
      </c>
      <c r="AF153">
        <v>899.10900000000004</v>
      </c>
      <c r="AG153">
        <v>137</v>
      </c>
      <c r="AH153" t="str">
        <f t="shared" si="46"/>
        <v/>
      </c>
      <c r="AI153">
        <v>899</v>
      </c>
      <c r="AJ153">
        <v>139</v>
      </c>
      <c r="AK153" t="str">
        <f t="shared" si="47"/>
        <v>best</v>
      </c>
      <c r="AL153">
        <v>896.76449960000002</v>
      </c>
      <c r="AM153">
        <f t="shared" si="48"/>
        <v>139</v>
      </c>
    </row>
    <row r="154" spans="1:39" x14ac:dyDescent="0.25">
      <c r="A154" t="s">
        <v>484</v>
      </c>
      <c r="B154">
        <f t="shared" si="49"/>
        <v>136</v>
      </c>
      <c r="C154">
        <v>136</v>
      </c>
      <c r="D154" t="str">
        <f t="shared" si="50"/>
        <v>best</v>
      </c>
      <c r="E154">
        <v>13.671900000000001</v>
      </c>
      <c r="F154">
        <v>133</v>
      </c>
      <c r="G154" t="str">
        <f t="shared" si="51"/>
        <v/>
      </c>
      <c r="H154">
        <v>10.421900000000001</v>
      </c>
      <c r="I154">
        <v>135</v>
      </c>
      <c r="J154" t="str">
        <f t="shared" si="52"/>
        <v/>
      </c>
      <c r="K154">
        <v>10.8438</v>
      </c>
      <c r="L154">
        <v>134</v>
      </c>
      <c r="M154" t="str">
        <f t="shared" si="53"/>
        <v/>
      </c>
      <c r="N154">
        <v>7.2977414999999999</v>
      </c>
      <c r="O154">
        <v>137</v>
      </c>
      <c r="P154" t="str">
        <f t="shared" si="54"/>
        <v/>
      </c>
      <c r="Q154">
        <v>10.5664958</v>
      </c>
      <c r="R154">
        <v>137</v>
      </c>
      <c r="S154" t="str">
        <f t="shared" si="55"/>
        <v/>
      </c>
      <c r="T154">
        <v>10.5895688</v>
      </c>
      <c r="U154">
        <v>137</v>
      </c>
      <c r="V154" t="str">
        <f t="shared" si="56"/>
        <v/>
      </c>
      <c r="W154">
        <v>10.4297491</v>
      </c>
      <c r="X154">
        <v>136</v>
      </c>
      <c r="Y154" t="str">
        <f t="shared" si="57"/>
        <v>best</v>
      </c>
      <c r="Z154">
        <v>7.0418985999999997</v>
      </c>
      <c r="AA154">
        <f t="shared" si="58"/>
        <v>136</v>
      </c>
      <c r="AB154" t="str">
        <f t="shared" si="59"/>
        <v>best</v>
      </c>
      <c r="AC154">
        <f t="shared" si="60"/>
        <v>7.0418985999999997</v>
      </c>
      <c r="AD154">
        <v>138</v>
      </c>
      <c r="AE154" t="str">
        <f t="shared" si="45"/>
        <v>best</v>
      </c>
      <c r="AF154">
        <v>899.04700000000003</v>
      </c>
      <c r="AG154">
        <v>137</v>
      </c>
      <c r="AH154" t="str">
        <f t="shared" si="46"/>
        <v/>
      </c>
      <c r="AI154">
        <v>898.98400000000004</v>
      </c>
      <c r="AJ154">
        <v>138</v>
      </c>
      <c r="AK154" t="str">
        <f t="shared" si="47"/>
        <v>best</v>
      </c>
      <c r="AL154">
        <v>897.18182639999998</v>
      </c>
      <c r="AM154">
        <f t="shared" si="48"/>
        <v>138</v>
      </c>
    </row>
    <row r="155" spans="1:39" x14ac:dyDescent="0.25">
      <c r="A155" t="s">
        <v>485</v>
      </c>
      <c r="B155">
        <f t="shared" si="49"/>
        <v>138</v>
      </c>
      <c r="C155">
        <v>138</v>
      </c>
      <c r="D155" t="str">
        <f t="shared" si="50"/>
        <v>best</v>
      </c>
      <c r="E155">
        <v>13.7188</v>
      </c>
      <c r="F155">
        <v>133</v>
      </c>
      <c r="G155" t="str">
        <f t="shared" si="51"/>
        <v/>
      </c>
      <c r="H155">
        <v>10.578099999999999</v>
      </c>
      <c r="I155">
        <v>136</v>
      </c>
      <c r="J155" t="str">
        <f t="shared" si="52"/>
        <v/>
      </c>
      <c r="K155">
        <v>10.9688</v>
      </c>
      <c r="L155">
        <v>135</v>
      </c>
      <c r="M155" t="str">
        <f t="shared" si="53"/>
        <v/>
      </c>
      <c r="N155">
        <v>7.2858665</v>
      </c>
      <c r="O155">
        <v>138</v>
      </c>
      <c r="P155" t="str">
        <f t="shared" si="54"/>
        <v>best</v>
      </c>
      <c r="Q155">
        <v>10.634233200000001</v>
      </c>
      <c r="R155">
        <v>138</v>
      </c>
      <c r="S155" t="str">
        <f t="shared" si="55"/>
        <v>best</v>
      </c>
      <c r="T155">
        <v>10.413710399999999</v>
      </c>
      <c r="U155">
        <v>137</v>
      </c>
      <c r="V155" t="str">
        <f t="shared" si="56"/>
        <v/>
      </c>
      <c r="W155">
        <v>10.195494</v>
      </c>
      <c r="X155">
        <v>138</v>
      </c>
      <c r="Y155" t="str">
        <f t="shared" si="57"/>
        <v>best</v>
      </c>
      <c r="Z155">
        <v>6.9676789000000001</v>
      </c>
      <c r="AA155">
        <f t="shared" si="58"/>
        <v>138</v>
      </c>
      <c r="AB155" t="str">
        <f t="shared" si="59"/>
        <v>best</v>
      </c>
      <c r="AC155">
        <f t="shared" si="60"/>
        <v>6.9676789000000001</v>
      </c>
      <c r="AD155">
        <v>138</v>
      </c>
      <c r="AE155" t="str">
        <f t="shared" si="45"/>
        <v/>
      </c>
      <c r="AF155">
        <v>898.95299999999997</v>
      </c>
      <c r="AG155">
        <v>138</v>
      </c>
      <c r="AH155" t="str">
        <f t="shared" si="46"/>
        <v/>
      </c>
      <c r="AI155">
        <v>899.03099999999995</v>
      </c>
      <c r="AJ155">
        <v>140</v>
      </c>
      <c r="AK155" t="str">
        <f t="shared" si="47"/>
        <v>best</v>
      </c>
      <c r="AL155">
        <v>896.95857869999998</v>
      </c>
      <c r="AM155">
        <f t="shared" si="48"/>
        <v>140</v>
      </c>
    </row>
    <row r="156" spans="1:39" x14ac:dyDescent="0.25">
      <c r="A156" t="s">
        <v>486</v>
      </c>
      <c r="B156">
        <f t="shared" si="49"/>
        <v>136</v>
      </c>
      <c r="C156">
        <v>135</v>
      </c>
      <c r="D156" t="str">
        <f t="shared" si="50"/>
        <v/>
      </c>
      <c r="E156">
        <v>14.0625</v>
      </c>
      <c r="F156">
        <v>133</v>
      </c>
      <c r="G156" t="str">
        <f t="shared" si="51"/>
        <v/>
      </c>
      <c r="H156">
        <v>10.734400000000001</v>
      </c>
      <c r="I156">
        <v>135</v>
      </c>
      <c r="J156" t="str">
        <f t="shared" si="52"/>
        <v/>
      </c>
      <c r="K156">
        <v>11.078099999999999</v>
      </c>
      <c r="L156">
        <v>133</v>
      </c>
      <c r="M156" t="str">
        <f t="shared" si="53"/>
        <v/>
      </c>
      <c r="N156">
        <v>7.6227903000000001</v>
      </c>
      <c r="O156">
        <v>136</v>
      </c>
      <c r="P156" t="str">
        <f t="shared" si="54"/>
        <v>best</v>
      </c>
      <c r="Q156">
        <v>10.735837099999999</v>
      </c>
      <c r="R156">
        <v>137</v>
      </c>
      <c r="S156" t="str">
        <f t="shared" si="55"/>
        <v/>
      </c>
      <c r="T156">
        <v>10.812568499999999</v>
      </c>
      <c r="U156">
        <v>136</v>
      </c>
      <c r="V156" t="str">
        <f t="shared" si="56"/>
        <v>best</v>
      </c>
      <c r="W156">
        <v>10.3621838</v>
      </c>
      <c r="X156">
        <v>136</v>
      </c>
      <c r="Y156" t="str">
        <f t="shared" si="57"/>
        <v>best</v>
      </c>
      <c r="Z156">
        <v>7.1059426999999999</v>
      </c>
      <c r="AA156">
        <f t="shared" si="58"/>
        <v>136</v>
      </c>
      <c r="AB156" t="str">
        <f t="shared" si="59"/>
        <v>best</v>
      </c>
      <c r="AC156">
        <f t="shared" si="60"/>
        <v>7.1059426999999999</v>
      </c>
      <c r="AD156">
        <v>137</v>
      </c>
      <c r="AE156" t="str">
        <f t="shared" si="45"/>
        <v/>
      </c>
      <c r="AF156">
        <v>899.125</v>
      </c>
      <c r="AG156">
        <v>136</v>
      </c>
      <c r="AH156" t="str">
        <f t="shared" si="46"/>
        <v/>
      </c>
      <c r="AI156">
        <v>899.03099999999995</v>
      </c>
      <c r="AJ156">
        <v>138</v>
      </c>
      <c r="AK156" t="str">
        <f t="shared" si="47"/>
        <v>best</v>
      </c>
      <c r="AL156">
        <v>896.23310670000001</v>
      </c>
      <c r="AM156">
        <f t="shared" si="48"/>
        <v>138</v>
      </c>
    </row>
    <row r="157" spans="1:39" x14ac:dyDescent="0.25">
      <c r="A157" t="s">
        <v>487</v>
      </c>
      <c r="B157">
        <f t="shared" si="49"/>
        <v>139</v>
      </c>
      <c r="C157">
        <v>139</v>
      </c>
      <c r="D157" t="str">
        <f t="shared" si="50"/>
        <v>best</v>
      </c>
      <c r="E157">
        <v>13.7812</v>
      </c>
      <c r="F157">
        <v>130</v>
      </c>
      <c r="G157" t="str">
        <f t="shared" si="51"/>
        <v/>
      </c>
      <c r="H157">
        <v>10.1562</v>
      </c>
      <c r="I157">
        <v>136</v>
      </c>
      <c r="J157" t="str">
        <f t="shared" si="52"/>
        <v/>
      </c>
      <c r="K157">
        <v>10.7188</v>
      </c>
      <c r="L157">
        <v>131</v>
      </c>
      <c r="M157" t="str">
        <f t="shared" si="53"/>
        <v/>
      </c>
      <c r="N157">
        <v>7.1252826999999996</v>
      </c>
      <c r="O157">
        <v>133</v>
      </c>
      <c r="P157" t="str">
        <f t="shared" si="54"/>
        <v/>
      </c>
      <c r="Q157">
        <v>10.0594097</v>
      </c>
      <c r="R157">
        <v>136</v>
      </c>
      <c r="S157" t="str">
        <f t="shared" si="55"/>
        <v/>
      </c>
      <c r="T157">
        <v>9.8757783000000003</v>
      </c>
      <c r="U157">
        <v>137</v>
      </c>
      <c r="V157" t="str">
        <f t="shared" si="56"/>
        <v/>
      </c>
      <c r="W157">
        <v>9.6037566000000005</v>
      </c>
      <c r="X157">
        <v>137</v>
      </c>
      <c r="Y157" t="str">
        <f t="shared" si="57"/>
        <v/>
      </c>
      <c r="Z157">
        <v>7.0104392000000004</v>
      </c>
      <c r="AA157">
        <f t="shared" si="58"/>
        <v>137</v>
      </c>
      <c r="AB157" t="str">
        <f t="shared" si="59"/>
        <v/>
      </c>
      <c r="AC157">
        <f t="shared" si="60"/>
        <v>7.0104392000000004</v>
      </c>
      <c r="AD157">
        <v>140</v>
      </c>
      <c r="AE157" t="str">
        <f t="shared" si="45"/>
        <v>best</v>
      </c>
      <c r="AF157">
        <v>899.06200000000001</v>
      </c>
      <c r="AG157">
        <v>139</v>
      </c>
      <c r="AH157" t="str">
        <f t="shared" si="46"/>
        <v/>
      </c>
      <c r="AI157">
        <v>898.98400000000004</v>
      </c>
      <c r="AJ157">
        <v>138</v>
      </c>
      <c r="AK157" t="str">
        <f t="shared" si="47"/>
        <v/>
      </c>
      <c r="AL157">
        <v>897.56551779999995</v>
      </c>
      <c r="AM157">
        <f t="shared" si="48"/>
        <v>140</v>
      </c>
    </row>
    <row r="158" spans="1:39" x14ac:dyDescent="0.25">
      <c r="A158" t="s">
        <v>488</v>
      </c>
      <c r="B158">
        <f t="shared" si="49"/>
        <v>136</v>
      </c>
      <c r="C158">
        <v>136</v>
      </c>
      <c r="D158" t="str">
        <f t="shared" si="50"/>
        <v>best</v>
      </c>
      <c r="E158">
        <v>13.8438</v>
      </c>
      <c r="F158">
        <v>129</v>
      </c>
      <c r="G158" t="str">
        <f t="shared" si="51"/>
        <v/>
      </c>
      <c r="H158">
        <v>10.296900000000001</v>
      </c>
      <c r="I158">
        <v>133</v>
      </c>
      <c r="J158" t="str">
        <f t="shared" si="52"/>
        <v/>
      </c>
      <c r="K158">
        <v>10.7812</v>
      </c>
      <c r="L158">
        <v>129</v>
      </c>
      <c r="M158" t="str">
        <f t="shared" si="53"/>
        <v/>
      </c>
      <c r="N158">
        <v>7.2134045000000002</v>
      </c>
      <c r="O158">
        <v>133</v>
      </c>
      <c r="P158" t="str">
        <f t="shared" si="54"/>
        <v/>
      </c>
      <c r="Q158">
        <v>10.3023556</v>
      </c>
      <c r="R158">
        <v>133</v>
      </c>
      <c r="S158" t="str">
        <f t="shared" si="55"/>
        <v/>
      </c>
      <c r="T158">
        <v>9.7635561000000006</v>
      </c>
      <c r="U158">
        <v>135</v>
      </c>
      <c r="V158" t="str">
        <f t="shared" si="56"/>
        <v/>
      </c>
      <c r="W158">
        <v>9.4052197999999994</v>
      </c>
      <c r="X158">
        <v>135</v>
      </c>
      <c r="Y158" t="str">
        <f t="shared" si="57"/>
        <v/>
      </c>
      <c r="Z158">
        <v>6.7325185000000003</v>
      </c>
      <c r="AA158">
        <f t="shared" si="58"/>
        <v>135</v>
      </c>
      <c r="AB158" t="str">
        <f t="shared" si="59"/>
        <v/>
      </c>
      <c r="AC158">
        <f t="shared" si="60"/>
        <v>6.7325185000000003</v>
      </c>
      <c r="AD158">
        <v>138</v>
      </c>
      <c r="AE158" t="str">
        <f t="shared" si="45"/>
        <v>best</v>
      </c>
      <c r="AF158">
        <v>899.25</v>
      </c>
      <c r="AG158">
        <v>136</v>
      </c>
      <c r="AH158" t="str">
        <f t="shared" si="46"/>
        <v/>
      </c>
      <c r="AI158">
        <v>899.125</v>
      </c>
      <c r="AJ158">
        <v>138</v>
      </c>
      <c r="AK158" t="str">
        <f t="shared" si="47"/>
        <v>best</v>
      </c>
      <c r="AL158">
        <v>895.99379260000001</v>
      </c>
      <c r="AM158">
        <f t="shared" si="48"/>
        <v>138</v>
      </c>
    </row>
    <row r="159" spans="1:39" x14ac:dyDescent="0.25">
      <c r="A159" t="s">
        <v>489</v>
      </c>
      <c r="B159">
        <f t="shared" si="49"/>
        <v>136</v>
      </c>
      <c r="C159">
        <v>136</v>
      </c>
      <c r="D159" t="str">
        <f t="shared" si="50"/>
        <v>best</v>
      </c>
      <c r="E159">
        <v>13.9375</v>
      </c>
      <c r="F159">
        <v>130</v>
      </c>
      <c r="G159" t="str">
        <f t="shared" si="51"/>
        <v/>
      </c>
      <c r="H159">
        <v>10.375</v>
      </c>
      <c r="I159">
        <v>135</v>
      </c>
      <c r="J159" t="str">
        <f t="shared" si="52"/>
        <v/>
      </c>
      <c r="K159">
        <v>10.953099999999999</v>
      </c>
      <c r="L159">
        <v>130</v>
      </c>
      <c r="M159" t="str">
        <f t="shared" si="53"/>
        <v/>
      </c>
      <c r="N159">
        <v>7.5702309999999997</v>
      </c>
      <c r="O159">
        <v>132</v>
      </c>
      <c r="P159" t="str">
        <f t="shared" si="54"/>
        <v/>
      </c>
      <c r="Q159">
        <v>10.249047300000001</v>
      </c>
      <c r="R159">
        <v>135</v>
      </c>
      <c r="S159" t="str">
        <f t="shared" si="55"/>
        <v/>
      </c>
      <c r="T159">
        <v>9.8089355999999999</v>
      </c>
      <c r="U159">
        <v>135</v>
      </c>
      <c r="V159" t="str">
        <f t="shared" si="56"/>
        <v/>
      </c>
      <c r="W159">
        <v>9.6196593000000004</v>
      </c>
      <c r="X159">
        <v>135</v>
      </c>
      <c r="Y159" t="str">
        <f t="shared" si="57"/>
        <v/>
      </c>
      <c r="Z159">
        <v>7.2055543999999996</v>
      </c>
      <c r="AA159">
        <f t="shared" si="58"/>
        <v>135</v>
      </c>
      <c r="AB159" t="str">
        <f t="shared" si="59"/>
        <v/>
      </c>
      <c r="AC159">
        <f t="shared" si="60"/>
        <v>7.2055543999999996</v>
      </c>
      <c r="AD159">
        <v>137</v>
      </c>
      <c r="AE159" t="str">
        <f t="shared" si="45"/>
        <v/>
      </c>
      <c r="AF159">
        <v>898.04700000000003</v>
      </c>
      <c r="AG159">
        <v>136</v>
      </c>
      <c r="AH159" t="str">
        <f t="shared" si="46"/>
        <v/>
      </c>
      <c r="AI159">
        <v>898.92200000000003</v>
      </c>
      <c r="AJ159">
        <v>138</v>
      </c>
      <c r="AK159" t="str">
        <f t="shared" si="47"/>
        <v>best</v>
      </c>
      <c r="AL159">
        <v>897.01008690000003</v>
      </c>
      <c r="AM159">
        <f t="shared" si="48"/>
        <v>138</v>
      </c>
    </row>
  </sheetData>
  <mergeCells count="3">
    <mergeCell ref="AD1:AF1"/>
    <mergeCell ref="AG1:AI1"/>
    <mergeCell ref="AJ1:A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9FC3-45A9-454F-99A2-BF830C9CDA28}">
  <dimension ref="A1:R82"/>
  <sheetViews>
    <sheetView topLeftCell="A49" workbookViewId="0">
      <selection activeCell="A33" sqref="A33:A82"/>
    </sheetView>
  </sheetViews>
  <sheetFormatPr defaultRowHeight="15" x14ac:dyDescent="0.25"/>
  <cols>
    <col min="1" max="1" width="21" bestFit="1" customWidth="1"/>
  </cols>
  <sheetData>
    <row r="1" spans="1:18" x14ac:dyDescent="0.25">
      <c r="B1" s="45" t="s">
        <v>258</v>
      </c>
      <c r="C1" s="45"/>
      <c r="D1" s="45"/>
      <c r="E1" s="45" t="s">
        <v>259</v>
      </c>
      <c r="F1" s="45"/>
      <c r="G1" s="45"/>
      <c r="H1" s="45" t="s">
        <v>260</v>
      </c>
      <c r="I1" s="45"/>
      <c r="J1" s="45"/>
      <c r="K1" s="45" t="s">
        <v>261</v>
      </c>
      <c r="L1" s="45"/>
      <c r="M1" s="45"/>
      <c r="N1" s="45" t="s">
        <v>262</v>
      </c>
      <c r="O1" s="45"/>
      <c r="P1" s="45"/>
    </row>
    <row r="2" spans="1:18" x14ac:dyDescent="0.25">
      <c r="A2" t="s">
        <v>0</v>
      </c>
      <c r="B2">
        <v>100</v>
      </c>
      <c r="D2" t="s">
        <v>1</v>
      </c>
      <c r="E2">
        <v>100</v>
      </c>
      <c r="G2" t="s">
        <v>1</v>
      </c>
      <c r="H2">
        <v>100</v>
      </c>
      <c r="J2" t="s">
        <v>1</v>
      </c>
      <c r="K2">
        <v>100</v>
      </c>
      <c r="M2" t="s">
        <v>1</v>
      </c>
      <c r="N2">
        <v>100</v>
      </c>
      <c r="P2" t="s">
        <v>1</v>
      </c>
    </row>
    <row r="3" spans="1:18" x14ac:dyDescent="0.25">
      <c r="A3" t="s">
        <v>63</v>
      </c>
      <c r="B3">
        <v>678</v>
      </c>
      <c r="D3">
        <v>6.0838764000000003</v>
      </c>
      <c r="E3">
        <v>678</v>
      </c>
      <c r="G3">
        <v>6.0985208000000002</v>
      </c>
      <c r="H3">
        <v>678</v>
      </c>
      <c r="J3">
        <v>6.2998536999999999</v>
      </c>
      <c r="K3">
        <v>678</v>
      </c>
      <c r="M3">
        <v>6.4385246</v>
      </c>
      <c r="N3">
        <v>678</v>
      </c>
      <c r="P3">
        <v>6.6272532000000002</v>
      </c>
      <c r="Q3">
        <v>638</v>
      </c>
      <c r="R3">
        <v>3.8170513000000001</v>
      </c>
    </row>
    <row r="4" spans="1:18" x14ac:dyDescent="0.25">
      <c r="A4" t="s">
        <v>64</v>
      </c>
      <c r="B4">
        <v>676</v>
      </c>
      <c r="D4">
        <v>5.9051233999999999</v>
      </c>
      <c r="E4">
        <v>676</v>
      </c>
      <c r="G4">
        <v>5.9720870000000001</v>
      </c>
      <c r="H4">
        <v>676</v>
      </c>
      <c r="J4">
        <v>6.0231510000000004</v>
      </c>
      <c r="K4">
        <v>676</v>
      </c>
      <c r="M4">
        <v>6.0940487000000001</v>
      </c>
      <c r="N4">
        <v>676</v>
      </c>
      <c r="P4">
        <v>6.2839954999999996</v>
      </c>
      <c r="Q4">
        <v>603</v>
      </c>
      <c r="R4">
        <v>3.8216915999999999</v>
      </c>
    </row>
    <row r="5" spans="1:18" x14ac:dyDescent="0.25">
      <c r="A5" t="s">
        <v>65</v>
      </c>
      <c r="B5">
        <v>679</v>
      </c>
      <c r="D5">
        <v>6.4405197000000003</v>
      </c>
      <c r="E5">
        <v>679</v>
      </c>
      <c r="G5">
        <v>6.4424503</v>
      </c>
      <c r="H5">
        <v>679</v>
      </c>
      <c r="J5">
        <v>6.2903273000000004</v>
      </c>
      <c r="K5">
        <v>679</v>
      </c>
      <c r="M5">
        <v>6.3166599999999997</v>
      </c>
      <c r="N5">
        <v>678</v>
      </c>
      <c r="P5">
        <v>6.4482195000000004</v>
      </c>
      <c r="Q5">
        <v>613</v>
      </c>
      <c r="R5">
        <v>3.8122411</v>
      </c>
    </row>
    <row r="6" spans="1:18" x14ac:dyDescent="0.25">
      <c r="A6" t="s">
        <v>66</v>
      </c>
      <c r="B6">
        <v>680</v>
      </c>
      <c r="D6">
        <v>6.1744000999999997</v>
      </c>
      <c r="E6">
        <v>680</v>
      </c>
      <c r="G6">
        <v>6.3657031000000002</v>
      </c>
      <c r="H6">
        <v>680</v>
      </c>
      <c r="J6">
        <v>6.2274529000000003</v>
      </c>
      <c r="K6">
        <v>680</v>
      </c>
      <c r="M6">
        <v>6.3384670999999999</v>
      </c>
      <c r="N6">
        <v>679</v>
      </c>
      <c r="P6">
        <v>6.4645634000000003</v>
      </c>
      <c r="Q6">
        <v>626</v>
      </c>
      <c r="R6">
        <v>3.8451154000000001</v>
      </c>
    </row>
    <row r="7" spans="1:18" x14ac:dyDescent="0.25">
      <c r="A7" t="s">
        <v>67</v>
      </c>
      <c r="B7">
        <v>675</v>
      </c>
      <c r="D7">
        <v>6.0008547999999999</v>
      </c>
      <c r="E7">
        <v>675</v>
      </c>
      <c r="G7">
        <v>6.0583483999999999</v>
      </c>
      <c r="H7">
        <v>675</v>
      </c>
      <c r="J7">
        <v>6.1057937999999998</v>
      </c>
      <c r="K7">
        <v>675</v>
      </c>
      <c r="M7">
        <v>6.0934267000000002</v>
      </c>
      <c r="N7">
        <v>675</v>
      </c>
      <c r="P7">
        <v>6.3484509999999998</v>
      </c>
      <c r="Q7">
        <v>623</v>
      </c>
      <c r="R7">
        <v>3.9243652999999998</v>
      </c>
    </row>
    <row r="8" spans="1:18" x14ac:dyDescent="0.25">
      <c r="A8" t="s">
        <v>68</v>
      </c>
      <c r="B8">
        <v>680</v>
      </c>
      <c r="D8">
        <v>5.7342735999999999</v>
      </c>
      <c r="E8">
        <v>680</v>
      </c>
      <c r="G8">
        <v>5.8704578999999999</v>
      </c>
      <c r="H8">
        <v>680</v>
      </c>
      <c r="J8">
        <v>5.960064</v>
      </c>
      <c r="K8">
        <v>680</v>
      </c>
      <c r="M8">
        <v>6.0730613</v>
      </c>
      <c r="N8">
        <v>678</v>
      </c>
      <c r="P8">
        <v>6.1726985000000001</v>
      </c>
      <c r="Q8">
        <v>614</v>
      </c>
      <c r="R8">
        <v>4.0042986999999997</v>
      </c>
    </row>
    <row r="9" spans="1:18" x14ac:dyDescent="0.25">
      <c r="A9" t="s">
        <v>69</v>
      </c>
      <c r="B9">
        <v>680</v>
      </c>
      <c r="D9">
        <v>6.7469336999999996</v>
      </c>
      <c r="E9">
        <v>680</v>
      </c>
      <c r="G9">
        <v>6.7225099999999998</v>
      </c>
      <c r="H9">
        <v>680</v>
      </c>
      <c r="J9">
        <v>6.8086181999999997</v>
      </c>
      <c r="K9">
        <v>680</v>
      </c>
      <c r="M9">
        <v>6.7878825000000003</v>
      </c>
      <c r="N9">
        <v>680</v>
      </c>
      <c r="P9">
        <v>6.9097841999999998</v>
      </c>
      <c r="Q9">
        <v>623</v>
      </c>
      <c r="R9">
        <v>4.4702715</v>
      </c>
    </row>
    <row r="10" spans="1:18" x14ac:dyDescent="0.25">
      <c r="A10" t="s">
        <v>70</v>
      </c>
      <c r="B10">
        <v>672</v>
      </c>
      <c r="D10">
        <v>6.8270778999999999</v>
      </c>
      <c r="E10">
        <v>672</v>
      </c>
      <c r="G10">
        <v>6.8074123000000002</v>
      </c>
      <c r="H10">
        <v>672</v>
      </c>
      <c r="J10">
        <v>6.8354222</v>
      </c>
      <c r="K10">
        <v>672</v>
      </c>
      <c r="M10">
        <v>6.7156188999999999</v>
      </c>
      <c r="N10">
        <v>638</v>
      </c>
      <c r="P10">
        <v>6.8441383</v>
      </c>
      <c r="Q10">
        <v>628</v>
      </c>
      <c r="R10">
        <v>4.4769329999999998</v>
      </c>
    </row>
    <row r="11" spans="1:18" x14ac:dyDescent="0.25">
      <c r="A11" t="s">
        <v>71</v>
      </c>
      <c r="B11">
        <v>677</v>
      </c>
      <c r="D11">
        <v>6.2780695</v>
      </c>
      <c r="E11">
        <v>677</v>
      </c>
      <c r="G11">
        <v>6.1257783999999997</v>
      </c>
      <c r="H11">
        <v>677</v>
      </c>
      <c r="J11">
        <v>6.0506932000000004</v>
      </c>
      <c r="K11">
        <v>677</v>
      </c>
      <c r="M11">
        <v>6.194242</v>
      </c>
      <c r="N11">
        <v>676</v>
      </c>
      <c r="P11">
        <v>6.2331553</v>
      </c>
      <c r="Q11">
        <v>613</v>
      </c>
      <c r="R11">
        <v>3.9552022</v>
      </c>
    </row>
    <row r="12" spans="1:18" x14ac:dyDescent="0.25">
      <c r="A12" t="s">
        <v>72</v>
      </c>
      <c r="B12">
        <v>668</v>
      </c>
      <c r="D12">
        <v>5.9570767</v>
      </c>
      <c r="E12">
        <v>668</v>
      </c>
      <c r="G12">
        <v>6.0437482999999999</v>
      </c>
      <c r="H12">
        <v>668</v>
      </c>
      <c r="J12">
        <v>5.9011307000000004</v>
      </c>
      <c r="K12">
        <v>668</v>
      </c>
      <c r="M12">
        <v>6.0920294999999998</v>
      </c>
      <c r="N12">
        <v>665</v>
      </c>
      <c r="P12">
        <v>6.3153889000000003</v>
      </c>
      <c r="Q12">
        <v>629</v>
      </c>
      <c r="R12">
        <v>3.9541352000000001</v>
      </c>
    </row>
    <row r="13" spans="1:18" x14ac:dyDescent="0.25">
      <c r="A13" t="s">
        <v>73</v>
      </c>
      <c r="B13">
        <v>560</v>
      </c>
      <c r="D13">
        <v>23.369740400000001</v>
      </c>
      <c r="E13">
        <v>559</v>
      </c>
      <c r="G13">
        <v>23.445025699999999</v>
      </c>
      <c r="H13">
        <v>552</v>
      </c>
      <c r="J13">
        <v>23.351839900000002</v>
      </c>
      <c r="K13">
        <v>539</v>
      </c>
      <c r="M13">
        <v>23.683037200000001</v>
      </c>
      <c r="N13">
        <v>503</v>
      </c>
      <c r="P13">
        <v>24.254785200000001</v>
      </c>
      <c r="Q13">
        <v>543</v>
      </c>
      <c r="R13">
        <v>21.638843600000001</v>
      </c>
    </row>
    <row r="14" spans="1:18" x14ac:dyDescent="0.25">
      <c r="A14" t="s">
        <v>74</v>
      </c>
      <c r="B14">
        <v>561</v>
      </c>
      <c r="D14">
        <v>23.5627827</v>
      </c>
      <c r="E14">
        <v>556</v>
      </c>
      <c r="G14">
        <v>23.2949293</v>
      </c>
      <c r="H14">
        <v>553</v>
      </c>
      <c r="J14">
        <v>23.547612099999998</v>
      </c>
      <c r="K14">
        <v>543</v>
      </c>
      <c r="M14">
        <v>23.5956765</v>
      </c>
      <c r="N14">
        <v>502</v>
      </c>
      <c r="P14">
        <v>23.964524000000001</v>
      </c>
      <c r="Q14">
        <v>542</v>
      </c>
      <c r="R14">
        <v>21.8394002</v>
      </c>
    </row>
    <row r="15" spans="1:18" x14ac:dyDescent="0.25">
      <c r="A15" t="s">
        <v>75</v>
      </c>
      <c r="B15">
        <v>558</v>
      </c>
      <c r="D15">
        <v>23.324005499999998</v>
      </c>
      <c r="E15">
        <v>550</v>
      </c>
      <c r="G15">
        <v>23.456134200000001</v>
      </c>
      <c r="H15">
        <v>549</v>
      </c>
      <c r="J15">
        <v>23.790358999999999</v>
      </c>
      <c r="K15">
        <v>536</v>
      </c>
      <c r="M15">
        <v>23.791121100000002</v>
      </c>
      <c r="N15">
        <v>506</v>
      </c>
      <c r="P15">
        <v>24.306300700000001</v>
      </c>
      <c r="Q15">
        <v>539</v>
      </c>
      <c r="R15">
        <v>21.6683621</v>
      </c>
    </row>
    <row r="16" spans="1:18" x14ac:dyDescent="0.25">
      <c r="A16" t="s">
        <v>76</v>
      </c>
      <c r="B16">
        <v>561</v>
      </c>
      <c r="D16">
        <v>23.6470202</v>
      </c>
      <c r="E16">
        <v>555</v>
      </c>
      <c r="G16">
        <v>23.7809521</v>
      </c>
      <c r="H16">
        <v>543</v>
      </c>
      <c r="J16">
        <v>23.864188599999999</v>
      </c>
      <c r="K16">
        <v>536</v>
      </c>
      <c r="M16">
        <v>23.730866599999999</v>
      </c>
      <c r="N16">
        <v>498</v>
      </c>
      <c r="P16">
        <v>23.3853866</v>
      </c>
      <c r="Q16">
        <v>552</v>
      </c>
      <c r="R16">
        <v>22.271286799999999</v>
      </c>
    </row>
    <row r="17" spans="1:18" x14ac:dyDescent="0.25">
      <c r="A17" t="s">
        <v>77</v>
      </c>
      <c r="B17">
        <v>561</v>
      </c>
      <c r="D17">
        <v>24.398994999999999</v>
      </c>
      <c r="E17">
        <v>561</v>
      </c>
      <c r="G17">
        <v>24.371171499999999</v>
      </c>
      <c r="H17">
        <v>553</v>
      </c>
      <c r="J17">
        <v>24.767506300000001</v>
      </c>
      <c r="K17">
        <v>533</v>
      </c>
      <c r="M17">
        <v>24.8667984</v>
      </c>
      <c r="N17">
        <v>487</v>
      </c>
      <c r="P17">
        <v>24.575128200000002</v>
      </c>
      <c r="Q17">
        <v>547</v>
      </c>
      <c r="R17">
        <v>21.710442100000002</v>
      </c>
    </row>
    <row r="18" spans="1:18" x14ac:dyDescent="0.25">
      <c r="A18" t="s">
        <v>78</v>
      </c>
      <c r="B18">
        <v>560</v>
      </c>
      <c r="D18">
        <v>23.985660899999999</v>
      </c>
      <c r="E18">
        <v>558</v>
      </c>
      <c r="G18">
        <v>24.146799099999999</v>
      </c>
      <c r="H18">
        <v>544</v>
      </c>
      <c r="J18">
        <v>24.333849300000001</v>
      </c>
      <c r="K18">
        <v>536</v>
      </c>
      <c r="M18">
        <v>24.3520675</v>
      </c>
      <c r="N18">
        <v>487</v>
      </c>
      <c r="P18">
        <v>23.765585900000001</v>
      </c>
      <c r="Q18">
        <v>543</v>
      </c>
      <c r="R18">
        <v>22.0756759</v>
      </c>
    </row>
    <row r="19" spans="1:18" x14ac:dyDescent="0.25">
      <c r="A19" t="s">
        <v>79</v>
      </c>
      <c r="B19">
        <v>560</v>
      </c>
      <c r="D19">
        <v>23.289024999999999</v>
      </c>
      <c r="E19">
        <v>556</v>
      </c>
      <c r="G19">
        <v>23.276541399999999</v>
      </c>
      <c r="H19">
        <v>554</v>
      </c>
      <c r="J19">
        <v>23.6771694</v>
      </c>
      <c r="K19">
        <v>537</v>
      </c>
      <c r="M19">
        <v>23.627915099999999</v>
      </c>
      <c r="N19">
        <v>500</v>
      </c>
      <c r="P19">
        <v>23.827750999999999</v>
      </c>
      <c r="Q19">
        <v>543</v>
      </c>
      <c r="R19">
        <v>21.716089700000001</v>
      </c>
    </row>
    <row r="20" spans="1:18" x14ac:dyDescent="0.25">
      <c r="A20" t="s">
        <v>80</v>
      </c>
      <c r="B20">
        <v>556</v>
      </c>
      <c r="D20">
        <v>23.595186099999999</v>
      </c>
      <c r="E20">
        <v>560</v>
      </c>
      <c r="G20">
        <v>23.618392199999999</v>
      </c>
      <c r="H20">
        <v>552</v>
      </c>
      <c r="J20">
        <v>23.874085999999998</v>
      </c>
      <c r="K20">
        <v>539</v>
      </c>
      <c r="M20">
        <v>24.153711900000001</v>
      </c>
      <c r="N20">
        <v>479</v>
      </c>
      <c r="P20">
        <v>22.598006399999999</v>
      </c>
      <c r="Q20">
        <v>551</v>
      </c>
      <c r="R20">
        <v>22.092143</v>
      </c>
    </row>
    <row r="21" spans="1:18" x14ac:dyDescent="0.25">
      <c r="A21" t="s">
        <v>81</v>
      </c>
      <c r="B21">
        <v>566</v>
      </c>
      <c r="D21">
        <v>24.034596199999999</v>
      </c>
      <c r="E21">
        <v>569</v>
      </c>
      <c r="G21">
        <v>24.257286400000002</v>
      </c>
      <c r="H21">
        <v>562</v>
      </c>
      <c r="J21">
        <v>24.420974000000001</v>
      </c>
      <c r="K21">
        <v>555</v>
      </c>
      <c r="M21">
        <v>25.276569899999998</v>
      </c>
      <c r="N21">
        <v>501</v>
      </c>
      <c r="P21">
        <v>24.717265600000001</v>
      </c>
      <c r="Q21">
        <v>559</v>
      </c>
      <c r="R21">
        <v>22.544026800000001</v>
      </c>
    </row>
    <row r="22" spans="1:18" x14ac:dyDescent="0.25">
      <c r="A22" t="s">
        <v>82</v>
      </c>
      <c r="B22">
        <v>565</v>
      </c>
      <c r="D22">
        <v>23.9767844</v>
      </c>
      <c r="E22">
        <v>562</v>
      </c>
      <c r="G22">
        <v>24.0700331</v>
      </c>
      <c r="H22">
        <v>553</v>
      </c>
      <c r="J22">
        <v>24.405373399999998</v>
      </c>
      <c r="K22">
        <v>539</v>
      </c>
      <c r="M22">
        <v>24.455297900000001</v>
      </c>
      <c r="N22">
        <v>497</v>
      </c>
      <c r="P22">
        <v>24.011878200000002</v>
      </c>
      <c r="Q22">
        <v>553</v>
      </c>
      <c r="R22">
        <v>22.4233957</v>
      </c>
    </row>
    <row r="23" spans="1:18" x14ac:dyDescent="0.25">
      <c r="A23" t="s">
        <v>83</v>
      </c>
      <c r="B23">
        <v>561</v>
      </c>
      <c r="D23">
        <v>6.8789423999999997</v>
      </c>
      <c r="E23">
        <v>561</v>
      </c>
      <c r="G23">
        <v>7.0503365000000002</v>
      </c>
      <c r="H23">
        <v>561</v>
      </c>
      <c r="J23">
        <v>7.2951667999999996</v>
      </c>
      <c r="K23">
        <v>561</v>
      </c>
      <c r="M23">
        <v>7.3688884999999997</v>
      </c>
      <c r="N23">
        <v>561</v>
      </c>
      <c r="P23">
        <v>7.1793009999999997</v>
      </c>
      <c r="Q23">
        <v>440</v>
      </c>
      <c r="R23">
        <v>4.4636554999999998</v>
      </c>
    </row>
    <row r="24" spans="1:18" x14ac:dyDescent="0.25">
      <c r="A24" t="s">
        <v>84</v>
      </c>
      <c r="B24">
        <v>540</v>
      </c>
      <c r="D24">
        <v>6.7418902999999997</v>
      </c>
      <c r="E24">
        <v>540</v>
      </c>
      <c r="G24">
        <v>7.3617683999999999</v>
      </c>
      <c r="H24">
        <v>540</v>
      </c>
      <c r="J24">
        <v>7.1709411000000003</v>
      </c>
      <c r="K24">
        <v>540</v>
      </c>
      <c r="M24">
        <v>7.2070597999999997</v>
      </c>
      <c r="N24">
        <v>540</v>
      </c>
      <c r="P24">
        <v>7.1658302999999997</v>
      </c>
      <c r="Q24">
        <v>452</v>
      </c>
      <c r="R24">
        <v>4.5815481</v>
      </c>
    </row>
    <row r="25" spans="1:18" x14ac:dyDescent="0.25">
      <c r="A25" t="s">
        <v>85</v>
      </c>
      <c r="B25">
        <v>548</v>
      </c>
      <c r="D25">
        <v>6.4853439000000002</v>
      </c>
      <c r="E25">
        <v>548</v>
      </c>
      <c r="G25">
        <v>6.6118981999999997</v>
      </c>
      <c r="H25">
        <v>548</v>
      </c>
      <c r="J25">
        <v>6.7173666000000001</v>
      </c>
      <c r="K25">
        <v>548</v>
      </c>
      <c r="M25">
        <v>6.7703110000000004</v>
      </c>
      <c r="N25">
        <v>548</v>
      </c>
      <c r="P25">
        <v>6.6913990999999999</v>
      </c>
      <c r="Q25">
        <v>461</v>
      </c>
      <c r="R25">
        <v>4.5277079999999996</v>
      </c>
    </row>
    <row r="26" spans="1:18" x14ac:dyDescent="0.25">
      <c r="A26" t="s">
        <v>86</v>
      </c>
      <c r="B26">
        <v>554</v>
      </c>
      <c r="D26">
        <v>8.1323079000000007</v>
      </c>
      <c r="E26">
        <v>554</v>
      </c>
      <c r="G26">
        <v>8.3467114999999996</v>
      </c>
      <c r="H26">
        <v>554</v>
      </c>
      <c r="J26">
        <v>8.3162113000000009</v>
      </c>
      <c r="K26">
        <v>554</v>
      </c>
      <c r="M26">
        <v>8.3297218999999991</v>
      </c>
      <c r="N26">
        <v>554</v>
      </c>
      <c r="P26">
        <v>8.1405785999999996</v>
      </c>
      <c r="Q26">
        <v>453</v>
      </c>
      <c r="R26">
        <v>5.0080292000000002</v>
      </c>
    </row>
    <row r="27" spans="1:18" x14ac:dyDescent="0.25">
      <c r="A27" t="s">
        <v>87</v>
      </c>
      <c r="B27">
        <v>534</v>
      </c>
      <c r="D27">
        <v>6.4397140999999998</v>
      </c>
      <c r="E27">
        <v>534</v>
      </c>
      <c r="G27">
        <v>6.6926826999999998</v>
      </c>
      <c r="H27">
        <v>534</v>
      </c>
      <c r="J27">
        <v>6.6401303</v>
      </c>
      <c r="K27">
        <v>534</v>
      </c>
      <c r="M27">
        <v>6.7347158</v>
      </c>
      <c r="N27">
        <v>533</v>
      </c>
      <c r="P27">
        <v>6.7408824999999997</v>
      </c>
      <c r="Q27">
        <v>460</v>
      </c>
      <c r="R27">
        <v>4.5716390999999996</v>
      </c>
    </row>
    <row r="28" spans="1:18" x14ac:dyDescent="0.25">
      <c r="A28" t="s">
        <v>88</v>
      </c>
      <c r="B28">
        <v>540</v>
      </c>
      <c r="D28">
        <v>7.1143678000000001</v>
      </c>
      <c r="E28">
        <v>540</v>
      </c>
      <c r="G28">
        <v>7.1058592000000003</v>
      </c>
      <c r="H28">
        <v>540</v>
      </c>
      <c r="J28">
        <v>7.2306096000000002</v>
      </c>
      <c r="K28">
        <v>540</v>
      </c>
      <c r="M28">
        <v>7.0698941</v>
      </c>
      <c r="N28">
        <v>540</v>
      </c>
      <c r="P28">
        <v>7.0071196000000002</v>
      </c>
      <c r="Q28">
        <v>439</v>
      </c>
      <c r="R28">
        <v>4.7094446000000003</v>
      </c>
    </row>
    <row r="29" spans="1:18" x14ac:dyDescent="0.25">
      <c r="A29" t="s">
        <v>89</v>
      </c>
      <c r="B29">
        <v>557</v>
      </c>
      <c r="D29">
        <v>7.0639390999999998</v>
      </c>
      <c r="E29">
        <v>557</v>
      </c>
      <c r="G29">
        <v>7.2377630999999996</v>
      </c>
      <c r="H29">
        <v>557</v>
      </c>
      <c r="J29">
        <v>7.2999612000000003</v>
      </c>
      <c r="K29">
        <v>557</v>
      </c>
      <c r="M29">
        <v>7.2349379000000003</v>
      </c>
      <c r="N29">
        <v>557</v>
      </c>
      <c r="P29">
        <v>7.2157033000000004</v>
      </c>
      <c r="Q29">
        <v>448</v>
      </c>
      <c r="R29">
        <v>4.6167838999999997</v>
      </c>
    </row>
    <row r="30" spans="1:18" x14ac:dyDescent="0.25">
      <c r="A30" t="s">
        <v>90</v>
      </c>
      <c r="B30">
        <v>545</v>
      </c>
      <c r="D30">
        <v>6.7960919999999998</v>
      </c>
      <c r="E30">
        <v>545</v>
      </c>
      <c r="G30">
        <v>6.7405397000000002</v>
      </c>
      <c r="H30">
        <v>545</v>
      </c>
      <c r="J30">
        <v>6.6947663999999998</v>
      </c>
      <c r="K30">
        <v>545</v>
      </c>
      <c r="M30">
        <v>6.9867537999999998</v>
      </c>
      <c r="N30">
        <v>544</v>
      </c>
      <c r="P30">
        <v>6.9357971000000003</v>
      </c>
      <c r="Q30">
        <v>459</v>
      </c>
      <c r="R30">
        <v>4.6474603999999999</v>
      </c>
    </row>
    <row r="31" spans="1:18" x14ac:dyDescent="0.25">
      <c r="A31" t="s">
        <v>91</v>
      </c>
      <c r="B31">
        <v>533</v>
      </c>
      <c r="D31">
        <v>7.0314120000000004</v>
      </c>
      <c r="E31">
        <v>533</v>
      </c>
      <c r="G31">
        <v>6.9041154999999996</v>
      </c>
      <c r="H31">
        <v>533</v>
      </c>
      <c r="J31">
        <v>6.9173708999999999</v>
      </c>
      <c r="K31">
        <v>533</v>
      </c>
      <c r="M31">
        <v>7.0474940000000004</v>
      </c>
      <c r="N31">
        <v>527</v>
      </c>
      <c r="P31">
        <v>6.8856020000000004</v>
      </c>
      <c r="Q31">
        <v>459</v>
      </c>
      <c r="R31">
        <v>4.9604242000000003</v>
      </c>
    </row>
    <row r="32" spans="1:18" x14ac:dyDescent="0.25">
      <c r="A32" t="s">
        <v>92</v>
      </c>
      <c r="B32">
        <v>542</v>
      </c>
      <c r="D32">
        <v>8.3186684999999994</v>
      </c>
      <c r="E32">
        <v>542</v>
      </c>
      <c r="G32">
        <v>8.3318124999999998</v>
      </c>
      <c r="H32">
        <v>542</v>
      </c>
      <c r="J32">
        <v>8.1635836000000008</v>
      </c>
      <c r="K32">
        <v>542</v>
      </c>
      <c r="M32">
        <v>8.2157288000000008</v>
      </c>
      <c r="N32">
        <v>450</v>
      </c>
      <c r="P32">
        <v>6.8200664</v>
      </c>
      <c r="Q32">
        <v>461</v>
      </c>
      <c r="R32">
        <v>5.6331490000000004</v>
      </c>
    </row>
    <row r="33" spans="1:18" x14ac:dyDescent="0.25">
      <c r="A33" t="s">
        <v>93</v>
      </c>
      <c r="B33">
        <v>385</v>
      </c>
      <c r="D33">
        <v>23.265782399999999</v>
      </c>
      <c r="E33">
        <v>377</v>
      </c>
      <c r="G33">
        <v>22.9913037</v>
      </c>
      <c r="H33">
        <v>368</v>
      </c>
      <c r="J33">
        <v>22.722249300000001</v>
      </c>
      <c r="K33">
        <v>347</v>
      </c>
      <c r="M33">
        <v>22.497489699999999</v>
      </c>
      <c r="N33">
        <v>289</v>
      </c>
      <c r="P33">
        <v>21.255460599999999</v>
      </c>
      <c r="Q33">
        <v>372</v>
      </c>
      <c r="R33">
        <v>23.385190699999999</v>
      </c>
    </row>
    <row r="34" spans="1:18" x14ac:dyDescent="0.25">
      <c r="A34" t="s">
        <v>94</v>
      </c>
      <c r="B34">
        <v>378</v>
      </c>
      <c r="D34">
        <v>22.341553699999999</v>
      </c>
      <c r="E34">
        <v>374</v>
      </c>
      <c r="G34">
        <v>21.983876500000001</v>
      </c>
      <c r="H34">
        <v>371</v>
      </c>
      <c r="J34">
        <v>21.955044699999998</v>
      </c>
      <c r="K34">
        <v>346</v>
      </c>
      <c r="M34">
        <v>21.345455600000001</v>
      </c>
      <c r="N34">
        <v>302</v>
      </c>
      <c r="P34">
        <v>21.136849000000002</v>
      </c>
      <c r="Q34">
        <v>362</v>
      </c>
      <c r="R34">
        <v>22.5114017</v>
      </c>
    </row>
    <row r="35" spans="1:18" x14ac:dyDescent="0.25">
      <c r="A35" t="s">
        <v>95</v>
      </c>
      <c r="B35">
        <v>374</v>
      </c>
      <c r="D35">
        <v>21.7963463</v>
      </c>
      <c r="E35">
        <v>367</v>
      </c>
      <c r="G35">
        <v>21.792093900000001</v>
      </c>
      <c r="H35">
        <v>358</v>
      </c>
      <c r="J35">
        <v>21.860086200000001</v>
      </c>
      <c r="K35">
        <v>343</v>
      </c>
      <c r="M35">
        <v>21.3058871</v>
      </c>
      <c r="N35">
        <v>320</v>
      </c>
      <c r="P35">
        <v>21.164215500000001</v>
      </c>
      <c r="Q35">
        <v>373</v>
      </c>
      <c r="R35">
        <v>23.117726699999999</v>
      </c>
    </row>
    <row r="36" spans="1:18" x14ac:dyDescent="0.25">
      <c r="A36" t="s">
        <v>96</v>
      </c>
      <c r="B36">
        <v>375</v>
      </c>
      <c r="D36">
        <v>21.971030299999999</v>
      </c>
      <c r="E36">
        <v>363</v>
      </c>
      <c r="G36">
        <v>21.536014399999999</v>
      </c>
      <c r="H36">
        <v>359</v>
      </c>
      <c r="J36">
        <v>21.9512602</v>
      </c>
      <c r="K36">
        <v>335</v>
      </c>
      <c r="M36">
        <v>21.4911554</v>
      </c>
      <c r="N36">
        <v>304</v>
      </c>
      <c r="P36">
        <v>20.9746278</v>
      </c>
      <c r="Q36">
        <v>362</v>
      </c>
      <c r="R36">
        <v>22.663496599999998</v>
      </c>
    </row>
    <row r="37" spans="1:18" x14ac:dyDescent="0.25">
      <c r="A37" t="s">
        <v>97</v>
      </c>
      <c r="B37">
        <v>371</v>
      </c>
      <c r="D37">
        <v>21.810295400000001</v>
      </c>
      <c r="E37">
        <v>376</v>
      </c>
      <c r="G37">
        <v>21.969459700000002</v>
      </c>
      <c r="H37">
        <v>358</v>
      </c>
      <c r="J37">
        <v>21.668909500000002</v>
      </c>
      <c r="K37">
        <v>348</v>
      </c>
      <c r="M37">
        <v>21.5513485</v>
      </c>
      <c r="N37">
        <v>293</v>
      </c>
      <c r="P37">
        <v>20.634534599999999</v>
      </c>
      <c r="Q37">
        <v>356</v>
      </c>
      <c r="R37">
        <v>21.745152999999998</v>
      </c>
    </row>
    <row r="38" spans="1:18" x14ac:dyDescent="0.25">
      <c r="A38" t="s">
        <v>98</v>
      </c>
      <c r="B38">
        <v>386</v>
      </c>
      <c r="D38">
        <v>22.304332899999999</v>
      </c>
      <c r="E38">
        <v>370</v>
      </c>
      <c r="G38">
        <v>21.442770700000001</v>
      </c>
      <c r="H38">
        <v>353</v>
      </c>
      <c r="J38">
        <v>20.871344400000002</v>
      </c>
      <c r="K38">
        <v>340</v>
      </c>
      <c r="M38">
        <v>20.987502299999999</v>
      </c>
      <c r="N38">
        <v>283</v>
      </c>
      <c r="P38">
        <v>19.078281700000002</v>
      </c>
      <c r="Q38">
        <v>349</v>
      </c>
      <c r="R38">
        <v>21.570600299999999</v>
      </c>
    </row>
    <row r="39" spans="1:18" x14ac:dyDescent="0.25">
      <c r="A39" t="s">
        <v>99</v>
      </c>
      <c r="B39">
        <v>382</v>
      </c>
      <c r="D39">
        <v>22.3127265</v>
      </c>
      <c r="E39">
        <v>365</v>
      </c>
      <c r="G39">
        <v>21.891656099999999</v>
      </c>
      <c r="H39">
        <v>356</v>
      </c>
      <c r="J39">
        <v>22.441541699999998</v>
      </c>
      <c r="K39">
        <v>349</v>
      </c>
      <c r="M39">
        <v>22.808722400000001</v>
      </c>
      <c r="N39">
        <v>320</v>
      </c>
      <c r="P39">
        <v>21.4620733</v>
      </c>
      <c r="Q39">
        <v>366</v>
      </c>
      <c r="R39">
        <v>22.867298600000002</v>
      </c>
    </row>
    <row r="40" spans="1:18" x14ac:dyDescent="0.25">
      <c r="A40" t="s">
        <v>100</v>
      </c>
      <c r="B40">
        <v>380</v>
      </c>
      <c r="D40">
        <v>22.1798976</v>
      </c>
      <c r="E40">
        <v>378</v>
      </c>
      <c r="G40">
        <v>22.5390768</v>
      </c>
      <c r="H40">
        <v>366</v>
      </c>
      <c r="J40">
        <v>22.4607992</v>
      </c>
      <c r="K40">
        <v>336</v>
      </c>
      <c r="M40">
        <v>22.171999899999999</v>
      </c>
      <c r="N40">
        <v>306</v>
      </c>
      <c r="P40">
        <v>21.288094900000001</v>
      </c>
      <c r="Q40">
        <v>359</v>
      </c>
      <c r="R40">
        <v>21.951872300000002</v>
      </c>
    </row>
    <row r="41" spans="1:18" x14ac:dyDescent="0.25">
      <c r="A41" t="s">
        <v>101</v>
      </c>
      <c r="B41">
        <v>381</v>
      </c>
      <c r="D41">
        <v>22.177870899999998</v>
      </c>
      <c r="E41">
        <v>375</v>
      </c>
      <c r="G41">
        <v>22.457322900000001</v>
      </c>
      <c r="H41">
        <v>345</v>
      </c>
      <c r="J41">
        <v>21.835390499999999</v>
      </c>
      <c r="K41">
        <v>332</v>
      </c>
      <c r="M41">
        <v>21.894159800000001</v>
      </c>
      <c r="N41">
        <v>292</v>
      </c>
      <c r="P41">
        <v>20.136055299999999</v>
      </c>
      <c r="Q41">
        <v>369</v>
      </c>
      <c r="R41">
        <v>22.682219799999999</v>
      </c>
    </row>
    <row r="42" spans="1:18" x14ac:dyDescent="0.25">
      <c r="A42" t="s">
        <v>102</v>
      </c>
      <c r="B42">
        <v>382</v>
      </c>
      <c r="D42">
        <v>22.823503299999999</v>
      </c>
      <c r="E42">
        <v>363</v>
      </c>
      <c r="G42">
        <v>22.286510100000001</v>
      </c>
      <c r="H42">
        <v>356</v>
      </c>
      <c r="J42">
        <v>22.465262800000001</v>
      </c>
      <c r="K42">
        <v>350</v>
      </c>
      <c r="M42">
        <v>22.431558599999999</v>
      </c>
      <c r="N42">
        <v>295</v>
      </c>
      <c r="P42">
        <v>20.694192000000001</v>
      </c>
      <c r="Q42">
        <v>364</v>
      </c>
      <c r="R42">
        <v>22.6705191</v>
      </c>
    </row>
    <row r="43" spans="1:18" x14ac:dyDescent="0.25">
      <c r="A43" t="s">
        <v>103</v>
      </c>
      <c r="B43">
        <v>489</v>
      </c>
      <c r="D43">
        <v>10.0112641</v>
      </c>
      <c r="E43">
        <v>489</v>
      </c>
      <c r="G43">
        <v>10.097143000000001</v>
      </c>
      <c r="H43">
        <v>489</v>
      </c>
      <c r="J43">
        <v>10.505492200000001</v>
      </c>
      <c r="K43">
        <v>489</v>
      </c>
      <c r="M43">
        <v>10.5141343</v>
      </c>
      <c r="N43">
        <v>489</v>
      </c>
      <c r="P43">
        <v>9.6027421000000004</v>
      </c>
      <c r="Q43">
        <v>366</v>
      </c>
      <c r="R43">
        <v>6.7485447000000001</v>
      </c>
    </row>
    <row r="44" spans="1:18" x14ac:dyDescent="0.25">
      <c r="A44" t="s">
        <v>104</v>
      </c>
      <c r="B44">
        <v>449</v>
      </c>
      <c r="D44">
        <v>8.9333583000000001</v>
      </c>
      <c r="E44">
        <v>449</v>
      </c>
      <c r="G44">
        <v>10.4480349</v>
      </c>
      <c r="H44">
        <v>449</v>
      </c>
      <c r="J44">
        <v>10.5918356</v>
      </c>
      <c r="K44">
        <v>449</v>
      </c>
      <c r="M44">
        <v>9.6843000000000004</v>
      </c>
      <c r="N44">
        <v>449</v>
      </c>
      <c r="P44">
        <v>9.7557764999999996</v>
      </c>
      <c r="Q44">
        <v>344</v>
      </c>
      <c r="R44">
        <v>6.4142355000000002</v>
      </c>
    </row>
    <row r="45" spans="1:18" x14ac:dyDescent="0.25">
      <c r="A45" t="s">
        <v>105</v>
      </c>
      <c r="B45">
        <v>449</v>
      </c>
      <c r="D45">
        <v>9.8683686000000002</v>
      </c>
      <c r="E45">
        <v>449</v>
      </c>
      <c r="G45">
        <v>9.9836229999999997</v>
      </c>
      <c r="H45">
        <v>449</v>
      </c>
      <c r="J45">
        <v>10.1408901</v>
      </c>
      <c r="K45">
        <v>449</v>
      </c>
      <c r="M45">
        <v>10.192872700000001</v>
      </c>
      <c r="N45">
        <v>449</v>
      </c>
      <c r="P45">
        <v>9.7961936999999999</v>
      </c>
      <c r="Q45">
        <v>336</v>
      </c>
      <c r="R45">
        <v>6.4923605000000002</v>
      </c>
    </row>
    <row r="46" spans="1:18" x14ac:dyDescent="0.25">
      <c r="A46" t="s">
        <v>106</v>
      </c>
      <c r="B46">
        <v>456</v>
      </c>
      <c r="D46">
        <v>9.5694123999999992</v>
      </c>
      <c r="E46">
        <v>456</v>
      </c>
      <c r="G46">
        <v>9.8869726999999994</v>
      </c>
      <c r="H46">
        <v>456</v>
      </c>
      <c r="J46">
        <v>10.0294224</v>
      </c>
      <c r="K46">
        <v>456</v>
      </c>
      <c r="M46">
        <v>10.0239858</v>
      </c>
      <c r="N46">
        <v>456</v>
      </c>
      <c r="P46">
        <v>9.1417289000000004</v>
      </c>
      <c r="Q46">
        <v>313</v>
      </c>
      <c r="R46">
        <v>6.2067494999999999</v>
      </c>
    </row>
    <row r="47" spans="1:18" x14ac:dyDescent="0.25">
      <c r="A47" t="s">
        <v>107</v>
      </c>
      <c r="B47">
        <v>476</v>
      </c>
      <c r="D47">
        <v>9.9821796999999997</v>
      </c>
      <c r="E47">
        <v>476</v>
      </c>
      <c r="G47">
        <v>10.171694</v>
      </c>
      <c r="H47">
        <v>476</v>
      </c>
      <c r="J47">
        <v>10.215893899999999</v>
      </c>
      <c r="K47">
        <v>476</v>
      </c>
      <c r="M47">
        <v>10.338866100000001</v>
      </c>
      <c r="N47">
        <v>476</v>
      </c>
      <c r="P47">
        <v>9.8445424999999993</v>
      </c>
      <c r="Q47">
        <v>355</v>
      </c>
      <c r="R47">
        <v>6.9453323999999999</v>
      </c>
    </row>
    <row r="48" spans="1:18" x14ac:dyDescent="0.25">
      <c r="A48" t="s">
        <v>108</v>
      </c>
      <c r="B48">
        <v>460</v>
      </c>
      <c r="D48">
        <v>9.7890241000000007</v>
      </c>
      <c r="E48">
        <v>460</v>
      </c>
      <c r="G48">
        <v>10.1223531</v>
      </c>
      <c r="H48">
        <v>460</v>
      </c>
      <c r="J48">
        <v>9.9445604999999997</v>
      </c>
      <c r="K48">
        <v>460</v>
      </c>
      <c r="M48">
        <v>9.7154056000000004</v>
      </c>
      <c r="N48">
        <v>460</v>
      </c>
      <c r="P48">
        <v>9.6187831999999993</v>
      </c>
      <c r="Q48">
        <v>329</v>
      </c>
      <c r="R48">
        <v>6.4879325000000003</v>
      </c>
    </row>
    <row r="49" spans="1:18" x14ac:dyDescent="0.25">
      <c r="A49" t="s">
        <v>109</v>
      </c>
      <c r="B49">
        <v>465</v>
      </c>
      <c r="D49">
        <v>10.7209544</v>
      </c>
      <c r="E49">
        <v>465</v>
      </c>
      <c r="G49">
        <v>10.4429248</v>
      </c>
      <c r="H49">
        <v>465</v>
      </c>
      <c r="J49">
        <v>10.630774300000001</v>
      </c>
      <c r="K49">
        <v>465</v>
      </c>
      <c r="M49">
        <v>10.726747400000001</v>
      </c>
      <c r="N49">
        <v>465</v>
      </c>
      <c r="P49">
        <v>10.679991599999999</v>
      </c>
      <c r="Q49">
        <v>314</v>
      </c>
      <c r="R49">
        <v>6.7182364999999997</v>
      </c>
    </row>
    <row r="50" spans="1:18" x14ac:dyDescent="0.25">
      <c r="A50" t="s">
        <v>110</v>
      </c>
      <c r="B50">
        <v>453</v>
      </c>
      <c r="D50">
        <v>9.9562188000000003</v>
      </c>
      <c r="E50">
        <v>453</v>
      </c>
      <c r="G50">
        <v>9.7473697999999995</v>
      </c>
      <c r="H50">
        <v>453</v>
      </c>
      <c r="J50">
        <v>10.1402179</v>
      </c>
      <c r="K50">
        <v>453</v>
      </c>
      <c r="M50">
        <v>9.8003613000000005</v>
      </c>
      <c r="N50">
        <v>453</v>
      </c>
      <c r="P50">
        <v>9.7455777000000001</v>
      </c>
      <c r="Q50">
        <v>342</v>
      </c>
      <c r="R50">
        <v>7.2924654000000002</v>
      </c>
    </row>
    <row r="51" spans="1:18" x14ac:dyDescent="0.25">
      <c r="A51" t="s">
        <v>111</v>
      </c>
      <c r="B51">
        <v>465</v>
      </c>
      <c r="D51">
        <v>9.8650166000000006</v>
      </c>
      <c r="E51">
        <v>465</v>
      </c>
      <c r="G51">
        <v>9.7223830000000007</v>
      </c>
      <c r="H51">
        <v>465</v>
      </c>
      <c r="J51">
        <v>9.5729424999999999</v>
      </c>
      <c r="K51">
        <v>465</v>
      </c>
      <c r="M51">
        <v>9.5605267000000005</v>
      </c>
      <c r="N51">
        <v>465</v>
      </c>
      <c r="P51">
        <v>9.7469287999999992</v>
      </c>
      <c r="Q51">
        <v>402</v>
      </c>
      <c r="R51">
        <v>8.0549931000000008</v>
      </c>
    </row>
    <row r="52" spans="1:18" x14ac:dyDescent="0.25">
      <c r="A52" t="s">
        <v>112</v>
      </c>
      <c r="B52">
        <v>465</v>
      </c>
      <c r="D52">
        <v>10.090811199999999</v>
      </c>
      <c r="E52">
        <v>465</v>
      </c>
      <c r="G52">
        <v>9.8618910999999994</v>
      </c>
      <c r="H52">
        <v>465</v>
      </c>
      <c r="J52">
        <v>9.6849763000000006</v>
      </c>
      <c r="K52">
        <v>465</v>
      </c>
      <c r="M52">
        <v>9.7378508999999998</v>
      </c>
      <c r="N52">
        <v>465</v>
      </c>
      <c r="P52">
        <v>10.2252793</v>
      </c>
      <c r="Q52">
        <v>351</v>
      </c>
      <c r="R52">
        <v>6.8714256999999996</v>
      </c>
    </row>
    <row r="53" spans="1:18" x14ac:dyDescent="0.25">
      <c r="A53" t="s">
        <v>113</v>
      </c>
      <c r="B53">
        <v>267</v>
      </c>
      <c r="D53">
        <v>28.301809800000001</v>
      </c>
      <c r="E53">
        <v>261</v>
      </c>
      <c r="G53">
        <v>27.787441699999999</v>
      </c>
      <c r="H53">
        <v>249</v>
      </c>
      <c r="J53">
        <v>27.336791600000002</v>
      </c>
      <c r="K53">
        <v>235</v>
      </c>
      <c r="M53">
        <v>25.854287800000002</v>
      </c>
      <c r="N53">
        <v>184</v>
      </c>
      <c r="P53">
        <v>21.4427764</v>
      </c>
      <c r="Q53">
        <v>257</v>
      </c>
      <c r="R53">
        <v>33.757795799999997</v>
      </c>
    </row>
    <row r="54" spans="1:18" x14ac:dyDescent="0.25">
      <c r="A54" t="s">
        <v>114</v>
      </c>
      <c r="B54">
        <v>246</v>
      </c>
      <c r="D54">
        <v>25.627175699999999</v>
      </c>
      <c r="E54">
        <v>244</v>
      </c>
      <c r="G54">
        <v>25.5880896</v>
      </c>
      <c r="H54">
        <v>238</v>
      </c>
      <c r="J54">
        <v>24.8798353</v>
      </c>
      <c r="K54">
        <v>210</v>
      </c>
      <c r="M54">
        <v>22.928660799999999</v>
      </c>
      <c r="N54">
        <v>196</v>
      </c>
      <c r="P54">
        <v>22.682705899999998</v>
      </c>
      <c r="Q54">
        <v>221</v>
      </c>
      <c r="R54">
        <v>29.127326799999999</v>
      </c>
    </row>
    <row r="55" spans="1:18" x14ac:dyDescent="0.25">
      <c r="A55" t="s">
        <v>115</v>
      </c>
      <c r="B55">
        <v>255</v>
      </c>
      <c r="D55">
        <v>26.526271099999999</v>
      </c>
      <c r="E55">
        <v>248</v>
      </c>
      <c r="G55">
        <v>26.1908873</v>
      </c>
      <c r="H55">
        <v>238</v>
      </c>
      <c r="J55">
        <v>25.617909600000001</v>
      </c>
      <c r="K55">
        <v>218</v>
      </c>
      <c r="M55">
        <v>24.076498399999998</v>
      </c>
      <c r="N55">
        <v>185</v>
      </c>
      <c r="P55">
        <v>21.626487099999999</v>
      </c>
      <c r="Q55">
        <v>242</v>
      </c>
      <c r="R55">
        <v>30.970756000000002</v>
      </c>
    </row>
    <row r="56" spans="1:18" x14ac:dyDescent="0.25">
      <c r="A56" t="s">
        <v>116</v>
      </c>
      <c r="B56">
        <v>253</v>
      </c>
      <c r="D56">
        <v>26.5834583</v>
      </c>
      <c r="E56">
        <v>246</v>
      </c>
      <c r="G56">
        <v>25.8483515</v>
      </c>
      <c r="H56">
        <v>236</v>
      </c>
      <c r="J56">
        <v>25.483864400000002</v>
      </c>
      <c r="K56">
        <v>229</v>
      </c>
      <c r="M56">
        <v>24.864470900000001</v>
      </c>
      <c r="N56">
        <v>184</v>
      </c>
      <c r="P56">
        <v>21.470878299999999</v>
      </c>
      <c r="Q56">
        <v>252</v>
      </c>
      <c r="R56">
        <v>33.2095141</v>
      </c>
    </row>
    <row r="57" spans="1:18" x14ac:dyDescent="0.25">
      <c r="A57" t="s">
        <v>117</v>
      </c>
      <c r="B57">
        <v>246</v>
      </c>
      <c r="D57">
        <v>25.437662100000001</v>
      </c>
      <c r="E57">
        <v>241</v>
      </c>
      <c r="G57">
        <v>25.161968900000002</v>
      </c>
      <c r="H57">
        <v>243</v>
      </c>
      <c r="J57">
        <v>25.385627100000001</v>
      </c>
      <c r="K57">
        <v>229</v>
      </c>
      <c r="M57">
        <v>24.131989600000001</v>
      </c>
      <c r="N57">
        <v>183</v>
      </c>
      <c r="P57">
        <v>20.246965599999999</v>
      </c>
      <c r="Q57">
        <v>229</v>
      </c>
      <c r="R57">
        <v>30.2682526</v>
      </c>
    </row>
    <row r="58" spans="1:18" x14ac:dyDescent="0.25">
      <c r="A58" t="s">
        <v>118</v>
      </c>
      <c r="B58">
        <v>259</v>
      </c>
      <c r="D58">
        <v>26.8461465</v>
      </c>
      <c r="E58">
        <v>241</v>
      </c>
      <c r="G58">
        <v>25.1866144</v>
      </c>
      <c r="H58">
        <v>232</v>
      </c>
      <c r="J58">
        <v>24.4691726</v>
      </c>
      <c r="K58">
        <v>220</v>
      </c>
      <c r="M58">
        <v>23.710593800000002</v>
      </c>
      <c r="N58">
        <v>176</v>
      </c>
      <c r="P58">
        <v>19.873297900000001</v>
      </c>
      <c r="Q58">
        <v>233</v>
      </c>
      <c r="R58">
        <v>30.320823600000001</v>
      </c>
    </row>
    <row r="59" spans="1:18" x14ac:dyDescent="0.25">
      <c r="A59" t="s">
        <v>119</v>
      </c>
      <c r="B59">
        <v>239</v>
      </c>
      <c r="D59">
        <v>25.388751500000001</v>
      </c>
      <c r="E59">
        <v>244</v>
      </c>
      <c r="G59">
        <v>26.214666000000001</v>
      </c>
      <c r="H59">
        <v>230</v>
      </c>
      <c r="J59">
        <v>25.188200800000001</v>
      </c>
      <c r="K59">
        <v>219</v>
      </c>
      <c r="M59">
        <v>24.584298799999999</v>
      </c>
      <c r="N59">
        <v>193</v>
      </c>
      <c r="P59">
        <v>22.033412299999998</v>
      </c>
      <c r="Q59">
        <v>244</v>
      </c>
      <c r="R59">
        <v>32.389130000000002</v>
      </c>
    </row>
    <row r="60" spans="1:18" x14ac:dyDescent="0.25">
      <c r="A60" t="s">
        <v>120</v>
      </c>
      <c r="B60">
        <v>254</v>
      </c>
      <c r="D60">
        <v>26.0218916</v>
      </c>
      <c r="E60">
        <v>251</v>
      </c>
      <c r="G60">
        <v>25.903017699999999</v>
      </c>
      <c r="H60">
        <v>236</v>
      </c>
      <c r="J60">
        <v>24.536593700000001</v>
      </c>
      <c r="K60">
        <v>232</v>
      </c>
      <c r="M60">
        <v>24.443539300000001</v>
      </c>
      <c r="N60">
        <v>181</v>
      </c>
      <c r="P60">
        <v>20.4372021</v>
      </c>
      <c r="Q60">
        <v>241</v>
      </c>
      <c r="R60">
        <v>31.772892500000001</v>
      </c>
    </row>
    <row r="61" spans="1:18" x14ac:dyDescent="0.25">
      <c r="A61" t="s">
        <v>121</v>
      </c>
      <c r="B61">
        <v>254</v>
      </c>
      <c r="D61">
        <v>26.16301</v>
      </c>
      <c r="E61">
        <v>236</v>
      </c>
      <c r="G61">
        <v>24.701295500000001</v>
      </c>
      <c r="H61">
        <v>245</v>
      </c>
      <c r="J61">
        <v>25.721778499999999</v>
      </c>
      <c r="K61">
        <v>216</v>
      </c>
      <c r="M61">
        <v>23.397496799999999</v>
      </c>
      <c r="N61">
        <v>166</v>
      </c>
      <c r="P61">
        <v>19.441048500000001</v>
      </c>
      <c r="Q61">
        <v>234</v>
      </c>
      <c r="R61">
        <v>30.832778999999999</v>
      </c>
    </row>
    <row r="62" spans="1:18" x14ac:dyDescent="0.25">
      <c r="A62" t="s">
        <v>122</v>
      </c>
      <c r="B62">
        <v>257</v>
      </c>
      <c r="D62">
        <v>27.154783599999998</v>
      </c>
      <c r="E62">
        <v>251</v>
      </c>
      <c r="G62">
        <v>26.502633199999998</v>
      </c>
      <c r="H62">
        <v>233</v>
      </c>
      <c r="J62">
        <v>25.191155599999998</v>
      </c>
      <c r="K62">
        <v>222</v>
      </c>
      <c r="M62">
        <v>24.209692499999999</v>
      </c>
      <c r="N62">
        <v>185</v>
      </c>
      <c r="P62">
        <v>21.733008600000002</v>
      </c>
      <c r="Q62">
        <v>233</v>
      </c>
      <c r="R62">
        <v>30.920408900000002</v>
      </c>
    </row>
    <row r="63" spans="1:18" x14ac:dyDescent="0.25">
      <c r="A63" t="s">
        <v>123</v>
      </c>
      <c r="B63">
        <v>382</v>
      </c>
      <c r="D63">
        <v>29.8921481</v>
      </c>
      <c r="E63">
        <v>382</v>
      </c>
      <c r="G63">
        <v>31.024333899999998</v>
      </c>
      <c r="H63">
        <v>382</v>
      </c>
      <c r="J63">
        <v>31.159974600000002</v>
      </c>
      <c r="K63">
        <v>382</v>
      </c>
      <c r="M63">
        <v>31.513255399999998</v>
      </c>
      <c r="N63">
        <v>382</v>
      </c>
      <c r="P63">
        <v>29.332487400000002</v>
      </c>
      <c r="Q63">
        <v>236</v>
      </c>
      <c r="R63">
        <v>23.727667400000001</v>
      </c>
    </row>
    <row r="64" spans="1:18" x14ac:dyDescent="0.25">
      <c r="A64" t="s">
        <v>124</v>
      </c>
      <c r="B64">
        <v>380</v>
      </c>
      <c r="D64">
        <v>30.833733800000001</v>
      </c>
      <c r="E64">
        <v>380</v>
      </c>
      <c r="G64">
        <v>30.989921899999999</v>
      </c>
      <c r="H64">
        <v>380</v>
      </c>
      <c r="J64">
        <v>31.0890649</v>
      </c>
      <c r="K64">
        <v>380</v>
      </c>
      <c r="M64">
        <v>31.046868</v>
      </c>
      <c r="N64">
        <v>380</v>
      </c>
      <c r="P64">
        <v>29.372307800000002</v>
      </c>
      <c r="Q64">
        <v>226</v>
      </c>
      <c r="R64">
        <v>23.318720500000001</v>
      </c>
    </row>
    <row r="65" spans="1:18" x14ac:dyDescent="0.25">
      <c r="A65" t="s">
        <v>125</v>
      </c>
      <c r="B65">
        <v>383</v>
      </c>
      <c r="D65">
        <v>30.407401400000001</v>
      </c>
      <c r="E65">
        <v>383</v>
      </c>
      <c r="G65">
        <v>30.468395099999999</v>
      </c>
      <c r="H65">
        <v>383</v>
      </c>
      <c r="J65">
        <v>30.256481900000001</v>
      </c>
      <c r="K65">
        <v>383</v>
      </c>
      <c r="M65">
        <v>30.537307699999999</v>
      </c>
      <c r="N65">
        <v>383</v>
      </c>
      <c r="P65">
        <v>28.498603299999999</v>
      </c>
      <c r="Q65">
        <v>256</v>
      </c>
      <c r="R65">
        <v>26.116232499999999</v>
      </c>
    </row>
    <row r="66" spans="1:18" x14ac:dyDescent="0.25">
      <c r="A66" t="s">
        <v>126</v>
      </c>
      <c r="B66">
        <v>388</v>
      </c>
      <c r="D66">
        <v>32.574123700000001</v>
      </c>
      <c r="E66">
        <v>388</v>
      </c>
      <c r="G66">
        <v>32.795634800000002</v>
      </c>
      <c r="H66">
        <v>388</v>
      </c>
      <c r="J66">
        <v>32.561835100000003</v>
      </c>
      <c r="K66">
        <v>388</v>
      </c>
      <c r="M66">
        <v>32.726934700000001</v>
      </c>
      <c r="N66">
        <v>388</v>
      </c>
      <c r="P66">
        <v>30.833664200000001</v>
      </c>
      <c r="Q66">
        <v>324</v>
      </c>
      <c r="R66">
        <v>33.3494466</v>
      </c>
    </row>
    <row r="67" spans="1:18" x14ac:dyDescent="0.25">
      <c r="A67" t="s">
        <v>127</v>
      </c>
      <c r="B67">
        <v>395</v>
      </c>
      <c r="D67">
        <v>32.337274700000002</v>
      </c>
      <c r="E67">
        <v>395</v>
      </c>
      <c r="G67">
        <v>32.218834899999997</v>
      </c>
      <c r="H67">
        <v>395</v>
      </c>
      <c r="J67">
        <v>32.065407800000003</v>
      </c>
      <c r="K67">
        <v>395</v>
      </c>
      <c r="M67">
        <v>32.711113099999999</v>
      </c>
      <c r="N67">
        <v>395</v>
      </c>
      <c r="P67">
        <v>31.508963000000001</v>
      </c>
      <c r="Q67">
        <v>225</v>
      </c>
      <c r="R67">
        <v>23.442046399999999</v>
      </c>
    </row>
    <row r="68" spans="1:18" x14ac:dyDescent="0.25">
      <c r="A68" t="s">
        <v>128</v>
      </c>
      <c r="B68">
        <v>393</v>
      </c>
      <c r="D68">
        <v>31.9541015</v>
      </c>
      <c r="E68">
        <v>393</v>
      </c>
      <c r="G68">
        <v>31.8511469</v>
      </c>
      <c r="H68">
        <v>393</v>
      </c>
      <c r="J68">
        <v>31.549781100000001</v>
      </c>
      <c r="K68">
        <v>393</v>
      </c>
      <c r="M68">
        <v>31.722342600000001</v>
      </c>
      <c r="N68">
        <v>393</v>
      </c>
      <c r="P68">
        <v>31.8912795</v>
      </c>
      <c r="Q68">
        <v>265</v>
      </c>
      <c r="R68">
        <v>27.650464299999999</v>
      </c>
    </row>
    <row r="69" spans="1:18" x14ac:dyDescent="0.25">
      <c r="A69" t="s">
        <v>129</v>
      </c>
      <c r="B69">
        <v>374</v>
      </c>
      <c r="D69">
        <v>30.6315797</v>
      </c>
      <c r="E69">
        <v>374</v>
      </c>
      <c r="G69">
        <v>30.5250071</v>
      </c>
      <c r="H69">
        <v>374</v>
      </c>
      <c r="J69">
        <v>30.437424100000001</v>
      </c>
      <c r="K69">
        <v>374</v>
      </c>
      <c r="M69">
        <v>30.5771756</v>
      </c>
      <c r="N69">
        <v>374</v>
      </c>
      <c r="P69">
        <v>30.917062999999999</v>
      </c>
      <c r="Q69">
        <v>242</v>
      </c>
      <c r="R69">
        <v>24.4157464</v>
      </c>
    </row>
    <row r="70" spans="1:18" x14ac:dyDescent="0.25">
      <c r="A70" t="s">
        <v>130</v>
      </c>
      <c r="B70">
        <v>395</v>
      </c>
      <c r="D70">
        <v>32.2975651</v>
      </c>
      <c r="E70">
        <v>395</v>
      </c>
      <c r="G70">
        <v>31.938400300000001</v>
      </c>
      <c r="H70">
        <v>395</v>
      </c>
      <c r="J70">
        <v>32.147022700000001</v>
      </c>
      <c r="K70">
        <v>395</v>
      </c>
      <c r="M70">
        <v>32.013405200000001</v>
      </c>
      <c r="N70">
        <v>395</v>
      </c>
      <c r="P70">
        <v>33.161328099999999</v>
      </c>
      <c r="Q70">
        <v>331</v>
      </c>
      <c r="R70">
        <v>34.731822100000002</v>
      </c>
    </row>
    <row r="71" spans="1:18" x14ac:dyDescent="0.25">
      <c r="A71" t="s">
        <v>188</v>
      </c>
      <c r="B71">
        <v>383</v>
      </c>
      <c r="D71">
        <v>30.988124800000001</v>
      </c>
      <c r="E71">
        <v>383</v>
      </c>
      <c r="G71">
        <v>31.631706999999999</v>
      </c>
      <c r="H71">
        <v>383</v>
      </c>
      <c r="J71">
        <v>30.641110099999999</v>
      </c>
      <c r="K71">
        <v>383</v>
      </c>
      <c r="M71">
        <v>31.0501407</v>
      </c>
      <c r="N71">
        <v>383</v>
      </c>
      <c r="P71">
        <v>32.5737776</v>
      </c>
      <c r="Q71">
        <v>271</v>
      </c>
      <c r="R71">
        <v>27.870757699999999</v>
      </c>
    </row>
    <row r="72" spans="1:18" x14ac:dyDescent="0.25">
      <c r="A72" t="s">
        <v>131</v>
      </c>
      <c r="B72">
        <v>383</v>
      </c>
      <c r="D72">
        <v>29.0976967</v>
      </c>
      <c r="E72">
        <v>383</v>
      </c>
      <c r="G72">
        <v>29.004305299999999</v>
      </c>
      <c r="H72">
        <v>383</v>
      </c>
      <c r="J72">
        <v>28.622951700000002</v>
      </c>
      <c r="K72">
        <v>383</v>
      </c>
      <c r="M72">
        <v>28.858970899999999</v>
      </c>
      <c r="N72">
        <v>383</v>
      </c>
      <c r="P72">
        <v>29.528420400000002</v>
      </c>
      <c r="Q72">
        <v>330</v>
      </c>
      <c r="R72">
        <v>32.655073000000002</v>
      </c>
    </row>
    <row r="73" spans="1:18" x14ac:dyDescent="0.25">
      <c r="A73" t="s">
        <v>132</v>
      </c>
      <c r="B73">
        <v>133</v>
      </c>
      <c r="D73">
        <v>61.163525300000003</v>
      </c>
      <c r="E73">
        <v>132</v>
      </c>
      <c r="G73">
        <v>61.917533900000002</v>
      </c>
      <c r="H73">
        <v>129</v>
      </c>
      <c r="J73">
        <v>59.743586100000002</v>
      </c>
      <c r="K73">
        <v>113</v>
      </c>
      <c r="M73">
        <v>52.101703200000003</v>
      </c>
      <c r="N73">
        <v>97</v>
      </c>
      <c r="P73">
        <v>42.222963900000003</v>
      </c>
      <c r="Q73">
        <v>130</v>
      </c>
      <c r="R73">
        <v>96.170169000000001</v>
      </c>
    </row>
    <row r="74" spans="1:18" x14ac:dyDescent="0.25">
      <c r="A74" t="s">
        <v>133</v>
      </c>
      <c r="B74">
        <v>137</v>
      </c>
      <c r="D74">
        <v>65.034763600000005</v>
      </c>
      <c r="E74">
        <v>131</v>
      </c>
      <c r="G74">
        <v>62.305483199999998</v>
      </c>
      <c r="H74">
        <v>127</v>
      </c>
      <c r="J74">
        <v>59.694457399999997</v>
      </c>
      <c r="K74">
        <v>113</v>
      </c>
      <c r="M74">
        <v>52.394582499999999</v>
      </c>
      <c r="N74">
        <v>98</v>
      </c>
      <c r="P74">
        <v>43.403137200000003</v>
      </c>
      <c r="Q74">
        <v>127</v>
      </c>
      <c r="R74">
        <v>95.652446900000001</v>
      </c>
    </row>
    <row r="75" spans="1:18" x14ac:dyDescent="0.25">
      <c r="A75" t="s">
        <v>134</v>
      </c>
      <c r="B75">
        <v>132</v>
      </c>
      <c r="D75">
        <v>63.084016599999998</v>
      </c>
      <c r="E75">
        <v>131</v>
      </c>
      <c r="G75">
        <v>312.64535649999999</v>
      </c>
      <c r="H75">
        <v>125</v>
      </c>
      <c r="J75">
        <v>309.6769463</v>
      </c>
      <c r="K75">
        <v>108</v>
      </c>
      <c r="M75">
        <v>49.438879399999998</v>
      </c>
      <c r="N75">
        <v>94</v>
      </c>
      <c r="P75">
        <v>41.255726099999997</v>
      </c>
      <c r="Q75">
        <v>124</v>
      </c>
      <c r="R75">
        <v>93.326710899999995</v>
      </c>
    </row>
    <row r="76" spans="1:18" x14ac:dyDescent="0.25">
      <c r="A76" t="s">
        <v>135</v>
      </c>
      <c r="B76">
        <v>137</v>
      </c>
      <c r="D76">
        <v>314.6015893</v>
      </c>
      <c r="E76">
        <v>129</v>
      </c>
      <c r="G76">
        <v>60.792266400000003</v>
      </c>
      <c r="H76">
        <v>125</v>
      </c>
      <c r="J76">
        <v>58.161103099999998</v>
      </c>
      <c r="K76">
        <v>117</v>
      </c>
      <c r="M76">
        <v>302.72050180000002</v>
      </c>
      <c r="N76">
        <v>92</v>
      </c>
      <c r="P76">
        <v>41.560207499999997</v>
      </c>
      <c r="Q76">
        <v>122</v>
      </c>
      <c r="R76">
        <v>89.099873099999996</v>
      </c>
    </row>
    <row r="77" spans="1:18" x14ac:dyDescent="0.25">
      <c r="A77" t="s">
        <v>136</v>
      </c>
      <c r="B77">
        <v>139</v>
      </c>
      <c r="D77">
        <v>65.867610200000001</v>
      </c>
      <c r="E77">
        <v>134</v>
      </c>
      <c r="G77">
        <v>63.555064399999999</v>
      </c>
      <c r="H77">
        <v>135</v>
      </c>
      <c r="J77">
        <v>63.510945399999997</v>
      </c>
      <c r="K77">
        <v>127</v>
      </c>
      <c r="M77">
        <v>59.792925699999998</v>
      </c>
      <c r="N77">
        <v>105</v>
      </c>
      <c r="P77">
        <v>48.914741399999997</v>
      </c>
      <c r="Q77">
        <v>131</v>
      </c>
      <c r="R77">
        <v>101.0708442</v>
      </c>
    </row>
    <row r="78" spans="1:18" x14ac:dyDescent="0.25">
      <c r="A78" t="s">
        <v>137</v>
      </c>
      <c r="B78">
        <v>146</v>
      </c>
      <c r="D78">
        <v>69.297544000000002</v>
      </c>
      <c r="E78">
        <v>148</v>
      </c>
      <c r="G78">
        <v>69.785162099999994</v>
      </c>
      <c r="H78">
        <v>146</v>
      </c>
      <c r="J78">
        <v>68.173847800000004</v>
      </c>
      <c r="K78">
        <v>127</v>
      </c>
      <c r="M78">
        <v>59.256422000000001</v>
      </c>
      <c r="N78">
        <v>119</v>
      </c>
      <c r="P78">
        <v>53.267825600000002</v>
      </c>
      <c r="Q78">
        <v>143</v>
      </c>
      <c r="R78">
        <v>109.2949787</v>
      </c>
    </row>
    <row r="79" spans="1:18" x14ac:dyDescent="0.25">
      <c r="A79" t="s">
        <v>138</v>
      </c>
      <c r="B79">
        <v>129</v>
      </c>
      <c r="D79">
        <v>61.786556900000001</v>
      </c>
      <c r="E79">
        <v>123</v>
      </c>
      <c r="G79">
        <v>58.649363899999997</v>
      </c>
      <c r="H79">
        <v>122</v>
      </c>
      <c r="J79">
        <v>58.097249499999997</v>
      </c>
      <c r="K79">
        <v>118</v>
      </c>
      <c r="M79">
        <v>55.434683800000002</v>
      </c>
      <c r="N79">
        <v>105</v>
      </c>
      <c r="P79">
        <v>299.91687830000001</v>
      </c>
      <c r="Q79">
        <v>119</v>
      </c>
      <c r="R79">
        <v>87.187815400000005</v>
      </c>
    </row>
    <row r="80" spans="1:18" x14ac:dyDescent="0.25">
      <c r="A80" t="s">
        <v>139</v>
      </c>
      <c r="B80">
        <v>138</v>
      </c>
      <c r="D80">
        <v>63.584986100000002</v>
      </c>
      <c r="E80">
        <v>141</v>
      </c>
      <c r="G80">
        <v>64.585520700000004</v>
      </c>
      <c r="H80">
        <v>122</v>
      </c>
      <c r="J80">
        <v>56.698880899999999</v>
      </c>
      <c r="K80">
        <v>117</v>
      </c>
      <c r="M80">
        <v>53.803415299999998</v>
      </c>
      <c r="N80">
        <v>110</v>
      </c>
      <c r="P80">
        <v>51.105936499999999</v>
      </c>
      <c r="Q80">
        <v>134</v>
      </c>
      <c r="R80">
        <v>101.9425287</v>
      </c>
    </row>
    <row r="81" spans="1:18" x14ac:dyDescent="0.25">
      <c r="A81" t="s">
        <v>140</v>
      </c>
      <c r="B81">
        <v>127</v>
      </c>
      <c r="D81">
        <v>57.7208714</v>
      </c>
      <c r="E81">
        <v>131</v>
      </c>
      <c r="G81">
        <v>59.598285400000002</v>
      </c>
      <c r="H81">
        <v>121</v>
      </c>
      <c r="J81">
        <v>54.702210299999997</v>
      </c>
      <c r="K81">
        <v>118</v>
      </c>
      <c r="M81">
        <v>53.143954999999998</v>
      </c>
      <c r="N81">
        <v>90</v>
      </c>
      <c r="P81">
        <v>40.656958899999999</v>
      </c>
      <c r="Q81">
        <v>125</v>
      </c>
      <c r="R81">
        <v>94.280778799999993</v>
      </c>
    </row>
    <row r="82" spans="1:18" x14ac:dyDescent="0.25">
      <c r="A82" t="s">
        <v>141</v>
      </c>
      <c r="B82">
        <v>137</v>
      </c>
      <c r="D82">
        <v>63.735939399999999</v>
      </c>
      <c r="E82">
        <v>141</v>
      </c>
      <c r="G82">
        <v>65.187461499999998</v>
      </c>
      <c r="H82">
        <v>129</v>
      </c>
      <c r="J82">
        <v>59.662869800000003</v>
      </c>
      <c r="K82">
        <v>125</v>
      </c>
      <c r="M82">
        <v>57.756721200000001</v>
      </c>
      <c r="N82">
        <v>106</v>
      </c>
      <c r="P82">
        <v>49.376853400000002</v>
      </c>
      <c r="Q82">
        <v>135</v>
      </c>
      <c r="R82">
        <v>102.0999843</v>
      </c>
    </row>
  </sheetData>
  <mergeCells count="5">
    <mergeCell ref="H1:J1"/>
    <mergeCell ref="K1:M1"/>
    <mergeCell ref="N1:P1"/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BF5F-EE0A-450C-B127-E73F720AA845}">
  <dimension ref="A1:Y62"/>
  <sheetViews>
    <sheetView topLeftCell="A34" workbookViewId="0">
      <selection activeCell="A3" sqref="A3:A62"/>
    </sheetView>
  </sheetViews>
  <sheetFormatPr defaultRowHeight="15" x14ac:dyDescent="0.25"/>
  <cols>
    <col min="1" max="1" width="14.7109375" bestFit="1" customWidth="1"/>
  </cols>
  <sheetData>
    <row r="1" spans="1:25" x14ac:dyDescent="0.25">
      <c r="B1" s="45" t="s">
        <v>2</v>
      </c>
      <c r="C1" s="45"/>
      <c r="D1" s="45"/>
      <c r="E1" s="45" t="s">
        <v>187</v>
      </c>
      <c r="F1" s="45"/>
      <c r="G1" s="45"/>
      <c r="H1" s="45" t="s">
        <v>189</v>
      </c>
      <c r="I1" s="45"/>
      <c r="J1" s="45"/>
      <c r="K1" s="45" t="s">
        <v>258</v>
      </c>
      <c r="L1" s="45"/>
      <c r="M1" s="45"/>
      <c r="N1" s="45" t="s">
        <v>259</v>
      </c>
      <c r="O1" s="45"/>
      <c r="P1" s="45"/>
      <c r="Q1" s="45" t="s">
        <v>260</v>
      </c>
      <c r="R1" s="45"/>
      <c r="S1" s="45"/>
      <c r="T1" s="45" t="s">
        <v>261</v>
      </c>
      <c r="U1" s="45"/>
      <c r="V1" s="45"/>
      <c r="W1" s="45" t="s">
        <v>262</v>
      </c>
      <c r="X1" s="45"/>
      <c r="Y1" s="45"/>
    </row>
    <row r="2" spans="1:25" x14ac:dyDescent="0.25">
      <c r="A2" t="s">
        <v>0</v>
      </c>
      <c r="B2" t="s">
        <v>251</v>
      </c>
      <c r="D2" t="s">
        <v>1</v>
      </c>
      <c r="E2" t="s">
        <v>251</v>
      </c>
      <c r="G2" t="s">
        <v>1</v>
      </c>
      <c r="H2" t="s">
        <v>251</v>
      </c>
      <c r="J2" t="s">
        <v>1</v>
      </c>
      <c r="K2" t="s">
        <v>251</v>
      </c>
      <c r="M2" t="s">
        <v>1</v>
      </c>
      <c r="N2" t="s">
        <v>251</v>
      </c>
      <c r="P2" t="s">
        <v>1</v>
      </c>
      <c r="Q2" t="s">
        <v>251</v>
      </c>
      <c r="S2" t="s">
        <v>1</v>
      </c>
      <c r="T2" t="s">
        <v>251</v>
      </c>
      <c r="V2" t="s">
        <v>1</v>
      </c>
      <c r="W2" t="s">
        <v>251</v>
      </c>
      <c r="Y2" t="s">
        <v>1</v>
      </c>
    </row>
    <row r="3" spans="1:25" x14ac:dyDescent="0.25">
      <c r="A3" t="s">
        <v>191</v>
      </c>
      <c r="B3">
        <v>471</v>
      </c>
      <c r="D3">
        <v>8.75</v>
      </c>
      <c r="E3">
        <v>469</v>
      </c>
      <c r="G3">
        <v>5.34375</v>
      </c>
      <c r="H3">
        <v>469</v>
      </c>
      <c r="J3">
        <v>4.3125</v>
      </c>
      <c r="K3">
        <v>468</v>
      </c>
      <c r="M3">
        <v>9.3181972000000002</v>
      </c>
      <c r="N3">
        <v>470</v>
      </c>
      <c r="P3">
        <v>9.6462106999999992</v>
      </c>
      <c r="Q3">
        <v>472</v>
      </c>
      <c r="S3">
        <v>9.5120913999999992</v>
      </c>
      <c r="T3">
        <v>470</v>
      </c>
      <c r="V3">
        <v>9.5766267000000003</v>
      </c>
      <c r="W3">
        <v>467</v>
      </c>
      <c r="Y3">
        <v>10.3236349</v>
      </c>
    </row>
    <row r="4" spans="1:25" x14ac:dyDescent="0.25">
      <c r="A4" t="s">
        <v>192</v>
      </c>
      <c r="B4">
        <v>471</v>
      </c>
      <c r="D4">
        <v>8.8906200000000002</v>
      </c>
      <c r="E4">
        <v>470</v>
      </c>
      <c r="G4">
        <v>5.46875</v>
      </c>
      <c r="H4">
        <v>468</v>
      </c>
      <c r="J4">
        <v>4.34375</v>
      </c>
      <c r="K4">
        <v>468</v>
      </c>
      <c r="M4">
        <v>10.529141600000001</v>
      </c>
      <c r="N4">
        <v>470</v>
      </c>
      <c r="P4">
        <v>10.723867</v>
      </c>
      <c r="Q4">
        <v>471</v>
      </c>
      <c r="S4">
        <v>10.8013396</v>
      </c>
      <c r="T4">
        <v>471</v>
      </c>
      <c r="V4">
        <v>10.1516739</v>
      </c>
      <c r="W4">
        <v>469</v>
      </c>
      <c r="Y4">
        <v>11.138271400000001</v>
      </c>
    </row>
    <row r="5" spans="1:25" x14ac:dyDescent="0.25">
      <c r="A5" t="s">
        <v>193</v>
      </c>
      <c r="B5">
        <v>473</v>
      </c>
      <c r="D5">
        <v>9.0625</v>
      </c>
      <c r="E5">
        <v>471</v>
      </c>
      <c r="G5">
        <v>5.6093799999999998</v>
      </c>
      <c r="H5">
        <v>468</v>
      </c>
      <c r="J5">
        <v>4.3281200000000002</v>
      </c>
      <c r="K5">
        <v>468</v>
      </c>
      <c r="M5">
        <v>9.2876676000000007</v>
      </c>
      <c r="N5">
        <v>470</v>
      </c>
      <c r="P5">
        <v>9.7659567999999997</v>
      </c>
      <c r="Q5">
        <v>469</v>
      </c>
      <c r="S5">
        <v>9.1914099999999994</v>
      </c>
      <c r="T5">
        <v>469</v>
      </c>
      <c r="V5">
        <v>9.2240578000000006</v>
      </c>
      <c r="W5">
        <v>467</v>
      </c>
      <c r="Y5">
        <v>9.7652535</v>
      </c>
    </row>
    <row r="6" spans="1:25" x14ac:dyDescent="0.25">
      <c r="A6" t="s">
        <v>194</v>
      </c>
      <c r="B6">
        <v>464</v>
      </c>
      <c r="D6">
        <v>8.875</v>
      </c>
      <c r="E6">
        <v>464</v>
      </c>
      <c r="G6">
        <v>5.5</v>
      </c>
      <c r="H6">
        <v>462</v>
      </c>
      <c r="J6">
        <v>4.2343799999999998</v>
      </c>
      <c r="K6">
        <v>462</v>
      </c>
      <c r="M6">
        <v>10.5185567</v>
      </c>
      <c r="N6">
        <v>462</v>
      </c>
      <c r="P6">
        <v>10.847664699999999</v>
      </c>
      <c r="Q6">
        <v>463</v>
      </c>
      <c r="S6">
        <v>10.363901800000001</v>
      </c>
      <c r="T6">
        <v>463</v>
      </c>
      <c r="V6">
        <v>10.086053100000001</v>
      </c>
      <c r="W6">
        <v>461</v>
      </c>
      <c r="Y6">
        <v>10.9270011</v>
      </c>
    </row>
    <row r="7" spans="1:25" x14ac:dyDescent="0.25">
      <c r="A7" t="s">
        <v>195</v>
      </c>
      <c r="B7">
        <v>474</v>
      </c>
      <c r="D7">
        <v>9.0625</v>
      </c>
      <c r="E7">
        <v>475</v>
      </c>
      <c r="G7">
        <v>5.5</v>
      </c>
      <c r="H7">
        <v>474</v>
      </c>
      <c r="J7">
        <v>4.375</v>
      </c>
      <c r="K7">
        <v>475</v>
      </c>
      <c r="M7">
        <v>9.8422959999999993</v>
      </c>
      <c r="N7">
        <v>475</v>
      </c>
      <c r="P7">
        <v>9.9520552000000002</v>
      </c>
      <c r="Q7">
        <v>475</v>
      </c>
      <c r="S7">
        <v>10.6309326</v>
      </c>
      <c r="T7">
        <v>474</v>
      </c>
      <c r="V7">
        <v>9.9409370999999993</v>
      </c>
      <c r="W7">
        <v>471</v>
      </c>
      <c r="Y7">
        <v>10.5842574</v>
      </c>
    </row>
    <row r="8" spans="1:25" x14ac:dyDescent="0.25">
      <c r="A8" t="s">
        <v>196</v>
      </c>
      <c r="B8">
        <v>472</v>
      </c>
      <c r="D8">
        <v>9.03125</v>
      </c>
      <c r="E8">
        <v>472</v>
      </c>
      <c r="G8">
        <v>5.4218799999999998</v>
      </c>
      <c r="H8">
        <v>468</v>
      </c>
      <c r="J8">
        <v>4.34375</v>
      </c>
      <c r="K8">
        <v>470</v>
      </c>
      <c r="M8">
        <v>9.9603721000000007</v>
      </c>
      <c r="N8">
        <v>469</v>
      </c>
      <c r="P8">
        <v>10.377158</v>
      </c>
      <c r="Q8">
        <v>470</v>
      </c>
      <c r="S8">
        <v>11.3703471</v>
      </c>
      <c r="T8">
        <v>470</v>
      </c>
      <c r="V8">
        <v>10.1180225</v>
      </c>
      <c r="W8">
        <v>469</v>
      </c>
      <c r="Y8">
        <v>10.7558854</v>
      </c>
    </row>
    <row r="9" spans="1:25" x14ac:dyDescent="0.25">
      <c r="A9" t="s">
        <v>197</v>
      </c>
      <c r="B9">
        <v>476</v>
      </c>
      <c r="D9">
        <v>8.8281200000000002</v>
      </c>
      <c r="E9">
        <v>477</v>
      </c>
      <c r="G9">
        <v>5.375</v>
      </c>
      <c r="H9">
        <v>474</v>
      </c>
      <c r="J9">
        <v>4.3125</v>
      </c>
      <c r="K9">
        <v>473</v>
      </c>
      <c r="M9">
        <v>10.2671759</v>
      </c>
      <c r="N9">
        <v>473</v>
      </c>
      <c r="P9">
        <v>10.9208906</v>
      </c>
      <c r="Q9">
        <v>476</v>
      </c>
      <c r="S9">
        <v>11.5676618</v>
      </c>
      <c r="T9">
        <v>477</v>
      </c>
      <c r="V9">
        <v>10.5677705</v>
      </c>
      <c r="W9">
        <v>475</v>
      </c>
      <c r="Y9">
        <v>10.9303905</v>
      </c>
    </row>
    <row r="10" spans="1:25" x14ac:dyDescent="0.25">
      <c r="A10" t="s">
        <v>198</v>
      </c>
      <c r="B10">
        <v>472</v>
      </c>
      <c r="D10">
        <v>8.78125</v>
      </c>
      <c r="E10">
        <v>469</v>
      </c>
      <c r="G10">
        <v>5.25</v>
      </c>
      <c r="H10">
        <v>469</v>
      </c>
      <c r="J10">
        <v>4.28125</v>
      </c>
      <c r="K10">
        <v>471</v>
      </c>
      <c r="M10">
        <v>10.594135100000001</v>
      </c>
      <c r="N10">
        <v>471</v>
      </c>
      <c r="P10">
        <v>10.5135928</v>
      </c>
      <c r="Q10">
        <v>474</v>
      </c>
      <c r="S10">
        <v>10.8791239</v>
      </c>
      <c r="T10">
        <v>475</v>
      </c>
      <c r="V10">
        <v>10.819275899999999</v>
      </c>
      <c r="W10">
        <v>468</v>
      </c>
      <c r="Y10">
        <v>10.963603900000001</v>
      </c>
    </row>
    <row r="11" spans="1:25" x14ac:dyDescent="0.25">
      <c r="A11" t="s">
        <v>199</v>
      </c>
      <c r="B11">
        <v>467</v>
      </c>
      <c r="D11">
        <v>8.71875</v>
      </c>
      <c r="E11">
        <v>465</v>
      </c>
      <c r="G11">
        <v>5.3281200000000002</v>
      </c>
      <c r="H11">
        <v>467</v>
      </c>
      <c r="J11">
        <v>4.2343799999999998</v>
      </c>
      <c r="K11">
        <v>467</v>
      </c>
      <c r="M11">
        <v>10.8120835</v>
      </c>
      <c r="N11">
        <v>470</v>
      </c>
      <c r="P11">
        <v>11.487014200000001</v>
      </c>
      <c r="Q11">
        <v>469</v>
      </c>
      <c r="S11">
        <v>11.8141494</v>
      </c>
      <c r="T11">
        <v>469</v>
      </c>
      <c r="V11">
        <v>11.5979887</v>
      </c>
      <c r="W11">
        <v>466</v>
      </c>
      <c r="Y11">
        <v>11.7923329</v>
      </c>
    </row>
    <row r="12" spans="1:25" x14ac:dyDescent="0.25">
      <c r="A12" t="s">
        <v>200</v>
      </c>
      <c r="B12">
        <v>467</v>
      </c>
      <c r="D12">
        <v>7.65625</v>
      </c>
      <c r="E12">
        <v>469</v>
      </c>
      <c r="G12">
        <v>4.78125</v>
      </c>
      <c r="H12">
        <v>454</v>
      </c>
      <c r="J12">
        <v>3.6875</v>
      </c>
      <c r="K12">
        <v>466</v>
      </c>
      <c r="M12">
        <v>10.4103998</v>
      </c>
      <c r="N12">
        <v>465</v>
      </c>
      <c r="P12">
        <v>10.792829299999999</v>
      </c>
      <c r="Q12">
        <v>470</v>
      </c>
      <c r="S12">
        <v>12.040172999999999</v>
      </c>
      <c r="T12">
        <v>471</v>
      </c>
      <c r="V12">
        <v>11.4078588</v>
      </c>
      <c r="W12">
        <v>466</v>
      </c>
      <c r="Y12">
        <v>11.133882099999999</v>
      </c>
    </row>
    <row r="13" spans="1:25" x14ac:dyDescent="0.25">
      <c r="A13" t="s">
        <v>201</v>
      </c>
      <c r="B13">
        <v>42</v>
      </c>
      <c r="D13">
        <v>0.46875</v>
      </c>
      <c r="E13">
        <v>42</v>
      </c>
      <c r="G13">
        <v>0.328125</v>
      </c>
      <c r="H13">
        <v>42</v>
      </c>
      <c r="J13">
        <v>0.25</v>
      </c>
      <c r="K13">
        <v>42</v>
      </c>
      <c r="M13">
        <v>0.1211308</v>
      </c>
      <c r="N13">
        <v>42</v>
      </c>
      <c r="P13">
        <v>0.1442552</v>
      </c>
      <c r="Q13">
        <v>43</v>
      </c>
      <c r="S13">
        <v>0.16129859999999999</v>
      </c>
      <c r="T13">
        <v>43</v>
      </c>
      <c r="V13">
        <v>0.1387564</v>
      </c>
      <c r="W13">
        <v>43</v>
      </c>
      <c r="Y13">
        <v>0.12760270000000001</v>
      </c>
    </row>
    <row r="14" spans="1:25" x14ac:dyDescent="0.25">
      <c r="A14" t="s">
        <v>202</v>
      </c>
      <c r="B14">
        <v>44</v>
      </c>
      <c r="D14">
        <v>0.53125</v>
      </c>
      <c r="E14">
        <v>44</v>
      </c>
      <c r="G14">
        <v>0.375</v>
      </c>
      <c r="H14">
        <v>44</v>
      </c>
      <c r="J14">
        <v>0.296875</v>
      </c>
      <c r="K14">
        <v>44</v>
      </c>
      <c r="M14">
        <v>0.15240619999999999</v>
      </c>
      <c r="N14">
        <v>44</v>
      </c>
      <c r="P14">
        <v>0.16191559999999999</v>
      </c>
      <c r="Q14">
        <v>44</v>
      </c>
      <c r="S14">
        <v>0.17932239999999999</v>
      </c>
      <c r="T14">
        <v>44</v>
      </c>
      <c r="V14">
        <v>0.15520819999999999</v>
      </c>
      <c r="W14">
        <v>44</v>
      </c>
      <c r="Y14">
        <v>0.1489636</v>
      </c>
    </row>
    <row r="15" spans="1:25" x14ac:dyDescent="0.25">
      <c r="A15" t="s">
        <v>203</v>
      </c>
      <c r="B15">
        <v>41</v>
      </c>
      <c r="D15">
        <v>0.46875</v>
      </c>
      <c r="E15">
        <v>41</v>
      </c>
      <c r="G15">
        <v>0.328125</v>
      </c>
      <c r="H15">
        <v>41</v>
      </c>
      <c r="J15">
        <v>0.25</v>
      </c>
      <c r="K15">
        <v>41</v>
      </c>
      <c r="M15">
        <v>0.12198929999999999</v>
      </c>
      <c r="N15">
        <v>41</v>
      </c>
      <c r="P15">
        <v>0.13262189999999999</v>
      </c>
      <c r="Q15">
        <v>41</v>
      </c>
      <c r="S15">
        <v>0.15269550000000001</v>
      </c>
      <c r="T15">
        <v>41</v>
      </c>
      <c r="V15">
        <v>0.15280759999999999</v>
      </c>
      <c r="W15">
        <v>41</v>
      </c>
      <c r="Y15">
        <v>0.1271632</v>
      </c>
    </row>
    <row r="16" spans="1:25" x14ac:dyDescent="0.25">
      <c r="A16" t="s">
        <v>204</v>
      </c>
      <c r="B16">
        <v>45</v>
      </c>
      <c r="D16">
        <v>0.5</v>
      </c>
      <c r="E16">
        <v>45</v>
      </c>
      <c r="G16">
        <v>0.34375</v>
      </c>
      <c r="H16">
        <v>45</v>
      </c>
      <c r="J16">
        <v>0.28125</v>
      </c>
      <c r="K16">
        <v>45</v>
      </c>
      <c r="M16">
        <v>0.12943270000000001</v>
      </c>
      <c r="N16">
        <v>45</v>
      </c>
      <c r="P16">
        <v>0.1535012</v>
      </c>
      <c r="Q16">
        <v>45</v>
      </c>
      <c r="S16">
        <v>0.14466799999999999</v>
      </c>
      <c r="T16">
        <v>45</v>
      </c>
      <c r="V16">
        <v>0.14450850000000001</v>
      </c>
      <c r="W16">
        <v>45</v>
      </c>
      <c r="Y16">
        <v>0.1379001</v>
      </c>
    </row>
    <row r="17" spans="1:25" x14ac:dyDescent="0.25">
      <c r="A17" t="s">
        <v>205</v>
      </c>
      <c r="B17">
        <v>44</v>
      </c>
      <c r="D17">
        <v>0.546875</v>
      </c>
      <c r="E17">
        <v>44</v>
      </c>
      <c r="G17">
        <v>0.375</v>
      </c>
      <c r="H17">
        <v>44</v>
      </c>
      <c r="J17">
        <v>0.28125</v>
      </c>
      <c r="K17">
        <v>44</v>
      </c>
      <c r="M17">
        <v>0.15861149999999999</v>
      </c>
      <c r="N17">
        <v>44</v>
      </c>
      <c r="P17">
        <v>0.14876310000000001</v>
      </c>
      <c r="Q17">
        <v>44</v>
      </c>
      <c r="S17">
        <v>0.17659929999999999</v>
      </c>
      <c r="T17">
        <v>44</v>
      </c>
      <c r="V17">
        <v>0.16109960000000001</v>
      </c>
      <c r="W17">
        <v>44</v>
      </c>
      <c r="Y17">
        <v>0.14861920000000001</v>
      </c>
    </row>
    <row r="18" spans="1:25" x14ac:dyDescent="0.25">
      <c r="A18" t="s">
        <v>206</v>
      </c>
      <c r="B18">
        <v>44</v>
      </c>
      <c r="D18">
        <v>0.5</v>
      </c>
      <c r="E18">
        <v>44</v>
      </c>
      <c r="G18">
        <v>0.34375</v>
      </c>
      <c r="H18">
        <v>43</v>
      </c>
      <c r="J18">
        <v>0.296875</v>
      </c>
      <c r="K18">
        <v>43</v>
      </c>
      <c r="M18">
        <v>0.1331416</v>
      </c>
      <c r="N18">
        <v>44</v>
      </c>
      <c r="P18">
        <v>0.1428586</v>
      </c>
      <c r="Q18">
        <v>44</v>
      </c>
      <c r="S18">
        <v>0.16471330000000001</v>
      </c>
      <c r="T18">
        <v>44</v>
      </c>
      <c r="V18">
        <v>0.137268</v>
      </c>
      <c r="W18">
        <v>44</v>
      </c>
      <c r="Y18">
        <v>0.13343340000000001</v>
      </c>
    </row>
    <row r="19" spans="1:25" x14ac:dyDescent="0.25">
      <c r="A19" t="s">
        <v>207</v>
      </c>
      <c r="B19">
        <v>43</v>
      </c>
      <c r="D19">
        <v>0.484375</v>
      </c>
      <c r="E19">
        <v>43</v>
      </c>
      <c r="G19">
        <v>0.328125</v>
      </c>
      <c r="H19">
        <v>43</v>
      </c>
      <c r="J19">
        <v>0.25</v>
      </c>
      <c r="K19">
        <v>43</v>
      </c>
      <c r="M19">
        <v>0.1269006</v>
      </c>
      <c r="N19">
        <v>43</v>
      </c>
      <c r="P19">
        <v>0.1384736</v>
      </c>
      <c r="Q19">
        <v>43</v>
      </c>
      <c r="S19">
        <v>0.1586362</v>
      </c>
      <c r="T19">
        <v>43</v>
      </c>
      <c r="V19">
        <v>0.1312102</v>
      </c>
      <c r="W19">
        <v>43</v>
      </c>
      <c r="Y19">
        <v>0.13649410000000001</v>
      </c>
    </row>
    <row r="20" spans="1:25" x14ac:dyDescent="0.25">
      <c r="A20" t="s">
        <v>208</v>
      </c>
      <c r="B20">
        <v>43</v>
      </c>
      <c r="D20">
        <v>0.515625</v>
      </c>
      <c r="E20">
        <v>43</v>
      </c>
      <c r="G20">
        <v>0.359375</v>
      </c>
      <c r="H20">
        <v>43</v>
      </c>
      <c r="J20">
        <v>0.28125</v>
      </c>
      <c r="K20">
        <v>43</v>
      </c>
      <c r="M20">
        <v>0.15111820000000001</v>
      </c>
      <c r="N20">
        <v>43</v>
      </c>
      <c r="P20">
        <v>0.159466</v>
      </c>
      <c r="Q20">
        <v>43</v>
      </c>
      <c r="S20">
        <v>0.18029790000000001</v>
      </c>
      <c r="T20">
        <v>43</v>
      </c>
      <c r="V20">
        <v>0.1554518</v>
      </c>
      <c r="W20">
        <v>43</v>
      </c>
      <c r="Y20">
        <v>0.1572759</v>
      </c>
    </row>
    <row r="21" spans="1:25" x14ac:dyDescent="0.25">
      <c r="A21" t="s">
        <v>209</v>
      </c>
      <c r="B21">
        <v>42</v>
      </c>
      <c r="D21">
        <v>0.515625</v>
      </c>
      <c r="E21">
        <v>42</v>
      </c>
      <c r="G21">
        <v>0.34375</v>
      </c>
      <c r="H21">
        <v>42</v>
      </c>
      <c r="J21">
        <v>0.28125</v>
      </c>
      <c r="K21">
        <v>42</v>
      </c>
      <c r="M21">
        <v>0.14948880000000001</v>
      </c>
      <c r="N21">
        <v>42</v>
      </c>
      <c r="P21">
        <v>0.16782540000000001</v>
      </c>
      <c r="Q21">
        <v>42</v>
      </c>
      <c r="S21">
        <v>0.1650208</v>
      </c>
      <c r="T21">
        <v>42</v>
      </c>
      <c r="V21">
        <v>0.1509481</v>
      </c>
      <c r="W21">
        <v>42</v>
      </c>
      <c r="Y21">
        <v>0.14378340000000001</v>
      </c>
    </row>
    <row r="22" spans="1:25" x14ac:dyDescent="0.25">
      <c r="A22" t="s">
        <v>210</v>
      </c>
      <c r="B22">
        <v>44</v>
      </c>
      <c r="D22">
        <v>0.46875</v>
      </c>
      <c r="E22">
        <v>44</v>
      </c>
      <c r="G22">
        <v>0.3125</v>
      </c>
      <c r="H22">
        <v>44</v>
      </c>
      <c r="J22">
        <v>0.265625</v>
      </c>
      <c r="K22">
        <v>44</v>
      </c>
      <c r="M22">
        <v>0.14033180000000001</v>
      </c>
      <c r="N22">
        <v>44</v>
      </c>
      <c r="P22">
        <v>0.15890170000000001</v>
      </c>
      <c r="Q22">
        <v>44</v>
      </c>
      <c r="S22">
        <v>0.14875730000000001</v>
      </c>
      <c r="T22">
        <v>44</v>
      </c>
      <c r="V22">
        <v>0.1531787</v>
      </c>
      <c r="W22">
        <v>44</v>
      </c>
      <c r="Y22">
        <v>0.1426027</v>
      </c>
    </row>
    <row r="23" spans="1:25" x14ac:dyDescent="0.25">
      <c r="A23" t="s">
        <v>211</v>
      </c>
      <c r="B23">
        <v>233</v>
      </c>
      <c r="D23">
        <v>3.9218799999999998</v>
      </c>
      <c r="E23">
        <v>233</v>
      </c>
      <c r="G23">
        <v>2.5625</v>
      </c>
      <c r="H23">
        <v>231</v>
      </c>
      <c r="J23">
        <v>2.0468799999999998</v>
      </c>
      <c r="K23">
        <v>232</v>
      </c>
      <c r="M23">
        <v>2.5785160999999999</v>
      </c>
      <c r="N23">
        <v>234</v>
      </c>
      <c r="P23">
        <v>2.6070989</v>
      </c>
      <c r="Q23">
        <v>234</v>
      </c>
      <c r="S23">
        <v>2.8767602000000001</v>
      </c>
      <c r="T23">
        <v>234</v>
      </c>
      <c r="V23">
        <v>2.7025074</v>
      </c>
      <c r="W23">
        <v>232</v>
      </c>
      <c r="Y23">
        <v>2.6844063999999999</v>
      </c>
    </row>
    <row r="24" spans="1:25" x14ac:dyDescent="0.25">
      <c r="A24" t="s">
        <v>212</v>
      </c>
      <c r="B24">
        <v>231</v>
      </c>
      <c r="D24">
        <v>4.1718799999999998</v>
      </c>
      <c r="E24">
        <v>231</v>
      </c>
      <c r="G24">
        <v>2.5781200000000002</v>
      </c>
      <c r="H24">
        <v>229</v>
      </c>
      <c r="J24">
        <v>2.0781200000000002</v>
      </c>
      <c r="K24">
        <v>231</v>
      </c>
      <c r="M24">
        <v>2.4379905000000002</v>
      </c>
      <c r="N24">
        <v>232</v>
      </c>
      <c r="P24">
        <v>2.6104417999999998</v>
      </c>
      <c r="Q24">
        <v>232</v>
      </c>
      <c r="S24">
        <v>2.8443923999999998</v>
      </c>
      <c r="T24">
        <v>232</v>
      </c>
      <c r="V24">
        <v>2.4724957999999999</v>
      </c>
      <c r="W24">
        <v>230</v>
      </c>
      <c r="Y24">
        <v>2.5668578000000002</v>
      </c>
    </row>
    <row r="25" spans="1:25" x14ac:dyDescent="0.25">
      <c r="A25" t="s">
        <v>213</v>
      </c>
      <c r="B25">
        <v>230</v>
      </c>
      <c r="D25">
        <v>4.1093799999999998</v>
      </c>
      <c r="E25">
        <v>230</v>
      </c>
      <c r="G25">
        <v>2.53125</v>
      </c>
      <c r="H25">
        <v>229</v>
      </c>
      <c r="J25">
        <v>2.0625</v>
      </c>
      <c r="K25">
        <v>229</v>
      </c>
      <c r="M25">
        <v>2.5699968000000002</v>
      </c>
      <c r="N25">
        <v>229</v>
      </c>
      <c r="P25">
        <v>2.7799586999999999</v>
      </c>
      <c r="Q25">
        <v>230</v>
      </c>
      <c r="S25">
        <v>2.9197812999999999</v>
      </c>
      <c r="T25">
        <v>230</v>
      </c>
      <c r="V25">
        <v>2.5075995</v>
      </c>
      <c r="W25">
        <v>229</v>
      </c>
      <c r="Y25">
        <v>2.6557099000000002</v>
      </c>
    </row>
    <row r="26" spans="1:25" x14ac:dyDescent="0.25">
      <c r="A26" t="s">
        <v>214</v>
      </c>
      <c r="B26">
        <v>235</v>
      </c>
      <c r="D26">
        <v>4.1718799999999998</v>
      </c>
      <c r="E26">
        <v>234</v>
      </c>
      <c r="G26">
        <v>2.59375</v>
      </c>
      <c r="H26">
        <v>234</v>
      </c>
      <c r="J26">
        <v>2.09375</v>
      </c>
      <c r="K26">
        <v>235</v>
      </c>
      <c r="M26">
        <v>2.6116438999999998</v>
      </c>
      <c r="N26">
        <v>233</v>
      </c>
      <c r="P26">
        <v>2.7368788999999998</v>
      </c>
      <c r="Q26">
        <v>234</v>
      </c>
      <c r="S26">
        <v>2.6923116</v>
      </c>
      <c r="T26">
        <v>234</v>
      </c>
      <c r="V26">
        <v>2.5102644000000001</v>
      </c>
      <c r="W26">
        <v>234</v>
      </c>
      <c r="Y26">
        <v>2.7149287000000002</v>
      </c>
    </row>
    <row r="27" spans="1:25" x14ac:dyDescent="0.25">
      <c r="A27" t="s">
        <v>215</v>
      </c>
      <c r="B27">
        <v>233</v>
      </c>
      <c r="D27">
        <v>4.125</v>
      </c>
      <c r="E27">
        <v>235</v>
      </c>
      <c r="G27">
        <v>2.59375</v>
      </c>
      <c r="H27">
        <v>233</v>
      </c>
      <c r="J27">
        <v>2.0625</v>
      </c>
      <c r="K27">
        <v>232</v>
      </c>
      <c r="M27">
        <v>2.6223505999999999</v>
      </c>
      <c r="N27">
        <v>233</v>
      </c>
      <c r="P27">
        <v>2.7168625</v>
      </c>
      <c r="Q27">
        <v>234</v>
      </c>
      <c r="S27">
        <v>2.7284234000000001</v>
      </c>
      <c r="T27">
        <v>234</v>
      </c>
      <c r="V27">
        <v>2.5254446000000002</v>
      </c>
      <c r="W27">
        <v>232</v>
      </c>
      <c r="Y27">
        <v>2.6688130999999999</v>
      </c>
    </row>
    <row r="28" spans="1:25" x14ac:dyDescent="0.25">
      <c r="A28" t="s">
        <v>216</v>
      </c>
      <c r="B28">
        <v>231</v>
      </c>
      <c r="D28">
        <v>4.0781200000000002</v>
      </c>
      <c r="E28">
        <v>232</v>
      </c>
      <c r="G28">
        <v>2.5625</v>
      </c>
      <c r="H28">
        <v>230</v>
      </c>
      <c r="J28">
        <v>2.0781200000000002</v>
      </c>
      <c r="K28">
        <v>231</v>
      </c>
      <c r="M28">
        <v>2.6119148999999999</v>
      </c>
      <c r="N28">
        <v>231</v>
      </c>
      <c r="P28">
        <v>2.7189936000000001</v>
      </c>
      <c r="Q28">
        <v>232</v>
      </c>
      <c r="S28">
        <v>2.7985730000000002</v>
      </c>
      <c r="T28">
        <v>232</v>
      </c>
      <c r="V28">
        <v>2.4728281000000001</v>
      </c>
      <c r="W28">
        <v>232</v>
      </c>
      <c r="Y28">
        <v>2.5782436</v>
      </c>
    </row>
    <row r="29" spans="1:25" x14ac:dyDescent="0.25">
      <c r="A29" t="s">
        <v>217</v>
      </c>
      <c r="B29">
        <v>235</v>
      </c>
      <c r="D29">
        <v>4.1875</v>
      </c>
      <c r="E29">
        <v>234</v>
      </c>
      <c r="G29">
        <v>2.625</v>
      </c>
      <c r="H29">
        <v>232</v>
      </c>
      <c r="J29">
        <v>2.09375</v>
      </c>
      <c r="K29">
        <v>233</v>
      </c>
      <c r="M29">
        <v>2.5080113000000002</v>
      </c>
      <c r="N29">
        <v>234</v>
      </c>
      <c r="P29">
        <v>2.5857152000000001</v>
      </c>
      <c r="Q29">
        <v>234</v>
      </c>
      <c r="S29">
        <v>2.8070274</v>
      </c>
      <c r="T29">
        <v>234</v>
      </c>
      <c r="V29">
        <v>2.4609892000000002</v>
      </c>
      <c r="W29">
        <v>233</v>
      </c>
      <c r="Y29">
        <v>2.6125159</v>
      </c>
    </row>
    <row r="30" spans="1:25" x14ac:dyDescent="0.25">
      <c r="A30" t="s">
        <v>218</v>
      </c>
      <c r="B30">
        <v>234</v>
      </c>
      <c r="D30">
        <v>4.125</v>
      </c>
      <c r="E30">
        <v>236</v>
      </c>
      <c r="G30">
        <v>2.625</v>
      </c>
      <c r="H30">
        <v>235</v>
      </c>
      <c r="J30">
        <v>2.1093799999999998</v>
      </c>
      <c r="K30">
        <v>235</v>
      </c>
      <c r="M30">
        <v>2.6248159000000002</v>
      </c>
      <c r="N30">
        <v>235</v>
      </c>
      <c r="P30">
        <v>2.6258211999999999</v>
      </c>
      <c r="Q30">
        <v>236</v>
      </c>
      <c r="S30">
        <v>2.6762446</v>
      </c>
      <c r="T30">
        <v>235</v>
      </c>
      <c r="V30">
        <v>2.5494764999999999</v>
      </c>
      <c r="W30">
        <v>234</v>
      </c>
      <c r="Y30">
        <v>2.6217579</v>
      </c>
    </row>
    <row r="31" spans="1:25" x14ac:dyDescent="0.25">
      <c r="A31" t="s">
        <v>219</v>
      </c>
      <c r="B31">
        <v>233</v>
      </c>
      <c r="D31">
        <v>4.09375</v>
      </c>
      <c r="E31">
        <v>234</v>
      </c>
      <c r="G31">
        <v>2.5625</v>
      </c>
      <c r="H31">
        <v>232</v>
      </c>
      <c r="J31">
        <v>2.03125</v>
      </c>
      <c r="K31">
        <v>234</v>
      </c>
      <c r="M31">
        <v>2.6967189999999999</v>
      </c>
      <c r="N31">
        <v>233</v>
      </c>
      <c r="P31">
        <v>2.5937470999999999</v>
      </c>
      <c r="Q31">
        <v>234</v>
      </c>
      <c r="S31">
        <v>2.6163302000000002</v>
      </c>
      <c r="T31">
        <v>236</v>
      </c>
      <c r="V31">
        <v>2.4872352000000002</v>
      </c>
      <c r="W31">
        <v>232</v>
      </c>
      <c r="Y31">
        <v>2.6060101000000002</v>
      </c>
    </row>
    <row r="32" spans="1:25" x14ac:dyDescent="0.25">
      <c r="A32" t="s">
        <v>220</v>
      </c>
      <c r="B32">
        <v>230</v>
      </c>
      <c r="D32">
        <v>4.1093799999999998</v>
      </c>
      <c r="E32">
        <v>228</v>
      </c>
      <c r="G32">
        <v>2.53125</v>
      </c>
      <c r="H32">
        <v>228</v>
      </c>
      <c r="J32">
        <v>2.0156200000000002</v>
      </c>
      <c r="K32">
        <v>228</v>
      </c>
      <c r="M32">
        <v>2.7280148</v>
      </c>
      <c r="N32">
        <v>228</v>
      </c>
      <c r="P32">
        <v>2.4574832999999998</v>
      </c>
      <c r="Q32">
        <v>229</v>
      </c>
      <c r="S32">
        <v>2.5265246000000001</v>
      </c>
      <c r="T32">
        <v>229</v>
      </c>
      <c r="V32">
        <v>2.4398238999999999</v>
      </c>
      <c r="W32">
        <v>229</v>
      </c>
      <c r="Y32">
        <v>2.5157702</v>
      </c>
    </row>
    <row r="33" spans="1:25" x14ac:dyDescent="0.25">
      <c r="A33" t="s">
        <v>221</v>
      </c>
      <c r="B33">
        <v>411</v>
      </c>
      <c r="D33">
        <v>13.8125</v>
      </c>
      <c r="E33">
        <v>411</v>
      </c>
      <c r="G33">
        <v>7.7656200000000002</v>
      </c>
      <c r="H33">
        <v>410</v>
      </c>
      <c r="J33">
        <v>6.65625</v>
      </c>
      <c r="K33">
        <v>409</v>
      </c>
      <c r="M33">
        <v>25.380460599999999</v>
      </c>
      <c r="N33">
        <v>412</v>
      </c>
      <c r="P33">
        <v>23.5818479</v>
      </c>
      <c r="Q33">
        <v>413</v>
      </c>
      <c r="S33">
        <v>25.641021299999998</v>
      </c>
      <c r="T33">
        <v>411</v>
      </c>
      <c r="V33">
        <v>21.492183099999998</v>
      </c>
      <c r="W33">
        <v>406</v>
      </c>
      <c r="Y33">
        <v>24.8342125</v>
      </c>
    </row>
    <row r="34" spans="1:25" x14ac:dyDescent="0.25">
      <c r="A34" t="s">
        <v>222</v>
      </c>
      <c r="B34">
        <v>414</v>
      </c>
      <c r="D34">
        <v>10.234400000000001</v>
      </c>
      <c r="E34">
        <v>414</v>
      </c>
      <c r="G34">
        <v>5.5625</v>
      </c>
      <c r="H34">
        <v>414</v>
      </c>
      <c r="J34">
        <v>4.84375</v>
      </c>
      <c r="K34">
        <v>415</v>
      </c>
      <c r="M34">
        <v>25.1006803</v>
      </c>
      <c r="N34">
        <v>415</v>
      </c>
      <c r="P34">
        <v>23.971938099999999</v>
      </c>
      <c r="Q34">
        <v>415</v>
      </c>
      <c r="S34">
        <v>22.788976300000002</v>
      </c>
      <c r="T34">
        <v>414</v>
      </c>
      <c r="V34">
        <v>21.119056499999999</v>
      </c>
      <c r="W34">
        <v>410</v>
      </c>
      <c r="Y34">
        <v>24.490244799999999</v>
      </c>
    </row>
    <row r="35" spans="1:25" x14ac:dyDescent="0.25">
      <c r="A35" t="s">
        <v>223</v>
      </c>
      <c r="B35">
        <v>413</v>
      </c>
      <c r="D35">
        <v>14.015599999999999</v>
      </c>
      <c r="E35">
        <v>410</v>
      </c>
      <c r="G35">
        <v>7.78125</v>
      </c>
      <c r="H35">
        <v>412</v>
      </c>
      <c r="J35">
        <v>6.625</v>
      </c>
      <c r="K35">
        <v>412</v>
      </c>
      <c r="M35">
        <v>25.4042523</v>
      </c>
      <c r="N35">
        <v>415</v>
      </c>
      <c r="P35">
        <v>24.426722999999999</v>
      </c>
      <c r="Q35">
        <v>414</v>
      </c>
      <c r="S35">
        <v>21.9386194</v>
      </c>
      <c r="T35">
        <v>414</v>
      </c>
      <c r="V35">
        <v>21.122180400000001</v>
      </c>
      <c r="W35">
        <v>410</v>
      </c>
      <c r="Y35">
        <v>24.8531662</v>
      </c>
    </row>
    <row r="36" spans="1:25" x14ac:dyDescent="0.25">
      <c r="A36" t="s">
        <v>224</v>
      </c>
      <c r="B36">
        <v>416</v>
      </c>
      <c r="D36">
        <v>14.171900000000001</v>
      </c>
      <c r="E36">
        <v>415</v>
      </c>
      <c r="G36">
        <v>7.8593799999999998</v>
      </c>
      <c r="H36">
        <v>415</v>
      </c>
      <c r="J36">
        <v>6.7656200000000002</v>
      </c>
      <c r="K36">
        <v>416</v>
      </c>
      <c r="M36">
        <v>26.042484999999999</v>
      </c>
      <c r="N36">
        <v>417</v>
      </c>
      <c r="P36">
        <v>24.384587799999998</v>
      </c>
      <c r="Q36">
        <v>416</v>
      </c>
      <c r="S36">
        <v>22.9237076</v>
      </c>
      <c r="T36">
        <v>415</v>
      </c>
      <c r="V36">
        <v>21.3297758</v>
      </c>
      <c r="W36">
        <v>413</v>
      </c>
      <c r="Y36">
        <v>25.4785337</v>
      </c>
    </row>
    <row r="37" spans="1:25" x14ac:dyDescent="0.25">
      <c r="A37" t="s">
        <v>225</v>
      </c>
      <c r="B37">
        <v>409</v>
      </c>
      <c r="D37">
        <v>13.890599999999999</v>
      </c>
      <c r="E37">
        <v>407</v>
      </c>
      <c r="G37">
        <v>7.7031200000000002</v>
      </c>
      <c r="H37">
        <v>406</v>
      </c>
      <c r="J37">
        <v>6.5156200000000002</v>
      </c>
      <c r="K37">
        <v>407</v>
      </c>
      <c r="M37">
        <v>25.259017400000001</v>
      </c>
      <c r="N37">
        <v>408</v>
      </c>
      <c r="P37">
        <v>23.631442499999999</v>
      </c>
      <c r="Q37">
        <v>409</v>
      </c>
      <c r="S37">
        <v>22.789520899999999</v>
      </c>
      <c r="T37">
        <v>408</v>
      </c>
      <c r="V37">
        <v>21.034886100000001</v>
      </c>
      <c r="W37">
        <v>401</v>
      </c>
      <c r="Y37">
        <v>26.845459099999999</v>
      </c>
    </row>
    <row r="38" spans="1:25" x14ac:dyDescent="0.25">
      <c r="A38" t="s">
        <v>226</v>
      </c>
      <c r="B38">
        <v>414</v>
      </c>
      <c r="D38">
        <v>13.984400000000001</v>
      </c>
      <c r="E38">
        <v>414</v>
      </c>
      <c r="G38">
        <v>8.09375</v>
      </c>
      <c r="H38">
        <v>414</v>
      </c>
      <c r="J38">
        <v>6.8281200000000002</v>
      </c>
      <c r="K38">
        <v>413</v>
      </c>
      <c r="M38">
        <v>25.5806653</v>
      </c>
      <c r="N38">
        <v>414</v>
      </c>
      <c r="P38">
        <v>23.928736600000001</v>
      </c>
      <c r="Q38">
        <v>415</v>
      </c>
      <c r="S38">
        <v>24.814928099999999</v>
      </c>
      <c r="T38">
        <v>416</v>
      </c>
      <c r="V38">
        <v>21.758980099999999</v>
      </c>
      <c r="W38">
        <v>408</v>
      </c>
      <c r="Y38">
        <v>27.230135499999999</v>
      </c>
    </row>
    <row r="39" spans="1:25" x14ac:dyDescent="0.25">
      <c r="A39" t="s">
        <v>227</v>
      </c>
      <c r="B39">
        <v>416</v>
      </c>
      <c r="D39">
        <v>14.203099999999999</v>
      </c>
      <c r="E39">
        <v>413</v>
      </c>
      <c r="G39">
        <v>7.78125</v>
      </c>
      <c r="H39">
        <v>412</v>
      </c>
      <c r="J39">
        <v>6.875</v>
      </c>
      <c r="K39">
        <v>413</v>
      </c>
      <c r="M39">
        <v>25.168495400000001</v>
      </c>
      <c r="N39">
        <v>415</v>
      </c>
      <c r="P39">
        <v>24.2564086</v>
      </c>
      <c r="Q39">
        <v>416</v>
      </c>
      <c r="S39">
        <v>21.294065100000001</v>
      </c>
      <c r="T39">
        <v>416</v>
      </c>
      <c r="V39">
        <v>20.138290900000001</v>
      </c>
      <c r="W39">
        <v>411</v>
      </c>
      <c r="Y39">
        <v>25.372662299999998</v>
      </c>
    </row>
    <row r="40" spans="1:25" x14ac:dyDescent="0.25">
      <c r="A40" t="s">
        <v>228</v>
      </c>
      <c r="B40">
        <v>413</v>
      </c>
      <c r="D40">
        <v>13.953099999999999</v>
      </c>
      <c r="E40">
        <v>411</v>
      </c>
      <c r="G40">
        <v>7.7968799999999998</v>
      </c>
      <c r="H40">
        <v>412</v>
      </c>
      <c r="J40">
        <v>6.7031200000000002</v>
      </c>
      <c r="K40">
        <v>412</v>
      </c>
      <c r="M40">
        <v>26.0966901</v>
      </c>
      <c r="N40">
        <v>414</v>
      </c>
      <c r="P40">
        <v>25.5414821</v>
      </c>
      <c r="Q40">
        <v>413</v>
      </c>
      <c r="S40">
        <v>22.355855699999999</v>
      </c>
      <c r="T40">
        <v>412</v>
      </c>
      <c r="V40">
        <v>20.701749400000001</v>
      </c>
      <c r="W40">
        <v>410</v>
      </c>
      <c r="Y40">
        <v>27.107317200000001</v>
      </c>
    </row>
    <row r="41" spans="1:25" x14ac:dyDescent="0.25">
      <c r="A41" t="s">
        <v>229</v>
      </c>
      <c r="B41">
        <v>409</v>
      </c>
      <c r="D41">
        <v>10.234400000000001</v>
      </c>
      <c r="E41">
        <v>408</v>
      </c>
      <c r="G41">
        <v>5.59375</v>
      </c>
      <c r="H41">
        <v>411</v>
      </c>
      <c r="J41">
        <v>4.96875</v>
      </c>
      <c r="K41">
        <v>409</v>
      </c>
      <c r="M41">
        <v>25.0668124</v>
      </c>
      <c r="N41">
        <v>411</v>
      </c>
      <c r="P41">
        <v>25.370235699999999</v>
      </c>
      <c r="Q41">
        <v>412</v>
      </c>
      <c r="S41">
        <v>20.9245676</v>
      </c>
      <c r="T41">
        <v>411</v>
      </c>
      <c r="V41">
        <v>20.0490189</v>
      </c>
      <c r="W41">
        <v>403</v>
      </c>
      <c r="Y41">
        <v>23.819901399999999</v>
      </c>
    </row>
    <row r="42" spans="1:25" x14ac:dyDescent="0.25">
      <c r="A42" t="s">
        <v>230</v>
      </c>
      <c r="B42">
        <v>410</v>
      </c>
      <c r="D42">
        <v>13.796900000000001</v>
      </c>
      <c r="E42">
        <v>409</v>
      </c>
      <c r="G42">
        <v>7.65625</v>
      </c>
      <c r="H42">
        <v>410</v>
      </c>
      <c r="J42">
        <v>6.625</v>
      </c>
      <c r="K42">
        <v>410</v>
      </c>
      <c r="M42">
        <v>25.861153099999999</v>
      </c>
      <c r="N42">
        <v>411</v>
      </c>
      <c r="P42">
        <v>25.082956200000002</v>
      </c>
      <c r="Q42">
        <v>413</v>
      </c>
      <c r="S42">
        <v>21.551561800000002</v>
      </c>
      <c r="T42">
        <v>411</v>
      </c>
      <c r="V42">
        <v>20.0455285</v>
      </c>
      <c r="W42">
        <v>406</v>
      </c>
      <c r="Y42">
        <v>22.640554999999999</v>
      </c>
    </row>
    <row r="43" spans="1:25" x14ac:dyDescent="0.25">
      <c r="A43" t="s">
        <v>231</v>
      </c>
      <c r="B43">
        <v>35</v>
      </c>
      <c r="D43">
        <v>0.515625</v>
      </c>
      <c r="E43">
        <v>35</v>
      </c>
      <c r="G43">
        <v>0.328125</v>
      </c>
      <c r="H43">
        <v>35</v>
      </c>
      <c r="J43">
        <v>0.296875</v>
      </c>
      <c r="K43">
        <v>35</v>
      </c>
      <c r="M43">
        <v>0.28862579999999999</v>
      </c>
      <c r="N43">
        <v>35</v>
      </c>
      <c r="P43">
        <v>0.2998634</v>
      </c>
      <c r="Q43">
        <v>35</v>
      </c>
      <c r="S43">
        <v>0.24172389999999999</v>
      </c>
      <c r="T43">
        <v>35</v>
      </c>
      <c r="V43">
        <v>0.23041049999999999</v>
      </c>
      <c r="W43">
        <v>34</v>
      </c>
      <c r="Y43">
        <v>0.22476550000000001</v>
      </c>
    </row>
    <row r="44" spans="1:25" x14ac:dyDescent="0.25">
      <c r="A44" t="s">
        <v>232</v>
      </c>
      <c r="B44">
        <v>36</v>
      </c>
      <c r="D44">
        <v>0.71875</v>
      </c>
      <c r="E44">
        <v>36</v>
      </c>
      <c r="G44">
        <v>0.5</v>
      </c>
      <c r="H44">
        <v>36</v>
      </c>
      <c r="J44">
        <v>0.421875</v>
      </c>
      <c r="K44">
        <v>36</v>
      </c>
      <c r="M44">
        <v>0.3672742</v>
      </c>
      <c r="N44">
        <v>36</v>
      </c>
      <c r="P44">
        <v>0.39082549999999999</v>
      </c>
      <c r="Q44">
        <v>36</v>
      </c>
      <c r="S44">
        <v>0.32755960000000001</v>
      </c>
      <c r="T44">
        <v>36</v>
      </c>
      <c r="V44">
        <v>0.30676520000000002</v>
      </c>
      <c r="W44">
        <v>36</v>
      </c>
      <c r="Y44">
        <v>0.33624959999999998</v>
      </c>
    </row>
    <row r="45" spans="1:25" x14ac:dyDescent="0.25">
      <c r="A45" t="s">
        <v>233</v>
      </c>
      <c r="B45">
        <v>36</v>
      </c>
      <c r="D45">
        <v>0.59375</v>
      </c>
      <c r="E45">
        <v>35</v>
      </c>
      <c r="G45">
        <v>0.375</v>
      </c>
      <c r="H45">
        <v>35</v>
      </c>
      <c r="J45">
        <v>0.34375</v>
      </c>
      <c r="K45">
        <v>36</v>
      </c>
      <c r="M45">
        <v>0.33305820000000003</v>
      </c>
      <c r="N45">
        <v>36</v>
      </c>
      <c r="P45">
        <v>0.32391340000000002</v>
      </c>
      <c r="Q45">
        <v>36</v>
      </c>
      <c r="S45">
        <v>0.28312340000000003</v>
      </c>
      <c r="T45">
        <v>35</v>
      </c>
      <c r="V45">
        <v>0.2702927</v>
      </c>
      <c r="W45">
        <v>35</v>
      </c>
      <c r="Y45">
        <v>0.2965873</v>
      </c>
    </row>
    <row r="46" spans="1:25" x14ac:dyDescent="0.25">
      <c r="A46" t="s">
        <v>234</v>
      </c>
      <c r="B46">
        <v>36</v>
      </c>
      <c r="D46">
        <v>0.625</v>
      </c>
      <c r="E46">
        <v>36</v>
      </c>
      <c r="G46">
        <v>0.390625</v>
      </c>
      <c r="H46">
        <v>36</v>
      </c>
      <c r="J46">
        <v>0.34375</v>
      </c>
      <c r="K46">
        <v>36</v>
      </c>
      <c r="M46">
        <v>0.3238048</v>
      </c>
      <c r="N46">
        <v>36</v>
      </c>
      <c r="P46">
        <v>0.34153929999999999</v>
      </c>
      <c r="Q46">
        <v>36</v>
      </c>
      <c r="S46">
        <v>0.28967929999999997</v>
      </c>
      <c r="T46">
        <v>37</v>
      </c>
      <c r="V46">
        <v>0.27601609999999999</v>
      </c>
      <c r="W46">
        <v>37</v>
      </c>
      <c r="Y46">
        <v>0.28038750000000001</v>
      </c>
    </row>
    <row r="47" spans="1:25" x14ac:dyDescent="0.25">
      <c r="A47" t="s">
        <v>235</v>
      </c>
      <c r="B47">
        <v>36</v>
      </c>
      <c r="D47">
        <v>0.625</v>
      </c>
      <c r="E47">
        <v>36</v>
      </c>
      <c r="G47">
        <v>0.375</v>
      </c>
      <c r="H47">
        <v>36</v>
      </c>
      <c r="J47">
        <v>0.328125</v>
      </c>
      <c r="K47">
        <v>36</v>
      </c>
      <c r="M47">
        <v>0.29809859999999999</v>
      </c>
      <c r="N47">
        <v>36</v>
      </c>
      <c r="P47">
        <v>0.36127569999999998</v>
      </c>
      <c r="Q47">
        <v>36</v>
      </c>
      <c r="S47">
        <v>0.27290229999999999</v>
      </c>
      <c r="T47">
        <v>36</v>
      </c>
      <c r="V47">
        <v>0.25493650000000001</v>
      </c>
      <c r="W47">
        <v>36</v>
      </c>
      <c r="Y47">
        <v>0.26574730000000002</v>
      </c>
    </row>
    <row r="48" spans="1:25" x14ac:dyDescent="0.25">
      <c r="A48" t="s">
        <v>236</v>
      </c>
      <c r="B48">
        <v>34</v>
      </c>
      <c r="D48">
        <v>0.546875</v>
      </c>
      <c r="E48">
        <v>34</v>
      </c>
      <c r="G48">
        <v>0.359375</v>
      </c>
      <c r="H48">
        <v>34</v>
      </c>
      <c r="J48">
        <v>0.3125</v>
      </c>
      <c r="K48">
        <v>34</v>
      </c>
      <c r="M48">
        <v>0.31117919999999999</v>
      </c>
      <c r="N48">
        <v>34</v>
      </c>
      <c r="P48">
        <v>0.31953999999999999</v>
      </c>
      <c r="Q48">
        <v>34</v>
      </c>
      <c r="S48">
        <v>0.26502350000000002</v>
      </c>
      <c r="T48">
        <v>34</v>
      </c>
      <c r="V48">
        <v>0.30811769999999999</v>
      </c>
      <c r="W48">
        <v>33</v>
      </c>
      <c r="Y48">
        <v>0.2534342</v>
      </c>
    </row>
    <row r="49" spans="1:25" x14ac:dyDescent="0.25">
      <c r="A49" t="s">
        <v>237</v>
      </c>
      <c r="B49">
        <v>36</v>
      </c>
      <c r="D49">
        <v>0.609375</v>
      </c>
      <c r="E49">
        <v>36</v>
      </c>
      <c r="G49">
        <v>0.390625</v>
      </c>
      <c r="H49">
        <v>36</v>
      </c>
      <c r="J49">
        <v>0.34375</v>
      </c>
      <c r="K49">
        <v>36</v>
      </c>
      <c r="M49">
        <v>0.3114439</v>
      </c>
      <c r="N49">
        <v>36</v>
      </c>
      <c r="P49">
        <v>0.3461689</v>
      </c>
      <c r="Q49">
        <v>36</v>
      </c>
      <c r="S49">
        <v>0.27890979999999999</v>
      </c>
      <c r="T49">
        <v>36</v>
      </c>
      <c r="V49">
        <v>0.25955080000000003</v>
      </c>
      <c r="W49">
        <v>36</v>
      </c>
      <c r="Y49">
        <v>0.2523012</v>
      </c>
    </row>
    <row r="50" spans="1:25" x14ac:dyDescent="0.25">
      <c r="A50" t="s">
        <v>238</v>
      </c>
      <c r="B50">
        <v>35</v>
      </c>
      <c r="D50">
        <v>0.578125</v>
      </c>
      <c r="E50">
        <v>35</v>
      </c>
      <c r="G50">
        <v>0.375</v>
      </c>
      <c r="H50">
        <v>34</v>
      </c>
      <c r="J50">
        <v>0.3125</v>
      </c>
      <c r="K50">
        <v>35</v>
      </c>
      <c r="M50">
        <v>0.3012552</v>
      </c>
      <c r="N50">
        <v>35</v>
      </c>
      <c r="P50">
        <v>0.33883469999999999</v>
      </c>
      <c r="Q50">
        <v>35</v>
      </c>
      <c r="S50">
        <v>0.27877619999999997</v>
      </c>
      <c r="T50">
        <v>35</v>
      </c>
      <c r="V50">
        <v>0.26202140000000002</v>
      </c>
      <c r="W50">
        <v>35</v>
      </c>
      <c r="Y50">
        <v>0.26735769999999998</v>
      </c>
    </row>
    <row r="51" spans="1:25" x14ac:dyDescent="0.25">
      <c r="A51" t="s">
        <v>239</v>
      </c>
      <c r="B51">
        <v>36</v>
      </c>
      <c r="D51">
        <v>0.734375</v>
      </c>
      <c r="E51">
        <v>36</v>
      </c>
      <c r="G51">
        <v>0.453125</v>
      </c>
      <c r="H51">
        <v>36</v>
      </c>
      <c r="J51">
        <v>0.390625</v>
      </c>
      <c r="K51">
        <v>36</v>
      </c>
      <c r="M51">
        <v>0.36401040000000001</v>
      </c>
      <c r="N51">
        <v>37</v>
      </c>
      <c r="P51">
        <v>0.3880691</v>
      </c>
      <c r="Q51">
        <v>37</v>
      </c>
      <c r="S51">
        <v>0.31554280000000001</v>
      </c>
      <c r="T51">
        <v>37</v>
      </c>
      <c r="V51">
        <v>0.31131419999999999</v>
      </c>
      <c r="W51">
        <v>37</v>
      </c>
      <c r="Y51">
        <v>0.31538070000000001</v>
      </c>
    </row>
    <row r="52" spans="1:25" x14ac:dyDescent="0.25">
      <c r="A52" t="s">
        <v>240</v>
      </c>
      <c r="B52">
        <v>37</v>
      </c>
      <c r="D52">
        <v>0.671875</v>
      </c>
      <c r="E52">
        <v>37</v>
      </c>
      <c r="G52">
        <v>0.4375</v>
      </c>
      <c r="H52">
        <v>37</v>
      </c>
      <c r="J52">
        <v>0.375</v>
      </c>
      <c r="K52">
        <v>37</v>
      </c>
      <c r="M52">
        <v>0.36462410000000001</v>
      </c>
      <c r="N52">
        <v>37</v>
      </c>
      <c r="P52">
        <v>0.36547160000000001</v>
      </c>
      <c r="Q52">
        <v>37</v>
      </c>
      <c r="S52">
        <v>0.31588280000000002</v>
      </c>
      <c r="T52">
        <v>37</v>
      </c>
      <c r="V52">
        <v>0.31609209999999999</v>
      </c>
      <c r="W52">
        <v>37</v>
      </c>
      <c r="Y52">
        <v>0.2973885</v>
      </c>
    </row>
    <row r="53" spans="1:25" x14ac:dyDescent="0.25">
      <c r="A53" t="s">
        <v>241</v>
      </c>
      <c r="B53">
        <v>203</v>
      </c>
      <c r="D53">
        <v>6.40625</v>
      </c>
      <c r="E53">
        <v>203</v>
      </c>
      <c r="G53">
        <v>3.78125</v>
      </c>
      <c r="H53">
        <v>201</v>
      </c>
      <c r="J53">
        <v>3.1875</v>
      </c>
      <c r="K53">
        <v>203</v>
      </c>
      <c r="M53">
        <v>7.3040925000000003</v>
      </c>
      <c r="N53">
        <v>203</v>
      </c>
      <c r="P53">
        <v>7.6105140999999996</v>
      </c>
      <c r="Q53">
        <v>204</v>
      </c>
      <c r="S53">
        <v>6.3362261999999996</v>
      </c>
      <c r="T53">
        <v>203</v>
      </c>
      <c r="V53">
        <v>6.4980361000000002</v>
      </c>
      <c r="W53">
        <v>202</v>
      </c>
      <c r="Y53">
        <v>6.8715522</v>
      </c>
    </row>
    <row r="54" spans="1:25" x14ac:dyDescent="0.25">
      <c r="A54" t="s">
        <v>242</v>
      </c>
      <c r="B54">
        <v>201</v>
      </c>
      <c r="D54">
        <v>6.0625</v>
      </c>
      <c r="E54">
        <v>200</v>
      </c>
      <c r="G54">
        <v>3.5468799999999998</v>
      </c>
      <c r="H54">
        <v>201</v>
      </c>
      <c r="J54">
        <v>3.0468799999999998</v>
      </c>
      <c r="K54">
        <v>201</v>
      </c>
      <c r="M54">
        <v>7.0307648</v>
      </c>
      <c r="N54">
        <v>202</v>
      </c>
      <c r="P54">
        <v>7.6131526000000003</v>
      </c>
      <c r="Q54">
        <v>202</v>
      </c>
      <c r="S54">
        <v>6.1644947999999999</v>
      </c>
      <c r="T54">
        <v>201</v>
      </c>
      <c r="V54">
        <v>5.8396698000000002</v>
      </c>
      <c r="W54">
        <v>192</v>
      </c>
      <c r="Y54">
        <v>6.1098350999999997</v>
      </c>
    </row>
    <row r="55" spans="1:25" x14ac:dyDescent="0.25">
      <c r="A55" t="s">
        <v>243</v>
      </c>
      <c r="B55">
        <v>201</v>
      </c>
      <c r="D55">
        <v>6.3281200000000002</v>
      </c>
      <c r="E55">
        <v>200</v>
      </c>
      <c r="G55">
        <v>3.65625</v>
      </c>
      <c r="H55">
        <v>199</v>
      </c>
      <c r="J55">
        <v>3.09375</v>
      </c>
      <c r="K55">
        <v>201</v>
      </c>
      <c r="M55">
        <v>7.2665572999999997</v>
      </c>
      <c r="N55">
        <v>201</v>
      </c>
      <c r="P55">
        <v>7.3338520999999997</v>
      </c>
      <c r="Q55">
        <v>202</v>
      </c>
      <c r="S55">
        <v>6.2818037999999996</v>
      </c>
      <c r="T55">
        <v>201</v>
      </c>
      <c r="V55">
        <v>5.8886019000000003</v>
      </c>
      <c r="W55">
        <v>199</v>
      </c>
      <c r="Y55">
        <v>6.5416192999999998</v>
      </c>
    </row>
    <row r="56" spans="1:25" x14ac:dyDescent="0.25">
      <c r="A56" t="s">
        <v>244</v>
      </c>
      <c r="B56">
        <v>201</v>
      </c>
      <c r="D56">
        <v>6.3281200000000002</v>
      </c>
      <c r="E56">
        <v>200</v>
      </c>
      <c r="G56">
        <v>3.625</v>
      </c>
      <c r="H56">
        <v>198</v>
      </c>
      <c r="J56">
        <v>3.1093799999999998</v>
      </c>
      <c r="K56">
        <v>200</v>
      </c>
      <c r="M56">
        <v>7.2231174999999999</v>
      </c>
      <c r="N56">
        <v>201</v>
      </c>
      <c r="P56">
        <v>7.0024110000000004</v>
      </c>
      <c r="Q56">
        <v>202</v>
      </c>
      <c r="S56">
        <v>6.2772205999999997</v>
      </c>
      <c r="T56">
        <v>202</v>
      </c>
      <c r="V56">
        <v>5.9882514000000002</v>
      </c>
      <c r="W56">
        <v>198</v>
      </c>
      <c r="Y56">
        <v>6.6151947</v>
      </c>
    </row>
    <row r="57" spans="1:25" x14ac:dyDescent="0.25">
      <c r="A57" t="s">
        <v>245</v>
      </c>
      <c r="B57">
        <v>202</v>
      </c>
      <c r="D57">
        <v>6.3281200000000002</v>
      </c>
      <c r="E57">
        <v>202</v>
      </c>
      <c r="G57">
        <v>3.6406200000000002</v>
      </c>
      <c r="H57">
        <v>202</v>
      </c>
      <c r="J57">
        <v>3.1406200000000002</v>
      </c>
      <c r="K57">
        <v>203</v>
      </c>
      <c r="M57">
        <v>7.4985749000000004</v>
      </c>
      <c r="N57">
        <v>204</v>
      </c>
      <c r="P57">
        <v>7.5636095000000001</v>
      </c>
      <c r="Q57">
        <v>204</v>
      </c>
      <c r="S57">
        <v>6.3832807999999996</v>
      </c>
      <c r="T57">
        <v>205</v>
      </c>
      <c r="V57">
        <v>6.0288596999999999</v>
      </c>
      <c r="W57">
        <v>203</v>
      </c>
      <c r="Y57">
        <v>6.8450232</v>
      </c>
    </row>
    <row r="58" spans="1:25" x14ac:dyDescent="0.25">
      <c r="A58" t="s">
        <v>246</v>
      </c>
      <c r="B58">
        <v>198</v>
      </c>
      <c r="D58">
        <v>6.0625</v>
      </c>
      <c r="E58">
        <v>197</v>
      </c>
      <c r="G58">
        <v>3.40625</v>
      </c>
      <c r="H58">
        <v>198</v>
      </c>
      <c r="J58">
        <v>2.9843799999999998</v>
      </c>
      <c r="K58">
        <v>199</v>
      </c>
      <c r="M58">
        <v>7.2826453999999998</v>
      </c>
      <c r="N58">
        <v>199</v>
      </c>
      <c r="P58">
        <v>6.6636943999999998</v>
      </c>
      <c r="Q58">
        <v>200</v>
      </c>
      <c r="S58">
        <v>6.2378670999999999</v>
      </c>
      <c r="T58">
        <v>200</v>
      </c>
      <c r="V58">
        <v>5.9246701000000002</v>
      </c>
      <c r="W58">
        <v>192</v>
      </c>
      <c r="Y58">
        <v>6.7643852999999998</v>
      </c>
    </row>
    <row r="59" spans="1:25" x14ac:dyDescent="0.25">
      <c r="A59" t="s">
        <v>247</v>
      </c>
      <c r="B59">
        <v>203</v>
      </c>
      <c r="D59">
        <v>6.3281200000000002</v>
      </c>
      <c r="E59">
        <v>203</v>
      </c>
      <c r="G59">
        <v>3.53125</v>
      </c>
      <c r="H59">
        <v>201</v>
      </c>
      <c r="J59">
        <v>3.0781200000000002</v>
      </c>
      <c r="K59">
        <v>203</v>
      </c>
      <c r="M59">
        <v>7.3970941999999997</v>
      </c>
      <c r="N59">
        <v>204</v>
      </c>
      <c r="P59">
        <v>7.1318786999999997</v>
      </c>
      <c r="Q59">
        <v>204</v>
      </c>
      <c r="S59">
        <v>6.2512610000000004</v>
      </c>
      <c r="T59">
        <v>204</v>
      </c>
      <c r="V59">
        <v>6.1341165999999996</v>
      </c>
      <c r="W59">
        <v>202</v>
      </c>
      <c r="Y59">
        <v>7.1406413000000004</v>
      </c>
    </row>
    <row r="60" spans="1:25" x14ac:dyDescent="0.25">
      <c r="A60" t="s">
        <v>248</v>
      </c>
      <c r="B60">
        <v>203</v>
      </c>
      <c r="D60">
        <v>4.7968799999999998</v>
      </c>
      <c r="E60">
        <v>201</v>
      </c>
      <c r="G60">
        <v>2.625</v>
      </c>
      <c r="H60">
        <v>204</v>
      </c>
      <c r="J60">
        <v>2.3281200000000002</v>
      </c>
      <c r="K60">
        <v>202</v>
      </c>
      <c r="M60">
        <v>7.7014151000000002</v>
      </c>
      <c r="N60">
        <v>203</v>
      </c>
      <c r="P60">
        <v>7.3196886000000001</v>
      </c>
      <c r="Q60">
        <v>203</v>
      </c>
      <c r="S60">
        <v>6.2669689999999996</v>
      </c>
      <c r="T60">
        <v>203</v>
      </c>
      <c r="V60">
        <v>6.7068580999999998</v>
      </c>
      <c r="W60">
        <v>202</v>
      </c>
      <c r="Y60">
        <v>7.4558124000000001</v>
      </c>
    </row>
    <row r="61" spans="1:25" x14ac:dyDescent="0.25">
      <c r="A61" t="s">
        <v>249</v>
      </c>
      <c r="B61">
        <v>200</v>
      </c>
      <c r="D61">
        <v>6.2656200000000002</v>
      </c>
      <c r="E61">
        <v>200</v>
      </c>
      <c r="G61">
        <v>3.6093799999999998</v>
      </c>
      <c r="H61">
        <v>199</v>
      </c>
      <c r="J61">
        <v>3.125</v>
      </c>
      <c r="K61">
        <v>200</v>
      </c>
      <c r="M61">
        <v>7.5288944999999998</v>
      </c>
      <c r="N61">
        <v>201</v>
      </c>
      <c r="P61">
        <v>7.6603174999999997</v>
      </c>
      <c r="Q61">
        <v>202</v>
      </c>
      <c r="S61">
        <v>6.3281124000000002</v>
      </c>
      <c r="T61">
        <v>201</v>
      </c>
      <c r="V61">
        <v>6.539409</v>
      </c>
      <c r="W61">
        <v>200</v>
      </c>
      <c r="Y61">
        <v>7.3562406999999999</v>
      </c>
    </row>
    <row r="62" spans="1:25" x14ac:dyDescent="0.25">
      <c r="A62" t="s">
        <v>250</v>
      </c>
      <c r="B62">
        <v>202</v>
      </c>
      <c r="D62">
        <v>6.25</v>
      </c>
      <c r="E62">
        <v>202</v>
      </c>
      <c r="G62">
        <v>3.5781200000000002</v>
      </c>
      <c r="H62">
        <v>201</v>
      </c>
      <c r="J62">
        <v>3.09375</v>
      </c>
      <c r="K62">
        <v>202</v>
      </c>
      <c r="M62">
        <v>7.4494477999999997</v>
      </c>
      <c r="N62">
        <v>203</v>
      </c>
      <c r="P62">
        <v>6.8410864</v>
      </c>
      <c r="Q62">
        <v>204</v>
      </c>
      <c r="S62">
        <v>6.5190305999999998</v>
      </c>
      <c r="T62">
        <v>203</v>
      </c>
      <c r="V62">
        <v>6.174633</v>
      </c>
      <c r="W62">
        <v>202</v>
      </c>
      <c r="Y62">
        <v>7.2161388000000004</v>
      </c>
    </row>
  </sheetData>
  <mergeCells count="8">
    <mergeCell ref="Q1:S1"/>
    <mergeCell ref="T1:V1"/>
    <mergeCell ref="W1:Y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CEC3-E3D3-4B5C-AAB6-AB135E2078F9}">
  <dimension ref="A1:G82"/>
  <sheetViews>
    <sheetView workbookViewId="0">
      <selection activeCell="P17" sqref="P17"/>
    </sheetView>
  </sheetViews>
  <sheetFormatPr defaultRowHeight="15" x14ac:dyDescent="0.25"/>
  <cols>
    <col min="1" max="1" width="20" bestFit="1" customWidth="1"/>
  </cols>
  <sheetData>
    <row r="1" spans="1:7" x14ac:dyDescent="0.25">
      <c r="B1" s="45" t="s">
        <v>498</v>
      </c>
      <c r="C1" s="45"/>
      <c r="D1" s="45"/>
      <c r="E1" s="45" t="s">
        <v>499</v>
      </c>
      <c r="F1" s="45"/>
      <c r="G1" s="45"/>
    </row>
    <row r="2" spans="1:7" x14ac:dyDescent="0.25">
      <c r="A2" t="s">
        <v>0</v>
      </c>
      <c r="B2">
        <v>100</v>
      </c>
      <c r="D2" t="s">
        <v>1</v>
      </c>
      <c r="E2">
        <v>100</v>
      </c>
      <c r="G2" t="s">
        <v>1</v>
      </c>
    </row>
    <row r="3" spans="1:7" x14ac:dyDescent="0.25">
      <c r="A3" t="s">
        <v>63</v>
      </c>
      <c r="B3">
        <v>679</v>
      </c>
      <c r="D3">
        <v>897.43357749999996</v>
      </c>
      <c r="E3">
        <v>679</v>
      </c>
      <c r="G3">
        <v>598.50169519999997</v>
      </c>
    </row>
    <row r="4" spans="1:7" x14ac:dyDescent="0.25">
      <c r="A4" t="s">
        <v>64</v>
      </c>
      <c r="B4">
        <v>676</v>
      </c>
      <c r="D4">
        <v>897.13816859999997</v>
      </c>
      <c r="E4">
        <v>676</v>
      </c>
      <c r="G4">
        <v>598.54879749999998</v>
      </c>
    </row>
    <row r="5" spans="1:7" x14ac:dyDescent="0.25">
      <c r="A5" t="s">
        <v>65</v>
      </c>
      <c r="B5">
        <v>679</v>
      </c>
      <c r="D5">
        <v>895.71828479999999</v>
      </c>
      <c r="E5">
        <v>679</v>
      </c>
      <c r="G5">
        <v>596.98902989999999</v>
      </c>
    </row>
    <row r="6" spans="1:7" x14ac:dyDescent="0.25">
      <c r="A6" t="s">
        <v>66</v>
      </c>
      <c r="B6">
        <v>680</v>
      </c>
      <c r="D6">
        <v>897.33784579999997</v>
      </c>
      <c r="E6">
        <v>680</v>
      </c>
      <c r="G6">
        <v>598.06377399999997</v>
      </c>
    </row>
    <row r="7" spans="1:7" x14ac:dyDescent="0.25">
      <c r="A7" t="s">
        <v>67</v>
      </c>
      <c r="B7">
        <v>675</v>
      </c>
      <c r="D7">
        <v>896.59528699999998</v>
      </c>
      <c r="E7">
        <v>675</v>
      </c>
      <c r="G7">
        <v>597.18305769999995</v>
      </c>
    </row>
    <row r="8" spans="1:7" x14ac:dyDescent="0.25">
      <c r="A8" t="s">
        <v>68</v>
      </c>
      <c r="B8">
        <v>680</v>
      </c>
      <c r="D8">
        <v>897.74286930000005</v>
      </c>
      <c r="E8">
        <v>680</v>
      </c>
      <c r="G8">
        <v>598.80471780000005</v>
      </c>
    </row>
    <row r="9" spans="1:7" x14ac:dyDescent="0.25">
      <c r="A9" t="s">
        <v>69</v>
      </c>
      <c r="B9">
        <v>680</v>
      </c>
      <c r="D9">
        <v>895.96477679999998</v>
      </c>
      <c r="E9">
        <v>680</v>
      </c>
      <c r="G9">
        <v>597.22017440000002</v>
      </c>
    </row>
    <row r="10" spans="1:7" x14ac:dyDescent="0.25">
      <c r="A10" t="s">
        <v>70</v>
      </c>
      <c r="B10">
        <v>672</v>
      </c>
      <c r="D10">
        <v>896.3745424</v>
      </c>
      <c r="E10">
        <v>672</v>
      </c>
      <c r="G10">
        <v>597.60109850000003</v>
      </c>
    </row>
    <row r="11" spans="1:7" x14ac:dyDescent="0.25">
      <c r="A11" t="s">
        <v>71</v>
      </c>
      <c r="B11">
        <v>677</v>
      </c>
      <c r="D11">
        <v>897.92845920000002</v>
      </c>
      <c r="E11">
        <v>677</v>
      </c>
      <c r="G11">
        <v>598.85146629999997</v>
      </c>
    </row>
    <row r="12" spans="1:7" x14ac:dyDescent="0.25">
      <c r="A12" t="s">
        <v>72</v>
      </c>
      <c r="B12">
        <v>669</v>
      </c>
      <c r="D12">
        <v>898.61090449999995</v>
      </c>
      <c r="E12">
        <v>669</v>
      </c>
      <c r="G12">
        <v>598.93919530000005</v>
      </c>
    </row>
    <row r="13" spans="1:7" x14ac:dyDescent="0.25">
      <c r="A13" t="s">
        <v>73</v>
      </c>
      <c r="B13">
        <v>561</v>
      </c>
      <c r="D13">
        <v>896.81320000000005</v>
      </c>
      <c r="E13">
        <v>570</v>
      </c>
      <c r="G13">
        <v>598.5744962</v>
      </c>
    </row>
    <row r="14" spans="1:7" x14ac:dyDescent="0.25">
      <c r="A14" t="s">
        <v>74</v>
      </c>
      <c r="B14">
        <v>564</v>
      </c>
      <c r="D14">
        <v>897.87060010000005</v>
      </c>
      <c r="E14">
        <v>571</v>
      </c>
      <c r="G14">
        <v>598.12059350000004</v>
      </c>
    </row>
    <row r="15" spans="1:7" x14ac:dyDescent="0.25">
      <c r="A15" t="s">
        <v>75</v>
      </c>
      <c r="B15">
        <v>558</v>
      </c>
      <c r="D15">
        <v>897.39367419999996</v>
      </c>
      <c r="E15">
        <v>569</v>
      </c>
      <c r="G15">
        <v>598.20142550000003</v>
      </c>
    </row>
    <row r="16" spans="1:7" x14ac:dyDescent="0.25">
      <c r="A16" t="s">
        <v>76</v>
      </c>
      <c r="B16">
        <v>568</v>
      </c>
      <c r="D16">
        <v>897.40038819999995</v>
      </c>
      <c r="E16">
        <v>562</v>
      </c>
      <c r="G16">
        <v>598.24929659999998</v>
      </c>
    </row>
    <row r="17" spans="1:7" x14ac:dyDescent="0.25">
      <c r="A17" t="s">
        <v>77</v>
      </c>
      <c r="B17">
        <v>564</v>
      </c>
      <c r="D17">
        <v>896.82244649999996</v>
      </c>
      <c r="E17">
        <v>571</v>
      </c>
      <c r="G17">
        <v>597.37317589999998</v>
      </c>
    </row>
    <row r="18" spans="1:7" x14ac:dyDescent="0.25">
      <c r="A18" t="s">
        <v>78</v>
      </c>
      <c r="B18">
        <v>559</v>
      </c>
      <c r="D18">
        <v>897.65059959999996</v>
      </c>
      <c r="E18">
        <v>569</v>
      </c>
      <c r="G18">
        <v>597.8965336</v>
      </c>
    </row>
    <row r="19" spans="1:7" x14ac:dyDescent="0.25">
      <c r="A19" t="s">
        <v>79</v>
      </c>
      <c r="B19">
        <v>552</v>
      </c>
      <c r="D19">
        <v>898.09262430000001</v>
      </c>
      <c r="E19">
        <v>566</v>
      </c>
      <c r="G19">
        <v>598.67532430000006</v>
      </c>
    </row>
    <row r="20" spans="1:7" x14ac:dyDescent="0.25">
      <c r="A20" t="s">
        <v>80</v>
      </c>
      <c r="B20">
        <v>562</v>
      </c>
      <c r="D20">
        <v>897.07751280000002</v>
      </c>
      <c r="E20">
        <v>570</v>
      </c>
      <c r="G20">
        <v>597.90723549999996</v>
      </c>
    </row>
    <row r="21" spans="1:7" x14ac:dyDescent="0.25">
      <c r="A21" t="s">
        <v>81</v>
      </c>
      <c r="B21">
        <v>578</v>
      </c>
      <c r="D21">
        <v>897.31181760000004</v>
      </c>
      <c r="E21">
        <v>586</v>
      </c>
      <c r="G21">
        <v>597.061241</v>
      </c>
    </row>
    <row r="22" spans="1:7" x14ac:dyDescent="0.25">
      <c r="A22" t="s">
        <v>82</v>
      </c>
      <c r="B22">
        <v>571</v>
      </c>
      <c r="D22">
        <v>897.1746134</v>
      </c>
      <c r="E22">
        <v>577</v>
      </c>
      <c r="G22">
        <v>598.19681170000001</v>
      </c>
    </row>
    <row r="23" spans="1:7" x14ac:dyDescent="0.25">
      <c r="A23" t="s">
        <v>83</v>
      </c>
      <c r="B23">
        <v>561</v>
      </c>
      <c r="D23">
        <v>899.72493340000005</v>
      </c>
      <c r="E23">
        <v>561</v>
      </c>
      <c r="G23">
        <v>599.80620339999996</v>
      </c>
    </row>
    <row r="24" spans="1:7" x14ac:dyDescent="0.25">
      <c r="A24" t="s">
        <v>84</v>
      </c>
      <c r="B24">
        <v>540</v>
      </c>
      <c r="D24">
        <v>899.68735749999996</v>
      </c>
      <c r="E24">
        <v>540</v>
      </c>
      <c r="G24">
        <v>599.79441699999995</v>
      </c>
    </row>
    <row r="25" spans="1:7" x14ac:dyDescent="0.25">
      <c r="A25" t="s">
        <v>85</v>
      </c>
      <c r="B25">
        <v>548</v>
      </c>
      <c r="D25">
        <v>899.31514040000002</v>
      </c>
      <c r="E25">
        <v>548</v>
      </c>
      <c r="G25">
        <v>599.60529780000002</v>
      </c>
    </row>
    <row r="26" spans="1:7" x14ac:dyDescent="0.25">
      <c r="A26" t="s">
        <v>86</v>
      </c>
      <c r="B26">
        <v>554</v>
      </c>
      <c r="D26">
        <v>899.55264890000001</v>
      </c>
      <c r="E26">
        <v>554</v>
      </c>
      <c r="G26">
        <v>599.71781109999995</v>
      </c>
    </row>
    <row r="27" spans="1:7" x14ac:dyDescent="0.25">
      <c r="A27" t="s">
        <v>87</v>
      </c>
      <c r="B27">
        <v>535</v>
      </c>
      <c r="D27">
        <v>899.74942780000003</v>
      </c>
      <c r="E27">
        <v>535</v>
      </c>
      <c r="G27">
        <v>599.8407042</v>
      </c>
    </row>
    <row r="28" spans="1:7" x14ac:dyDescent="0.25">
      <c r="A28" t="s">
        <v>88</v>
      </c>
      <c r="B28">
        <v>540</v>
      </c>
      <c r="D28">
        <v>899.78450729999997</v>
      </c>
      <c r="E28">
        <v>540</v>
      </c>
      <c r="G28">
        <v>599.853927</v>
      </c>
    </row>
    <row r="29" spans="1:7" x14ac:dyDescent="0.25">
      <c r="A29" t="s">
        <v>89</v>
      </c>
      <c r="B29">
        <v>557</v>
      </c>
      <c r="D29">
        <v>898.80891759999997</v>
      </c>
      <c r="E29">
        <v>557</v>
      </c>
      <c r="G29">
        <v>599.44995429999994</v>
      </c>
    </row>
    <row r="30" spans="1:7" x14ac:dyDescent="0.25">
      <c r="A30" t="s">
        <v>90</v>
      </c>
      <c r="B30">
        <v>545</v>
      </c>
      <c r="D30">
        <v>899.48117360000003</v>
      </c>
      <c r="E30">
        <v>545</v>
      </c>
      <c r="G30">
        <v>599.64894670000001</v>
      </c>
    </row>
    <row r="31" spans="1:7" x14ac:dyDescent="0.25">
      <c r="A31" t="s">
        <v>91</v>
      </c>
      <c r="B31">
        <v>533</v>
      </c>
      <c r="D31">
        <v>899.72878619999994</v>
      </c>
      <c r="E31">
        <v>533</v>
      </c>
      <c r="G31">
        <v>599.77960589999998</v>
      </c>
    </row>
    <row r="32" spans="1:7" x14ac:dyDescent="0.25">
      <c r="A32" t="s">
        <v>92</v>
      </c>
      <c r="B32">
        <v>542</v>
      </c>
      <c r="D32">
        <v>898.85281329999998</v>
      </c>
      <c r="E32">
        <v>542</v>
      </c>
      <c r="G32">
        <v>599.36967360000006</v>
      </c>
    </row>
    <row r="33" spans="1:7" x14ac:dyDescent="0.25">
      <c r="A33" t="s">
        <v>93</v>
      </c>
      <c r="B33">
        <v>389</v>
      </c>
      <c r="D33">
        <v>897.76780269999995</v>
      </c>
      <c r="E33">
        <v>392</v>
      </c>
      <c r="G33">
        <v>598.61797569999999</v>
      </c>
    </row>
    <row r="34" spans="1:7" x14ac:dyDescent="0.25">
      <c r="A34" t="s">
        <v>94</v>
      </c>
      <c r="B34">
        <v>387</v>
      </c>
      <c r="D34">
        <v>898.71962299999996</v>
      </c>
      <c r="E34">
        <v>387</v>
      </c>
      <c r="G34">
        <v>598.85854770000003</v>
      </c>
    </row>
    <row r="35" spans="1:7" x14ac:dyDescent="0.25">
      <c r="A35" t="s">
        <v>95</v>
      </c>
      <c r="B35">
        <v>390</v>
      </c>
      <c r="D35">
        <v>898.47543370000005</v>
      </c>
      <c r="E35">
        <v>393</v>
      </c>
      <c r="G35">
        <v>598.53177059999996</v>
      </c>
    </row>
    <row r="36" spans="1:7" x14ac:dyDescent="0.25">
      <c r="A36" t="s">
        <v>96</v>
      </c>
      <c r="B36">
        <v>388</v>
      </c>
      <c r="D36">
        <v>898.71967040000004</v>
      </c>
      <c r="E36">
        <v>384</v>
      </c>
      <c r="G36">
        <v>598.76904730000001</v>
      </c>
    </row>
    <row r="37" spans="1:7" x14ac:dyDescent="0.25">
      <c r="A37" t="s">
        <v>97</v>
      </c>
      <c r="B37">
        <v>384</v>
      </c>
      <c r="D37">
        <v>898.46674329999996</v>
      </c>
      <c r="E37">
        <v>393</v>
      </c>
      <c r="G37">
        <v>598.7925252</v>
      </c>
    </row>
    <row r="38" spans="1:7" x14ac:dyDescent="0.25">
      <c r="A38" t="s">
        <v>98</v>
      </c>
      <c r="B38">
        <v>382</v>
      </c>
      <c r="D38">
        <v>898.75336349999998</v>
      </c>
      <c r="E38">
        <v>399</v>
      </c>
      <c r="G38">
        <v>598.9007484</v>
      </c>
    </row>
    <row r="39" spans="1:7" x14ac:dyDescent="0.25">
      <c r="A39" t="s">
        <v>99</v>
      </c>
      <c r="B39">
        <v>382</v>
      </c>
      <c r="D39">
        <v>897.52733060000003</v>
      </c>
      <c r="E39">
        <v>391</v>
      </c>
      <c r="G39">
        <v>598.65120239999999</v>
      </c>
    </row>
    <row r="40" spans="1:7" x14ac:dyDescent="0.25">
      <c r="A40" t="s">
        <v>100</v>
      </c>
      <c r="B40">
        <v>376</v>
      </c>
      <c r="D40">
        <v>899.00900149999995</v>
      </c>
      <c r="E40">
        <v>394</v>
      </c>
      <c r="G40">
        <v>598.70263050000005</v>
      </c>
    </row>
    <row r="41" spans="1:7" x14ac:dyDescent="0.25">
      <c r="A41" t="s">
        <v>101</v>
      </c>
      <c r="B41">
        <v>375</v>
      </c>
      <c r="D41">
        <v>899.06780790000005</v>
      </c>
      <c r="E41">
        <v>388</v>
      </c>
      <c r="G41">
        <v>599.05232950000004</v>
      </c>
    </row>
    <row r="42" spans="1:7" x14ac:dyDescent="0.25">
      <c r="A42" t="s">
        <v>102</v>
      </c>
      <c r="B42">
        <v>396</v>
      </c>
      <c r="D42">
        <v>898.190743</v>
      </c>
      <c r="E42">
        <v>397</v>
      </c>
      <c r="G42">
        <v>598.65581110000005</v>
      </c>
    </row>
    <row r="43" spans="1:7" x14ac:dyDescent="0.25">
      <c r="A43" t="s">
        <v>103</v>
      </c>
      <c r="B43">
        <v>489</v>
      </c>
      <c r="D43">
        <v>899.91100119999999</v>
      </c>
      <c r="E43">
        <v>489</v>
      </c>
      <c r="G43">
        <v>599.9102719</v>
      </c>
    </row>
    <row r="44" spans="1:7" x14ac:dyDescent="0.25">
      <c r="A44" t="s">
        <v>104</v>
      </c>
      <c r="B44">
        <v>449</v>
      </c>
      <c r="D44">
        <v>899.89208619999999</v>
      </c>
      <c r="E44">
        <v>449</v>
      </c>
      <c r="G44">
        <v>599.88950480000005</v>
      </c>
    </row>
    <row r="45" spans="1:7" x14ac:dyDescent="0.25">
      <c r="A45" t="s">
        <v>105</v>
      </c>
      <c r="B45">
        <v>449</v>
      </c>
      <c r="D45">
        <v>899.90258879999999</v>
      </c>
      <c r="E45">
        <v>449</v>
      </c>
      <c r="G45">
        <v>599.88841500000001</v>
      </c>
    </row>
    <row r="46" spans="1:7" x14ac:dyDescent="0.25">
      <c r="A46" t="s">
        <v>106</v>
      </c>
      <c r="B46">
        <v>456</v>
      </c>
      <c r="D46">
        <v>899.90591400000005</v>
      </c>
      <c r="E46">
        <v>456</v>
      </c>
      <c r="G46">
        <v>599.89425889999995</v>
      </c>
    </row>
    <row r="47" spans="1:7" x14ac:dyDescent="0.25">
      <c r="A47" t="s">
        <v>107</v>
      </c>
      <c r="B47">
        <v>476</v>
      </c>
      <c r="D47">
        <v>899.9090989</v>
      </c>
      <c r="E47">
        <v>476</v>
      </c>
      <c r="G47">
        <v>599.89187059999995</v>
      </c>
    </row>
    <row r="48" spans="1:7" x14ac:dyDescent="0.25">
      <c r="A48" t="s">
        <v>108</v>
      </c>
      <c r="B48">
        <v>460</v>
      </c>
      <c r="D48">
        <v>899.90682170000002</v>
      </c>
      <c r="E48">
        <v>460</v>
      </c>
      <c r="G48">
        <v>599.89972799999998</v>
      </c>
    </row>
    <row r="49" spans="1:7" x14ac:dyDescent="0.25">
      <c r="A49" t="s">
        <v>109</v>
      </c>
      <c r="B49">
        <v>465</v>
      </c>
      <c r="D49">
        <v>899.91543490000004</v>
      </c>
      <c r="E49">
        <v>465</v>
      </c>
      <c r="G49">
        <v>599.90569230000006</v>
      </c>
    </row>
    <row r="50" spans="1:7" x14ac:dyDescent="0.25">
      <c r="A50" t="s">
        <v>110</v>
      </c>
      <c r="B50">
        <v>453</v>
      </c>
      <c r="D50">
        <v>899.89685499999996</v>
      </c>
      <c r="E50">
        <v>453</v>
      </c>
      <c r="G50">
        <v>599.90554599999996</v>
      </c>
    </row>
    <row r="51" spans="1:7" x14ac:dyDescent="0.25">
      <c r="A51" t="s">
        <v>111</v>
      </c>
      <c r="B51">
        <v>465</v>
      </c>
      <c r="D51">
        <v>899.8844292</v>
      </c>
      <c r="E51">
        <v>465</v>
      </c>
      <c r="G51">
        <v>599.89528810000002</v>
      </c>
    </row>
    <row r="52" spans="1:7" x14ac:dyDescent="0.25">
      <c r="A52" t="s">
        <v>112</v>
      </c>
      <c r="B52">
        <v>465</v>
      </c>
      <c r="D52">
        <v>899.91911579999999</v>
      </c>
      <c r="E52">
        <v>465</v>
      </c>
      <c r="G52">
        <v>599.912779</v>
      </c>
    </row>
    <row r="53" spans="1:7" x14ac:dyDescent="0.25">
      <c r="A53" t="s">
        <v>113</v>
      </c>
      <c r="B53">
        <v>278</v>
      </c>
      <c r="D53">
        <v>899.13030260000005</v>
      </c>
      <c r="E53">
        <v>278</v>
      </c>
      <c r="G53">
        <v>599.02447849999999</v>
      </c>
    </row>
    <row r="54" spans="1:7" x14ac:dyDescent="0.25">
      <c r="A54" t="s">
        <v>114</v>
      </c>
      <c r="B54">
        <v>269</v>
      </c>
      <c r="D54">
        <v>899.05462769999997</v>
      </c>
      <c r="E54">
        <v>268</v>
      </c>
      <c r="G54">
        <v>599.04007790000003</v>
      </c>
    </row>
    <row r="55" spans="1:7" x14ac:dyDescent="0.25">
      <c r="A55" t="s">
        <v>115</v>
      </c>
      <c r="B55">
        <v>271</v>
      </c>
      <c r="D55">
        <v>898.95847349999997</v>
      </c>
      <c r="E55">
        <v>272</v>
      </c>
      <c r="G55">
        <v>598.83604609999998</v>
      </c>
    </row>
    <row r="56" spans="1:7" x14ac:dyDescent="0.25">
      <c r="A56" t="s">
        <v>116</v>
      </c>
      <c r="B56">
        <v>265</v>
      </c>
      <c r="D56">
        <v>899.01716320000003</v>
      </c>
      <c r="E56">
        <v>265</v>
      </c>
      <c r="G56">
        <v>598.95512929999995</v>
      </c>
    </row>
    <row r="57" spans="1:7" x14ac:dyDescent="0.25">
      <c r="A57" t="s">
        <v>117</v>
      </c>
      <c r="B57">
        <v>267</v>
      </c>
      <c r="D57">
        <v>898.92005419999998</v>
      </c>
      <c r="E57">
        <v>269</v>
      </c>
      <c r="G57">
        <v>598.84029280000004</v>
      </c>
    </row>
    <row r="58" spans="1:7" x14ac:dyDescent="0.25">
      <c r="A58" t="s">
        <v>118</v>
      </c>
      <c r="B58">
        <v>265</v>
      </c>
      <c r="D58">
        <v>899.01353040000004</v>
      </c>
      <c r="E58">
        <v>247</v>
      </c>
      <c r="G58">
        <v>599.03568029999997</v>
      </c>
    </row>
    <row r="59" spans="1:7" x14ac:dyDescent="0.25">
      <c r="A59" t="s">
        <v>119</v>
      </c>
      <c r="B59">
        <v>266</v>
      </c>
      <c r="D59">
        <v>898.94028609999998</v>
      </c>
      <c r="E59">
        <v>265</v>
      </c>
      <c r="G59">
        <v>598.8498601</v>
      </c>
    </row>
    <row r="60" spans="1:7" x14ac:dyDescent="0.25">
      <c r="A60" t="s">
        <v>120</v>
      </c>
      <c r="B60">
        <v>264</v>
      </c>
      <c r="D60">
        <v>898.92936769999994</v>
      </c>
      <c r="E60">
        <v>268</v>
      </c>
      <c r="G60">
        <v>598.86132450000002</v>
      </c>
    </row>
    <row r="61" spans="1:7" x14ac:dyDescent="0.25">
      <c r="A61" t="s">
        <v>121</v>
      </c>
      <c r="B61">
        <v>267</v>
      </c>
      <c r="D61">
        <v>898.7777433</v>
      </c>
      <c r="E61">
        <v>265</v>
      </c>
      <c r="G61">
        <v>598.75009360000001</v>
      </c>
    </row>
    <row r="62" spans="1:7" x14ac:dyDescent="0.25">
      <c r="A62" t="s">
        <v>122</v>
      </c>
      <c r="B62">
        <v>274</v>
      </c>
      <c r="D62">
        <v>898.8310573</v>
      </c>
      <c r="E62">
        <v>259</v>
      </c>
      <c r="G62">
        <v>598.76729350000005</v>
      </c>
    </row>
    <row r="63" spans="1:7" x14ac:dyDescent="0.25">
      <c r="A63" t="s">
        <v>123</v>
      </c>
      <c r="B63">
        <v>382</v>
      </c>
      <c r="D63">
        <v>900.43461639999998</v>
      </c>
      <c r="E63">
        <v>382</v>
      </c>
      <c r="G63">
        <v>600.53781779999997</v>
      </c>
    </row>
    <row r="64" spans="1:7" x14ac:dyDescent="0.25">
      <c r="A64" t="s">
        <v>124</v>
      </c>
      <c r="B64">
        <v>380</v>
      </c>
      <c r="D64">
        <v>900.29421960000002</v>
      </c>
      <c r="E64">
        <v>380</v>
      </c>
      <c r="G64">
        <v>600.41049109999994</v>
      </c>
    </row>
    <row r="65" spans="1:7" x14ac:dyDescent="0.25">
      <c r="A65" t="s">
        <v>125</v>
      </c>
      <c r="B65">
        <v>383</v>
      </c>
      <c r="D65">
        <v>900.42392050000001</v>
      </c>
      <c r="E65">
        <v>383</v>
      </c>
      <c r="G65">
        <v>600.58813910000003</v>
      </c>
    </row>
    <row r="66" spans="1:7" x14ac:dyDescent="0.25">
      <c r="A66" t="s">
        <v>126</v>
      </c>
      <c r="B66">
        <v>388</v>
      </c>
      <c r="D66">
        <v>900.3520221</v>
      </c>
      <c r="E66">
        <v>388</v>
      </c>
      <c r="G66">
        <v>600.44556650000004</v>
      </c>
    </row>
    <row r="67" spans="1:7" x14ac:dyDescent="0.25">
      <c r="A67" t="s">
        <v>127</v>
      </c>
      <c r="B67">
        <v>395</v>
      </c>
      <c r="D67">
        <v>900.45673109999996</v>
      </c>
      <c r="E67">
        <v>395</v>
      </c>
      <c r="G67">
        <v>600.65482110000005</v>
      </c>
    </row>
    <row r="68" spans="1:7" x14ac:dyDescent="0.25">
      <c r="A68" t="s">
        <v>128</v>
      </c>
      <c r="B68">
        <v>393</v>
      </c>
      <c r="D68">
        <v>900.39791349999996</v>
      </c>
      <c r="E68">
        <v>393</v>
      </c>
      <c r="G68">
        <v>600.52819680000005</v>
      </c>
    </row>
    <row r="69" spans="1:7" x14ac:dyDescent="0.25">
      <c r="A69" t="s">
        <v>129</v>
      </c>
      <c r="B69">
        <v>374</v>
      </c>
      <c r="D69">
        <v>900.39176710000004</v>
      </c>
      <c r="E69">
        <v>374</v>
      </c>
      <c r="G69">
        <v>600.51195210000003</v>
      </c>
    </row>
    <row r="70" spans="1:7" x14ac:dyDescent="0.25">
      <c r="A70" t="s">
        <v>130</v>
      </c>
      <c r="B70">
        <v>395</v>
      </c>
      <c r="D70">
        <v>900.40415440000004</v>
      </c>
      <c r="E70">
        <v>395</v>
      </c>
      <c r="G70">
        <v>600.55180480000001</v>
      </c>
    </row>
    <row r="71" spans="1:7" x14ac:dyDescent="0.25">
      <c r="A71" t="s">
        <v>188</v>
      </c>
      <c r="B71">
        <v>383</v>
      </c>
      <c r="D71">
        <v>900.45243879999998</v>
      </c>
      <c r="E71">
        <v>383</v>
      </c>
      <c r="G71">
        <v>600.55724110000006</v>
      </c>
    </row>
    <row r="72" spans="1:7" x14ac:dyDescent="0.25">
      <c r="A72" t="s">
        <v>131</v>
      </c>
      <c r="B72">
        <v>383</v>
      </c>
      <c r="D72">
        <v>900.39637779999998</v>
      </c>
      <c r="E72">
        <v>383</v>
      </c>
      <c r="G72">
        <v>600.46030229999997</v>
      </c>
    </row>
    <row r="73" spans="1:7" x14ac:dyDescent="0.25">
      <c r="A73" t="s">
        <v>132</v>
      </c>
      <c r="B73">
        <v>144</v>
      </c>
      <c r="D73">
        <v>898.6975387</v>
      </c>
      <c r="E73">
        <v>146</v>
      </c>
      <c r="G73">
        <v>598.78236300000003</v>
      </c>
    </row>
    <row r="74" spans="1:7" x14ac:dyDescent="0.25">
      <c r="A74" t="s">
        <v>133</v>
      </c>
      <c r="B74">
        <v>147</v>
      </c>
      <c r="D74">
        <v>898.80507220000004</v>
      </c>
      <c r="E74">
        <v>141</v>
      </c>
      <c r="G74">
        <v>598.89281519999997</v>
      </c>
    </row>
    <row r="75" spans="1:7" x14ac:dyDescent="0.25">
      <c r="A75" t="s">
        <v>134</v>
      </c>
      <c r="B75">
        <v>137</v>
      </c>
      <c r="D75">
        <v>898.88572369999997</v>
      </c>
      <c r="E75">
        <v>140</v>
      </c>
      <c r="G75">
        <v>598.88756909999995</v>
      </c>
    </row>
    <row r="76" spans="1:7" x14ac:dyDescent="0.25">
      <c r="A76" t="s">
        <v>135</v>
      </c>
      <c r="B76">
        <v>141</v>
      </c>
      <c r="D76">
        <v>898.70428249999998</v>
      </c>
      <c r="E76">
        <v>143</v>
      </c>
      <c r="G76">
        <v>598.80220499999996</v>
      </c>
    </row>
    <row r="77" spans="1:7" x14ac:dyDescent="0.25">
      <c r="A77" t="s">
        <v>136</v>
      </c>
      <c r="B77">
        <v>146</v>
      </c>
      <c r="D77">
        <v>898.97371290000001</v>
      </c>
      <c r="E77">
        <v>146</v>
      </c>
      <c r="G77">
        <v>598.67206520000002</v>
      </c>
    </row>
    <row r="78" spans="1:7" x14ac:dyDescent="0.25">
      <c r="A78" t="s">
        <v>137</v>
      </c>
      <c r="B78">
        <v>151</v>
      </c>
      <c r="D78">
        <v>899.04782880000005</v>
      </c>
      <c r="E78">
        <v>150</v>
      </c>
      <c r="G78">
        <v>598.93940680000003</v>
      </c>
    </row>
    <row r="79" spans="1:7" x14ac:dyDescent="0.25">
      <c r="A79" t="s">
        <v>138</v>
      </c>
      <c r="B79">
        <v>137</v>
      </c>
      <c r="D79">
        <v>899.03475600000002</v>
      </c>
      <c r="E79">
        <v>131</v>
      </c>
      <c r="G79">
        <v>598.89801480000006</v>
      </c>
    </row>
    <row r="80" spans="1:7" x14ac:dyDescent="0.25">
      <c r="A80" t="s">
        <v>139</v>
      </c>
      <c r="B80">
        <v>146</v>
      </c>
      <c r="D80">
        <v>898.92553710000004</v>
      </c>
      <c r="E80">
        <v>146</v>
      </c>
      <c r="G80">
        <v>598.99633849999998</v>
      </c>
    </row>
    <row r="81" spans="1:7" x14ac:dyDescent="0.25">
      <c r="A81" t="s">
        <v>140</v>
      </c>
      <c r="B81">
        <v>145</v>
      </c>
      <c r="D81">
        <v>898.88507419999996</v>
      </c>
      <c r="E81">
        <v>144</v>
      </c>
      <c r="G81">
        <v>598.90767519999997</v>
      </c>
    </row>
    <row r="82" spans="1:7" x14ac:dyDescent="0.25">
      <c r="A82" t="s">
        <v>141</v>
      </c>
      <c r="B82">
        <v>147</v>
      </c>
      <c r="D82">
        <v>898.97661789999995</v>
      </c>
      <c r="E82">
        <v>145</v>
      </c>
      <c r="G82">
        <v>598.92457839999997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4C9-CCFE-4066-8F91-82BEC49CEED8}">
  <dimension ref="A1:D62"/>
  <sheetViews>
    <sheetView topLeftCell="A25" workbookViewId="0">
      <selection activeCell="I17" sqref="I17"/>
    </sheetView>
  </sheetViews>
  <sheetFormatPr defaultRowHeight="15" x14ac:dyDescent="0.25"/>
  <cols>
    <col min="1" max="1" width="14.7109375" bestFit="1" customWidth="1"/>
  </cols>
  <sheetData>
    <row r="1" spans="1:4" x14ac:dyDescent="0.25">
      <c r="B1" s="45" t="s">
        <v>282</v>
      </c>
      <c r="C1" s="45"/>
      <c r="D1" s="45"/>
    </row>
    <row r="2" spans="1:4" x14ac:dyDescent="0.25">
      <c r="A2" t="s">
        <v>0</v>
      </c>
      <c r="B2">
        <v>100</v>
      </c>
      <c r="D2" t="s">
        <v>1</v>
      </c>
    </row>
    <row r="3" spans="1:4" x14ac:dyDescent="0.25">
      <c r="A3" t="s">
        <v>191</v>
      </c>
      <c r="B3">
        <v>473</v>
      </c>
      <c r="D3">
        <v>897.55489720000003</v>
      </c>
    </row>
    <row r="4" spans="1:4" x14ac:dyDescent="0.25">
      <c r="A4" t="s">
        <v>192</v>
      </c>
      <c r="B4">
        <v>473</v>
      </c>
      <c r="D4">
        <v>896.13897810000003</v>
      </c>
    </row>
    <row r="5" spans="1:4" x14ac:dyDescent="0.25">
      <c r="A5" t="s">
        <v>193</v>
      </c>
      <c r="B5">
        <v>472</v>
      </c>
      <c r="D5">
        <v>897.1875311</v>
      </c>
    </row>
    <row r="6" spans="1:4" x14ac:dyDescent="0.25">
      <c r="A6" t="s">
        <v>194</v>
      </c>
      <c r="B6">
        <v>468</v>
      </c>
      <c r="D6">
        <v>895.50407470000005</v>
      </c>
    </row>
    <row r="7" spans="1:4" x14ac:dyDescent="0.25">
      <c r="A7" t="s">
        <v>195</v>
      </c>
      <c r="B7">
        <v>478</v>
      </c>
      <c r="D7">
        <v>896.10356330000002</v>
      </c>
    </row>
    <row r="8" spans="1:4" x14ac:dyDescent="0.25">
      <c r="A8" t="s">
        <v>196</v>
      </c>
      <c r="B8">
        <v>473</v>
      </c>
      <c r="D8">
        <v>895.66846420000002</v>
      </c>
    </row>
    <row r="9" spans="1:4" x14ac:dyDescent="0.25">
      <c r="A9" t="s">
        <v>197</v>
      </c>
      <c r="B9">
        <v>479</v>
      </c>
      <c r="D9">
        <v>896.60996439999997</v>
      </c>
    </row>
    <row r="10" spans="1:4" x14ac:dyDescent="0.25">
      <c r="A10" t="s">
        <v>198</v>
      </c>
      <c r="B10">
        <v>475</v>
      </c>
      <c r="D10">
        <v>893.93170869999994</v>
      </c>
    </row>
    <row r="11" spans="1:4" x14ac:dyDescent="0.25">
      <c r="A11" t="s">
        <v>199</v>
      </c>
      <c r="B11">
        <v>472</v>
      </c>
      <c r="D11">
        <v>895.76385430000005</v>
      </c>
    </row>
    <row r="12" spans="1:4" x14ac:dyDescent="0.25">
      <c r="A12" t="s">
        <v>200</v>
      </c>
      <c r="B12">
        <v>471</v>
      </c>
      <c r="D12">
        <v>897.14737760000003</v>
      </c>
    </row>
    <row r="13" spans="1:4" x14ac:dyDescent="0.25">
      <c r="A13" t="s">
        <v>201</v>
      </c>
      <c r="B13">
        <v>43</v>
      </c>
      <c r="D13">
        <v>584.5872435</v>
      </c>
    </row>
    <row r="14" spans="1:4" x14ac:dyDescent="0.25">
      <c r="A14" t="s">
        <v>202</v>
      </c>
      <c r="B14">
        <v>44</v>
      </c>
      <c r="D14">
        <v>646.7453951</v>
      </c>
    </row>
    <row r="15" spans="1:4" x14ac:dyDescent="0.25">
      <c r="A15" t="s">
        <v>203</v>
      </c>
      <c r="B15">
        <v>41</v>
      </c>
      <c r="D15">
        <v>464.82641419999999</v>
      </c>
    </row>
    <row r="16" spans="1:4" x14ac:dyDescent="0.25">
      <c r="A16" t="s">
        <v>204</v>
      </c>
      <c r="B16">
        <v>45</v>
      </c>
      <c r="D16">
        <v>436.74525990000001</v>
      </c>
    </row>
    <row r="17" spans="1:4" x14ac:dyDescent="0.25">
      <c r="A17" t="s">
        <v>205</v>
      </c>
      <c r="B17">
        <v>44</v>
      </c>
      <c r="D17">
        <v>669.32539020000002</v>
      </c>
    </row>
    <row r="18" spans="1:4" x14ac:dyDescent="0.25">
      <c r="A18" t="s">
        <v>206</v>
      </c>
      <c r="B18">
        <v>44</v>
      </c>
      <c r="D18">
        <v>641.31078019999995</v>
      </c>
    </row>
    <row r="19" spans="1:4" x14ac:dyDescent="0.25">
      <c r="A19" t="s">
        <v>207</v>
      </c>
      <c r="B19">
        <v>43</v>
      </c>
      <c r="D19">
        <v>597.6137023</v>
      </c>
    </row>
    <row r="20" spans="1:4" x14ac:dyDescent="0.25">
      <c r="A20" t="s">
        <v>208</v>
      </c>
      <c r="B20">
        <v>43</v>
      </c>
      <c r="D20">
        <v>653.13082159999999</v>
      </c>
    </row>
    <row r="21" spans="1:4" x14ac:dyDescent="0.25">
      <c r="A21" t="s">
        <v>209</v>
      </c>
      <c r="B21">
        <v>43</v>
      </c>
      <c r="D21">
        <v>507.64507759999998</v>
      </c>
    </row>
    <row r="22" spans="1:4" x14ac:dyDescent="0.25">
      <c r="A22" t="s">
        <v>210</v>
      </c>
      <c r="B22">
        <v>44</v>
      </c>
      <c r="D22">
        <v>605.12492850000001</v>
      </c>
    </row>
    <row r="23" spans="1:4" x14ac:dyDescent="0.25">
      <c r="A23" t="s">
        <v>211</v>
      </c>
      <c r="B23">
        <v>235</v>
      </c>
      <c r="D23">
        <v>885.11412229999996</v>
      </c>
    </row>
    <row r="24" spans="1:4" x14ac:dyDescent="0.25">
      <c r="A24" t="s">
        <v>212</v>
      </c>
      <c r="B24">
        <v>233</v>
      </c>
      <c r="D24">
        <v>893.31616770000005</v>
      </c>
    </row>
    <row r="25" spans="1:4" x14ac:dyDescent="0.25">
      <c r="A25" t="s">
        <v>213</v>
      </c>
      <c r="B25">
        <v>231</v>
      </c>
      <c r="D25">
        <v>892.70463470000004</v>
      </c>
    </row>
    <row r="26" spans="1:4" x14ac:dyDescent="0.25">
      <c r="A26" t="s">
        <v>214</v>
      </c>
      <c r="B26">
        <v>236</v>
      </c>
      <c r="D26">
        <v>889.93561639999996</v>
      </c>
    </row>
    <row r="27" spans="1:4" x14ac:dyDescent="0.25">
      <c r="A27" t="s">
        <v>215</v>
      </c>
      <c r="B27">
        <v>236</v>
      </c>
      <c r="D27">
        <v>888.47066629999995</v>
      </c>
    </row>
    <row r="28" spans="1:4" x14ac:dyDescent="0.25">
      <c r="A28" t="s">
        <v>216</v>
      </c>
      <c r="B28">
        <v>233</v>
      </c>
      <c r="D28">
        <v>891.29153570000005</v>
      </c>
    </row>
    <row r="29" spans="1:4" x14ac:dyDescent="0.25">
      <c r="A29" t="s">
        <v>217</v>
      </c>
      <c r="B29">
        <v>236</v>
      </c>
      <c r="D29">
        <v>889.73973699999999</v>
      </c>
    </row>
    <row r="30" spans="1:4" x14ac:dyDescent="0.25">
      <c r="A30" t="s">
        <v>218</v>
      </c>
      <c r="B30">
        <v>236</v>
      </c>
      <c r="D30">
        <v>887.67288599999995</v>
      </c>
    </row>
    <row r="31" spans="1:4" x14ac:dyDescent="0.25">
      <c r="A31" t="s">
        <v>219</v>
      </c>
      <c r="B31">
        <v>236</v>
      </c>
      <c r="D31">
        <v>892.60382219999997</v>
      </c>
    </row>
    <row r="32" spans="1:4" x14ac:dyDescent="0.25">
      <c r="A32" t="s">
        <v>220</v>
      </c>
      <c r="B32">
        <v>231</v>
      </c>
      <c r="D32">
        <v>893.66396429999998</v>
      </c>
    </row>
    <row r="33" spans="1:4" x14ac:dyDescent="0.25">
      <c r="A33" t="s">
        <v>221</v>
      </c>
      <c r="B33">
        <v>413</v>
      </c>
      <c r="D33">
        <v>889.66103329999999</v>
      </c>
    </row>
    <row r="34" spans="1:4" x14ac:dyDescent="0.25">
      <c r="A34" t="s">
        <v>222</v>
      </c>
      <c r="B34">
        <v>416</v>
      </c>
      <c r="D34">
        <v>892.85630030000004</v>
      </c>
    </row>
    <row r="35" spans="1:4" x14ac:dyDescent="0.25">
      <c r="A35" t="s">
        <v>223</v>
      </c>
      <c r="B35">
        <v>416</v>
      </c>
      <c r="D35">
        <v>894.5381721</v>
      </c>
    </row>
    <row r="36" spans="1:4" x14ac:dyDescent="0.25">
      <c r="A36" t="s">
        <v>224</v>
      </c>
      <c r="B36">
        <v>418</v>
      </c>
      <c r="D36">
        <v>893.97830969999995</v>
      </c>
    </row>
    <row r="37" spans="1:4" x14ac:dyDescent="0.25">
      <c r="A37" t="s">
        <v>225</v>
      </c>
      <c r="B37">
        <v>410</v>
      </c>
      <c r="D37">
        <v>890.79506400000002</v>
      </c>
    </row>
    <row r="38" spans="1:4" x14ac:dyDescent="0.25">
      <c r="A38" t="s">
        <v>226</v>
      </c>
      <c r="B38">
        <v>417</v>
      </c>
      <c r="D38">
        <v>890.99933109999995</v>
      </c>
    </row>
    <row r="39" spans="1:4" x14ac:dyDescent="0.25">
      <c r="A39" t="s">
        <v>227</v>
      </c>
      <c r="B39">
        <v>418</v>
      </c>
      <c r="D39">
        <v>893.23304529999996</v>
      </c>
    </row>
    <row r="40" spans="1:4" x14ac:dyDescent="0.25">
      <c r="A40" t="s">
        <v>228</v>
      </c>
      <c r="B40">
        <v>415</v>
      </c>
      <c r="D40">
        <v>892.35481279999999</v>
      </c>
    </row>
    <row r="41" spans="1:4" x14ac:dyDescent="0.25">
      <c r="A41" t="s">
        <v>229</v>
      </c>
      <c r="B41">
        <v>413</v>
      </c>
      <c r="D41">
        <v>891.95176149999998</v>
      </c>
    </row>
    <row r="42" spans="1:4" x14ac:dyDescent="0.25">
      <c r="A42" t="s">
        <v>230</v>
      </c>
      <c r="B42">
        <v>413</v>
      </c>
      <c r="D42">
        <v>892.83589089999998</v>
      </c>
    </row>
    <row r="43" spans="1:4" x14ac:dyDescent="0.25">
      <c r="A43" t="s">
        <v>231</v>
      </c>
      <c r="B43">
        <v>35</v>
      </c>
      <c r="D43">
        <v>44.585751899999998</v>
      </c>
    </row>
    <row r="44" spans="1:4" x14ac:dyDescent="0.25">
      <c r="A44" t="s">
        <v>232</v>
      </c>
      <c r="B44">
        <v>36</v>
      </c>
      <c r="D44">
        <v>109.8924305</v>
      </c>
    </row>
    <row r="45" spans="1:4" x14ac:dyDescent="0.25">
      <c r="A45" t="s">
        <v>233</v>
      </c>
      <c r="B45">
        <v>36</v>
      </c>
      <c r="D45">
        <v>74.573070599999994</v>
      </c>
    </row>
    <row r="46" spans="1:4" x14ac:dyDescent="0.25">
      <c r="A46" t="s">
        <v>234</v>
      </c>
      <c r="B46">
        <v>37</v>
      </c>
      <c r="D46">
        <v>96.941597700000003</v>
      </c>
    </row>
    <row r="47" spans="1:4" x14ac:dyDescent="0.25">
      <c r="A47" t="s">
        <v>235</v>
      </c>
      <c r="B47">
        <v>36</v>
      </c>
      <c r="D47">
        <v>78.6690665</v>
      </c>
    </row>
    <row r="48" spans="1:4" x14ac:dyDescent="0.25">
      <c r="A48" t="s">
        <v>236</v>
      </c>
      <c r="B48">
        <v>34</v>
      </c>
      <c r="D48">
        <v>75.597107399999999</v>
      </c>
    </row>
    <row r="49" spans="1:4" x14ac:dyDescent="0.25">
      <c r="A49" t="s">
        <v>237</v>
      </c>
      <c r="B49">
        <v>36</v>
      </c>
      <c r="D49">
        <v>78.617733900000005</v>
      </c>
    </row>
    <row r="50" spans="1:4" x14ac:dyDescent="0.25">
      <c r="A50" t="s">
        <v>238</v>
      </c>
      <c r="B50">
        <v>35</v>
      </c>
      <c r="D50">
        <v>69.147830200000001</v>
      </c>
    </row>
    <row r="51" spans="1:4" x14ac:dyDescent="0.25">
      <c r="A51" t="s">
        <v>239</v>
      </c>
      <c r="B51">
        <v>37</v>
      </c>
      <c r="D51">
        <v>113.362736</v>
      </c>
    </row>
    <row r="52" spans="1:4" x14ac:dyDescent="0.25">
      <c r="A52" t="s">
        <v>240</v>
      </c>
      <c r="B52">
        <v>37</v>
      </c>
      <c r="D52">
        <v>94.817763299999996</v>
      </c>
    </row>
    <row r="53" spans="1:4" x14ac:dyDescent="0.25">
      <c r="A53" t="s">
        <v>241</v>
      </c>
      <c r="B53">
        <v>204</v>
      </c>
      <c r="D53">
        <v>880.74685769999996</v>
      </c>
    </row>
    <row r="54" spans="1:4" x14ac:dyDescent="0.25">
      <c r="A54" t="s">
        <v>242</v>
      </c>
      <c r="B54">
        <v>202</v>
      </c>
      <c r="D54">
        <v>883.31675229999996</v>
      </c>
    </row>
    <row r="55" spans="1:4" x14ac:dyDescent="0.25">
      <c r="A55" t="s">
        <v>243</v>
      </c>
      <c r="B55">
        <v>202</v>
      </c>
      <c r="D55">
        <v>884.11921570000004</v>
      </c>
    </row>
    <row r="56" spans="1:4" x14ac:dyDescent="0.25">
      <c r="A56" t="s">
        <v>244</v>
      </c>
      <c r="B56">
        <v>203</v>
      </c>
      <c r="D56">
        <v>885.67549699999995</v>
      </c>
    </row>
    <row r="57" spans="1:4" x14ac:dyDescent="0.25">
      <c r="A57" t="s">
        <v>245</v>
      </c>
      <c r="B57">
        <v>205</v>
      </c>
      <c r="D57">
        <v>886.77141870000003</v>
      </c>
    </row>
    <row r="58" spans="1:4" x14ac:dyDescent="0.25">
      <c r="A58" t="s">
        <v>246</v>
      </c>
      <c r="B58">
        <v>201</v>
      </c>
      <c r="D58">
        <v>885.59153330000004</v>
      </c>
    </row>
    <row r="59" spans="1:4" x14ac:dyDescent="0.25">
      <c r="A59" t="s">
        <v>247</v>
      </c>
      <c r="B59">
        <v>205</v>
      </c>
      <c r="D59">
        <v>880.48335380000003</v>
      </c>
    </row>
    <row r="60" spans="1:4" x14ac:dyDescent="0.25">
      <c r="A60" t="s">
        <v>248</v>
      </c>
      <c r="B60">
        <v>205</v>
      </c>
      <c r="D60">
        <v>884.46694449999995</v>
      </c>
    </row>
    <row r="61" spans="1:4" x14ac:dyDescent="0.25">
      <c r="A61" t="s">
        <v>249</v>
      </c>
      <c r="B61">
        <v>203</v>
      </c>
      <c r="D61">
        <v>880.95227720000003</v>
      </c>
    </row>
    <row r="62" spans="1:4" x14ac:dyDescent="0.25">
      <c r="A62" t="s">
        <v>250</v>
      </c>
      <c r="B62">
        <v>205</v>
      </c>
      <c r="D62">
        <v>886.34714140000006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C15F-D9B1-4D4F-B601-7F4E4BD9EE34}">
  <dimension ref="A1:H38"/>
  <sheetViews>
    <sheetView topLeftCell="A10" workbookViewId="0">
      <selection activeCell="G38" sqref="G38"/>
    </sheetView>
  </sheetViews>
  <sheetFormatPr defaultRowHeight="15" x14ac:dyDescent="0.25"/>
  <cols>
    <col min="1" max="1" width="41.140625" bestFit="1" customWidth="1"/>
  </cols>
  <sheetData>
    <row r="1" spans="1:8" x14ac:dyDescent="0.25">
      <c r="B1" s="45" t="s">
        <v>279</v>
      </c>
      <c r="C1" s="45"/>
      <c r="D1" s="45"/>
      <c r="E1" s="45"/>
      <c r="F1" s="45"/>
      <c r="G1" s="45"/>
      <c r="H1" s="45"/>
    </row>
    <row r="2" spans="1:8" x14ac:dyDescent="0.25">
      <c r="A2" t="s">
        <v>0</v>
      </c>
      <c r="B2" s="45" t="s">
        <v>278</v>
      </c>
      <c r="C2" s="45"/>
      <c r="D2" s="45"/>
      <c r="E2" s="45" t="s">
        <v>280</v>
      </c>
      <c r="F2" s="45"/>
      <c r="G2" s="45"/>
      <c r="H2" t="s">
        <v>281</v>
      </c>
    </row>
    <row r="3" spans="1:8" x14ac:dyDescent="0.25">
      <c r="A3" t="s">
        <v>142</v>
      </c>
      <c r="B3">
        <v>265</v>
      </c>
      <c r="C3">
        <v>875.78099999999995</v>
      </c>
      <c r="D3" t="str">
        <f>IF(B3=H3,"best","")</f>
        <v/>
      </c>
      <c r="E3" s="12">
        <v>266</v>
      </c>
      <c r="F3">
        <v>875.35900000000004</v>
      </c>
      <c r="G3" t="str">
        <f>IF(E3=H3,"best","")</f>
        <v>best</v>
      </c>
      <c r="H3">
        <f>MAX(B3,E3)</f>
        <v>266</v>
      </c>
    </row>
    <row r="4" spans="1:8" x14ac:dyDescent="0.25">
      <c r="A4" t="s">
        <v>143</v>
      </c>
      <c r="B4" s="12">
        <v>1365</v>
      </c>
      <c r="C4">
        <v>8.1406200000000002</v>
      </c>
      <c r="D4" t="str">
        <f t="shared" ref="D4:D37" si="0">IF(B4=H4,"best","")</f>
        <v>best</v>
      </c>
      <c r="E4" s="12">
        <v>1365</v>
      </c>
      <c r="F4">
        <v>0.875</v>
      </c>
      <c r="G4" t="str">
        <f t="shared" ref="G4:G37" si="1">IF(E4=H4,"best","")</f>
        <v>best</v>
      </c>
      <c r="H4">
        <f t="shared" ref="H4:H37" si="2">MAX(B4,E4)</f>
        <v>1365</v>
      </c>
    </row>
    <row r="5" spans="1:8" x14ac:dyDescent="0.25">
      <c r="A5" t="s">
        <v>144</v>
      </c>
      <c r="B5">
        <v>670</v>
      </c>
      <c r="C5">
        <v>896.81200000000001</v>
      </c>
      <c r="D5" t="str">
        <f t="shared" si="0"/>
        <v/>
      </c>
      <c r="E5" s="12">
        <v>680</v>
      </c>
      <c r="F5">
        <v>896.76599999999996</v>
      </c>
      <c r="G5" t="str">
        <f t="shared" si="1"/>
        <v>best</v>
      </c>
      <c r="H5">
        <f t="shared" si="2"/>
        <v>680</v>
      </c>
    </row>
    <row r="6" spans="1:8" x14ac:dyDescent="0.25">
      <c r="A6" t="s">
        <v>145</v>
      </c>
      <c r="B6" s="12">
        <v>518</v>
      </c>
      <c r="C6">
        <v>892.48400000000004</v>
      </c>
      <c r="D6" t="str">
        <f t="shared" si="0"/>
        <v>best</v>
      </c>
      <c r="E6">
        <v>505</v>
      </c>
      <c r="F6">
        <v>892.18799999999999</v>
      </c>
      <c r="G6" t="str">
        <f t="shared" si="1"/>
        <v/>
      </c>
      <c r="H6">
        <f t="shared" si="2"/>
        <v>518</v>
      </c>
    </row>
    <row r="7" spans="1:8" x14ac:dyDescent="0.25">
      <c r="A7" t="s">
        <v>146</v>
      </c>
      <c r="B7" s="12">
        <v>1499</v>
      </c>
      <c r="C7">
        <v>11.4688</v>
      </c>
      <c r="D7" t="str">
        <f t="shared" si="0"/>
        <v>best</v>
      </c>
      <c r="E7" s="12">
        <v>1499</v>
      </c>
      <c r="F7">
        <v>1.5625E-2</v>
      </c>
      <c r="G7" t="str">
        <f t="shared" si="1"/>
        <v>best</v>
      </c>
      <c r="H7">
        <f t="shared" si="2"/>
        <v>1499</v>
      </c>
    </row>
    <row r="8" spans="1:8" x14ac:dyDescent="0.25">
      <c r="A8" t="s">
        <v>147</v>
      </c>
      <c r="B8" s="12">
        <v>665</v>
      </c>
      <c r="C8">
        <v>898.96900000000005</v>
      </c>
      <c r="D8" t="str">
        <f t="shared" si="0"/>
        <v>best</v>
      </c>
      <c r="E8">
        <v>663</v>
      </c>
      <c r="F8">
        <v>898.07799999999997</v>
      </c>
      <c r="G8" t="str">
        <f t="shared" si="1"/>
        <v/>
      </c>
      <c r="H8">
        <f t="shared" si="2"/>
        <v>665</v>
      </c>
    </row>
    <row r="9" spans="1:8" x14ac:dyDescent="0.25">
      <c r="A9" t="s">
        <v>148</v>
      </c>
      <c r="B9" s="12">
        <v>680</v>
      </c>
      <c r="C9">
        <v>898.57799999999997</v>
      </c>
      <c r="D9" t="str">
        <f t="shared" si="0"/>
        <v>best</v>
      </c>
      <c r="E9">
        <v>666</v>
      </c>
      <c r="F9">
        <v>898.14099999999996</v>
      </c>
      <c r="G9" t="str">
        <f t="shared" si="1"/>
        <v/>
      </c>
      <c r="H9">
        <f t="shared" si="2"/>
        <v>680</v>
      </c>
    </row>
    <row r="10" spans="1:8" x14ac:dyDescent="0.25">
      <c r="A10" t="s">
        <v>149</v>
      </c>
      <c r="B10">
        <v>842</v>
      </c>
      <c r="C10">
        <v>898.54700000000003</v>
      </c>
      <c r="D10" t="str">
        <f t="shared" si="0"/>
        <v/>
      </c>
      <c r="E10" s="12">
        <v>867</v>
      </c>
      <c r="F10">
        <v>898.25</v>
      </c>
      <c r="G10" t="str">
        <f t="shared" si="1"/>
        <v>best</v>
      </c>
      <c r="H10">
        <f t="shared" si="2"/>
        <v>867</v>
      </c>
    </row>
    <row r="11" spans="1:8" x14ac:dyDescent="0.25">
      <c r="A11" t="s">
        <v>150</v>
      </c>
      <c r="B11" s="12">
        <v>870</v>
      </c>
      <c r="C11">
        <v>898.75</v>
      </c>
      <c r="D11" t="str">
        <f t="shared" si="0"/>
        <v>best</v>
      </c>
      <c r="E11">
        <v>859</v>
      </c>
      <c r="F11">
        <v>898.39099999999996</v>
      </c>
      <c r="G11" t="str">
        <f t="shared" si="1"/>
        <v/>
      </c>
      <c r="H11">
        <f t="shared" si="2"/>
        <v>870</v>
      </c>
    </row>
    <row r="12" spans="1:8" x14ac:dyDescent="0.25">
      <c r="A12" t="s">
        <v>151</v>
      </c>
      <c r="B12" s="12">
        <v>514</v>
      </c>
      <c r="C12">
        <v>896.625</v>
      </c>
      <c r="D12" t="str">
        <f t="shared" si="0"/>
        <v>best</v>
      </c>
      <c r="E12">
        <v>511</v>
      </c>
      <c r="F12">
        <v>896.56200000000001</v>
      </c>
      <c r="G12" t="str">
        <f t="shared" si="1"/>
        <v/>
      </c>
      <c r="H12">
        <f t="shared" si="2"/>
        <v>514</v>
      </c>
    </row>
    <row r="13" spans="1:8" x14ac:dyDescent="0.25">
      <c r="A13" t="s">
        <v>152</v>
      </c>
      <c r="B13">
        <v>1204</v>
      </c>
      <c r="C13">
        <v>899.31200000000001</v>
      </c>
      <c r="D13" t="str">
        <f t="shared" si="0"/>
        <v/>
      </c>
      <c r="E13" s="12">
        <v>1271</v>
      </c>
      <c r="F13">
        <v>899</v>
      </c>
      <c r="G13" t="str">
        <f t="shared" si="1"/>
        <v>best</v>
      </c>
      <c r="H13">
        <f t="shared" si="2"/>
        <v>1271</v>
      </c>
    </row>
    <row r="14" spans="1:8" x14ac:dyDescent="0.25">
      <c r="A14" t="s">
        <v>153</v>
      </c>
      <c r="B14" s="12">
        <v>520</v>
      </c>
      <c r="C14">
        <v>883.125</v>
      </c>
      <c r="D14" t="str">
        <f t="shared" si="0"/>
        <v>best</v>
      </c>
      <c r="E14">
        <v>512</v>
      </c>
      <c r="F14">
        <v>883.04700000000003</v>
      </c>
      <c r="G14" t="str">
        <f t="shared" si="1"/>
        <v/>
      </c>
      <c r="H14">
        <f t="shared" si="2"/>
        <v>520</v>
      </c>
    </row>
    <row r="15" spans="1:8" x14ac:dyDescent="0.25">
      <c r="A15" t="s">
        <v>154</v>
      </c>
      <c r="B15">
        <v>732</v>
      </c>
      <c r="C15">
        <v>898.70299999999997</v>
      </c>
      <c r="D15" t="str">
        <f t="shared" si="0"/>
        <v/>
      </c>
      <c r="E15" s="12">
        <v>764</v>
      </c>
      <c r="F15">
        <v>898.23400000000004</v>
      </c>
      <c r="G15" t="str">
        <f t="shared" si="1"/>
        <v>best</v>
      </c>
      <c r="H15">
        <f t="shared" si="2"/>
        <v>764</v>
      </c>
    </row>
    <row r="16" spans="1:8" x14ac:dyDescent="0.25">
      <c r="A16" t="s">
        <v>155</v>
      </c>
      <c r="B16">
        <v>557</v>
      </c>
      <c r="C16">
        <v>893.29700000000003</v>
      </c>
      <c r="D16" t="str">
        <f t="shared" si="0"/>
        <v/>
      </c>
      <c r="E16" s="12">
        <v>596</v>
      </c>
      <c r="F16">
        <v>893.18799999999999</v>
      </c>
      <c r="G16" t="str">
        <f t="shared" si="1"/>
        <v>best</v>
      </c>
      <c r="H16">
        <f t="shared" si="2"/>
        <v>596</v>
      </c>
    </row>
    <row r="17" spans="1:8" x14ac:dyDescent="0.25">
      <c r="A17" t="s">
        <v>156</v>
      </c>
      <c r="B17" s="12">
        <v>1522</v>
      </c>
      <c r="C17">
        <v>71.765600000000006</v>
      </c>
      <c r="D17" t="str">
        <f t="shared" si="0"/>
        <v>best</v>
      </c>
      <c r="E17" s="12">
        <v>1522</v>
      </c>
      <c r="F17">
        <v>1.5625E-2</v>
      </c>
      <c r="G17" t="str">
        <f t="shared" si="1"/>
        <v>best</v>
      </c>
      <c r="H17">
        <f t="shared" si="2"/>
        <v>1522</v>
      </c>
    </row>
    <row r="18" spans="1:8" x14ac:dyDescent="0.25">
      <c r="A18" t="s">
        <v>157</v>
      </c>
      <c r="B18" s="12">
        <v>1141</v>
      </c>
      <c r="C18">
        <v>899.28099999999995</v>
      </c>
      <c r="D18" t="str">
        <f t="shared" si="0"/>
        <v>best</v>
      </c>
      <c r="E18" s="12">
        <v>1141</v>
      </c>
      <c r="F18">
        <v>898.67200000000003</v>
      </c>
      <c r="G18" t="str">
        <f t="shared" si="1"/>
        <v>best</v>
      </c>
      <c r="H18">
        <f t="shared" si="2"/>
        <v>1141</v>
      </c>
    </row>
    <row r="19" spans="1:8" x14ac:dyDescent="0.25">
      <c r="A19" t="s">
        <v>158</v>
      </c>
      <c r="B19" s="12">
        <v>1059</v>
      </c>
      <c r="C19">
        <v>899.125</v>
      </c>
      <c r="D19" t="str">
        <f t="shared" si="0"/>
        <v>best</v>
      </c>
      <c r="E19">
        <v>878</v>
      </c>
      <c r="F19">
        <v>898.40599999999995</v>
      </c>
      <c r="G19" t="str">
        <f t="shared" si="1"/>
        <v/>
      </c>
      <c r="H19">
        <f t="shared" si="2"/>
        <v>1059</v>
      </c>
    </row>
    <row r="20" spans="1:8" x14ac:dyDescent="0.25">
      <c r="A20" t="s">
        <v>159</v>
      </c>
      <c r="B20" s="12">
        <v>659</v>
      </c>
      <c r="C20">
        <v>895.98400000000004</v>
      </c>
      <c r="D20" t="str">
        <f t="shared" si="0"/>
        <v>best</v>
      </c>
      <c r="E20">
        <v>650</v>
      </c>
      <c r="F20">
        <v>895.67200000000003</v>
      </c>
      <c r="G20" t="str">
        <f t="shared" si="1"/>
        <v/>
      </c>
      <c r="H20">
        <f t="shared" si="2"/>
        <v>659</v>
      </c>
    </row>
    <row r="21" spans="1:8" x14ac:dyDescent="0.25">
      <c r="A21" t="s">
        <v>160</v>
      </c>
      <c r="B21" s="12">
        <v>1354</v>
      </c>
      <c r="C21">
        <v>131.297</v>
      </c>
      <c r="D21" t="str">
        <f t="shared" si="0"/>
        <v>best</v>
      </c>
      <c r="E21" s="12">
        <v>1354</v>
      </c>
      <c r="F21">
        <v>9.375E-2</v>
      </c>
      <c r="G21" t="str">
        <f t="shared" si="1"/>
        <v>best</v>
      </c>
      <c r="H21">
        <f t="shared" si="2"/>
        <v>1354</v>
      </c>
    </row>
    <row r="22" spans="1:8" x14ac:dyDescent="0.25">
      <c r="A22" t="s">
        <v>161</v>
      </c>
      <c r="B22" s="12">
        <v>716</v>
      </c>
      <c r="C22">
        <v>898.56200000000001</v>
      </c>
      <c r="D22" t="str">
        <f t="shared" si="0"/>
        <v>best</v>
      </c>
      <c r="E22">
        <v>710</v>
      </c>
      <c r="F22">
        <v>898.125</v>
      </c>
      <c r="G22" t="str">
        <f t="shared" si="1"/>
        <v/>
      </c>
      <c r="H22">
        <f t="shared" si="2"/>
        <v>716</v>
      </c>
    </row>
    <row r="23" spans="1:8" x14ac:dyDescent="0.25">
      <c r="A23" t="s">
        <v>162</v>
      </c>
      <c r="B23">
        <v>1030</v>
      </c>
      <c r="C23">
        <v>899.15599999999995</v>
      </c>
      <c r="D23" t="str">
        <f t="shared" si="0"/>
        <v/>
      </c>
      <c r="E23" s="12">
        <v>1090</v>
      </c>
      <c r="F23">
        <v>898.45299999999997</v>
      </c>
      <c r="G23" t="str">
        <f t="shared" si="1"/>
        <v>best</v>
      </c>
      <c r="H23">
        <f t="shared" si="2"/>
        <v>1090</v>
      </c>
    </row>
    <row r="24" spans="1:8" x14ac:dyDescent="0.25">
      <c r="A24" t="s">
        <v>163</v>
      </c>
      <c r="B24" s="12">
        <v>481</v>
      </c>
      <c r="C24">
        <v>898.28099999999995</v>
      </c>
      <c r="D24" t="str">
        <f t="shared" si="0"/>
        <v>best</v>
      </c>
      <c r="E24">
        <v>478</v>
      </c>
      <c r="F24">
        <v>897.95299999999997</v>
      </c>
      <c r="G24" t="str">
        <f t="shared" si="1"/>
        <v/>
      </c>
      <c r="H24">
        <f t="shared" si="2"/>
        <v>481</v>
      </c>
    </row>
    <row r="25" spans="1:8" x14ac:dyDescent="0.25">
      <c r="A25" t="s">
        <v>164</v>
      </c>
      <c r="B25" s="12">
        <v>1431</v>
      </c>
      <c r="C25">
        <v>570.125</v>
      </c>
      <c r="D25" t="str">
        <f t="shared" si="0"/>
        <v>best</v>
      </c>
      <c r="E25" s="12">
        <v>1431</v>
      </c>
      <c r="F25">
        <v>7.8125E-2</v>
      </c>
      <c r="G25" t="str">
        <f t="shared" si="1"/>
        <v>best</v>
      </c>
      <c r="H25">
        <f t="shared" si="2"/>
        <v>1431</v>
      </c>
    </row>
    <row r="26" spans="1:8" x14ac:dyDescent="0.25">
      <c r="A26" t="s">
        <v>165</v>
      </c>
      <c r="B26" s="12">
        <v>1040</v>
      </c>
      <c r="C26">
        <v>899.04700000000003</v>
      </c>
      <c r="D26" t="str">
        <f t="shared" si="0"/>
        <v>best</v>
      </c>
      <c r="E26">
        <v>1023</v>
      </c>
      <c r="F26">
        <v>898.51599999999996</v>
      </c>
      <c r="G26" t="str">
        <f t="shared" si="1"/>
        <v/>
      </c>
      <c r="H26">
        <f t="shared" si="2"/>
        <v>1040</v>
      </c>
    </row>
    <row r="27" spans="1:8" x14ac:dyDescent="0.25">
      <c r="A27" t="s">
        <v>166</v>
      </c>
      <c r="B27" s="12">
        <v>449</v>
      </c>
      <c r="C27">
        <v>897.54700000000003</v>
      </c>
      <c r="D27" t="str">
        <f t="shared" si="0"/>
        <v>best</v>
      </c>
      <c r="E27">
        <v>447</v>
      </c>
      <c r="F27">
        <v>897.375</v>
      </c>
      <c r="G27" t="str">
        <f t="shared" si="1"/>
        <v/>
      </c>
      <c r="H27">
        <f t="shared" si="2"/>
        <v>449</v>
      </c>
    </row>
    <row r="28" spans="1:8" x14ac:dyDescent="0.25">
      <c r="A28" t="s">
        <v>167</v>
      </c>
      <c r="B28" s="12">
        <v>643</v>
      </c>
      <c r="C28">
        <v>897.67200000000003</v>
      </c>
      <c r="D28" t="str">
        <f t="shared" si="0"/>
        <v>best</v>
      </c>
      <c r="E28">
        <v>611</v>
      </c>
      <c r="F28">
        <v>897.20299999999997</v>
      </c>
      <c r="G28" t="str">
        <f t="shared" si="1"/>
        <v/>
      </c>
      <c r="H28">
        <f t="shared" si="2"/>
        <v>643</v>
      </c>
    </row>
    <row r="29" spans="1:8" x14ac:dyDescent="0.25">
      <c r="A29" t="s">
        <v>168</v>
      </c>
      <c r="B29" s="12">
        <v>439</v>
      </c>
      <c r="C29">
        <v>898.53099999999995</v>
      </c>
      <c r="D29" t="str">
        <f t="shared" si="0"/>
        <v>best</v>
      </c>
      <c r="E29" s="12">
        <v>439</v>
      </c>
      <c r="F29">
        <v>897.92200000000003</v>
      </c>
      <c r="G29" t="str">
        <f t="shared" si="1"/>
        <v>best</v>
      </c>
      <c r="H29">
        <f t="shared" si="2"/>
        <v>439</v>
      </c>
    </row>
    <row r="30" spans="1:8" x14ac:dyDescent="0.25">
      <c r="A30" t="s">
        <v>169</v>
      </c>
      <c r="B30" s="12">
        <v>529</v>
      </c>
      <c r="C30">
        <v>892.76599999999996</v>
      </c>
      <c r="D30" t="str">
        <f t="shared" si="0"/>
        <v>best</v>
      </c>
      <c r="E30">
        <v>528</v>
      </c>
      <c r="F30">
        <v>892.85900000000004</v>
      </c>
      <c r="G30" t="str">
        <f t="shared" si="1"/>
        <v/>
      </c>
      <c r="H30">
        <f t="shared" si="2"/>
        <v>529</v>
      </c>
    </row>
    <row r="31" spans="1:8" x14ac:dyDescent="0.25">
      <c r="A31" t="s">
        <v>170</v>
      </c>
      <c r="B31" s="12">
        <v>1026</v>
      </c>
      <c r="C31">
        <v>898.92200000000003</v>
      </c>
      <c r="D31" t="str">
        <f t="shared" si="0"/>
        <v>best</v>
      </c>
      <c r="E31" s="12">
        <v>1026</v>
      </c>
      <c r="F31">
        <v>898.48400000000004</v>
      </c>
      <c r="G31" t="str">
        <f t="shared" si="1"/>
        <v>best</v>
      </c>
      <c r="H31">
        <f t="shared" si="2"/>
        <v>1026</v>
      </c>
    </row>
    <row r="32" spans="1:8" x14ac:dyDescent="0.25">
      <c r="A32" t="s">
        <v>171</v>
      </c>
      <c r="B32" s="12">
        <v>654</v>
      </c>
      <c r="C32">
        <v>897.59400000000005</v>
      </c>
      <c r="D32" t="str">
        <f t="shared" si="0"/>
        <v>best</v>
      </c>
      <c r="E32">
        <v>633</v>
      </c>
      <c r="F32">
        <v>897.39099999999996</v>
      </c>
      <c r="G32" t="str">
        <f t="shared" si="1"/>
        <v/>
      </c>
      <c r="H32">
        <f t="shared" si="2"/>
        <v>654</v>
      </c>
    </row>
    <row r="33" spans="1:8" x14ac:dyDescent="0.25">
      <c r="A33" t="s">
        <v>172</v>
      </c>
      <c r="B33" s="12">
        <v>514</v>
      </c>
      <c r="C33">
        <v>886.20299999999997</v>
      </c>
      <c r="D33" t="str">
        <f t="shared" si="0"/>
        <v>best</v>
      </c>
      <c r="E33" s="12">
        <v>514</v>
      </c>
      <c r="F33">
        <v>886.25</v>
      </c>
      <c r="G33" t="str">
        <f t="shared" si="1"/>
        <v>best</v>
      </c>
      <c r="H33">
        <f t="shared" si="2"/>
        <v>514</v>
      </c>
    </row>
    <row r="34" spans="1:8" x14ac:dyDescent="0.25">
      <c r="A34" t="s">
        <v>173</v>
      </c>
      <c r="B34">
        <v>1204</v>
      </c>
      <c r="C34">
        <v>899.10900000000004</v>
      </c>
      <c r="D34" t="str">
        <f t="shared" si="0"/>
        <v/>
      </c>
      <c r="E34" s="12">
        <v>1241</v>
      </c>
      <c r="F34">
        <v>898.82799999999997</v>
      </c>
      <c r="G34" t="str">
        <f t="shared" si="1"/>
        <v>best</v>
      </c>
      <c r="H34">
        <f t="shared" si="2"/>
        <v>1241</v>
      </c>
    </row>
    <row r="35" spans="1:8" x14ac:dyDescent="0.25">
      <c r="A35" t="s">
        <v>174</v>
      </c>
      <c r="B35" s="12">
        <v>624</v>
      </c>
      <c r="C35">
        <v>896.17200000000003</v>
      </c>
      <c r="D35" t="str">
        <f t="shared" si="0"/>
        <v>best</v>
      </c>
      <c r="E35">
        <v>605</v>
      </c>
      <c r="F35">
        <v>896.125</v>
      </c>
      <c r="G35" t="str">
        <f t="shared" si="1"/>
        <v/>
      </c>
      <c r="H35">
        <f t="shared" si="2"/>
        <v>624</v>
      </c>
    </row>
    <row r="36" spans="1:8" x14ac:dyDescent="0.25">
      <c r="A36" t="s">
        <v>175</v>
      </c>
      <c r="B36">
        <v>250</v>
      </c>
      <c r="C36">
        <v>893.53099999999995</v>
      </c>
      <c r="D36" t="str">
        <f t="shared" si="0"/>
        <v/>
      </c>
      <c r="E36" s="12">
        <v>251</v>
      </c>
      <c r="F36">
        <v>893.01599999999996</v>
      </c>
      <c r="G36" t="str">
        <f t="shared" si="1"/>
        <v>best</v>
      </c>
      <c r="H36">
        <f t="shared" si="2"/>
        <v>251</v>
      </c>
    </row>
    <row r="37" spans="1:8" x14ac:dyDescent="0.25">
      <c r="A37" t="s">
        <v>176</v>
      </c>
      <c r="B37" s="12">
        <v>1358</v>
      </c>
      <c r="C37">
        <v>386.28100000000001</v>
      </c>
      <c r="D37" t="str">
        <f t="shared" si="0"/>
        <v>best</v>
      </c>
      <c r="E37" s="12">
        <v>1358</v>
      </c>
      <c r="F37">
        <v>6.25E-2</v>
      </c>
      <c r="G37" t="str">
        <f t="shared" si="1"/>
        <v>best</v>
      </c>
      <c r="H37">
        <f t="shared" si="2"/>
        <v>1358</v>
      </c>
    </row>
    <row r="38" spans="1:8" x14ac:dyDescent="0.25">
      <c r="B38" s="10">
        <f>AVERAGE(B3:B37)</f>
        <v>829.25714285714287</v>
      </c>
      <c r="C38">
        <f>AVERAGE(C3:C37)</f>
        <v>775.92982914285699</v>
      </c>
      <c r="D38" s="10">
        <f>COUNTIF(D3:D37,"=best")</f>
        <v>26</v>
      </c>
      <c r="E38">
        <f>AVERAGE(E3:E37)</f>
        <v>827.25714285714287</v>
      </c>
      <c r="F38">
        <f>AVERAGE(F3:F37)</f>
        <v>741.98841785714285</v>
      </c>
      <c r="G38">
        <f>COUNTIF(G3:G37,"=best")</f>
        <v>19</v>
      </c>
      <c r="H38">
        <f>AVERAGE(H3:H37)</f>
        <v>837.02857142857147</v>
      </c>
    </row>
  </sheetData>
  <mergeCells count="3">
    <mergeCell ref="B2:D2"/>
    <mergeCell ref="E2:G2"/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Short run quality</vt:lpstr>
      <vt:lpstr>LongRun quality</vt:lpstr>
      <vt:lpstr>Case study new agg</vt:lpstr>
      <vt:lpstr>Case study new</vt:lpstr>
      <vt:lpstr>BB short run</vt:lpstr>
      <vt:lpstr>Poly short run</vt:lpstr>
      <vt:lpstr>BB long run</vt:lpstr>
      <vt:lpstr>Poly long run</vt:lpstr>
      <vt:lpstr>Bacteria longrun compare Astar</vt:lpstr>
      <vt:lpstr>Poly longrun compare Astar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2015-06-05T18:17:20Z</dcterms:created>
  <dcterms:modified xsi:type="dcterms:W3CDTF">2021-04-25T19:52:08Z</dcterms:modified>
</cp:coreProperties>
</file>