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G\Excel-Tutorial\URI\"/>
    </mc:Choice>
  </mc:AlternateContent>
  <xr:revisionPtr revIDLastSave="0" documentId="13_ncr:1_{B4734706-4194-4626-8A6B-D822C51E75BA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DSet1" sheetId="4" r:id="rId1"/>
    <sheet name="DSet2" sheetId="5" r:id="rId2"/>
    <sheet name="DSet3" sheetId="6" r:id="rId3"/>
    <sheet name="Consolidate" sheetId="7" r:id="rId4"/>
    <sheet name="Formulas" sheetId="1" r:id="rId5"/>
    <sheet name="TaxRate" sheetId="2" r:id="rId6"/>
    <sheet name="Functions" sheetId="3" r:id="rId7"/>
  </sheets>
  <definedNames>
    <definedName name="firstQ">TaxRate!$A$3</definedName>
    <definedName name="gst_pc">TaxRate!$A$3</definedName>
    <definedName name="gst_pc2">TaxRate!#REF!</definedName>
    <definedName name="nGst">TaxRate!$A$5</definedName>
    <definedName name="secondQ">TaxRate!$A$4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C9" i="1"/>
  <c r="D8" i="1"/>
  <c r="E8" i="1"/>
  <c r="C8" i="1"/>
  <c r="D7" i="1"/>
  <c r="E7" i="1"/>
  <c r="C7" i="1"/>
  <c r="D6" i="1"/>
  <c r="E6" i="1"/>
  <c r="C6" i="1"/>
  <c r="F5" i="1"/>
  <c r="F4" i="1"/>
  <c r="A70" i="3"/>
  <c r="A68" i="3"/>
  <c r="A67" i="3"/>
  <c r="A66" i="3"/>
  <c r="A47" i="3"/>
  <c r="G13" i="3"/>
  <c r="G12" i="3"/>
  <c r="F9" i="3"/>
  <c r="F8" i="3"/>
  <c r="F7" i="3"/>
  <c r="F6" i="3"/>
  <c r="F5" i="3"/>
  <c r="F4" i="3"/>
  <c r="F3" i="3"/>
  <c r="F2" i="3"/>
  <c r="F20" i="1"/>
  <c r="F21" i="1"/>
  <c r="D21" i="1"/>
  <c r="E21" i="1"/>
  <c r="D20" i="1"/>
  <c r="E20" i="1"/>
  <c r="C21" i="1"/>
  <c r="C20" i="1"/>
  <c r="D19" i="1"/>
  <c r="E19" i="1"/>
  <c r="C19" i="1"/>
  <c r="F19" i="1" s="1"/>
  <c r="F18" i="1"/>
  <c r="D18" i="1"/>
  <c r="E18" i="1"/>
  <c r="C18" i="1"/>
  <c r="F17" i="1"/>
  <c r="D17" i="1"/>
  <c r="E17" i="1"/>
  <c r="C17" i="1"/>
  <c r="F16" i="1"/>
  <c r="F15" i="1"/>
  <c r="C2" i="7"/>
  <c r="C5" i="7" s="1"/>
  <c r="D2" i="7"/>
  <c r="E2" i="7"/>
  <c r="F2" i="7"/>
  <c r="C3" i="7"/>
  <c r="D3" i="7"/>
  <c r="D5" i="7" s="1"/>
  <c r="E3" i="7"/>
  <c r="F3" i="7"/>
  <c r="C4" i="7"/>
  <c r="D4" i="7"/>
  <c r="E4" i="7"/>
  <c r="F4" i="7"/>
  <c r="E5" i="7"/>
  <c r="F5" i="7"/>
  <c r="C6" i="7"/>
  <c r="C9" i="7" s="1"/>
  <c r="D6" i="7"/>
  <c r="E6" i="7"/>
  <c r="F6" i="7"/>
  <c r="C7" i="7"/>
  <c r="D7" i="7"/>
  <c r="E7" i="7"/>
  <c r="F7" i="7"/>
  <c r="C8" i="7"/>
  <c r="D8" i="7"/>
  <c r="E8" i="7"/>
  <c r="F8" i="7"/>
  <c r="D9" i="7"/>
  <c r="E9" i="7"/>
  <c r="F9" i="7"/>
  <c r="C10" i="7"/>
  <c r="C13" i="7" s="1"/>
  <c r="D10" i="7"/>
  <c r="E10" i="7"/>
  <c r="F10" i="7"/>
  <c r="C11" i="7"/>
  <c r="D11" i="7"/>
  <c r="E11" i="7"/>
  <c r="E13" i="7" s="1"/>
  <c r="F11" i="7"/>
  <c r="C12" i="7"/>
  <c r="D12" i="7"/>
  <c r="E12" i="7"/>
  <c r="F12" i="7"/>
  <c r="D13" i="7"/>
  <c r="F13" i="7"/>
  <c r="C14" i="7"/>
  <c r="D14" i="7"/>
  <c r="E14" i="7"/>
  <c r="F14" i="7"/>
  <c r="C15" i="7"/>
  <c r="D15" i="7"/>
  <c r="E15" i="7"/>
  <c r="F15" i="7"/>
  <c r="C16" i="7"/>
  <c r="D16" i="7"/>
  <c r="E16" i="7"/>
  <c r="F16" i="7"/>
  <c r="C17" i="7"/>
  <c r="D17" i="7"/>
  <c r="E17" i="7"/>
  <c r="F17" i="7"/>
  <c r="C18" i="7"/>
  <c r="D18" i="7"/>
  <c r="E18" i="7"/>
  <c r="F18" i="7"/>
  <c r="C19" i="7"/>
  <c r="D19" i="7"/>
  <c r="D21" i="7" s="1"/>
  <c r="E19" i="7"/>
  <c r="F19" i="7"/>
  <c r="C20" i="7"/>
  <c r="D20" i="7"/>
  <c r="E20" i="7"/>
  <c r="F20" i="7"/>
  <c r="C21" i="7"/>
  <c r="E21" i="7"/>
  <c r="F21" i="7"/>
  <c r="C22" i="7"/>
  <c r="D22" i="7"/>
  <c r="E22" i="7"/>
  <c r="F22" i="7"/>
  <c r="C23" i="7"/>
  <c r="D23" i="7"/>
  <c r="E23" i="7"/>
  <c r="E25" i="7" s="1"/>
  <c r="F23" i="7"/>
  <c r="C24" i="7"/>
  <c r="D24" i="7"/>
  <c r="E24" i="7"/>
  <c r="F24" i="7"/>
  <c r="C25" i="7"/>
  <c r="D25" i="7"/>
  <c r="F25" i="7"/>
  <c r="C26" i="7"/>
  <c r="D26" i="7"/>
  <c r="E26" i="7"/>
  <c r="F26" i="7"/>
  <c r="C27" i="7"/>
  <c r="D27" i="7"/>
  <c r="E27" i="7"/>
  <c r="F27" i="7"/>
  <c r="C28" i="7"/>
  <c r="D28" i="7"/>
  <c r="E28" i="7"/>
  <c r="F28" i="7"/>
  <c r="C29" i="7"/>
  <c r="D29" i="7"/>
  <c r="E29" i="7"/>
  <c r="F29" i="7"/>
  <c r="C66" i="3"/>
  <c r="I8" i="3"/>
  <c r="I6" i="3"/>
  <c r="I4" i="3"/>
  <c r="I13" i="3"/>
  <c r="I5" i="3"/>
  <c r="I12" i="3"/>
  <c r="C68" i="3"/>
  <c r="I3" i="3"/>
  <c r="I2" i="3"/>
  <c r="C70" i="3"/>
  <c r="I9" i="3"/>
  <c r="I7" i="3"/>
  <c r="C67" i="3"/>
  <c r="H22" i="3" l="1"/>
  <c r="H23" i="3"/>
  <c r="H24" i="3"/>
  <c r="G14" i="3"/>
  <c r="C60" i="3"/>
  <c r="B60" i="3"/>
  <c r="A60" i="3"/>
  <c r="A59" i="3"/>
  <c r="A57" i="3"/>
  <c r="A54" i="3"/>
  <c r="A53" i="3"/>
  <c r="A52" i="3"/>
  <c r="A51" i="3"/>
  <c r="A48" i="3"/>
  <c r="A46" i="3"/>
  <c r="A43" i="3"/>
  <c r="A41" i="3"/>
  <c r="A40" i="3"/>
  <c r="A39" i="3"/>
  <c r="A35" i="3"/>
  <c r="A34" i="3"/>
  <c r="A33" i="3"/>
  <c r="A29" i="3"/>
  <c r="A26" i="3"/>
  <c r="A22" i="3"/>
  <c r="E33" i="3"/>
  <c r="E51" i="3"/>
  <c r="A24" i="3"/>
  <c r="E40" i="3"/>
  <c r="E34" i="3"/>
  <c r="E39" i="3"/>
  <c r="A28" i="3"/>
  <c r="E35" i="3"/>
  <c r="F22" i="3"/>
  <c r="E54" i="3"/>
  <c r="F24" i="3"/>
  <c r="E48" i="3"/>
  <c r="E52" i="3"/>
  <c r="I14" i="3"/>
  <c r="E59" i="3"/>
  <c r="J43" i="3"/>
  <c r="E47" i="3"/>
  <c r="E60" i="3"/>
  <c r="E41" i="3"/>
  <c r="E46" i="3"/>
  <c r="A20" i="3"/>
  <c r="E28" i="3"/>
  <c r="E53" i="3"/>
  <c r="F23" i="3"/>
</calcChain>
</file>

<file path=xl/sharedStrings.xml><?xml version="1.0" encoding="utf-8"?>
<sst xmlns="http://schemas.openxmlformats.org/spreadsheetml/2006/main" count="131" uniqueCount="69">
  <si>
    <t>LOCK CELL REFERENCE</t>
  </si>
  <si>
    <t>Chocolate</t>
  </si>
  <si>
    <t>Raisin</t>
  </si>
  <si>
    <t>Nuts</t>
  </si>
  <si>
    <t>Total</t>
  </si>
  <si>
    <t>GST Rate</t>
  </si>
  <si>
    <t>Revenue</t>
  </si>
  <si>
    <t>Cost</t>
  </si>
  <si>
    <t>Profit</t>
  </si>
  <si>
    <t>GST Amt</t>
  </si>
  <si>
    <t>Tax Rate</t>
  </si>
  <si>
    <t>Brand Name</t>
  </si>
  <si>
    <t>Qty Sold</t>
  </si>
  <si>
    <t>Nike</t>
  </si>
  <si>
    <t>Total Sales</t>
  </si>
  <si>
    <t>H&amp;M</t>
  </si>
  <si>
    <t>Highest Sale</t>
  </si>
  <si>
    <t>Adidas</t>
  </si>
  <si>
    <t>Lowest Sale</t>
  </si>
  <si>
    <t>Gucci</t>
  </si>
  <si>
    <t>Gap</t>
  </si>
  <si>
    <t>Burberry</t>
  </si>
  <si>
    <t># Brand</t>
  </si>
  <si>
    <t>Zara</t>
  </si>
  <si>
    <t># Brand Name</t>
  </si>
  <si>
    <t>Prada</t>
  </si>
  <si>
    <t>Count Blank</t>
  </si>
  <si>
    <t>Hermes</t>
  </si>
  <si>
    <t>Van Hausen</t>
  </si>
  <si>
    <t>Average Sale</t>
  </si>
  <si>
    <t>What # is in the middle</t>
  </si>
  <si>
    <t>What # occurs most frequently</t>
  </si>
  <si>
    <t>TEXT FUNCTIONS</t>
  </si>
  <si>
    <t>(1)</t>
  </si>
  <si>
    <t>QUICK BROWN FOX JUMPS OVER THE LAZY DOG</t>
  </si>
  <si>
    <t>i have a text all in lower case</t>
  </si>
  <si>
    <t xml:space="preserve">              United School of Business Management                  </t>
  </si>
  <si>
    <t>Good</t>
  </si>
  <si>
    <t>People</t>
  </si>
  <si>
    <t>Work</t>
  </si>
  <si>
    <t>Hard</t>
  </si>
  <si>
    <t>To</t>
  </si>
  <si>
    <t>Bring</t>
  </si>
  <si>
    <t>Success</t>
  </si>
  <si>
    <t>Case Insensitive</t>
  </si>
  <si>
    <t>Case Sensitive</t>
  </si>
  <si>
    <t>RIGHT, LEFT &amp; MID</t>
  </si>
  <si>
    <t>ଧ</t>
  </si>
  <si>
    <t>ମ</t>
  </si>
  <si>
    <t>ମିଲନ</t>
  </si>
  <si>
    <t>3rd Most Sale</t>
  </si>
  <si>
    <t>3rd Least Sale</t>
  </si>
  <si>
    <t>ORDER OF OPERATION</t>
  </si>
  <si>
    <t>January</t>
  </si>
  <si>
    <t>February</t>
  </si>
  <si>
    <t>Anand</t>
  </si>
  <si>
    <t>Subrat</t>
  </si>
  <si>
    <t>Jyotsna</t>
  </si>
  <si>
    <t>John</t>
  </si>
  <si>
    <t>Sukumar</t>
  </si>
  <si>
    <t>Binoy</t>
  </si>
  <si>
    <t>Milan</t>
  </si>
  <si>
    <t>March</t>
  </si>
  <si>
    <t>April</t>
  </si>
  <si>
    <t xml:space="preserve">sOFT hEART aRE gREAT pEOPLE </t>
  </si>
  <si>
    <t>Day-02 (06-08-2025) Absolute And Relative</t>
  </si>
  <si>
    <t>I have a special text to search from</t>
  </si>
  <si>
    <t>Case sensitive</t>
  </si>
  <si>
    <t>Case insensitive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</si>
</sst>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2" fontId="0" fillId="0" borderId="0" xfId="0" applyNumberFormat="1"/>
    <xf numFmtId="9" fontId="0" fillId="0" borderId="0" xfId="0" applyNumberFormat="1"/>
    <xf numFmtId="0" fontId="0" fillId="2" borderId="1" xfId="0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left" vertical="center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4FDA-9F94-4EBC-84EF-096AF9856320}">
  <dimension ref="C5:G12"/>
  <sheetViews>
    <sheetView zoomScale="130" zoomScaleNormal="130" workbookViewId="0">
      <selection activeCell="D7" sqref="D7"/>
    </sheetView>
  </sheetViews>
  <sheetFormatPr defaultRowHeight="15.75" x14ac:dyDescent="0.25"/>
  <sheetData>
    <row r="5" spans="3:7" x14ac:dyDescent="0.25">
      <c r="C5" s="1"/>
      <c r="D5" s="1" t="s">
        <v>53</v>
      </c>
      <c r="E5" s="1" t="s">
        <v>54</v>
      </c>
      <c r="F5" s="1" t="s">
        <v>62</v>
      </c>
      <c r="G5" s="1" t="s">
        <v>63</v>
      </c>
    </row>
    <row r="6" spans="3:7" x14ac:dyDescent="0.25">
      <c r="C6" s="12" t="s">
        <v>55</v>
      </c>
      <c r="D6" s="13">
        <v>60</v>
      </c>
      <c r="E6" s="13">
        <v>25</v>
      </c>
      <c r="F6" s="13">
        <v>40</v>
      </c>
      <c r="G6" s="13">
        <v>55</v>
      </c>
    </row>
    <row r="7" spans="3:7" x14ac:dyDescent="0.25">
      <c r="C7" s="12" t="s">
        <v>56</v>
      </c>
      <c r="D7" s="13">
        <v>20</v>
      </c>
      <c r="E7" s="13">
        <v>29</v>
      </c>
      <c r="F7" s="13">
        <v>38</v>
      </c>
      <c r="G7" s="13">
        <v>47</v>
      </c>
    </row>
    <row r="8" spans="3:7" x14ac:dyDescent="0.25">
      <c r="C8" s="12" t="s">
        <v>57</v>
      </c>
      <c r="D8" s="13">
        <v>30</v>
      </c>
      <c r="E8" s="13">
        <v>33</v>
      </c>
      <c r="F8" s="13">
        <v>36</v>
      </c>
      <c r="G8" s="13">
        <v>39</v>
      </c>
    </row>
    <row r="9" spans="3:7" x14ac:dyDescent="0.25">
      <c r="C9" s="12" t="s">
        <v>58</v>
      </c>
      <c r="D9" s="13">
        <v>40</v>
      </c>
      <c r="E9" s="13">
        <v>37</v>
      </c>
      <c r="F9" s="13">
        <v>34</v>
      </c>
      <c r="G9" s="13">
        <v>31</v>
      </c>
    </row>
    <row r="10" spans="3:7" x14ac:dyDescent="0.25">
      <c r="C10" s="12" t="s">
        <v>59</v>
      </c>
      <c r="D10" s="13">
        <v>50</v>
      </c>
      <c r="E10" s="13">
        <v>41</v>
      </c>
      <c r="F10" s="13">
        <v>32</v>
      </c>
      <c r="G10" s="13">
        <v>23</v>
      </c>
    </row>
    <row r="11" spans="3:7" x14ac:dyDescent="0.25">
      <c r="C11" s="12" t="s">
        <v>60</v>
      </c>
      <c r="D11" s="13">
        <v>60</v>
      </c>
      <c r="E11" s="13">
        <v>45</v>
      </c>
      <c r="F11" s="13">
        <v>41</v>
      </c>
      <c r="G11" s="13">
        <v>15</v>
      </c>
    </row>
    <row r="12" spans="3:7" x14ac:dyDescent="0.25">
      <c r="C12" s="12" t="s">
        <v>61</v>
      </c>
      <c r="D12" s="13">
        <v>70</v>
      </c>
      <c r="E12" s="13">
        <v>49</v>
      </c>
      <c r="F12" s="13">
        <v>55</v>
      </c>
      <c r="G12" s="1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791D-E4BD-4BCD-96BF-141F01E82770}">
  <dimension ref="F3:J10"/>
  <sheetViews>
    <sheetView zoomScale="145" zoomScaleNormal="145" workbookViewId="0">
      <selection activeCell="G4" sqref="G4"/>
    </sheetView>
  </sheetViews>
  <sheetFormatPr defaultRowHeight="15.75" x14ac:dyDescent="0.25"/>
  <sheetData>
    <row r="3" spans="6:10" x14ac:dyDescent="0.25">
      <c r="F3" s="1"/>
      <c r="G3" s="1" t="s">
        <v>53</v>
      </c>
      <c r="H3" s="1" t="s">
        <v>54</v>
      </c>
      <c r="I3" s="1" t="s">
        <v>62</v>
      </c>
      <c r="J3" s="1" t="s">
        <v>63</v>
      </c>
    </row>
    <row r="4" spans="6:10" x14ac:dyDescent="0.25">
      <c r="F4" s="12" t="s">
        <v>55</v>
      </c>
      <c r="G4" s="13">
        <v>30</v>
      </c>
      <c r="H4" s="13">
        <v>30</v>
      </c>
      <c r="I4" s="13">
        <v>55</v>
      </c>
      <c r="J4" s="13">
        <v>15</v>
      </c>
    </row>
    <row r="5" spans="6:10" x14ac:dyDescent="0.25">
      <c r="F5" s="12" t="s">
        <v>56</v>
      </c>
      <c r="G5" s="13">
        <v>25</v>
      </c>
      <c r="H5" s="13">
        <v>55</v>
      </c>
      <c r="I5" s="13">
        <v>41</v>
      </c>
      <c r="J5" s="13">
        <v>23</v>
      </c>
    </row>
    <row r="6" spans="6:10" x14ac:dyDescent="0.25">
      <c r="F6" s="12" t="s">
        <v>57</v>
      </c>
      <c r="G6" s="13">
        <v>25</v>
      </c>
      <c r="H6" s="13">
        <v>26</v>
      </c>
      <c r="I6" s="13">
        <v>32</v>
      </c>
      <c r="J6" s="13">
        <v>31</v>
      </c>
    </row>
    <row r="7" spans="6:10" x14ac:dyDescent="0.25">
      <c r="F7" s="12" t="s">
        <v>58</v>
      </c>
      <c r="G7" s="13">
        <v>43</v>
      </c>
      <c r="H7" s="13">
        <v>45</v>
      </c>
      <c r="I7" s="13">
        <v>15</v>
      </c>
      <c r="J7" s="13">
        <v>39</v>
      </c>
    </row>
    <row r="8" spans="6:10" x14ac:dyDescent="0.25">
      <c r="F8" s="12" t="s">
        <v>59</v>
      </c>
      <c r="G8" s="13">
        <v>48</v>
      </c>
      <c r="H8" s="13">
        <v>15</v>
      </c>
      <c r="I8" s="13">
        <v>60</v>
      </c>
      <c r="J8" s="13">
        <v>47</v>
      </c>
    </row>
    <row r="9" spans="6:10" x14ac:dyDescent="0.25">
      <c r="F9" s="12" t="s">
        <v>60</v>
      </c>
      <c r="G9" s="13">
        <v>62</v>
      </c>
      <c r="H9" s="13">
        <v>51</v>
      </c>
      <c r="I9" s="13">
        <v>45</v>
      </c>
      <c r="J9" s="13">
        <v>55</v>
      </c>
    </row>
    <row r="10" spans="6:10" x14ac:dyDescent="0.25">
      <c r="F10" s="12" t="s">
        <v>61</v>
      </c>
      <c r="G10" s="13">
        <v>65</v>
      </c>
      <c r="H10" s="13">
        <v>25</v>
      </c>
      <c r="I10" s="13">
        <v>35</v>
      </c>
      <c r="J10" s="1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421F-BE92-4E04-8570-39C828F4182C}">
  <dimension ref="A4:E11"/>
  <sheetViews>
    <sheetView zoomScale="145" zoomScaleNormal="145" workbookViewId="0">
      <selection activeCell="B5" sqref="B5"/>
    </sheetView>
  </sheetViews>
  <sheetFormatPr defaultRowHeight="15.75" x14ac:dyDescent="0.25"/>
  <cols>
    <col min="2" max="2" width="9.625" bestFit="1" customWidth="1"/>
    <col min="3" max="3" width="8.875" customWidth="1"/>
  </cols>
  <sheetData>
    <row r="4" spans="1:5" x14ac:dyDescent="0.25">
      <c r="A4" s="1"/>
      <c r="B4" s="1" t="s">
        <v>53</v>
      </c>
      <c r="C4" s="1" t="s">
        <v>54</v>
      </c>
      <c r="D4" s="1" t="s">
        <v>62</v>
      </c>
      <c r="E4" s="1" t="s">
        <v>63</v>
      </c>
    </row>
    <row r="5" spans="1:5" x14ac:dyDescent="0.25">
      <c r="A5" s="12" t="s">
        <v>55</v>
      </c>
      <c r="B5" s="13">
        <v>40</v>
      </c>
      <c r="C5" s="13">
        <v>25</v>
      </c>
      <c r="D5" s="13">
        <v>55</v>
      </c>
      <c r="E5" s="13">
        <v>15</v>
      </c>
    </row>
    <row r="6" spans="1:5" x14ac:dyDescent="0.25">
      <c r="A6" s="12" t="s">
        <v>56</v>
      </c>
      <c r="B6" s="13">
        <v>35</v>
      </c>
      <c r="C6" s="13">
        <v>38</v>
      </c>
      <c r="D6" s="13">
        <v>41</v>
      </c>
      <c r="E6" s="13">
        <v>23</v>
      </c>
    </row>
    <row r="7" spans="1:5" x14ac:dyDescent="0.25">
      <c r="A7" s="12" t="s">
        <v>57</v>
      </c>
      <c r="B7" s="13">
        <v>45</v>
      </c>
      <c r="C7" s="13">
        <v>29</v>
      </c>
      <c r="D7" s="13">
        <v>32</v>
      </c>
      <c r="E7" s="13">
        <v>31</v>
      </c>
    </row>
    <row r="8" spans="1:5" x14ac:dyDescent="0.25">
      <c r="A8" s="12" t="s">
        <v>58</v>
      </c>
      <c r="B8" s="13">
        <v>30</v>
      </c>
      <c r="C8" s="13">
        <v>25</v>
      </c>
      <c r="D8" s="13">
        <v>15</v>
      </c>
      <c r="E8" s="13">
        <v>39</v>
      </c>
    </row>
    <row r="9" spans="1:5" x14ac:dyDescent="0.25">
      <c r="A9" s="12" t="s">
        <v>59</v>
      </c>
      <c r="B9" s="13">
        <v>28</v>
      </c>
      <c r="C9" s="13">
        <v>33</v>
      </c>
      <c r="D9" s="13">
        <v>60</v>
      </c>
      <c r="E9" s="13">
        <v>47</v>
      </c>
    </row>
    <row r="10" spans="1:5" x14ac:dyDescent="0.25">
      <c r="A10" s="12" t="s">
        <v>60</v>
      </c>
      <c r="B10" s="13">
        <v>54</v>
      </c>
      <c r="C10" s="13">
        <v>45</v>
      </c>
      <c r="D10" s="13">
        <v>45</v>
      </c>
      <c r="E10" s="13">
        <v>55</v>
      </c>
    </row>
    <row r="11" spans="1:5" x14ac:dyDescent="0.25">
      <c r="A11" s="12" t="s">
        <v>61</v>
      </c>
      <c r="B11" s="13">
        <v>55</v>
      </c>
      <c r="C11" s="13">
        <v>16</v>
      </c>
      <c r="D11" s="13">
        <v>35</v>
      </c>
      <c r="E11" s="1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A3F2-5895-4C4E-A453-BFEDCC053A4D}">
  <dimension ref="A1:F29"/>
  <sheetViews>
    <sheetView zoomScale="130" zoomScaleNormal="130" workbookViewId="0">
      <selection activeCell="C5" sqref="C5"/>
    </sheetView>
  </sheetViews>
  <sheetFormatPr defaultRowHeight="15.75" outlineLevelRow="1" x14ac:dyDescent="0.25"/>
  <cols>
    <col min="1" max="1" width="2.5" customWidth="1"/>
    <col min="2" max="2" width="6.5" customWidth="1"/>
  </cols>
  <sheetData>
    <row r="1" spans="1:6" x14ac:dyDescent="0.25">
      <c r="C1" t="s">
        <v>53</v>
      </c>
      <c r="D1" t="s">
        <v>54</v>
      </c>
      <c r="E1" t="s">
        <v>62</v>
      </c>
      <c r="F1" t="s">
        <v>63</v>
      </c>
    </row>
    <row r="2" spans="1:6" hidden="1" outlineLevel="1" x14ac:dyDescent="0.25">
      <c r="B2" t="s">
        <v>65</v>
      </c>
      <c r="C2">
        <f>DSet1!$D$6</f>
        <v>60</v>
      </c>
      <c r="D2">
        <f>DSet1!$E$6</f>
        <v>25</v>
      </c>
      <c r="E2">
        <f>DSet1!$F$6</f>
        <v>40</v>
      </c>
      <c r="F2">
        <f>DSet1!$G$6</f>
        <v>55</v>
      </c>
    </row>
    <row r="3" spans="1:6" hidden="1" outlineLevel="1" collapsed="1" x14ac:dyDescent="0.25">
      <c r="B3" t="s">
        <v>65</v>
      </c>
      <c r="C3">
        <f>DSet2!$G$4</f>
        <v>30</v>
      </c>
      <c r="D3">
        <f>DSet2!$H$4</f>
        <v>30</v>
      </c>
      <c r="E3">
        <f>DSet2!$I$4</f>
        <v>55</v>
      </c>
      <c r="F3">
        <f>DSet2!$J$4</f>
        <v>15</v>
      </c>
    </row>
    <row r="4" spans="1:6" hidden="1" outlineLevel="1" collapsed="1" x14ac:dyDescent="0.25">
      <c r="B4" t="s">
        <v>65</v>
      </c>
      <c r="C4">
        <f>DSet3!$B$5</f>
        <v>40</v>
      </c>
      <c r="D4">
        <f>DSet3!$C$5</f>
        <v>25</v>
      </c>
      <c r="E4">
        <f>DSet3!$D$5</f>
        <v>55</v>
      </c>
      <c r="F4">
        <f>DSet3!$E$5</f>
        <v>15</v>
      </c>
    </row>
    <row r="5" spans="1:6" collapsed="1" x14ac:dyDescent="0.25">
      <c r="A5" t="s">
        <v>55</v>
      </c>
      <c r="C5">
        <f>SUM(C2:C4)</f>
        <v>130</v>
      </c>
      <c r="D5">
        <f>SUM(D2:D4)</f>
        <v>80</v>
      </c>
      <c r="E5">
        <f>SUM(E2:E4)</f>
        <v>150</v>
      </c>
      <c r="F5">
        <f>SUM(F2:F4)</f>
        <v>85</v>
      </c>
    </row>
    <row r="6" spans="1:6" hidden="1" outlineLevel="1" x14ac:dyDescent="0.25">
      <c r="B6" t="s">
        <v>65</v>
      </c>
      <c r="C6">
        <f>DSet1!$D$7</f>
        <v>20</v>
      </c>
      <c r="D6">
        <f>DSet1!$E$7</f>
        <v>29</v>
      </c>
      <c r="E6">
        <f>DSet1!$F$7</f>
        <v>38</v>
      </c>
      <c r="F6">
        <f>DSet1!$G$7</f>
        <v>47</v>
      </c>
    </row>
    <row r="7" spans="1:6" hidden="1" outlineLevel="1" collapsed="1" x14ac:dyDescent="0.25">
      <c r="B7" t="s">
        <v>65</v>
      </c>
      <c r="C7">
        <f>DSet2!$G$5</f>
        <v>25</v>
      </c>
      <c r="D7">
        <f>DSet2!$H$5</f>
        <v>55</v>
      </c>
      <c r="E7">
        <f>DSet2!$I$5</f>
        <v>41</v>
      </c>
      <c r="F7">
        <f>DSet2!$J$5</f>
        <v>23</v>
      </c>
    </row>
    <row r="8" spans="1:6" hidden="1" outlineLevel="1" collapsed="1" x14ac:dyDescent="0.25">
      <c r="B8" t="s">
        <v>65</v>
      </c>
      <c r="C8">
        <f>DSet3!$B$6</f>
        <v>35</v>
      </c>
      <c r="D8">
        <f>DSet3!$C$6</f>
        <v>38</v>
      </c>
      <c r="E8">
        <f>DSet3!$D$6</f>
        <v>41</v>
      </c>
      <c r="F8">
        <f>DSet3!$E$6</f>
        <v>23</v>
      </c>
    </row>
    <row r="9" spans="1:6" collapsed="1" x14ac:dyDescent="0.25">
      <c r="A9" t="s">
        <v>56</v>
      </c>
      <c r="C9">
        <f>SUM(C6:C8)</f>
        <v>80</v>
      </c>
      <c r="D9">
        <f>SUM(D6:D8)</f>
        <v>122</v>
      </c>
      <c r="E9">
        <f>SUM(E6:E8)</f>
        <v>120</v>
      </c>
      <c r="F9">
        <f>SUM(F6:F8)</f>
        <v>93</v>
      </c>
    </row>
    <row r="10" spans="1:6" hidden="1" outlineLevel="1" x14ac:dyDescent="0.25">
      <c r="B10" t="s">
        <v>65</v>
      </c>
      <c r="C10">
        <f>DSet1!$D$8</f>
        <v>30</v>
      </c>
      <c r="D10">
        <f>DSet1!$E$8</f>
        <v>33</v>
      </c>
      <c r="E10">
        <f>DSet1!$F$8</f>
        <v>36</v>
      </c>
      <c r="F10">
        <f>DSet1!$G$8</f>
        <v>39</v>
      </c>
    </row>
    <row r="11" spans="1:6" hidden="1" outlineLevel="1" collapsed="1" x14ac:dyDescent="0.25">
      <c r="B11" t="s">
        <v>65</v>
      </c>
      <c r="C11">
        <f>DSet2!$G$6</f>
        <v>25</v>
      </c>
      <c r="D11">
        <f>DSet2!$H$6</f>
        <v>26</v>
      </c>
      <c r="E11">
        <f>DSet2!$I$6</f>
        <v>32</v>
      </c>
      <c r="F11">
        <f>DSet2!$J$6</f>
        <v>31</v>
      </c>
    </row>
    <row r="12" spans="1:6" hidden="1" outlineLevel="1" collapsed="1" x14ac:dyDescent="0.25">
      <c r="B12" t="s">
        <v>65</v>
      </c>
      <c r="C12">
        <f>DSet3!$B$7</f>
        <v>45</v>
      </c>
      <c r="D12">
        <f>DSet3!$C$7</f>
        <v>29</v>
      </c>
      <c r="E12">
        <f>DSet3!$D$7</f>
        <v>32</v>
      </c>
      <c r="F12">
        <f>DSet3!$E$7</f>
        <v>31</v>
      </c>
    </row>
    <row r="13" spans="1:6" collapsed="1" x14ac:dyDescent="0.25">
      <c r="A13" t="s">
        <v>57</v>
      </c>
      <c r="C13">
        <f>SUM(C10:C12)</f>
        <v>100</v>
      </c>
      <c r="D13">
        <f>SUM(D10:D12)</f>
        <v>88</v>
      </c>
      <c r="E13">
        <f>SUM(E10:E12)</f>
        <v>100</v>
      </c>
      <c r="F13">
        <f>SUM(F10:F12)</f>
        <v>101</v>
      </c>
    </row>
    <row r="14" spans="1:6" hidden="1" outlineLevel="1" x14ac:dyDescent="0.25">
      <c r="B14" t="s">
        <v>65</v>
      </c>
      <c r="C14">
        <f>DSet1!$D$9</f>
        <v>40</v>
      </c>
      <c r="D14">
        <f>DSet1!$E$9</f>
        <v>37</v>
      </c>
      <c r="E14">
        <f>DSet1!$F$9</f>
        <v>34</v>
      </c>
      <c r="F14">
        <f>DSet1!$G$9</f>
        <v>31</v>
      </c>
    </row>
    <row r="15" spans="1:6" hidden="1" outlineLevel="1" collapsed="1" x14ac:dyDescent="0.25">
      <c r="B15" t="s">
        <v>65</v>
      </c>
      <c r="C15">
        <f>DSet2!$G$7</f>
        <v>43</v>
      </c>
      <c r="D15">
        <f>DSet2!$H$7</f>
        <v>45</v>
      </c>
      <c r="E15">
        <f>DSet2!$I$7</f>
        <v>15</v>
      </c>
      <c r="F15">
        <f>DSet2!$J$7</f>
        <v>39</v>
      </c>
    </row>
    <row r="16" spans="1:6" hidden="1" outlineLevel="1" collapsed="1" x14ac:dyDescent="0.25">
      <c r="B16" t="s">
        <v>65</v>
      </c>
      <c r="C16">
        <f>DSet3!$B$8</f>
        <v>30</v>
      </c>
      <c r="D16">
        <f>DSet3!$C$8</f>
        <v>25</v>
      </c>
      <c r="E16">
        <f>DSet3!$D$8</f>
        <v>15</v>
      </c>
      <c r="F16">
        <f>DSet3!$E$8</f>
        <v>39</v>
      </c>
    </row>
    <row r="17" spans="1:6" collapsed="1" x14ac:dyDescent="0.25">
      <c r="A17" t="s">
        <v>58</v>
      </c>
      <c r="C17">
        <f>SUM(C14:C16)</f>
        <v>113</v>
      </c>
      <c r="D17">
        <f>SUM(D14:D16)</f>
        <v>107</v>
      </c>
      <c r="E17">
        <f>SUM(E14:E16)</f>
        <v>64</v>
      </c>
      <c r="F17">
        <f>SUM(F14:F16)</f>
        <v>109</v>
      </c>
    </row>
    <row r="18" spans="1:6" hidden="1" outlineLevel="1" x14ac:dyDescent="0.25">
      <c r="B18" t="s">
        <v>65</v>
      </c>
      <c r="C18">
        <f>DSet1!$D$10</f>
        <v>50</v>
      </c>
      <c r="D18">
        <f>DSet1!$E$10</f>
        <v>41</v>
      </c>
      <c r="E18">
        <f>DSet1!$F$10</f>
        <v>32</v>
      </c>
      <c r="F18">
        <f>DSet1!$G$10</f>
        <v>23</v>
      </c>
    </row>
    <row r="19" spans="1:6" hidden="1" outlineLevel="1" collapsed="1" x14ac:dyDescent="0.25">
      <c r="B19" t="s">
        <v>65</v>
      </c>
      <c r="C19">
        <f>DSet2!$G$8</f>
        <v>48</v>
      </c>
      <c r="D19">
        <f>DSet2!$H$8</f>
        <v>15</v>
      </c>
      <c r="E19">
        <f>DSet2!$I$8</f>
        <v>60</v>
      </c>
      <c r="F19">
        <f>DSet2!$J$8</f>
        <v>47</v>
      </c>
    </row>
    <row r="20" spans="1:6" hidden="1" outlineLevel="1" collapsed="1" x14ac:dyDescent="0.25">
      <c r="B20" t="s">
        <v>65</v>
      </c>
      <c r="C20">
        <f>DSet3!$B$9</f>
        <v>28</v>
      </c>
      <c r="D20">
        <f>DSet3!$C$9</f>
        <v>33</v>
      </c>
      <c r="E20">
        <f>DSet3!$D$9</f>
        <v>60</v>
      </c>
      <c r="F20">
        <f>DSet3!$E$9</f>
        <v>47</v>
      </c>
    </row>
    <row r="21" spans="1:6" collapsed="1" x14ac:dyDescent="0.25">
      <c r="A21" t="s">
        <v>59</v>
      </c>
      <c r="C21">
        <f>SUM(C18:C20)</f>
        <v>126</v>
      </c>
      <c r="D21">
        <f>SUM(D18:D20)</f>
        <v>89</v>
      </c>
      <c r="E21">
        <f>SUM(E18:E20)</f>
        <v>152</v>
      </c>
      <c r="F21">
        <f>SUM(F18:F20)</f>
        <v>117</v>
      </c>
    </row>
    <row r="22" spans="1:6" hidden="1" outlineLevel="1" x14ac:dyDescent="0.25">
      <c r="B22" t="s">
        <v>65</v>
      </c>
      <c r="C22">
        <f>DSet1!$D$11</f>
        <v>60</v>
      </c>
      <c r="D22">
        <f>DSet1!$E$11</f>
        <v>45</v>
      </c>
      <c r="E22">
        <f>DSet1!$F$11</f>
        <v>41</v>
      </c>
      <c r="F22">
        <f>DSet1!$G$11</f>
        <v>15</v>
      </c>
    </row>
    <row r="23" spans="1:6" hidden="1" outlineLevel="1" collapsed="1" x14ac:dyDescent="0.25">
      <c r="B23" t="s">
        <v>65</v>
      </c>
      <c r="C23">
        <f>DSet2!$G$9</f>
        <v>62</v>
      </c>
      <c r="D23">
        <f>DSet2!$H$9</f>
        <v>51</v>
      </c>
      <c r="E23">
        <f>DSet2!$I$9</f>
        <v>45</v>
      </c>
      <c r="F23">
        <f>DSet2!$J$9</f>
        <v>55</v>
      </c>
    </row>
    <row r="24" spans="1:6" hidden="1" outlineLevel="1" collapsed="1" x14ac:dyDescent="0.25">
      <c r="B24" t="s">
        <v>65</v>
      </c>
      <c r="C24">
        <f>DSet3!$B$10</f>
        <v>54</v>
      </c>
      <c r="D24">
        <f>DSet3!$C$10</f>
        <v>45</v>
      </c>
      <c r="E24">
        <f>DSet3!$D$10</f>
        <v>45</v>
      </c>
      <c r="F24">
        <f>DSet3!$E$10</f>
        <v>55</v>
      </c>
    </row>
    <row r="25" spans="1:6" collapsed="1" x14ac:dyDescent="0.25">
      <c r="A25" t="s">
        <v>60</v>
      </c>
      <c r="C25">
        <f>SUM(C22:C24)</f>
        <v>176</v>
      </c>
      <c r="D25">
        <f>SUM(D22:D24)</f>
        <v>141</v>
      </c>
      <c r="E25">
        <f>SUM(E22:E24)</f>
        <v>131</v>
      </c>
      <c r="F25">
        <f>SUM(F22:F24)</f>
        <v>125</v>
      </c>
    </row>
    <row r="26" spans="1:6" hidden="1" outlineLevel="1" x14ac:dyDescent="0.25">
      <c r="B26" t="s">
        <v>65</v>
      </c>
      <c r="C26">
        <f>DSet1!$D$12</f>
        <v>70</v>
      </c>
      <c r="D26">
        <f>DSet1!$E$12</f>
        <v>49</v>
      </c>
      <c r="E26">
        <f>DSet1!$F$12</f>
        <v>55</v>
      </c>
      <c r="F26">
        <f>DSet1!$G$12</f>
        <v>7</v>
      </c>
    </row>
    <row r="27" spans="1:6" hidden="1" outlineLevel="1" collapsed="1" x14ac:dyDescent="0.25">
      <c r="B27" t="s">
        <v>65</v>
      </c>
      <c r="C27">
        <f>DSet2!$G$10</f>
        <v>65</v>
      </c>
      <c r="D27">
        <f>DSet2!$H$10</f>
        <v>25</v>
      </c>
      <c r="E27">
        <f>DSet2!$I$10</f>
        <v>35</v>
      </c>
      <c r="F27">
        <f>DSet2!$J$10</f>
        <v>11</v>
      </c>
    </row>
    <row r="28" spans="1:6" hidden="1" outlineLevel="1" collapsed="1" x14ac:dyDescent="0.25">
      <c r="B28" t="s">
        <v>65</v>
      </c>
      <c r="C28">
        <f>DSet3!$B$11</f>
        <v>55</v>
      </c>
      <c r="D28">
        <f>DSet3!$C$11</f>
        <v>16</v>
      </c>
      <c r="E28">
        <f>DSet3!$D$11</f>
        <v>35</v>
      </c>
      <c r="F28">
        <f>DSet3!$E$11</f>
        <v>11</v>
      </c>
    </row>
    <row r="29" spans="1:6" collapsed="1" x14ac:dyDescent="0.25">
      <c r="A29" t="s">
        <v>61</v>
      </c>
      <c r="C29">
        <f>SUM(C26:C28)</f>
        <v>190</v>
      </c>
      <c r="D29">
        <f>SUM(D26:D28)</f>
        <v>90</v>
      </c>
      <c r="E29">
        <f>SUM(E26:E28)</f>
        <v>125</v>
      </c>
      <c r="F29">
        <f>SUM(F26:F28)</f>
        <v>29</v>
      </c>
    </row>
  </sheetData>
  <dataConsolidate topLabels="1" link="1">
    <dataRefs count="3">
      <dataRef ref="C5:G12" sheet="DSet1"/>
      <dataRef ref="F3:J10" sheet="DSet2"/>
      <dataRef ref="A4:E11" sheet="DSet3"/>
    </dataRefs>
  </dataConsolid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4" zoomScale="188" zoomScaleNormal="235" workbookViewId="0">
      <selection activeCell="C9" sqref="C9:E9"/>
    </sheetView>
  </sheetViews>
  <sheetFormatPr defaultRowHeight="15.75" x14ac:dyDescent="0.25"/>
  <cols>
    <col min="1" max="1" width="6.625" customWidth="1"/>
  </cols>
  <sheetData>
    <row r="1" spans="1:7" x14ac:dyDescent="0.25">
      <c r="A1" t="s">
        <v>0</v>
      </c>
    </row>
    <row r="3" spans="1:7" x14ac:dyDescent="0.25">
      <c r="B3" s="1"/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1:7" x14ac:dyDescent="0.25">
      <c r="B4" s="2" t="s">
        <v>6</v>
      </c>
      <c r="C4">
        <v>20</v>
      </c>
      <c r="D4">
        <v>8</v>
      </c>
      <c r="E4">
        <v>5</v>
      </c>
      <c r="F4" s="3">
        <f>C4+D4+E4</f>
        <v>33</v>
      </c>
      <c r="G4" s="4">
        <v>0.12</v>
      </c>
    </row>
    <row r="5" spans="1:7" x14ac:dyDescent="0.25">
      <c r="B5" s="5" t="s">
        <v>7</v>
      </c>
      <c r="C5">
        <v>15</v>
      </c>
      <c r="D5">
        <v>4</v>
      </c>
      <c r="E5">
        <v>3</v>
      </c>
      <c r="F5" s="3">
        <f>C5+D5+E5</f>
        <v>22</v>
      </c>
    </row>
    <row r="6" spans="1:7" x14ac:dyDescent="0.25">
      <c r="B6" s="5" t="s">
        <v>8</v>
      </c>
      <c r="C6">
        <f>C4-C5</f>
        <v>5</v>
      </c>
      <c r="D6">
        <f>D4-D5</f>
        <v>4</v>
      </c>
      <c r="E6">
        <f t="shared" ref="D6:E6" si="0">E4-E5</f>
        <v>2</v>
      </c>
      <c r="F6" s="3"/>
    </row>
    <row r="7" spans="1:7" x14ac:dyDescent="0.25">
      <c r="B7" s="5" t="s">
        <v>9</v>
      </c>
      <c r="C7">
        <f>$G$4*C6</f>
        <v>0.6</v>
      </c>
      <c r="D7">
        <f t="shared" ref="D7:E7" si="1">$G$4*D6</f>
        <v>0.48</v>
      </c>
      <c r="E7">
        <f t="shared" si="1"/>
        <v>0.24</v>
      </c>
      <c r="F7" s="3"/>
    </row>
    <row r="8" spans="1:7" x14ac:dyDescent="0.25">
      <c r="C8">
        <f>TaxRate!$A$2*Formulas!C6</f>
        <v>0.70000000000000007</v>
      </c>
      <c r="D8">
        <f>TaxRate!$A$2*Formulas!D6</f>
        <v>0.56000000000000005</v>
      </c>
      <c r="E8">
        <f>TaxRate!$A$2*Formulas!E6</f>
        <v>0.28000000000000003</v>
      </c>
    </row>
    <row r="9" spans="1:7" x14ac:dyDescent="0.25">
      <c r="C9">
        <f>nGst*C6</f>
        <v>1</v>
      </c>
      <c r="D9">
        <f>nGst*D6</f>
        <v>0.8</v>
      </c>
      <c r="E9">
        <f>nGst*E6</f>
        <v>0.4</v>
      </c>
    </row>
    <row r="12" spans="1:7" x14ac:dyDescent="0.25">
      <c r="A12" t="s">
        <v>52</v>
      </c>
    </row>
    <row r="14" spans="1:7" x14ac:dyDescent="0.25">
      <c r="B14" s="1"/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</row>
    <row r="15" spans="1:7" x14ac:dyDescent="0.25">
      <c r="B15" s="2" t="s">
        <v>6</v>
      </c>
      <c r="C15">
        <v>20</v>
      </c>
      <c r="D15">
        <v>8</v>
      </c>
      <c r="E15">
        <v>5</v>
      </c>
      <c r="F15" s="3">
        <f>C15+D15+E15</f>
        <v>33</v>
      </c>
      <c r="G15" s="4">
        <v>0.12</v>
      </c>
    </row>
    <row r="16" spans="1:7" x14ac:dyDescent="0.25">
      <c r="B16" s="5" t="s">
        <v>7</v>
      </c>
      <c r="C16">
        <v>4</v>
      </c>
      <c r="D16">
        <v>3</v>
      </c>
      <c r="E16">
        <v>2</v>
      </c>
      <c r="F16" s="3">
        <f>C16+D16+E16</f>
        <v>9</v>
      </c>
    </row>
    <row r="17" spans="2:6" x14ac:dyDescent="0.25">
      <c r="B17" s="5" t="s">
        <v>8</v>
      </c>
      <c r="C17">
        <f>C15-C16</f>
        <v>16</v>
      </c>
      <c r="D17">
        <f t="shared" ref="D17:E17" si="2">D15-D16</f>
        <v>5</v>
      </c>
      <c r="E17">
        <f t="shared" si="2"/>
        <v>3</v>
      </c>
      <c r="F17" s="3">
        <f>C17+D17+E17</f>
        <v>24</v>
      </c>
    </row>
    <row r="18" spans="2:6" x14ac:dyDescent="0.25">
      <c r="B18" s="5" t="s">
        <v>9</v>
      </c>
      <c r="C18">
        <f>(C15-C16)*$G$15</f>
        <v>1.92</v>
      </c>
      <c r="D18">
        <f t="shared" ref="D18:E18" si="3">(D15-D16)*$G$15</f>
        <v>0.6</v>
      </c>
      <c r="E18">
        <f t="shared" si="3"/>
        <v>0.36</v>
      </c>
      <c r="F18" s="3">
        <f>C18+D18+E18</f>
        <v>2.88</v>
      </c>
    </row>
    <row r="19" spans="2:6" x14ac:dyDescent="0.25">
      <c r="C19">
        <f>C17*TaxRate!$A$2</f>
        <v>2.2400000000000002</v>
      </c>
      <c r="D19">
        <f>D17*TaxRate!$A$2</f>
        <v>0.70000000000000007</v>
      </c>
      <c r="E19">
        <f>E17*TaxRate!$A$2</f>
        <v>0.42000000000000004</v>
      </c>
      <c r="F19" s="3">
        <f>C19+D19+E19</f>
        <v>3.3600000000000003</v>
      </c>
    </row>
    <row r="20" spans="2:6" x14ac:dyDescent="0.25">
      <c r="C20">
        <f>C17*firstQ</f>
        <v>2.56</v>
      </c>
      <c r="D20">
        <f>D17*firstQ</f>
        <v>0.8</v>
      </c>
      <c r="E20">
        <f>E17*firstQ</f>
        <v>0.48</v>
      </c>
      <c r="F20" s="3">
        <f t="shared" ref="F20:F21" si="4">C20+D20+E20</f>
        <v>3.8400000000000003</v>
      </c>
    </row>
    <row r="21" spans="2:6" x14ac:dyDescent="0.25">
      <c r="C21">
        <f>C17*secondQ</f>
        <v>2.88</v>
      </c>
      <c r="D21">
        <f>D17*secondQ</f>
        <v>0.89999999999999991</v>
      </c>
      <c r="E21">
        <f>E17*secondQ</f>
        <v>0.54</v>
      </c>
      <c r="F21" s="3">
        <f t="shared" si="4"/>
        <v>4.32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zoomScale="175" zoomScaleNormal="175" workbookViewId="0">
      <selection activeCell="A5" sqref="A5"/>
    </sheetView>
  </sheetViews>
  <sheetFormatPr defaultRowHeight="15.75" x14ac:dyDescent="0.25"/>
  <sheetData>
    <row r="1" spans="1:1" x14ac:dyDescent="0.25">
      <c r="A1" t="s">
        <v>10</v>
      </c>
    </row>
    <row r="2" spans="1:1" x14ac:dyDescent="0.25">
      <c r="A2" s="4">
        <v>0.14000000000000001</v>
      </c>
    </row>
    <row r="3" spans="1:1" x14ac:dyDescent="0.25">
      <c r="A3" s="4">
        <v>0.16</v>
      </c>
    </row>
    <row r="4" spans="1:1" x14ac:dyDescent="0.25">
      <c r="A4" s="4">
        <v>0.18</v>
      </c>
    </row>
    <row r="5" spans="1:1" x14ac:dyDescent="0.25">
      <c r="A5" s="4">
        <v>0.2</v>
      </c>
    </row>
    <row r="12" spans="1:1" x14ac:dyDescent="0.25">
      <c r="A1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0"/>
  <sheetViews>
    <sheetView zoomScale="160" zoomScaleNormal="160" workbookViewId="0">
      <selection activeCell="A59" sqref="A59"/>
    </sheetView>
  </sheetViews>
  <sheetFormatPr defaultRowHeight="15.75" x14ac:dyDescent="0.25"/>
  <cols>
    <col min="1" max="1" width="10.875" customWidth="1"/>
    <col min="7" max="7" width="6" customWidth="1"/>
    <col min="9" max="9" width="16.75" bestFit="1" customWidth="1"/>
  </cols>
  <sheetData>
    <row r="1" spans="1:9" x14ac:dyDescent="0.25">
      <c r="A1" s="7" t="s">
        <v>11</v>
      </c>
      <c r="B1" s="6" t="s">
        <v>12</v>
      </c>
    </row>
    <row r="2" spans="1:9" x14ac:dyDescent="0.25">
      <c r="A2" t="s">
        <v>13</v>
      </c>
      <c r="B2">
        <v>302</v>
      </c>
      <c r="D2" t="s">
        <v>14</v>
      </c>
      <c r="F2">
        <f>SUM(B2:B11)</f>
        <v>1638</v>
      </c>
      <c r="I2" t="str">
        <f ca="1">_xlfn.FORMULATEXT(F2)</f>
        <v>=SUM(B2:B11)</v>
      </c>
    </row>
    <row r="3" spans="1:9" x14ac:dyDescent="0.25">
      <c r="A3" t="s">
        <v>15</v>
      </c>
      <c r="B3">
        <v>105</v>
      </c>
      <c r="D3" t="s">
        <v>16</v>
      </c>
      <c r="F3">
        <f>MAX(B2:B11)</f>
        <v>525</v>
      </c>
      <c r="I3" t="str">
        <f ca="1">_xlfn.FORMULATEXT(F3)</f>
        <v>=MAX(B2:B11)</v>
      </c>
    </row>
    <row r="4" spans="1:9" x14ac:dyDescent="0.25">
      <c r="A4" t="s">
        <v>17</v>
      </c>
      <c r="B4">
        <v>525</v>
      </c>
      <c r="D4" t="s">
        <v>18</v>
      </c>
      <c r="F4">
        <f>MIN(B2:B11)</f>
        <v>12</v>
      </c>
      <c r="I4" t="str">
        <f ca="1">_xlfn.FORMULATEXT(F4)</f>
        <v>=MIN(B2:B11)</v>
      </c>
    </row>
    <row r="5" spans="1:9" x14ac:dyDescent="0.25">
      <c r="A5" t="s">
        <v>19</v>
      </c>
      <c r="B5">
        <v>62</v>
      </c>
      <c r="D5" t="s">
        <v>50</v>
      </c>
      <c r="F5">
        <f>LARGE(B2:B11,3)</f>
        <v>302</v>
      </c>
      <c r="I5" t="str">
        <f ca="1">_xlfn.FORMULATEXT(F5)</f>
        <v>=LARGE(B2:B11,3)</v>
      </c>
    </row>
    <row r="6" spans="1:9" x14ac:dyDescent="0.25">
      <c r="A6" t="s">
        <v>20</v>
      </c>
      <c r="B6">
        <v>37</v>
      </c>
      <c r="D6" t="s">
        <v>51</v>
      </c>
      <c r="F6">
        <f>SMALL(B2:B11,3)</f>
        <v>37</v>
      </c>
      <c r="I6" t="str">
        <f ca="1">_xlfn.FORMULATEXT(F6)</f>
        <v>=SMALL(B2:B11,3)</v>
      </c>
    </row>
    <row r="7" spans="1:9" x14ac:dyDescent="0.25">
      <c r="A7" t="s">
        <v>21</v>
      </c>
      <c r="B7">
        <v>431</v>
      </c>
      <c r="D7" t="s">
        <v>22</v>
      </c>
      <c r="F7">
        <f>COUNT(B2:B11)</f>
        <v>10</v>
      </c>
      <c r="I7" t="str">
        <f t="shared" ref="I7:I9" ca="1" si="0">_xlfn.FORMULATEXT(F7)</f>
        <v>=COUNT(B2:B11)</v>
      </c>
    </row>
    <row r="8" spans="1:9" x14ac:dyDescent="0.25">
      <c r="A8" t="s">
        <v>23</v>
      </c>
      <c r="B8">
        <v>25</v>
      </c>
      <c r="D8" t="s">
        <v>24</v>
      </c>
      <c r="F8">
        <f>COUNTA(A2:A11)</f>
        <v>10</v>
      </c>
      <c r="I8" t="str">
        <f t="shared" ca="1" si="0"/>
        <v>=COUNTA(A2:A11)</v>
      </c>
    </row>
    <row r="9" spans="1:9" x14ac:dyDescent="0.25">
      <c r="A9" t="s">
        <v>25</v>
      </c>
      <c r="B9">
        <v>77</v>
      </c>
      <c r="D9" t="s">
        <v>26</v>
      </c>
      <c r="F9">
        <f>COUNTBLANK(B2:B14)</f>
        <v>3</v>
      </c>
      <c r="I9" t="str">
        <f t="shared" ca="1" si="0"/>
        <v>=COUNTBLANK(B2:B14)</v>
      </c>
    </row>
    <row r="10" spans="1:9" x14ac:dyDescent="0.25">
      <c r="A10" t="s">
        <v>27</v>
      </c>
      <c r="B10">
        <v>12</v>
      </c>
    </row>
    <row r="11" spans="1:9" x14ac:dyDescent="0.25">
      <c r="A11" t="s">
        <v>28</v>
      </c>
      <c r="B11">
        <v>62</v>
      </c>
    </row>
    <row r="12" spans="1:9" x14ac:dyDescent="0.25">
      <c r="D12" t="s">
        <v>29</v>
      </c>
      <c r="G12">
        <f>AVERAGE(B2:B11)</f>
        <v>163.80000000000001</v>
      </c>
      <c r="I12" t="str">
        <f ca="1">_xlfn.FORMULATEXT(G12)</f>
        <v>=AVERAGE(B2:B11)</v>
      </c>
    </row>
    <row r="13" spans="1:9" x14ac:dyDescent="0.25">
      <c r="D13" t="s">
        <v>30</v>
      </c>
      <c r="G13">
        <f>MEDIAN(B2:B11)</f>
        <v>69.5</v>
      </c>
      <c r="I13" t="str">
        <f ca="1">_xlfn.FORMULATEXT(G13)</f>
        <v>=MEDIAN(B2:B11)</v>
      </c>
    </row>
    <row r="14" spans="1:9" x14ac:dyDescent="0.25">
      <c r="D14" t="s">
        <v>31</v>
      </c>
      <c r="G14">
        <f>MODE(B2:B11)</f>
        <v>62</v>
      </c>
      <c r="I14" t="str">
        <f t="shared" ref="I14" ca="1" si="1">_xlfn.FORMULATEXT(G14)</f>
        <v>=MODE(B2:B11)</v>
      </c>
    </row>
    <row r="18" spans="1:8" ht="18.75" x14ac:dyDescent="0.3">
      <c r="A18" s="8" t="s">
        <v>32</v>
      </c>
    </row>
    <row r="19" spans="1:8" x14ac:dyDescent="0.25">
      <c r="A19" s="9" t="s">
        <v>33</v>
      </c>
    </row>
    <row r="20" spans="1:8" x14ac:dyDescent="0.25">
      <c r="A20" s="9" t="str">
        <f ca="1">_xlfn.FORMULATEXT(A22)</f>
        <v>=LOWER(A21)</v>
      </c>
    </row>
    <row r="21" spans="1:8" x14ac:dyDescent="0.25">
      <c r="A21" s="9" t="s">
        <v>34</v>
      </c>
      <c r="H21" t="s">
        <v>64</v>
      </c>
    </row>
    <row r="22" spans="1:8" x14ac:dyDescent="0.25">
      <c r="A22" t="str">
        <f>LOWER(A21)</f>
        <v>quick brown fox jumps over the lazy dog</v>
      </c>
      <c r="F22" t="str">
        <f t="shared" ref="F22:F24" ca="1" si="2">_xlfn.FORMULATEXT(H22)</f>
        <v>=LOWER(H21)</v>
      </c>
      <c r="H22" t="str">
        <f>LOWER(H21)</f>
        <v xml:space="preserve">soft heart are great people </v>
      </c>
    </row>
    <row r="23" spans="1:8" x14ac:dyDescent="0.25">
      <c r="F23" t="str">
        <f t="shared" ca="1" si="2"/>
        <v>=UPPER(H21)</v>
      </c>
      <c r="H23" t="str">
        <f>UPPER(H21)</f>
        <v xml:space="preserve">SOFT HEART ARE GREAT PEOPLE </v>
      </c>
    </row>
    <row r="24" spans="1:8" x14ac:dyDescent="0.25">
      <c r="A24" t="str">
        <f ca="1">_xlfn.FORMULATEXT(A26)</f>
        <v>=UPPER(A25)</v>
      </c>
      <c r="F24" t="str">
        <f t="shared" ca="1" si="2"/>
        <v>=PROPER(H21)</v>
      </c>
      <c r="H24" t="str">
        <f>PROPER(H21)</f>
        <v xml:space="preserve">Soft Heart Are Great People </v>
      </c>
    </row>
    <row r="25" spans="1:8" x14ac:dyDescent="0.25">
      <c r="A25" t="s">
        <v>35</v>
      </c>
    </row>
    <row r="26" spans="1:8" x14ac:dyDescent="0.25">
      <c r="A26" t="str">
        <f>UPPER(A25)</f>
        <v>I HAVE A TEXT ALL IN LOWER CASE</v>
      </c>
    </row>
    <row r="28" spans="1:8" x14ac:dyDescent="0.25">
      <c r="A28" t="str">
        <f ca="1">_xlfn.FORMULATEXT(A29)</f>
        <v>=PROPER(A21)</v>
      </c>
      <c r="E28" t="str">
        <f ca="1">_xlfn.FORMULATEXT(A28)</f>
        <v>=FORMULATEXT(A29)</v>
      </c>
    </row>
    <row r="29" spans="1:8" x14ac:dyDescent="0.25">
      <c r="A29" t="str">
        <f>PROPER(A21)</f>
        <v>Quick Brown Fox Jumps Over The Lazy Dog</v>
      </c>
    </row>
    <row r="32" spans="1:8" x14ac:dyDescent="0.25">
      <c r="A32" t="s">
        <v>36</v>
      </c>
    </row>
    <row r="33" spans="1:10" x14ac:dyDescent="0.25">
      <c r="A33">
        <f>LEN(A32)</f>
        <v>68</v>
      </c>
      <c r="E33" t="str">
        <f ca="1">_xlfn.FORMULATEXT(A33)</f>
        <v>=LEN(A32)</v>
      </c>
    </row>
    <row r="34" spans="1:10" x14ac:dyDescent="0.25">
      <c r="A34" t="str">
        <f>TRIM(A32)</f>
        <v>United School of Business Management</v>
      </c>
      <c r="E34" t="str">
        <f t="shared" ref="E34:E35" ca="1" si="3">_xlfn.FORMULATEXT(A34)</f>
        <v>=TRIM(A32)</v>
      </c>
    </row>
    <row r="35" spans="1:10" x14ac:dyDescent="0.25">
      <c r="A35">
        <f>LEN(TRIM(A32))</f>
        <v>36</v>
      </c>
      <c r="E35" t="str">
        <f t="shared" ca="1" si="3"/>
        <v>=LEN(TRIM(A32))</v>
      </c>
    </row>
    <row r="38" spans="1:10" x14ac:dyDescent="0.25">
      <c r="A38" t="s">
        <v>37</v>
      </c>
      <c r="B38" t="s">
        <v>38</v>
      </c>
      <c r="C38" t="s">
        <v>39</v>
      </c>
      <c r="D38" t="s">
        <v>40</v>
      </c>
      <c r="E38" t="s">
        <v>41</v>
      </c>
      <c r="F38" t="s">
        <v>42</v>
      </c>
      <c r="G38" t="s">
        <v>43</v>
      </c>
    </row>
    <row r="39" spans="1:10" x14ac:dyDescent="0.25">
      <c r="A39" t="str">
        <f>_xlfn.CONCAT(A38," ",B38," ",C38," ",D38," ",E38," ",F38," ",G38)</f>
        <v>Good People Work Hard To Bring Success</v>
      </c>
      <c r="E39" t="str">
        <f ca="1">_xlfn.FORMULATEXT(A39)</f>
        <v>=CONCAT(A38," ",B38," ",C38," ",D38," ",E38," ",F38," ",G38)</v>
      </c>
    </row>
    <row r="40" spans="1:10" x14ac:dyDescent="0.25">
      <c r="A40" t="str">
        <f>A38&amp;" "&amp;B38&amp;" "&amp;C38&amp;" "&amp;D38&amp;" "&amp;E38&amp;" "&amp;F38&amp;" "&amp;G38</f>
        <v>Good People Work Hard To Bring Success</v>
      </c>
      <c r="E40" t="str">
        <f ca="1">_xlfn.FORMULATEXT(A40)</f>
        <v>=A38&amp;" "&amp;B38&amp;" "&amp;C38&amp;" "&amp;D38&amp;" "&amp;E38&amp;" "&amp;F38&amp;" "&amp;G38</v>
      </c>
    </row>
    <row r="41" spans="1:10" x14ac:dyDescent="0.25">
      <c r="A41" t="str">
        <f>_xlfn.TEXTJOIN(" ",TRUE,A38:H38)</f>
        <v>Good People Work Hard To Bring Success</v>
      </c>
      <c r="E41" t="str">
        <f ca="1">_xlfn.FORMULATEXT(A41)</f>
        <v>=TEXTJOIN(" ",TRUE,A38:H38)</v>
      </c>
    </row>
    <row r="43" spans="1:10" x14ac:dyDescent="0.25">
      <c r="A43" t="str">
        <f>_xlfn.TEXTJOIN(" ",TRUE,A38:G38,A21)</f>
        <v>Good People Work Hard To Bring Success QUICK BROWN FOX JUMPS OVER THE LAZY DOG</v>
      </c>
      <c r="J43" t="str">
        <f ca="1">_xlfn.FORMULATEXT(A43)</f>
        <v>=TEXTJOIN(" ",TRUE,A38:G38,A21)</v>
      </c>
    </row>
    <row r="46" spans="1:10" x14ac:dyDescent="0.25">
      <c r="A46">
        <f>SEARCH("fox",A21)</f>
        <v>13</v>
      </c>
      <c r="E46" t="str">
        <f ca="1">_xlfn.FORMULATEXT(A46)</f>
        <v>=SEARCH("fox",A21)</v>
      </c>
      <c r="H46" t="s">
        <v>44</v>
      </c>
    </row>
    <row r="47" spans="1:10" x14ac:dyDescent="0.25">
      <c r="A47">
        <f>FIND("FOX",A21)</f>
        <v>13</v>
      </c>
      <c r="E47" t="str">
        <f ca="1">_xlfn.FORMULATEXT(A47)</f>
        <v>=FIND("FOX",A21)</v>
      </c>
      <c r="H47" t="s">
        <v>45</v>
      </c>
    </row>
    <row r="48" spans="1:10" x14ac:dyDescent="0.25">
      <c r="A48" t="str">
        <f>IFERROR(FIND("fox",A21),"Text Not Found")</f>
        <v>Text Not Found</v>
      </c>
      <c r="E48" t="str">
        <f ca="1">_xlfn.FORMULATEXT(A48)</f>
        <v>=IFERROR(FIND("fox",A21),"Text Not Found")</v>
      </c>
    </row>
    <row r="50" spans="1:5" x14ac:dyDescent="0.25">
      <c r="A50" t="s">
        <v>46</v>
      </c>
    </row>
    <row r="51" spans="1:5" x14ac:dyDescent="0.25">
      <c r="A51" t="str">
        <f>MID("Quick brown fox jumps",13,3)</f>
        <v>fox</v>
      </c>
      <c r="E51" t="str">
        <f ca="1">_xlfn.FORMULATEXT(A51)</f>
        <v>=MID("Quick brown fox jumps",13,3)</v>
      </c>
    </row>
    <row r="52" spans="1:5" x14ac:dyDescent="0.25">
      <c r="A52" t="str">
        <f>MID(A21,13,3)</f>
        <v>FOX</v>
      </c>
      <c r="E52" t="str">
        <f ca="1">_xlfn.FORMULATEXT(A52)</f>
        <v>=MID(A21,13,3)</v>
      </c>
    </row>
    <row r="53" spans="1:5" x14ac:dyDescent="0.25">
      <c r="A53" t="str">
        <f>RIGHT(A21,3)</f>
        <v>DOG</v>
      </c>
      <c r="E53" t="str">
        <f t="shared" ref="E53:E54" ca="1" si="4">_xlfn.FORMULATEXT(A53)</f>
        <v>=RIGHT(A21,3)</v>
      </c>
    </row>
    <row r="54" spans="1:5" x14ac:dyDescent="0.25">
      <c r="A54" t="str">
        <f>LEFT(A21,5)</f>
        <v>QUICK</v>
      </c>
      <c r="E54" t="str">
        <f t="shared" ca="1" si="4"/>
        <v>=LEFT(A21,5)</v>
      </c>
    </row>
    <row r="57" spans="1:5" x14ac:dyDescent="0.25">
      <c r="A57" t="str">
        <f>CHAR(77)</f>
        <v>M</v>
      </c>
    </row>
    <row r="59" spans="1:5" ht="17.25" x14ac:dyDescent="0.3">
      <c r="A59" t="str">
        <f>_xlfn.UNICHAR(2822)</f>
        <v>ଆ</v>
      </c>
      <c r="B59" s="10" t="s">
        <v>47</v>
      </c>
      <c r="C59" t="s">
        <v>48</v>
      </c>
      <c r="E59" t="str">
        <f ca="1">_xlfn.FORMULATEXT(A59)</f>
        <v>=UNICHAR(2822)</v>
      </c>
    </row>
    <row r="60" spans="1:5" x14ac:dyDescent="0.25">
      <c r="A60">
        <f>_xlfn.UNICODE(A59)</f>
        <v>2822</v>
      </c>
      <c r="B60">
        <f>_xlfn.UNICODE(B59)</f>
        <v>2855</v>
      </c>
      <c r="C60">
        <f>_xlfn.UNICODE(C59)</f>
        <v>2862</v>
      </c>
      <c r="E60" t="str">
        <f ca="1">_xlfn.FORMULATEXT(A60)</f>
        <v>=UNICODE(A59)</v>
      </c>
    </row>
    <row r="62" spans="1:5" ht="17.25" x14ac:dyDescent="0.25">
      <c r="A62" s="11" t="s">
        <v>49</v>
      </c>
      <c r="B62" s="9"/>
    </row>
    <row r="64" spans="1:5" x14ac:dyDescent="0.25">
      <c r="A64" t="s">
        <v>66</v>
      </c>
    </row>
    <row r="66" spans="1:6" x14ac:dyDescent="0.25">
      <c r="A66">
        <f>SEARCH("special",A64)</f>
        <v>10</v>
      </c>
      <c r="C66" t="str">
        <f ca="1">_xlfn.FORMULATEXT(A66)</f>
        <v>=SEARCH("special",A64)</v>
      </c>
      <c r="F66" t="s">
        <v>68</v>
      </c>
    </row>
    <row r="67" spans="1:6" x14ac:dyDescent="0.25">
      <c r="A67" t="e">
        <f>FIND("SPECIAL", A64)</f>
        <v>#VALUE!</v>
      </c>
      <c r="C67" t="str">
        <f ca="1">_xlfn.FORMULATEXT(A67)</f>
        <v>=FIND("SPECIAL", A64)</v>
      </c>
      <c r="F67" t="s">
        <v>67</v>
      </c>
    </row>
    <row r="68" spans="1:6" x14ac:dyDescent="0.25">
      <c r="A68" t="str">
        <f>IFERROR(FIND("SPECIAL",A64),"ANY MESSAGE")</f>
        <v>ANY MESSAGE</v>
      </c>
      <c r="C68" t="str">
        <f ca="1">_xlfn.FORMULATEXT(A68)</f>
        <v>=IFERROR(FIND("SPECIAL",A64),"ANY MESSAGE")</v>
      </c>
    </row>
    <row r="70" spans="1:6" x14ac:dyDescent="0.25">
      <c r="A70" t="str">
        <f>MID(A64,10,7)</f>
        <v>special</v>
      </c>
      <c r="C70" t="str">
        <f t="shared" ref="C70" ca="1" si="5">_xlfn.FORMULATEXT(A70)</f>
        <v>=MID(A64,10,7)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DSet1</vt:lpstr>
      <vt:lpstr>DSet2</vt:lpstr>
      <vt:lpstr>DSet3</vt:lpstr>
      <vt:lpstr>Consolidate</vt:lpstr>
      <vt:lpstr>Formulas</vt:lpstr>
      <vt:lpstr>TaxRate</vt:lpstr>
      <vt:lpstr>Functions</vt:lpstr>
      <vt:lpstr>firstQ</vt:lpstr>
      <vt:lpstr>gst_pc</vt:lpstr>
      <vt:lpstr>nGst</vt:lpstr>
      <vt:lpstr>secondQ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Das</dc:creator>
  <cp:lastModifiedBy>Milan Das</cp:lastModifiedBy>
  <dcterms:created xsi:type="dcterms:W3CDTF">2024-03-22T04:15:08Z</dcterms:created>
  <dcterms:modified xsi:type="dcterms:W3CDTF">2025-09-20T07:56:17Z</dcterms:modified>
</cp:coreProperties>
</file>