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<sst xmlns="http://schemas.openxmlformats.org/spreadsheetml/2006/main" count="2582" uniqueCount="171">
  <si>
    <t xml:space="preserve">THE LIST OF </t>
  </si>
  <si>
    <t xml:space="preserve">DESCRIPTION OF EMISSIONS USED IN EACH STUDY</t>
  </si>
  <si>
    <t xml:space="preserve">TYPES OF MODELS</t>
  </si>
  <si>
    <t xml:space="preserve">RADIATIVE FORCING (RF) REPORTED BY EACH STUDY</t>
  </si>
  <si>
    <t xml:space="preserve">NORMALIZED* REPORTED RF </t>
  </si>
  <si>
    <t xml:space="preserve">STANDARDIZED** RF </t>
  </si>
  <si>
    <r>
      <rPr>
        <b val="true"/>
        <sz val="12"/>
        <color rgb="FF000000"/>
        <rFont val="Calibri"/>
        <family val="2"/>
        <charset val="1"/>
      </rPr>
      <t xml:space="preserve">NET NO</t>
    </r>
    <r>
      <rPr>
        <b val="true"/>
        <vertAlign val="subscript"/>
        <sz val="12"/>
        <color rgb="FF000000"/>
        <rFont val="Calibri (Body)"/>
        <family val="0"/>
        <charset val="1"/>
      </rPr>
      <t xml:space="preserve">x</t>
    </r>
    <r>
      <rPr>
        <b val="true"/>
        <sz val="12"/>
        <color rgb="FF000000"/>
        <rFont val="Calibri"/>
        <family val="2"/>
        <charset val="1"/>
      </rPr>
      <t xml:space="preserve"> </t>
    </r>
  </si>
  <si>
    <t xml:space="preserve">CONSIDERED STUDIES</t>
  </si>
  <si>
    <t xml:space="preserve">COMPONENTS</t>
  </si>
  <si>
    <t xml:space="preserve">THIS COLUMN ENTERS THE POST-PROCESSING STAGE </t>
  </si>
  <si>
    <t xml:space="preserve">Reference</t>
  </si>
  <si>
    <t xml:space="preserve">Perturbation</t>
  </si>
  <si>
    <t xml:space="preserve">Year</t>
  </si>
  <si>
    <t xml:space="preserve">Source/Inventory</t>
  </si>
  <si>
    <t xml:space="preserve">Emissions</t>
  </si>
  <si>
    <t xml:space="preserve">Notes</t>
  </si>
  <si>
    <t xml:space="preserve">Model type</t>
  </si>
  <si>
    <t xml:space="preserve">Model name</t>
  </si>
  <si>
    <r>
      <rPr>
        <b val="true"/>
        <sz val="11"/>
        <color rgb="FF000000"/>
        <rFont val="Calibri"/>
        <family val="2"/>
        <charset val="1"/>
      </rPr>
      <t xml:space="preserve">Radiative forcing (mW/m</t>
    </r>
    <r>
      <rPr>
        <b val="true"/>
        <vertAlign val="superscript"/>
        <sz val="11"/>
        <color rgb="FF000000"/>
        <rFont val="Calibri (Body)"/>
        <family val="0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</si>
  <si>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FF0000"/>
        <rFont val="Calibri"/>
        <family val="2"/>
        <charset val="1"/>
      </rPr>
      <t xml:space="preserve">NEW*** CH4 RF (mW/m</t>
    </r>
    <r>
      <rPr>
        <b val="true"/>
        <vertAlign val="superscript"/>
        <sz val="11"/>
        <color rgb="FFFF0000"/>
        <rFont val="Calibri (Body)"/>
        <family val="0"/>
        <charset val="1"/>
      </rPr>
      <t xml:space="preserve">2</t>
    </r>
    <r>
      <rPr>
        <b val="true"/>
        <sz val="11"/>
        <color rgb="FFFF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</si>
  <si>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Standardized**** RF (mW/m</t>
    </r>
    <r>
      <rPr>
        <b val="true"/>
        <vertAlign val="superscript"/>
        <sz val="11"/>
        <color rgb="FF000000"/>
        <rFont val="Calibri (Body)"/>
        <family val="0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</si>
  <si>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Radiative forcing per unit emissions</t>
  </si>
  <si>
    <t xml:space="preserve">Standardised RF per unit emissions</t>
  </si>
  <si>
    <t xml:space="preserve">Standardised (where applicable) RF per unit emissions</t>
  </si>
  <si>
    <t xml:space="preserve">Scaling technique to 2018</t>
  </si>
  <si>
    <t xml:space="preserve">eg. IEA, FAST</t>
  </si>
  <si>
    <t xml:space="preserve">Value</t>
  </si>
  <si>
    <t xml:space="preserve">Unit</t>
  </si>
  <si>
    <t xml:space="preserve">eg. project</t>
  </si>
  <si>
    <t xml:space="preserve">eg. offline RTM</t>
  </si>
  <si>
    <t xml:space="preserve">eg. Edward-Slingo</t>
  </si>
  <si>
    <t xml:space="preserve">Instantaneous</t>
  </si>
  <si>
    <t xml:space="preserve">Stratospheric adjusted</t>
  </si>
  <si>
    <t xml:space="preserve">Etminan et al 2016</t>
  </si>
  <si>
    <r>
      <rPr>
        <b val="true"/>
        <sz val="11"/>
        <color rgb="FF000000"/>
        <rFont val="Calibri"/>
        <family val="2"/>
        <charset val="1"/>
      </rPr>
      <t xml:space="preserve">LongO</t>
    </r>
    <r>
      <rPr>
        <b val="true"/>
        <vertAlign val="subscript"/>
        <sz val="11"/>
        <color rgb="FF000000"/>
        <rFont val="Calibri (Body)"/>
        <family val="0"/>
        <charset val="1"/>
      </rPr>
      <t xml:space="preserve">3</t>
    </r>
    <r>
      <rPr>
        <b val="true"/>
        <sz val="11"/>
        <color rgb="FF000000"/>
        <rFont val="Calibri"/>
        <family val="2"/>
        <charset val="1"/>
      </rPr>
      <t xml:space="preserve"> [50%*CH4RF], SWV [15%*CH4RF]</t>
    </r>
  </si>
  <si>
    <t xml:space="preserve">eg. met used</t>
  </si>
  <si>
    <t xml:space="preserve">(mW/m2 / Tg N)</t>
  </si>
  <si>
    <r>
      <rPr>
        <b val="true"/>
        <sz val="12"/>
        <color rgb="FF000000"/>
        <rFont val="Calibri"/>
        <family val="2"/>
        <charset val="1"/>
      </rPr>
      <t xml:space="preserve">NO</t>
    </r>
    <r>
      <rPr>
        <b val="true"/>
        <vertAlign val="subscript"/>
        <sz val="12"/>
        <color rgb="FF000000"/>
        <rFont val="Calibri (Body)"/>
        <family val="0"/>
        <charset val="1"/>
      </rPr>
      <t xml:space="preserve">x</t>
    </r>
  </si>
  <si>
    <t xml:space="preserve">Scaled according to RF per unit N</t>
  </si>
  <si>
    <t xml:space="preserve">IPCC 1999</t>
  </si>
  <si>
    <t xml:space="preserve">Short O3</t>
  </si>
  <si>
    <t xml:space="preserve">NASA</t>
  </si>
  <si>
    <t xml:space="preserve">Tg N</t>
  </si>
  <si>
    <t xml:space="preserve">muti-model</t>
  </si>
  <si>
    <t xml:space="preserve">Offline</t>
  </si>
  <si>
    <t xml:space="preserve">multi-model</t>
  </si>
  <si>
    <t xml:space="preserve">mW/m2 / Tg N</t>
  </si>
  <si>
    <t xml:space="preserve">CH4</t>
  </si>
  <si>
    <t xml:space="preserve">Long O3</t>
  </si>
  <si>
    <t xml:space="preserve">SWV</t>
  </si>
  <si>
    <t xml:space="preserve">Sausen et al 2005</t>
  </si>
  <si>
    <t xml:space="preserve">FAST</t>
  </si>
  <si>
    <t xml:space="preserve">TRADEOFF</t>
  </si>
  <si>
    <t xml:space="preserve">CTMs, CCM</t>
  </si>
  <si>
    <t xml:space="preserve">unscaled multi-model mean RFs</t>
  </si>
  <si>
    <t xml:space="preserve">TOMCAT, </t>
  </si>
  <si>
    <t xml:space="preserve">Oslo CTM2,</t>
  </si>
  <si>
    <t xml:space="preserve">estimated from a change in CH4 lifetime</t>
  </si>
  <si>
    <t xml:space="preserve"> ECHAM4.L39/CHEM,</t>
  </si>
  <si>
    <t xml:space="preserve"> LMDz-INCA, </t>
  </si>
  <si>
    <t xml:space="preserve">ULAQ</t>
  </si>
  <si>
    <t xml:space="preserve">Fromming et al 2012</t>
  </si>
  <si>
    <t xml:space="preserve">QCTM</t>
  </si>
  <si>
    <t xml:space="preserve">ECHAM4.L39(DLR)/CHEM/ATTILA</t>
  </si>
  <si>
    <t xml:space="preserve">Narrow band</t>
  </si>
  <si>
    <t xml:space="preserve">Olivié et al 2012</t>
  </si>
  <si>
    <t xml:space="preserve">QUANTIFY, scaled to IEA</t>
  </si>
  <si>
    <t xml:space="preserve">AOGCM</t>
  </si>
  <si>
    <t xml:space="preserve">CNRM-CM3.3</t>
  </si>
  <si>
    <t xml:space="preserve">Online</t>
  </si>
  <si>
    <t xml:space="preserve">Transient simulation 1860-2100</t>
  </si>
  <si>
    <t xml:space="preserve">Stordal et al 2006</t>
  </si>
  <si>
    <t xml:space="preserve">CTM</t>
  </si>
  <si>
    <t xml:space="preserve">Oslo CTM2</t>
  </si>
  <si>
    <t xml:space="preserve">Oslo</t>
  </si>
  <si>
    <t xml:space="preserve">ACPD</t>
  </si>
  <si>
    <t xml:space="preserve">CCM</t>
  </si>
  <si>
    <t xml:space="preserve">LMDz-INCA</t>
  </si>
  <si>
    <t xml:space="preserve">LMDz-GCM</t>
  </si>
  <si>
    <t xml:space="preserve">ULAQ-GCM</t>
  </si>
  <si>
    <t xml:space="preserve">p-TOMCAT</t>
  </si>
  <si>
    <t xml:space="preserve">Radiative calculations not performed</t>
  </si>
  <si>
    <t xml:space="preserve">Simplified expression</t>
  </si>
  <si>
    <t xml:space="preserve">IPCC 2001: ΔF= α(√M–√M0)–(f(M,N0)–f(M0,N 0))</t>
  </si>
  <si>
    <t xml:space="preserve">Simple factor</t>
  </si>
  <si>
    <t xml:space="preserve">IPCC 2001: 42 mW/m2 per DU</t>
  </si>
  <si>
    <t xml:space="preserve">Hoor et al 2009</t>
  </si>
  <si>
    <t xml:space="preserve">Aero2K</t>
  </si>
  <si>
    <t xml:space="preserve">QUANTIFY, preliminary work</t>
  </si>
  <si>
    <t xml:space="preserve">TM4</t>
  </si>
  <si>
    <t xml:space="preserve">UCI</t>
  </si>
  <si>
    <t xml:space="preserve">IPCC 2001: 0.37 mW/m2 per ppbv </t>
  </si>
  <si>
    <t xml:space="preserve">IPCC 2001: 42 mW/m2 per DU </t>
  </si>
  <si>
    <t xml:space="preserve">Myhre et al 2011</t>
  </si>
  <si>
    <t xml:space="preserve">Myhre et al 2007: 15% * CH4 RF</t>
  </si>
  <si>
    <t xml:space="preserve">Gottschaldt et al 2013</t>
  </si>
  <si>
    <t xml:space="preserve">ECHAM/MESSy</t>
  </si>
  <si>
    <t xml:space="preserve">Dynamic</t>
  </si>
  <si>
    <t xml:space="preserve">EMAC</t>
  </si>
  <si>
    <t xml:space="preserve">IPCC 2001: 35% * CH4 RF</t>
  </si>
  <si>
    <t xml:space="preserve">Myhre et al 2007: 17.5% * CH4 RF</t>
  </si>
  <si>
    <t xml:space="preserve">Middle value of the range from Myhre et al 2007 used. 15% provided as best estimate in Myhre et al 2007 and Myhre et al 2011</t>
  </si>
  <si>
    <t xml:space="preserve">Köhler et al 2008</t>
  </si>
  <si>
    <t xml:space="preserve">Köhler et al 2013</t>
  </si>
  <si>
    <t xml:space="preserve">ES RTM</t>
  </si>
  <si>
    <t xml:space="preserve">Skowron et al 2013</t>
  </si>
  <si>
    <t xml:space="preserve">TRADEOFF, normalised to global NOx emissions from REACT4C</t>
  </si>
  <si>
    <t xml:space="preserve">MOZART3</t>
  </si>
  <si>
    <t xml:space="preserve">Adjusted using 0.8*instantaneous RF</t>
  </si>
  <si>
    <t xml:space="preserve">QUANTIFY, not scaled to IEA, normalised to global NOx emissions from REACT4C</t>
  </si>
  <si>
    <t xml:space="preserve">Aero2K, normalised to global NOx emissions from REACT4C</t>
  </si>
  <si>
    <t xml:space="preserve">AEDT</t>
  </si>
  <si>
    <t xml:space="preserve">CAEP/8, normalised to global NOx emissions from REACT4C</t>
  </si>
  <si>
    <t xml:space="preserve">AEM</t>
  </si>
  <si>
    <t xml:space="preserve">Inventair, normalised to global NOx emissions from REACT4C</t>
  </si>
  <si>
    <t xml:space="preserve">REACT4C</t>
  </si>
  <si>
    <t xml:space="preserve">QUANTIFY, FAST inventory, not scaled to IEA</t>
  </si>
  <si>
    <t xml:space="preserve">CAEP/8</t>
  </si>
  <si>
    <t xml:space="preserve">Inventair</t>
  </si>
  <si>
    <t xml:space="preserve">Søvde et al 2014</t>
  </si>
  <si>
    <t xml:space="preserve">Oslo CTM3</t>
  </si>
  <si>
    <t xml:space="preserve">RF dependent on CTM only not RTM, so no difference between Sovde et al 2014 Oslo/ULAQ RTM</t>
  </si>
  <si>
    <t xml:space="preserve">IPCC 2013: 50% * CH4 RF</t>
  </si>
  <si>
    <t xml:space="preserve">Pitari et al 2015</t>
  </si>
  <si>
    <t xml:space="preserve">Gaseous species only</t>
  </si>
  <si>
    <t xml:space="preserve">Gaseous species only, RF dependent on CTM only not RTM, so no difference between Pitari et al 2015 Oslo/ULAQ RTM</t>
  </si>
  <si>
    <t xml:space="preserve">Gaseous and aerosol species</t>
  </si>
  <si>
    <t xml:space="preserve">Gaseous and aerosol species, RF dependent on CTM only not RTM, so no difference between Pitari et al 2015 Oslo/ULAQ RTM</t>
  </si>
  <si>
    <t xml:space="preserve">Skowron et al 2015</t>
  </si>
  <si>
    <t xml:space="preserve">Incremental emissions on top of REACT4C base, REACT4C as the reference case</t>
  </si>
  <si>
    <t xml:space="preserve">Assuming 0.8*instantaneous RF</t>
  </si>
  <si>
    <t xml:space="preserve">Simulation setup is different, incremental aircraft NOx emissions used</t>
  </si>
  <si>
    <t xml:space="preserve">Khodayari et al 2014a</t>
  </si>
  <si>
    <t xml:space="preserve">From regional forecast of traffic growth in L09, ACCRI</t>
  </si>
  <si>
    <t xml:space="preserve">CAM4</t>
  </si>
  <si>
    <t xml:space="preserve">CAM4 RFs applied to exponential decay equations</t>
  </si>
  <si>
    <t xml:space="preserve">Transient calculations (not simulations)</t>
  </si>
  <si>
    <t xml:space="preserve">ACCRI</t>
  </si>
  <si>
    <t xml:space="preserve">UIUC</t>
  </si>
  <si>
    <t xml:space="preserve">Steady-state calculations</t>
  </si>
  <si>
    <t xml:space="preserve">IPCC 2007: 0.37 mW/m2 per ppbv </t>
  </si>
  <si>
    <t xml:space="preserve">Myhre et al 2011: 36 mW/m2 per DU </t>
  </si>
  <si>
    <t xml:space="preserve">Myhre et al 2007: 21% * CH4 RF</t>
  </si>
  <si>
    <t xml:space="preserve">Upper value of the range from Myhre et al 2007 used. 15% provided as best estimate in Myhre et al 2007 and Myhre et al 2011</t>
  </si>
  <si>
    <t xml:space="preserve">Khodayari et al 2014b</t>
  </si>
  <si>
    <t xml:space="preserve">CAM5</t>
  </si>
  <si>
    <t xml:space="preserve">2 CCMs but only CAM5 results are presented with CAM4 results presented in Khodayari et al 2014a as steady-state experiments</t>
  </si>
  <si>
    <t xml:space="preserve">Olsen et al 2013</t>
  </si>
  <si>
    <t xml:space="preserve">CACM</t>
  </si>
  <si>
    <t xml:space="preserve">NASA ModelE2</t>
  </si>
  <si>
    <t xml:space="preserve">RFs the same as in Unger et al 2013; in order to avoid repetition only NASAModelE2 presented in Olsen et al is analysed </t>
  </si>
  <si>
    <t xml:space="preserve">CCM (2D)</t>
  </si>
  <si>
    <t xml:space="preserve">IGSM</t>
  </si>
  <si>
    <t xml:space="preserve">GEOS</t>
  </si>
  <si>
    <t xml:space="preserve">Holmes et al 2011: 0.37 mW/m2 per ppbv </t>
  </si>
  <si>
    <t xml:space="preserve">RFs the same as in Unger et al 2013, in order to avoid repetition only NASAModelE2 presented in Olsen et al is analysed</t>
  </si>
  <si>
    <t xml:space="preserve">Lund et al 2017</t>
  </si>
  <si>
    <t xml:space="preserve"> RFCH4 = ΔτCH4 * [CH4]2000 * RFeffCH4 * f</t>
  </si>
  <si>
    <t xml:space="preserve">Kapadia et al 2016</t>
  </si>
  <si>
    <t xml:space="preserve">GLOMAP-mode embedded within TOMCAT</t>
  </si>
  <si>
    <t xml:space="preserve">Pitari et al 2017</t>
  </si>
  <si>
    <t xml:space="preserve">fixed CH4 surface mixing ratio boundary condition</t>
  </si>
  <si>
    <t xml:space="preserve">surface CH4 flux boundary condition; 50 years CTM run </t>
  </si>
  <si>
    <t xml:space="preserve">*</t>
  </si>
  <si>
    <r>
      <rPr>
        <sz val="12"/>
        <color rgb="FF000000"/>
        <rFont val="Calibri"/>
        <family val="2"/>
        <charset val="1"/>
      </rPr>
      <t xml:space="preserve">All results are normalized to 1 Tg(N) yr</t>
    </r>
    <r>
      <rPr>
        <vertAlign val="superscript"/>
        <sz val="12"/>
        <color rgb="FF000000"/>
        <rFont val="Calibri (Body)"/>
        <family val="0"/>
        <charset val="1"/>
      </rPr>
      <t xml:space="preserve">-1</t>
    </r>
  </si>
  <si>
    <t xml:space="preserve">**</t>
  </si>
  <si>
    <r>
      <rPr>
        <sz val="12"/>
        <color rgb="FF000000"/>
        <rFont val="Calibri"/>
        <family val="2"/>
        <charset val="1"/>
      </rPr>
      <t xml:space="preserve">Here, for the short-term O</t>
    </r>
    <r>
      <rPr>
        <vertAlign val="subscript"/>
        <sz val="12"/>
        <color rgb="FF000000"/>
        <rFont val="Calibri (Body)"/>
        <family val="0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 RF and CH</t>
    </r>
    <r>
      <rPr>
        <vertAlign val="subscript"/>
        <sz val="12"/>
        <color rgb="FF000000"/>
        <rFont val="Calibri (Body)"/>
        <family val="0"/>
        <charset val="1"/>
      </rPr>
      <t xml:space="preserve">4</t>
    </r>
    <r>
      <rPr>
        <sz val="12"/>
        <color rgb="FF000000"/>
        <rFont val="Calibri"/>
        <family val="2"/>
        <charset val="1"/>
      </rPr>
      <t xml:space="preserve"> RF, standardized RF = normalized RF; for the long-term O</t>
    </r>
    <r>
      <rPr>
        <vertAlign val="subscript"/>
        <sz val="12"/>
        <color rgb="FF000000"/>
        <rFont val="Calibri (Body)"/>
        <family val="0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 RF and SWV RF please see below</t>
    </r>
  </si>
  <si>
    <t xml:space="preserve">***</t>
  </si>
  <si>
    <t xml:space="preserve">a scaling factor is applied to reported CH4 RF numbers in order to include the shortwave forcing according to Etminan et al 2016 work; the new CH4 RF is greater (more negative) by 23% (see SI for more details) than the old CH4 RF </t>
  </si>
  <si>
    <t xml:space="preserve">****</t>
  </si>
  <si>
    <r>
      <rPr>
        <sz val="12"/>
        <color rgb="FF000000"/>
        <rFont val="Calibri"/>
        <family val="2"/>
        <charset val="1"/>
      </rPr>
      <t xml:space="preserve">The model ensemble represents various methodologies in calculating and treating the additional long-term effects; in order to avoid gaps and additional uncertainties, standardized RFs have been adopted: reductions in long-term O</t>
    </r>
    <r>
      <rPr>
        <vertAlign val="subscript"/>
        <sz val="12"/>
        <color rgb="FF000000"/>
        <rFont val="Calibri (Body)"/>
        <family val="0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 and SWV are defined as 50% (Myhre et al., 2013) and 15% (Myhre et al., 2007) of reported CH</t>
    </r>
    <r>
      <rPr>
        <vertAlign val="subscript"/>
        <sz val="12"/>
        <color rgb="FF000000"/>
        <rFont val="Calibri (Body)"/>
        <family val="0"/>
        <charset val="1"/>
      </rPr>
      <t xml:space="preserve">4</t>
    </r>
    <r>
      <rPr>
        <sz val="12"/>
        <color rgb="FF000000"/>
        <rFont val="Calibri"/>
        <family val="2"/>
        <charset val="1"/>
      </rPr>
      <t xml:space="preserve"> RFs, respectively; this is applicable for studies that either originally did not provide these estimates or or derived them using another assumptions  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</si>
</sst>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 (Body)"/>
      <family val="0"/>
      <charset val="1"/>
    </font>
    <font>
      <b val="true"/>
      <vertAlign val="subscript"/>
      <sz val="12"/>
      <color rgb="FF000000"/>
      <name val="Calibri (Body)"/>
      <family val="0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 (Body)"/>
      <family val="0"/>
      <charset val="1"/>
    </font>
    <font>
      <b val="true"/>
      <sz val="11"/>
      <color rgb="FFFF0000"/>
      <name val="Calibri"/>
      <family val="2"/>
      <charset val="1"/>
    </font>
    <font>
      <b val="true"/>
      <vertAlign val="superscript"/>
      <sz val="11"/>
      <color rgb="FFFF0000"/>
      <name val="Calibri (Body)"/>
      <family val="0"/>
      <charset val="1"/>
    </font>
    <font>
      <b val="true"/>
      <vertAlign val="subscript"/>
      <sz val="11"/>
      <color rgb="FF000000"/>
      <name val="Calibri (Body)"/>
      <family val="0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 (Body)"/>
      <family val="0"/>
      <charset val="1"/>
    </font>
    <font>
      <vertAlign val="subscript"/>
      <sz val="12"/>
      <color rgb="FF000000"/>
      <name val="Calibri (Body)"/>
      <family val="0"/>
      <charset val="1"/>
    </font>
    <font>
      <sz val="12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D5FA00"/>
      </patternFill>
    </fill>
    <fill>
      <patternFill patternType="solid">
        <fgColor rgb="FFE6B9B8"/>
        <bgColor rgb="FFFFCC99"/>
      </patternFill>
    </fill>
    <fill>
      <patternFill patternType="solid">
        <fgColor rgb="FF99FFCC"/>
        <bgColor rgb="FF9BFFC8"/>
      </patternFill>
    </fill>
    <fill>
      <patternFill patternType="solid">
        <fgColor rgb="FFFFFDA9"/>
        <bgColor rgb="FFFFFFCC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92D050"/>
        <bgColor rgb="FF969696"/>
      </patternFill>
    </fill>
    <fill>
      <patternFill patternType="solid">
        <fgColor rgb="FFD5FA00"/>
        <bgColor rgb="FFFFFF00"/>
      </patternFill>
    </fill>
    <fill>
      <patternFill patternType="solid">
        <fgColor rgb="FF9BFFC8"/>
        <bgColor rgb="FF99FFCC"/>
      </patternFill>
    </fill>
    <fill>
      <patternFill patternType="solid">
        <fgColor rgb="FFFFFFFF"/>
        <bgColor rgb="FFFFFFCC"/>
      </patternFill>
    </fill>
  </fills>
  <borders count="51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/>
      <right style="thin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1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8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8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7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2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3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1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4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3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3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3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3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9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4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4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0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3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4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4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4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4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2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8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2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1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6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8" borderId="2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2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6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2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2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3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3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3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2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4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4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2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0" borderId="3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4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2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4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8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5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5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9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D5FA00"/>
      <rgbColor rgb="FF00FFFF"/>
      <rgbColor rgb="FF800080"/>
      <rgbColor rgb="FF800000"/>
      <rgbColor rgb="FF008080"/>
      <rgbColor rgb="FF0000FF"/>
      <rgbColor rgb="FF00CCFF"/>
      <rgbColor rgb="FF99FFCC"/>
      <rgbColor rgb="FF9BFFC8"/>
      <rgbColor rgb="FFFFFDA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D389"/>
  <sheetViews>
    <sheetView showFormulas="false" showGridLines="true" showRowColHeaders="true" showZeros="true" rightToLeft="false" tabSelected="true" showOutlineSymbols="true" defaultGridColor="true" view="normal" topLeftCell="U1" colorId="64" zoomScale="50" zoomScaleNormal="50" zoomScalePageLayoutView="100" workbookViewId="0">
      <selection pane="topLeft" activeCell="AC12" activeCellId="0" sqref="AC12"/>
    </sheetView>
  </sheetViews>
  <sheetFormatPr defaultColWidth="10.06640625" defaultRowHeight="12.8" zeroHeight="true" outlineLevelRow="0" outlineLevelCol="1"/>
  <cols>
    <col collapsed="false" customWidth="true" hidden="false" outlineLevel="0" max="1" min="1" style="1" width="16.09"/>
    <col collapsed="false" customWidth="true" hidden="false" outlineLevel="0" max="2" min="2" style="2" width="27.42"/>
    <col collapsed="false" customWidth="true" hidden="false" outlineLevel="0" max="3" min="3" style="3" width="18.65"/>
    <col collapsed="false" customWidth="true" hidden="false" outlineLevel="0" max="4" min="4" style="4" width="9.51"/>
    <col collapsed="false" customWidth="true" hidden="false" outlineLevel="0" max="5" min="5" style="5" width="18.28"/>
    <col collapsed="false" customWidth="true" hidden="false" outlineLevel="0" max="6" min="6" style="5" width="13.17"/>
    <col collapsed="false" customWidth="true" hidden="false" outlineLevel="0" max="7" min="7" style="5" width="10.97"/>
    <col collapsed="false" customWidth="true" hidden="false" outlineLevel="0" max="8" min="8" style="6" width="52.12"/>
    <col collapsed="false" customWidth="true" hidden="false" outlineLevel="0" max="9" min="9" style="6" width="5.66"/>
    <col collapsed="false" customWidth="true" hidden="false" outlineLevel="0" max="10" min="10" style="6" width="18.65"/>
    <col collapsed="false" customWidth="true" hidden="false" outlineLevel="0" max="11" min="11" style="6" width="17.37"/>
    <col collapsed="false" customWidth="true" hidden="false" outlineLevel="0" max="12" min="12" style="6" width="3.47"/>
    <col collapsed="false" customWidth="true" hidden="false" outlineLevel="0" max="13" min="13" style="6" width="16.63"/>
    <col collapsed="false" customWidth="true" hidden="false" outlineLevel="0" max="14" min="14" style="5" width="18.84"/>
    <col collapsed="false" customWidth="true" hidden="false" outlineLevel="0" max="15" min="15" style="5" width="15.35"/>
    <col collapsed="false" customWidth="true" hidden="false" outlineLevel="0" max="16" min="16" style="5" width="24.14"/>
    <col collapsed="false" customWidth="true" hidden="false" outlineLevel="0" max="17" min="17" style="5" width="31.99"/>
    <col collapsed="false" customWidth="true" hidden="false" outlineLevel="0" max="18" min="18" style="5" width="37.84"/>
    <col collapsed="false" customWidth="true" hidden="false" outlineLevel="0" max="19" min="19" style="6" width="54.84"/>
    <col collapsed="false" customWidth="true" hidden="false" outlineLevel="0" max="20" min="20" style="6" width="2.38"/>
    <col collapsed="false" customWidth="true" hidden="false" outlineLevel="0" max="21" min="21" style="5" width="20.3"/>
    <col collapsed="false" customWidth="true" hidden="false" outlineLevel="0" max="22" min="22" style="5" width="16.45"/>
    <col collapsed="false" customWidth="true" hidden="false" outlineLevel="0" max="23" min="23" style="6" width="3.47"/>
    <col collapsed="false" customWidth="true" hidden="false" outlineLevel="0" max="24" min="24" style="5" width="32.72"/>
    <col collapsed="false" customWidth="true" hidden="false" outlineLevel="0" max="25" min="25" style="6" width="2.38"/>
    <col collapsed="false" customWidth="true" hidden="false" outlineLevel="0" max="26" min="26" style="7" width="30.36"/>
    <col collapsed="false" customWidth="true" hidden="false" outlineLevel="0" max="27" min="27" style="7" width="24.68"/>
    <col collapsed="false" customWidth="true" hidden="false" outlineLevel="0" max="28" min="28" style="6" width="2.38"/>
    <col collapsed="false" customWidth="true" hidden="false" outlineLevel="0" max="29" min="29" style="6" width="51.56"/>
    <col collapsed="false" customWidth="true" hidden="false" outlineLevel="0" max="30" min="30" style="6" width="103.29"/>
    <col collapsed="false" customWidth="false" hidden="false" outlineLevel="0" max="33" min="31" style="1" width="10.05"/>
    <col collapsed="false" customWidth="false" hidden="true" outlineLevel="1" max="34" min="34" style="1" width="10.05"/>
    <col collapsed="false" customWidth="false" hidden="true" outlineLevel="0" max="1024" min="35" style="1" width="10.05"/>
  </cols>
  <sheetData>
    <row r="1" customFormat="false" ht="15.75" hidden="false" customHeight="true" outlineLevel="0" collapsed="false">
      <c r="A1" s="8"/>
      <c r="B1" s="9" t="s">
        <v>0</v>
      </c>
      <c r="C1" s="10"/>
      <c r="D1" s="11" t="s">
        <v>1</v>
      </c>
      <c r="E1" s="11"/>
      <c r="F1" s="11"/>
      <c r="G1" s="11"/>
      <c r="H1" s="11"/>
      <c r="I1" s="12"/>
      <c r="J1" s="13" t="s">
        <v>2</v>
      </c>
      <c r="K1" s="13"/>
      <c r="M1" s="14" t="s">
        <v>3</v>
      </c>
      <c r="N1" s="14"/>
      <c r="O1" s="14"/>
      <c r="P1" s="14"/>
      <c r="Q1" s="14"/>
      <c r="R1" s="14"/>
      <c r="S1" s="14"/>
      <c r="U1" s="15" t="s">
        <v>4</v>
      </c>
      <c r="V1" s="15"/>
      <c r="Z1" s="16" t="s">
        <v>5</v>
      </c>
      <c r="AA1" s="16"/>
    </row>
    <row r="2" customFormat="false" ht="15.75" hidden="false" customHeight="true" outlineLevel="0" collapsed="false">
      <c r="A2" s="8"/>
      <c r="B2" s="9"/>
      <c r="C2" s="10"/>
      <c r="D2" s="11"/>
      <c r="E2" s="11"/>
      <c r="F2" s="11"/>
      <c r="G2" s="11"/>
      <c r="H2" s="11"/>
      <c r="I2" s="12"/>
      <c r="J2" s="13"/>
      <c r="K2" s="13"/>
      <c r="M2" s="14"/>
      <c r="N2" s="14"/>
      <c r="O2" s="14"/>
      <c r="P2" s="14"/>
      <c r="Q2" s="14"/>
      <c r="R2" s="14"/>
      <c r="S2" s="14"/>
      <c r="U2" s="15"/>
      <c r="V2" s="15"/>
      <c r="Z2" s="16"/>
      <c r="AA2" s="16"/>
    </row>
    <row r="3" customFormat="false" ht="15.75" hidden="false" customHeight="true" outlineLevel="0" collapsed="false">
      <c r="A3" s="8"/>
      <c r="B3" s="9"/>
      <c r="C3" s="10"/>
      <c r="D3" s="11"/>
      <c r="E3" s="11"/>
      <c r="F3" s="11"/>
      <c r="G3" s="11"/>
      <c r="H3" s="11"/>
      <c r="I3" s="12"/>
      <c r="J3" s="13"/>
      <c r="K3" s="13"/>
      <c r="M3" s="14"/>
      <c r="N3" s="14"/>
      <c r="O3" s="14"/>
      <c r="P3" s="14"/>
      <c r="Q3" s="14"/>
      <c r="R3" s="14"/>
      <c r="S3" s="14"/>
      <c r="U3" s="15"/>
      <c r="V3" s="15"/>
      <c r="Z3" s="16"/>
      <c r="AA3" s="16"/>
    </row>
    <row r="4" customFormat="false" ht="15.75" hidden="false" customHeight="true" outlineLevel="0" collapsed="false">
      <c r="A4" s="8"/>
      <c r="B4" s="9"/>
      <c r="C4" s="17" t="s">
        <v>6</v>
      </c>
      <c r="D4" s="11"/>
      <c r="E4" s="11"/>
      <c r="F4" s="11"/>
      <c r="G4" s="11"/>
      <c r="H4" s="11"/>
      <c r="I4" s="12"/>
      <c r="J4" s="13"/>
      <c r="K4" s="13"/>
      <c r="M4" s="14"/>
      <c r="N4" s="14"/>
      <c r="O4" s="14"/>
      <c r="P4" s="14"/>
      <c r="Q4" s="14"/>
      <c r="R4" s="14"/>
      <c r="S4" s="14"/>
      <c r="U4" s="15"/>
      <c r="V4" s="15"/>
      <c r="Z4" s="16"/>
      <c r="AA4" s="16"/>
    </row>
    <row r="5" customFormat="false" ht="15.75" hidden="false" customHeight="true" outlineLevel="0" collapsed="false">
      <c r="A5" s="8"/>
      <c r="B5" s="18" t="s">
        <v>7</v>
      </c>
      <c r="C5" s="17" t="s">
        <v>8</v>
      </c>
      <c r="D5" s="11"/>
      <c r="E5" s="11"/>
      <c r="F5" s="11"/>
      <c r="G5" s="11"/>
      <c r="H5" s="11"/>
      <c r="I5" s="12"/>
      <c r="J5" s="13"/>
      <c r="K5" s="13"/>
      <c r="M5" s="14"/>
      <c r="N5" s="14"/>
      <c r="O5" s="14"/>
      <c r="P5" s="14"/>
      <c r="Q5" s="14"/>
      <c r="R5" s="14"/>
      <c r="S5" s="14"/>
      <c r="U5" s="15"/>
      <c r="V5" s="15"/>
      <c r="Z5" s="19" t="s">
        <v>9</v>
      </c>
      <c r="AA5" s="19"/>
    </row>
    <row r="6" customFormat="false" ht="15.75" hidden="false" customHeight="true" outlineLevel="0" collapsed="false">
      <c r="A6" s="8"/>
      <c r="B6" s="18"/>
      <c r="C6" s="17"/>
      <c r="D6" s="11"/>
      <c r="E6" s="11"/>
      <c r="F6" s="11"/>
      <c r="G6" s="11"/>
      <c r="H6" s="11"/>
      <c r="I6" s="12"/>
      <c r="J6" s="13"/>
      <c r="K6" s="13"/>
      <c r="M6" s="14"/>
      <c r="N6" s="14"/>
      <c r="O6" s="14"/>
      <c r="P6" s="14"/>
      <c r="Q6" s="14"/>
      <c r="R6" s="14"/>
      <c r="S6" s="14"/>
      <c r="U6" s="15"/>
      <c r="V6" s="15"/>
      <c r="Z6" s="19"/>
      <c r="AA6" s="19"/>
    </row>
    <row r="7" customFormat="false" ht="15.75" hidden="false" customHeight="true" outlineLevel="0" collapsed="false">
      <c r="A7" s="8"/>
      <c r="B7" s="18"/>
      <c r="C7" s="17"/>
      <c r="D7" s="11"/>
      <c r="E7" s="11"/>
      <c r="F7" s="11"/>
      <c r="G7" s="11"/>
      <c r="H7" s="11"/>
      <c r="I7" s="12"/>
      <c r="J7" s="13"/>
      <c r="K7" s="13"/>
      <c r="M7" s="14"/>
      <c r="N7" s="14"/>
      <c r="O7" s="14"/>
      <c r="P7" s="14"/>
      <c r="Q7" s="14"/>
      <c r="R7" s="14"/>
      <c r="S7" s="14"/>
      <c r="U7" s="15"/>
      <c r="V7" s="15"/>
      <c r="Z7" s="19"/>
      <c r="AA7" s="19"/>
    </row>
    <row r="8" customFormat="false" ht="15.75" hidden="false" customHeight="true" outlineLevel="0" collapsed="false">
      <c r="A8" s="8"/>
      <c r="B8" s="20" t="s">
        <v>10</v>
      </c>
      <c r="C8" s="21" t="s">
        <v>11</v>
      </c>
      <c r="D8" s="22" t="s">
        <v>12</v>
      </c>
      <c r="E8" s="23" t="s">
        <v>13</v>
      </c>
      <c r="F8" s="23" t="s">
        <v>14</v>
      </c>
      <c r="G8" s="23"/>
      <c r="H8" s="24" t="s">
        <v>15</v>
      </c>
      <c r="I8" s="25"/>
      <c r="J8" s="26" t="s">
        <v>16</v>
      </c>
      <c r="K8" s="27" t="s">
        <v>17</v>
      </c>
      <c r="M8" s="28" t="s">
        <v>16</v>
      </c>
      <c r="N8" s="23" t="s">
        <v>17</v>
      </c>
      <c r="O8" s="29" t="s">
        <v>18</v>
      </c>
      <c r="P8" s="29"/>
      <c r="Q8" s="30" t="s">
        <v>19</v>
      </c>
      <c r="R8" s="31" t="s">
        <v>20</v>
      </c>
      <c r="S8" s="24" t="s">
        <v>15</v>
      </c>
      <c r="U8" s="32" t="s">
        <v>21</v>
      </c>
      <c r="V8" s="32"/>
      <c r="W8" s="5"/>
      <c r="X8" s="32" t="s">
        <v>22</v>
      </c>
      <c r="Z8" s="32" t="s">
        <v>23</v>
      </c>
      <c r="AA8" s="32"/>
      <c r="AB8" s="33"/>
      <c r="AC8" s="34" t="s">
        <v>24</v>
      </c>
      <c r="AD8" s="35" t="s">
        <v>15</v>
      </c>
    </row>
    <row r="9" customFormat="false" ht="15.75" hidden="false" customHeight="true" outlineLevel="0" collapsed="false">
      <c r="A9" s="8"/>
      <c r="B9" s="20"/>
      <c r="C9" s="21"/>
      <c r="D9" s="22"/>
      <c r="E9" s="36" t="s">
        <v>25</v>
      </c>
      <c r="F9" s="36" t="s">
        <v>26</v>
      </c>
      <c r="G9" s="36" t="s">
        <v>27</v>
      </c>
      <c r="H9" s="37" t="s">
        <v>28</v>
      </c>
      <c r="I9" s="33"/>
      <c r="J9" s="26"/>
      <c r="K9" s="27"/>
      <c r="M9" s="38" t="s">
        <v>29</v>
      </c>
      <c r="N9" s="36" t="s">
        <v>30</v>
      </c>
      <c r="O9" s="39" t="s">
        <v>31</v>
      </c>
      <c r="P9" s="40" t="s">
        <v>32</v>
      </c>
      <c r="Q9" s="41" t="s">
        <v>33</v>
      </c>
      <c r="R9" s="40" t="s">
        <v>34</v>
      </c>
      <c r="S9" s="42" t="s">
        <v>35</v>
      </c>
      <c r="U9" s="43" t="s">
        <v>26</v>
      </c>
      <c r="V9" s="42" t="s">
        <v>27</v>
      </c>
      <c r="W9" s="25"/>
      <c r="X9" s="44" t="s">
        <v>36</v>
      </c>
      <c r="Z9" s="43" t="s">
        <v>26</v>
      </c>
      <c r="AA9" s="42" t="s">
        <v>27</v>
      </c>
      <c r="AB9" s="33"/>
      <c r="AC9" s="34"/>
      <c r="AD9" s="35"/>
    </row>
    <row r="10" customFormat="false" ht="15.75" hidden="false" customHeight="true" outlineLevel="0" collapsed="false">
      <c r="A10" s="8"/>
      <c r="B10" s="45"/>
      <c r="C10" s="46"/>
      <c r="D10" s="47"/>
      <c r="E10" s="48"/>
      <c r="F10" s="48"/>
      <c r="G10" s="48"/>
      <c r="H10" s="48"/>
      <c r="I10" s="33"/>
      <c r="J10" s="49"/>
      <c r="K10" s="49"/>
      <c r="M10" s="50"/>
      <c r="N10" s="50"/>
      <c r="O10" s="51"/>
      <c r="P10" s="51"/>
      <c r="Q10" s="52" t="n">
        <v>1.2324</v>
      </c>
      <c r="R10" s="53"/>
      <c r="S10" s="54"/>
      <c r="U10" s="55"/>
      <c r="V10" s="55"/>
      <c r="AB10" s="33"/>
      <c r="AC10" s="33"/>
      <c r="AD10" s="33"/>
    </row>
    <row r="11" customFormat="false" ht="15.75" hidden="false" customHeight="true" outlineLevel="0" collapsed="false">
      <c r="A11" s="8"/>
      <c r="C11" s="56"/>
      <c r="D11" s="47"/>
      <c r="E11" s="57"/>
      <c r="F11" s="57"/>
      <c r="G11" s="57"/>
      <c r="H11" s="58"/>
      <c r="J11" s="59"/>
      <c r="K11" s="59"/>
      <c r="L11" s="60"/>
      <c r="M11" s="61"/>
      <c r="N11" s="53"/>
      <c r="O11" s="53"/>
      <c r="P11" s="53"/>
      <c r="Q11" s="53"/>
      <c r="R11" s="53"/>
      <c r="S11" s="61"/>
      <c r="U11" s="55"/>
      <c r="V11" s="55"/>
    </row>
    <row r="12" customFormat="false" ht="15.75" hidden="false" customHeight="true" outlineLevel="0" collapsed="false">
      <c r="A12" s="62" t="s">
        <v>37</v>
      </c>
      <c r="B12" s="63"/>
      <c r="C12" s="64"/>
      <c r="D12" s="65"/>
      <c r="E12" s="66"/>
      <c r="F12" s="67"/>
      <c r="G12" s="66"/>
      <c r="H12" s="68"/>
      <c r="I12" s="60"/>
      <c r="J12" s="69"/>
      <c r="K12" s="70"/>
      <c r="L12" s="71"/>
      <c r="M12" s="72"/>
      <c r="N12" s="66"/>
      <c r="O12" s="73"/>
      <c r="P12" s="74"/>
      <c r="Q12" s="74"/>
      <c r="R12" s="75"/>
      <c r="S12" s="76"/>
      <c r="U12" s="77"/>
      <c r="V12" s="78"/>
      <c r="X12" s="79"/>
      <c r="Z12" s="80"/>
      <c r="AA12" s="78"/>
      <c r="AC12" s="81" t="s">
        <v>38</v>
      </c>
      <c r="AD12" s="76"/>
    </row>
    <row r="13" s="103" customFormat="true" ht="15.75" hidden="false" customHeight="true" outlineLevel="0" collapsed="false">
      <c r="A13" s="62"/>
      <c r="B13" s="82" t="s">
        <v>39</v>
      </c>
      <c r="C13" s="83" t="s">
        <v>40</v>
      </c>
      <c r="D13" s="84" t="n">
        <v>1992</v>
      </c>
      <c r="E13" s="85" t="s">
        <v>41</v>
      </c>
      <c r="F13" s="86" t="n">
        <v>0.58</v>
      </c>
      <c r="G13" s="87" t="s">
        <v>42</v>
      </c>
      <c r="H13" s="88"/>
      <c r="I13" s="89"/>
      <c r="J13" s="90" t="s">
        <v>43</v>
      </c>
      <c r="K13" s="91"/>
      <c r="L13" s="92"/>
      <c r="M13" s="93" t="s">
        <v>44</v>
      </c>
      <c r="N13" s="85" t="s">
        <v>45</v>
      </c>
      <c r="O13" s="94"/>
      <c r="P13" s="95" t="n">
        <v>23</v>
      </c>
      <c r="Q13" s="95"/>
      <c r="R13" s="96"/>
      <c r="S13" s="97"/>
      <c r="T13" s="98"/>
      <c r="U13" s="99" t="n">
        <f aca="false">P13/F13</f>
        <v>39.6551724137931</v>
      </c>
      <c r="V13" s="100" t="s">
        <v>46</v>
      </c>
      <c r="W13" s="98"/>
      <c r="X13" s="101"/>
      <c r="Y13" s="98"/>
      <c r="Z13" s="102" t="n">
        <f aca="false">U13</f>
        <v>39.6551724137931</v>
      </c>
      <c r="AA13" s="100" t="s">
        <v>46</v>
      </c>
      <c r="AB13" s="98"/>
      <c r="AC13" s="81"/>
      <c r="AD13" s="97"/>
    </row>
    <row r="14" s="103" customFormat="true" ht="15.75" hidden="false" customHeight="true" outlineLevel="0" collapsed="false">
      <c r="A14" s="62"/>
      <c r="B14" s="82" t="s">
        <v>39</v>
      </c>
      <c r="C14" s="83"/>
      <c r="D14" s="84" t="n">
        <v>2015</v>
      </c>
      <c r="E14" s="85" t="s">
        <v>41</v>
      </c>
      <c r="F14" s="86" t="n">
        <v>1.32</v>
      </c>
      <c r="G14" s="87" t="s">
        <v>42</v>
      </c>
      <c r="H14" s="88"/>
      <c r="I14" s="89"/>
      <c r="J14" s="90" t="s">
        <v>43</v>
      </c>
      <c r="K14" s="91"/>
      <c r="L14" s="92"/>
      <c r="M14" s="93" t="s">
        <v>44</v>
      </c>
      <c r="N14" s="85" t="s">
        <v>45</v>
      </c>
      <c r="O14" s="94"/>
      <c r="P14" s="95" t="n">
        <v>40</v>
      </c>
      <c r="Q14" s="95"/>
      <c r="R14" s="96"/>
      <c r="S14" s="97"/>
      <c r="T14" s="98"/>
      <c r="U14" s="99" t="n">
        <f aca="false">P14/F14</f>
        <v>30.3030303030303</v>
      </c>
      <c r="V14" s="100" t="s">
        <v>46</v>
      </c>
      <c r="W14" s="98"/>
      <c r="X14" s="101"/>
      <c r="Y14" s="98"/>
      <c r="Z14" s="102" t="n">
        <f aca="false">U14</f>
        <v>30.3030303030303</v>
      </c>
      <c r="AA14" s="100"/>
      <c r="AB14" s="98"/>
      <c r="AC14" s="81"/>
      <c r="AD14" s="97"/>
    </row>
    <row r="15" s="103" customFormat="true" ht="15.75" hidden="false" customHeight="true" outlineLevel="0" collapsed="false">
      <c r="A15" s="62"/>
      <c r="B15" s="82"/>
      <c r="C15" s="83"/>
      <c r="D15" s="84"/>
      <c r="E15" s="85"/>
      <c r="F15" s="104"/>
      <c r="G15" s="87"/>
      <c r="H15" s="88"/>
      <c r="I15" s="89"/>
      <c r="J15" s="105"/>
      <c r="K15" s="91"/>
      <c r="L15" s="92"/>
      <c r="M15" s="106"/>
      <c r="N15" s="85"/>
      <c r="O15" s="107"/>
      <c r="P15" s="95"/>
      <c r="Q15" s="95"/>
      <c r="R15" s="96"/>
      <c r="S15" s="97"/>
      <c r="T15" s="98"/>
      <c r="U15" s="99"/>
      <c r="V15" s="100"/>
      <c r="W15" s="98"/>
      <c r="X15" s="101"/>
      <c r="Y15" s="98"/>
      <c r="Z15" s="102"/>
      <c r="AA15" s="100"/>
      <c r="AB15" s="98"/>
      <c r="AC15" s="81"/>
      <c r="AD15" s="97"/>
    </row>
    <row r="16" s="103" customFormat="true" ht="15.75" hidden="false" customHeight="true" outlineLevel="0" collapsed="false">
      <c r="A16" s="62"/>
      <c r="B16" s="82" t="s">
        <v>39</v>
      </c>
      <c r="C16" s="83" t="s">
        <v>47</v>
      </c>
      <c r="D16" s="84" t="n">
        <v>1992</v>
      </c>
      <c r="E16" s="85" t="s">
        <v>41</v>
      </c>
      <c r="F16" s="86" t="n">
        <v>0.58</v>
      </c>
      <c r="G16" s="87" t="s">
        <v>42</v>
      </c>
      <c r="H16" s="88"/>
      <c r="I16" s="89"/>
      <c r="J16" s="90" t="s">
        <v>43</v>
      </c>
      <c r="K16" s="91"/>
      <c r="L16" s="92"/>
      <c r="M16" s="106"/>
      <c r="N16" s="85"/>
      <c r="O16" s="107"/>
      <c r="P16" s="95" t="n">
        <v>-14</v>
      </c>
      <c r="Q16" s="108" t="n">
        <f aca="false">P16*$Q$10</f>
        <v>-17.2536</v>
      </c>
      <c r="R16" s="96"/>
      <c r="S16" s="97"/>
      <c r="T16" s="98"/>
      <c r="U16" s="99" t="n">
        <f aca="false">Q16/F16</f>
        <v>-29.7475862068966</v>
      </c>
      <c r="V16" s="100" t="s">
        <v>46</v>
      </c>
      <c r="W16" s="98"/>
      <c r="X16" s="101"/>
      <c r="Y16" s="98"/>
      <c r="Z16" s="102" t="n">
        <f aca="false">U16</f>
        <v>-29.7475862068966</v>
      </c>
      <c r="AA16" s="100" t="s">
        <v>46</v>
      </c>
      <c r="AB16" s="98"/>
      <c r="AC16" s="81"/>
      <c r="AD16" s="97"/>
    </row>
    <row r="17" s="103" customFormat="true" ht="15.75" hidden="false" customHeight="true" outlineLevel="0" collapsed="false">
      <c r="A17" s="62"/>
      <c r="B17" s="82" t="s">
        <v>39</v>
      </c>
      <c r="C17" s="83"/>
      <c r="D17" s="84" t="n">
        <v>2015</v>
      </c>
      <c r="E17" s="85" t="s">
        <v>41</v>
      </c>
      <c r="F17" s="86" t="n">
        <v>1.32</v>
      </c>
      <c r="G17" s="87" t="s">
        <v>42</v>
      </c>
      <c r="H17" s="88"/>
      <c r="I17" s="89"/>
      <c r="J17" s="90" t="s">
        <v>43</v>
      </c>
      <c r="K17" s="91"/>
      <c r="L17" s="92"/>
      <c r="M17" s="106"/>
      <c r="N17" s="85"/>
      <c r="O17" s="107"/>
      <c r="P17" s="95" t="n">
        <v>-27</v>
      </c>
      <c r="Q17" s="108" t="n">
        <f aca="false">P17*$Q$10</f>
        <v>-33.2748</v>
      </c>
      <c r="R17" s="96"/>
      <c r="S17" s="97"/>
      <c r="T17" s="98"/>
      <c r="U17" s="99" t="n">
        <f aca="false">Q17/F17</f>
        <v>-25.2081818181818</v>
      </c>
      <c r="V17" s="100" t="s">
        <v>46</v>
      </c>
      <c r="W17" s="98"/>
      <c r="X17" s="101"/>
      <c r="Y17" s="98"/>
      <c r="Z17" s="102" t="n">
        <f aca="false">U17</f>
        <v>-25.2081818181818</v>
      </c>
      <c r="AA17" s="100"/>
      <c r="AB17" s="98"/>
      <c r="AC17" s="81"/>
      <c r="AD17" s="97"/>
    </row>
    <row r="18" s="103" customFormat="true" ht="15.75" hidden="false" customHeight="true" outlineLevel="0" collapsed="false">
      <c r="A18" s="62"/>
      <c r="B18" s="82"/>
      <c r="C18" s="83"/>
      <c r="D18" s="84"/>
      <c r="E18" s="85"/>
      <c r="F18" s="104"/>
      <c r="G18" s="87"/>
      <c r="H18" s="88"/>
      <c r="I18" s="89"/>
      <c r="J18" s="105"/>
      <c r="K18" s="91"/>
      <c r="L18" s="92"/>
      <c r="M18" s="106"/>
      <c r="N18" s="85"/>
      <c r="O18" s="107"/>
      <c r="P18" s="95"/>
      <c r="Q18" s="95"/>
      <c r="R18" s="96"/>
      <c r="S18" s="97"/>
      <c r="T18" s="98"/>
      <c r="U18" s="99"/>
      <c r="V18" s="100"/>
      <c r="W18" s="98"/>
      <c r="X18" s="101"/>
      <c r="Y18" s="98"/>
      <c r="Z18" s="102"/>
      <c r="AA18" s="100"/>
      <c r="AB18" s="98"/>
      <c r="AC18" s="81"/>
      <c r="AD18" s="97"/>
    </row>
    <row r="19" s="103" customFormat="true" ht="15.75" hidden="false" customHeight="true" outlineLevel="0" collapsed="false">
      <c r="A19" s="62"/>
      <c r="B19" s="82" t="s">
        <v>39</v>
      </c>
      <c r="C19" s="83" t="s">
        <v>48</v>
      </c>
      <c r="D19" s="84" t="n">
        <v>1992</v>
      </c>
      <c r="E19" s="85" t="s">
        <v>41</v>
      </c>
      <c r="F19" s="86" t="n">
        <v>0.58</v>
      </c>
      <c r="G19" s="87" t="s">
        <v>42</v>
      </c>
      <c r="H19" s="88"/>
      <c r="I19" s="89"/>
      <c r="J19" s="105"/>
      <c r="K19" s="91"/>
      <c r="L19" s="92"/>
      <c r="M19" s="106"/>
      <c r="N19" s="85"/>
      <c r="O19" s="107"/>
      <c r="P19" s="95"/>
      <c r="Q19" s="95"/>
      <c r="R19" s="96" t="n">
        <f aca="false">0.5*Q16</f>
        <v>-8.6268</v>
      </c>
      <c r="S19" s="97"/>
      <c r="T19" s="98"/>
      <c r="U19" s="99"/>
      <c r="V19" s="100"/>
      <c r="W19" s="98"/>
      <c r="X19" s="109" t="n">
        <f aca="false">R19/F19</f>
        <v>-14.8737931034483</v>
      </c>
      <c r="Y19" s="98"/>
      <c r="Z19" s="102" t="n">
        <f aca="false">X19</f>
        <v>-14.8737931034483</v>
      </c>
      <c r="AA19" s="100" t="s">
        <v>46</v>
      </c>
      <c r="AB19" s="98"/>
      <c r="AC19" s="81"/>
      <c r="AD19" s="97"/>
    </row>
    <row r="20" s="103" customFormat="true" ht="15.75" hidden="false" customHeight="true" outlineLevel="0" collapsed="false">
      <c r="A20" s="62"/>
      <c r="B20" s="82" t="s">
        <v>39</v>
      </c>
      <c r="C20" s="83"/>
      <c r="D20" s="84" t="n">
        <v>2015</v>
      </c>
      <c r="E20" s="85" t="s">
        <v>41</v>
      </c>
      <c r="F20" s="86" t="n">
        <v>1.32</v>
      </c>
      <c r="G20" s="87" t="s">
        <v>42</v>
      </c>
      <c r="H20" s="88"/>
      <c r="I20" s="89"/>
      <c r="J20" s="105"/>
      <c r="K20" s="91"/>
      <c r="L20" s="92"/>
      <c r="M20" s="106"/>
      <c r="N20" s="85"/>
      <c r="O20" s="107"/>
      <c r="P20" s="95"/>
      <c r="Q20" s="95"/>
      <c r="R20" s="96" t="n">
        <f aca="false">0.5*Q17</f>
        <v>-16.6374</v>
      </c>
      <c r="S20" s="97"/>
      <c r="T20" s="98"/>
      <c r="U20" s="99"/>
      <c r="V20" s="100"/>
      <c r="W20" s="98"/>
      <c r="X20" s="109" t="n">
        <f aca="false">R20/F20</f>
        <v>-12.6040909090909</v>
      </c>
      <c r="Y20" s="98"/>
      <c r="Z20" s="102" t="n">
        <f aca="false">X20</f>
        <v>-12.6040909090909</v>
      </c>
      <c r="AA20" s="100"/>
      <c r="AB20" s="98"/>
      <c r="AC20" s="81"/>
      <c r="AD20" s="97"/>
    </row>
    <row r="21" s="103" customFormat="true" ht="15.75" hidden="false" customHeight="true" outlineLevel="0" collapsed="false">
      <c r="A21" s="62"/>
      <c r="B21" s="82"/>
      <c r="C21" s="83"/>
      <c r="D21" s="84"/>
      <c r="E21" s="85"/>
      <c r="F21" s="104"/>
      <c r="G21" s="87"/>
      <c r="H21" s="88"/>
      <c r="I21" s="89"/>
      <c r="J21" s="105"/>
      <c r="K21" s="91"/>
      <c r="L21" s="92"/>
      <c r="M21" s="106"/>
      <c r="N21" s="85"/>
      <c r="O21" s="107"/>
      <c r="P21" s="95"/>
      <c r="Q21" s="95"/>
      <c r="R21" s="96"/>
      <c r="S21" s="97"/>
      <c r="T21" s="98"/>
      <c r="U21" s="110"/>
      <c r="V21" s="100"/>
      <c r="W21" s="98"/>
      <c r="X21" s="109"/>
      <c r="Y21" s="98"/>
      <c r="Z21" s="102"/>
      <c r="AA21" s="100"/>
      <c r="AB21" s="98"/>
      <c r="AC21" s="81"/>
      <c r="AD21" s="97"/>
    </row>
    <row r="22" s="103" customFormat="true" ht="15.75" hidden="false" customHeight="true" outlineLevel="0" collapsed="false">
      <c r="A22" s="62"/>
      <c r="B22" s="82" t="s">
        <v>39</v>
      </c>
      <c r="C22" s="83" t="s">
        <v>49</v>
      </c>
      <c r="D22" s="84" t="n">
        <v>1992</v>
      </c>
      <c r="E22" s="85" t="s">
        <v>41</v>
      </c>
      <c r="F22" s="86" t="n">
        <v>0.58</v>
      </c>
      <c r="G22" s="87" t="s">
        <v>42</v>
      </c>
      <c r="H22" s="88"/>
      <c r="I22" s="89"/>
      <c r="J22" s="105"/>
      <c r="K22" s="91"/>
      <c r="L22" s="92"/>
      <c r="M22" s="106"/>
      <c r="N22" s="85"/>
      <c r="O22" s="107"/>
      <c r="P22" s="95"/>
      <c r="Q22" s="95"/>
      <c r="R22" s="96" t="n">
        <f aca="false">0.15*Q16</f>
        <v>-2.58804</v>
      </c>
      <c r="S22" s="97"/>
      <c r="T22" s="98"/>
      <c r="U22" s="110"/>
      <c r="V22" s="100"/>
      <c r="W22" s="98"/>
      <c r="X22" s="109" t="n">
        <f aca="false">R22/F22</f>
        <v>-4.46213793103448</v>
      </c>
      <c r="Y22" s="98"/>
      <c r="Z22" s="102" t="n">
        <f aca="false">X22</f>
        <v>-4.46213793103448</v>
      </c>
      <c r="AA22" s="100" t="s">
        <v>46</v>
      </c>
      <c r="AB22" s="98"/>
      <c r="AC22" s="81"/>
      <c r="AD22" s="97"/>
    </row>
    <row r="23" s="103" customFormat="true" ht="15.75" hidden="false" customHeight="true" outlineLevel="0" collapsed="false">
      <c r="A23" s="62"/>
      <c r="B23" s="82" t="s">
        <v>39</v>
      </c>
      <c r="C23" s="83"/>
      <c r="D23" s="84" t="n">
        <v>2015</v>
      </c>
      <c r="E23" s="85" t="s">
        <v>41</v>
      </c>
      <c r="F23" s="86" t="n">
        <v>1.32</v>
      </c>
      <c r="G23" s="87" t="s">
        <v>42</v>
      </c>
      <c r="H23" s="88"/>
      <c r="I23" s="89"/>
      <c r="J23" s="105"/>
      <c r="K23" s="91"/>
      <c r="L23" s="92"/>
      <c r="M23" s="106"/>
      <c r="N23" s="85"/>
      <c r="O23" s="107"/>
      <c r="P23" s="95"/>
      <c r="Q23" s="95"/>
      <c r="R23" s="96" t="n">
        <f aca="false">0.15*Q17</f>
        <v>-4.99122</v>
      </c>
      <c r="S23" s="97"/>
      <c r="T23" s="98"/>
      <c r="U23" s="110"/>
      <c r="V23" s="100"/>
      <c r="W23" s="98"/>
      <c r="X23" s="109" t="n">
        <f aca="false">R23/F23</f>
        <v>-3.78122727272727</v>
      </c>
      <c r="Y23" s="98"/>
      <c r="Z23" s="102" t="n">
        <f aca="false">X23</f>
        <v>-3.78122727272727</v>
      </c>
      <c r="AA23" s="100"/>
      <c r="AB23" s="98"/>
      <c r="AC23" s="81"/>
      <c r="AD23" s="97"/>
    </row>
    <row r="24" customFormat="false" ht="15.75" hidden="false" customHeight="true" outlineLevel="0" collapsed="false">
      <c r="A24" s="62"/>
      <c r="B24" s="111"/>
      <c r="C24" s="112"/>
      <c r="D24" s="113"/>
      <c r="E24" s="114"/>
      <c r="F24" s="115"/>
      <c r="G24" s="114"/>
      <c r="H24" s="116"/>
      <c r="I24" s="60"/>
      <c r="J24" s="117"/>
      <c r="K24" s="118"/>
      <c r="L24" s="71"/>
      <c r="M24" s="119"/>
      <c r="N24" s="114"/>
      <c r="O24" s="120"/>
      <c r="P24" s="121"/>
      <c r="Q24" s="121"/>
      <c r="R24" s="122"/>
      <c r="S24" s="123"/>
      <c r="U24" s="124"/>
      <c r="V24" s="125"/>
      <c r="X24" s="126"/>
      <c r="Z24" s="127"/>
      <c r="AA24" s="125"/>
      <c r="AC24" s="81"/>
      <c r="AD24" s="123"/>
    </row>
    <row r="25" customFormat="false" ht="15.75" hidden="false" customHeight="true" outlineLevel="0" collapsed="false">
      <c r="A25" s="62"/>
      <c r="B25" s="128"/>
      <c r="C25" s="129"/>
      <c r="D25" s="130"/>
      <c r="E25" s="131"/>
      <c r="F25" s="132"/>
      <c r="G25" s="131"/>
      <c r="H25" s="133"/>
      <c r="I25" s="60"/>
      <c r="J25" s="134"/>
      <c r="K25" s="135"/>
      <c r="L25" s="71"/>
      <c r="M25" s="136"/>
      <c r="N25" s="131"/>
      <c r="O25" s="137"/>
      <c r="P25" s="138"/>
      <c r="Q25" s="138"/>
      <c r="R25" s="139"/>
      <c r="S25" s="140"/>
      <c r="U25" s="141"/>
      <c r="V25" s="142"/>
      <c r="X25" s="143"/>
      <c r="Z25" s="144"/>
      <c r="AA25" s="142"/>
      <c r="AC25" s="81"/>
      <c r="AD25" s="140"/>
    </row>
    <row r="26" customFormat="false" ht="15.75" hidden="false" customHeight="true" outlineLevel="0" collapsed="false">
      <c r="A26" s="62"/>
      <c r="B26" s="82" t="s">
        <v>50</v>
      </c>
      <c r="C26" s="145" t="s">
        <v>40</v>
      </c>
      <c r="D26" s="146" t="n">
        <v>2000</v>
      </c>
      <c r="E26" s="147" t="s">
        <v>51</v>
      </c>
      <c r="F26" s="148" t="n">
        <v>0.66</v>
      </c>
      <c r="G26" s="147" t="s">
        <v>42</v>
      </c>
      <c r="H26" s="149" t="s">
        <v>52</v>
      </c>
      <c r="I26" s="150"/>
      <c r="J26" s="151" t="s">
        <v>53</v>
      </c>
      <c r="K26" s="152"/>
      <c r="L26" s="71"/>
      <c r="M26" s="93" t="s">
        <v>44</v>
      </c>
      <c r="N26" s="147" t="s">
        <v>45</v>
      </c>
      <c r="O26" s="153"/>
      <c r="P26" s="154" t="n">
        <v>19.04</v>
      </c>
      <c r="Q26" s="154"/>
      <c r="R26" s="155"/>
      <c r="S26" s="156" t="s">
        <v>54</v>
      </c>
      <c r="U26" s="157" t="n">
        <f aca="false">P26/F26</f>
        <v>28.8484848484848</v>
      </c>
      <c r="V26" s="158" t="s">
        <v>46</v>
      </c>
      <c r="X26" s="159"/>
      <c r="Z26" s="160" t="n">
        <f aca="false">U26</f>
        <v>28.8484848484848</v>
      </c>
      <c r="AA26" s="158" t="s">
        <v>46</v>
      </c>
      <c r="AC26" s="81"/>
      <c r="AD26" s="161"/>
    </row>
    <row r="27" customFormat="false" ht="15.75" hidden="false" customHeight="true" outlineLevel="0" collapsed="false">
      <c r="A27" s="62"/>
      <c r="B27" s="82"/>
      <c r="C27" s="145"/>
      <c r="D27" s="146"/>
      <c r="E27" s="147"/>
      <c r="F27" s="148"/>
      <c r="G27" s="147"/>
      <c r="H27" s="162"/>
      <c r="I27" s="60"/>
      <c r="J27" s="151"/>
      <c r="K27" s="163" t="s">
        <v>55</v>
      </c>
      <c r="L27" s="71"/>
      <c r="M27" s="164"/>
      <c r="N27" s="147"/>
      <c r="O27" s="165"/>
      <c r="P27" s="154"/>
      <c r="Q27" s="154"/>
      <c r="R27" s="166"/>
      <c r="S27" s="161"/>
      <c r="U27" s="157"/>
      <c r="V27" s="158"/>
      <c r="X27" s="159"/>
      <c r="Z27" s="160"/>
      <c r="AA27" s="158"/>
      <c r="AC27" s="81"/>
      <c r="AD27" s="161"/>
    </row>
    <row r="28" customFormat="false" ht="15.75" hidden="false" customHeight="true" outlineLevel="0" collapsed="false">
      <c r="A28" s="62"/>
      <c r="B28" s="82" t="s">
        <v>50</v>
      </c>
      <c r="C28" s="145" t="s">
        <v>47</v>
      </c>
      <c r="D28" s="146" t="n">
        <v>2000</v>
      </c>
      <c r="E28" s="147" t="s">
        <v>51</v>
      </c>
      <c r="F28" s="148" t="n">
        <v>0.66</v>
      </c>
      <c r="G28" s="147" t="s">
        <v>42</v>
      </c>
      <c r="H28" s="149" t="s">
        <v>52</v>
      </c>
      <c r="I28" s="150"/>
      <c r="J28" s="151"/>
      <c r="K28" s="163" t="s">
        <v>56</v>
      </c>
      <c r="L28" s="71"/>
      <c r="M28" s="93" t="s">
        <v>57</v>
      </c>
      <c r="N28" s="147"/>
      <c r="O28" s="165"/>
      <c r="P28" s="154" t="n">
        <v>-9.04</v>
      </c>
      <c r="Q28" s="167" t="n">
        <f aca="false">P28*$Q$10</f>
        <v>-11.140896</v>
      </c>
      <c r="R28" s="155"/>
      <c r="S28" s="156" t="s">
        <v>54</v>
      </c>
      <c r="U28" s="157" t="n">
        <f aca="false">Q28/F28</f>
        <v>-16.8801454545455</v>
      </c>
      <c r="V28" s="158" t="s">
        <v>46</v>
      </c>
      <c r="X28" s="159"/>
      <c r="Z28" s="160" t="n">
        <f aca="false">U28</f>
        <v>-16.8801454545455</v>
      </c>
      <c r="AA28" s="158" t="s">
        <v>46</v>
      </c>
      <c r="AC28" s="81"/>
      <c r="AD28" s="161"/>
    </row>
    <row r="29" customFormat="false" ht="15.75" hidden="false" customHeight="true" outlineLevel="0" collapsed="false">
      <c r="A29" s="62"/>
      <c r="B29" s="82"/>
      <c r="C29" s="145"/>
      <c r="D29" s="146"/>
      <c r="E29" s="147"/>
      <c r="F29" s="148"/>
      <c r="G29" s="147"/>
      <c r="H29" s="162"/>
      <c r="I29" s="60"/>
      <c r="J29" s="151"/>
      <c r="K29" s="163" t="s">
        <v>58</v>
      </c>
      <c r="L29" s="71"/>
      <c r="M29" s="164"/>
      <c r="N29" s="147"/>
      <c r="O29" s="165"/>
      <c r="P29" s="154"/>
      <c r="Q29" s="154"/>
      <c r="R29" s="166"/>
      <c r="S29" s="161"/>
      <c r="U29" s="157"/>
      <c r="V29" s="158"/>
      <c r="X29" s="159"/>
      <c r="Z29" s="160"/>
      <c r="AA29" s="158"/>
      <c r="AC29" s="81"/>
      <c r="AD29" s="161"/>
    </row>
    <row r="30" customFormat="false" ht="15.75" hidden="false" customHeight="true" outlineLevel="0" collapsed="false">
      <c r="A30" s="62"/>
      <c r="B30" s="82" t="s">
        <v>50</v>
      </c>
      <c r="C30" s="145" t="s">
        <v>48</v>
      </c>
      <c r="D30" s="146" t="n">
        <v>2000</v>
      </c>
      <c r="E30" s="147" t="s">
        <v>51</v>
      </c>
      <c r="F30" s="148" t="n">
        <v>0.66</v>
      </c>
      <c r="G30" s="147" t="s">
        <v>42</v>
      </c>
      <c r="H30" s="149" t="s">
        <v>52</v>
      </c>
      <c r="I30" s="150"/>
      <c r="J30" s="151"/>
      <c r="K30" s="168" t="s">
        <v>59</v>
      </c>
      <c r="L30" s="71"/>
      <c r="M30" s="164"/>
      <c r="N30" s="147"/>
      <c r="O30" s="165"/>
      <c r="P30" s="154"/>
      <c r="Q30" s="154"/>
      <c r="R30" s="166" t="n">
        <f aca="false">0.5*Q28</f>
        <v>-5.570448</v>
      </c>
      <c r="S30" s="161"/>
      <c r="U30" s="157"/>
      <c r="V30" s="158"/>
      <c r="X30" s="159" t="n">
        <f aca="false">R30/F30</f>
        <v>-8.44007272727272</v>
      </c>
      <c r="Z30" s="160" t="n">
        <f aca="false">X30</f>
        <v>-8.44007272727272</v>
      </c>
      <c r="AA30" s="158" t="s">
        <v>46</v>
      </c>
      <c r="AC30" s="81"/>
      <c r="AD30" s="161"/>
    </row>
    <row r="31" customFormat="false" ht="15.75" hidden="false" customHeight="true" outlineLevel="0" collapsed="false">
      <c r="A31" s="62"/>
      <c r="B31" s="82"/>
      <c r="C31" s="145"/>
      <c r="D31" s="146"/>
      <c r="E31" s="147"/>
      <c r="F31" s="148"/>
      <c r="G31" s="147"/>
      <c r="H31" s="162"/>
      <c r="I31" s="60"/>
      <c r="J31" s="151"/>
      <c r="K31" s="163" t="s">
        <v>60</v>
      </c>
      <c r="L31" s="71"/>
      <c r="M31" s="164"/>
      <c r="N31" s="147"/>
      <c r="O31" s="165"/>
      <c r="P31" s="154"/>
      <c r="Q31" s="154"/>
      <c r="R31" s="166"/>
      <c r="S31" s="161"/>
      <c r="U31" s="157"/>
      <c r="V31" s="158"/>
      <c r="X31" s="159"/>
      <c r="Z31" s="160"/>
      <c r="AA31" s="158"/>
      <c r="AC31" s="81"/>
      <c r="AD31" s="161"/>
    </row>
    <row r="32" s="103" customFormat="true" ht="15.75" hidden="false" customHeight="true" outlineLevel="0" collapsed="false">
      <c r="A32" s="62"/>
      <c r="B32" s="82" t="s">
        <v>50</v>
      </c>
      <c r="C32" s="83" t="s">
        <v>49</v>
      </c>
      <c r="D32" s="84" t="n">
        <v>2000</v>
      </c>
      <c r="E32" s="85" t="s">
        <v>51</v>
      </c>
      <c r="F32" s="148" t="n">
        <v>0.66</v>
      </c>
      <c r="G32" s="85" t="s">
        <v>42</v>
      </c>
      <c r="H32" s="149" t="s">
        <v>52</v>
      </c>
      <c r="I32" s="150"/>
      <c r="J32" s="151"/>
      <c r="K32" s="152"/>
      <c r="L32" s="92"/>
      <c r="M32" s="106"/>
      <c r="N32" s="85"/>
      <c r="O32" s="107"/>
      <c r="P32" s="169"/>
      <c r="Q32" s="169"/>
      <c r="R32" s="96" t="n">
        <f aca="false">0.15*Q28</f>
        <v>-1.6711344</v>
      </c>
      <c r="S32" s="97"/>
      <c r="T32" s="98"/>
      <c r="U32" s="110"/>
      <c r="V32" s="100"/>
      <c r="W32" s="98"/>
      <c r="X32" s="109" t="n">
        <f aca="false">R32/F32</f>
        <v>-2.53202181818182</v>
      </c>
      <c r="Y32" s="98"/>
      <c r="Z32" s="102" t="n">
        <f aca="false">X32</f>
        <v>-2.53202181818182</v>
      </c>
      <c r="AA32" s="100" t="s">
        <v>46</v>
      </c>
      <c r="AB32" s="98"/>
      <c r="AC32" s="81"/>
      <c r="AD32" s="97"/>
    </row>
    <row r="33" customFormat="false" ht="15.75" hidden="false" customHeight="true" outlineLevel="0" collapsed="false">
      <c r="A33" s="62"/>
      <c r="B33" s="111"/>
      <c r="C33" s="112"/>
      <c r="D33" s="113"/>
      <c r="E33" s="114"/>
      <c r="F33" s="115"/>
      <c r="G33" s="114"/>
      <c r="H33" s="116"/>
      <c r="I33" s="60"/>
      <c r="J33" s="170"/>
      <c r="K33" s="171"/>
      <c r="L33" s="71"/>
      <c r="M33" s="119"/>
      <c r="N33" s="114"/>
      <c r="O33" s="120"/>
      <c r="P33" s="121"/>
      <c r="Q33" s="121"/>
      <c r="R33" s="122"/>
      <c r="S33" s="123"/>
      <c r="U33" s="124"/>
      <c r="V33" s="125"/>
      <c r="X33" s="126"/>
      <c r="Z33" s="127"/>
      <c r="AA33" s="125"/>
      <c r="AC33" s="81"/>
      <c r="AD33" s="123"/>
    </row>
    <row r="34" customFormat="false" ht="15.75" hidden="false" customHeight="true" outlineLevel="0" collapsed="false">
      <c r="A34" s="62"/>
      <c r="B34" s="82"/>
      <c r="C34" s="172"/>
      <c r="D34" s="146"/>
      <c r="E34" s="147"/>
      <c r="F34" s="148"/>
      <c r="G34" s="147"/>
      <c r="H34" s="162"/>
      <c r="I34" s="173"/>
      <c r="J34" s="174"/>
      <c r="K34" s="161"/>
      <c r="L34" s="71"/>
      <c r="M34" s="164"/>
      <c r="N34" s="147"/>
      <c r="O34" s="165"/>
      <c r="P34" s="154"/>
      <c r="Q34" s="154"/>
      <c r="R34" s="166"/>
      <c r="S34" s="161"/>
      <c r="U34" s="157"/>
      <c r="V34" s="158"/>
      <c r="X34" s="159"/>
      <c r="Z34" s="160"/>
      <c r="AA34" s="158"/>
      <c r="AC34" s="81"/>
      <c r="AD34" s="161"/>
    </row>
    <row r="35" customFormat="false" ht="15.75" hidden="false" customHeight="true" outlineLevel="0" collapsed="false">
      <c r="A35" s="62"/>
      <c r="B35" s="82" t="s">
        <v>61</v>
      </c>
      <c r="C35" s="145" t="s">
        <v>40</v>
      </c>
      <c r="D35" s="146" t="n">
        <v>2000</v>
      </c>
      <c r="E35" s="147" t="s">
        <v>51</v>
      </c>
      <c r="F35" s="148" t="n">
        <v>0.6</v>
      </c>
      <c r="G35" s="147" t="s">
        <v>42</v>
      </c>
      <c r="H35" s="162" t="s">
        <v>52</v>
      </c>
      <c r="I35" s="173"/>
      <c r="J35" s="175" t="s">
        <v>62</v>
      </c>
      <c r="K35" s="176" t="s">
        <v>63</v>
      </c>
      <c r="L35" s="71"/>
      <c r="M35" s="164" t="s">
        <v>44</v>
      </c>
      <c r="N35" s="147" t="s">
        <v>64</v>
      </c>
      <c r="O35" s="165"/>
      <c r="P35" s="154" t="n">
        <v>14.7</v>
      </c>
      <c r="Q35" s="154"/>
      <c r="R35" s="166"/>
      <c r="S35" s="161"/>
      <c r="U35" s="157" t="n">
        <f aca="false">P35/F35</f>
        <v>24.5</v>
      </c>
      <c r="V35" s="158" t="s">
        <v>46</v>
      </c>
      <c r="X35" s="159"/>
      <c r="Z35" s="160" t="n">
        <f aca="false">U35</f>
        <v>24.5</v>
      </c>
      <c r="AA35" s="158" t="str">
        <f aca="false">V35</f>
        <v>mW/m2 / Tg N</v>
      </c>
      <c r="AC35" s="81"/>
      <c r="AD35" s="161"/>
    </row>
    <row r="36" customFormat="false" ht="15.75" hidden="false" customHeight="true" outlineLevel="0" collapsed="false">
      <c r="A36" s="62"/>
      <c r="B36" s="111"/>
      <c r="C36" s="112"/>
      <c r="D36" s="113"/>
      <c r="E36" s="114"/>
      <c r="F36" s="115"/>
      <c r="G36" s="114"/>
      <c r="H36" s="116"/>
      <c r="I36" s="60"/>
      <c r="J36" s="117"/>
      <c r="K36" s="118"/>
      <c r="L36" s="71"/>
      <c r="M36" s="119"/>
      <c r="N36" s="114"/>
      <c r="O36" s="120"/>
      <c r="P36" s="121"/>
      <c r="Q36" s="121"/>
      <c r="R36" s="122"/>
      <c r="S36" s="123"/>
      <c r="U36" s="124"/>
      <c r="V36" s="125"/>
      <c r="X36" s="159"/>
      <c r="Z36" s="127"/>
      <c r="AA36" s="125"/>
      <c r="AC36" s="81"/>
      <c r="AD36" s="123"/>
    </row>
    <row r="37" customFormat="false" ht="15.75" hidden="false" customHeight="true" outlineLevel="0" collapsed="false">
      <c r="A37" s="62"/>
      <c r="B37" s="128"/>
      <c r="C37" s="129"/>
      <c r="D37" s="130"/>
      <c r="E37" s="131"/>
      <c r="F37" s="132"/>
      <c r="G37" s="131"/>
      <c r="H37" s="133"/>
      <c r="I37" s="60"/>
      <c r="J37" s="134"/>
      <c r="K37" s="135"/>
      <c r="L37" s="71"/>
      <c r="M37" s="136"/>
      <c r="N37" s="131"/>
      <c r="O37" s="137"/>
      <c r="P37" s="138"/>
      <c r="Q37" s="138"/>
      <c r="R37" s="139"/>
      <c r="S37" s="140"/>
      <c r="U37" s="141"/>
      <c r="V37" s="142"/>
      <c r="X37" s="143"/>
      <c r="Z37" s="144"/>
      <c r="AA37" s="142"/>
      <c r="AC37" s="81"/>
      <c r="AD37" s="140"/>
    </row>
    <row r="38" customFormat="false" ht="15.75" hidden="false" customHeight="true" outlineLevel="0" collapsed="false">
      <c r="A38" s="62"/>
      <c r="B38" s="82" t="s">
        <v>65</v>
      </c>
      <c r="C38" s="145" t="s">
        <v>40</v>
      </c>
      <c r="D38" s="146" t="n">
        <v>2000</v>
      </c>
      <c r="E38" s="147" t="s">
        <v>51</v>
      </c>
      <c r="F38" s="148" t="n">
        <v>0.85</v>
      </c>
      <c r="G38" s="147" t="s">
        <v>42</v>
      </c>
      <c r="H38" s="162" t="s">
        <v>66</v>
      </c>
      <c r="I38" s="60"/>
      <c r="J38" s="170" t="s">
        <v>67</v>
      </c>
      <c r="K38" s="177" t="s">
        <v>68</v>
      </c>
      <c r="L38" s="71"/>
      <c r="M38" s="164" t="s">
        <v>69</v>
      </c>
      <c r="N38" s="147" t="s">
        <v>68</v>
      </c>
      <c r="O38" s="165"/>
      <c r="P38" s="154" t="n">
        <v>13.5</v>
      </c>
      <c r="Q38" s="154"/>
      <c r="R38" s="166"/>
      <c r="S38" s="161"/>
      <c r="U38" s="157" t="n">
        <f aca="false">P38/F38</f>
        <v>15.8823529411765</v>
      </c>
      <c r="V38" s="158" t="s">
        <v>46</v>
      </c>
      <c r="X38" s="159"/>
      <c r="Z38" s="160" t="n">
        <f aca="false">U38</f>
        <v>15.8823529411765</v>
      </c>
      <c r="AA38" s="158" t="s">
        <v>46</v>
      </c>
      <c r="AC38" s="81"/>
      <c r="AD38" s="161" t="s">
        <v>70</v>
      </c>
    </row>
    <row r="39" customFormat="false" ht="15.75" hidden="false" customHeight="true" outlineLevel="0" collapsed="false">
      <c r="A39" s="62"/>
      <c r="B39" s="82"/>
      <c r="C39" s="145"/>
      <c r="D39" s="146"/>
      <c r="E39" s="147"/>
      <c r="F39" s="148"/>
      <c r="G39" s="147"/>
      <c r="H39" s="162"/>
      <c r="I39" s="60"/>
      <c r="J39" s="170"/>
      <c r="K39" s="177"/>
      <c r="L39" s="71"/>
      <c r="M39" s="164"/>
      <c r="N39" s="147"/>
      <c r="O39" s="165"/>
      <c r="P39" s="154"/>
      <c r="Q39" s="154"/>
      <c r="R39" s="166"/>
      <c r="S39" s="161"/>
      <c r="U39" s="157"/>
      <c r="V39" s="158"/>
      <c r="X39" s="126"/>
      <c r="Z39" s="160"/>
      <c r="AA39" s="158"/>
      <c r="AC39" s="81"/>
      <c r="AD39" s="161"/>
    </row>
    <row r="40" customFormat="false" ht="15.75" hidden="false" customHeight="true" outlineLevel="0" collapsed="false">
      <c r="A40" s="62"/>
      <c r="B40" s="128"/>
      <c r="C40" s="129"/>
      <c r="D40" s="130"/>
      <c r="E40" s="131"/>
      <c r="F40" s="132"/>
      <c r="G40" s="131"/>
      <c r="H40" s="133"/>
      <c r="I40" s="60"/>
      <c r="J40" s="134"/>
      <c r="K40" s="135"/>
      <c r="L40" s="71"/>
      <c r="M40" s="136"/>
      <c r="N40" s="131"/>
      <c r="O40" s="137"/>
      <c r="P40" s="138"/>
      <c r="Q40" s="138"/>
      <c r="R40" s="139"/>
      <c r="S40" s="140"/>
      <c r="U40" s="141"/>
      <c r="V40" s="142"/>
      <c r="X40" s="159"/>
      <c r="Z40" s="144"/>
      <c r="AA40" s="142"/>
      <c r="AC40" s="81"/>
      <c r="AD40" s="140"/>
    </row>
    <row r="41" s="103" customFormat="true" ht="15.75" hidden="false" customHeight="true" outlineLevel="0" collapsed="false">
      <c r="A41" s="62"/>
      <c r="B41" s="82" t="s">
        <v>71</v>
      </c>
      <c r="C41" s="83" t="s">
        <v>40</v>
      </c>
      <c r="D41" s="178" t="n">
        <v>2000</v>
      </c>
      <c r="E41" s="85" t="s">
        <v>51</v>
      </c>
      <c r="F41" s="179" t="n">
        <v>0.6</v>
      </c>
      <c r="G41" s="85" t="s">
        <v>42</v>
      </c>
      <c r="H41" s="88" t="s">
        <v>52</v>
      </c>
      <c r="I41" s="89"/>
      <c r="J41" s="105" t="s">
        <v>72</v>
      </c>
      <c r="K41" s="91" t="s">
        <v>73</v>
      </c>
      <c r="L41" s="92"/>
      <c r="M41" s="106" t="s">
        <v>44</v>
      </c>
      <c r="N41" s="85" t="s">
        <v>74</v>
      </c>
      <c r="O41" s="107"/>
      <c r="P41" s="169" t="n">
        <v>10.84</v>
      </c>
      <c r="Q41" s="169"/>
      <c r="R41" s="180"/>
      <c r="S41" s="97"/>
      <c r="T41" s="98"/>
      <c r="U41" s="110" t="n">
        <f aca="false">P41/F41</f>
        <v>18.0666666666667</v>
      </c>
      <c r="V41" s="100" t="s">
        <v>46</v>
      </c>
      <c r="W41" s="98"/>
      <c r="X41" s="101"/>
      <c r="Y41" s="98"/>
      <c r="Z41" s="181" t="n">
        <f aca="false">U41</f>
        <v>18.0666666666667</v>
      </c>
      <c r="AA41" s="100" t="s">
        <v>46</v>
      </c>
      <c r="AB41" s="98"/>
      <c r="AC41" s="81"/>
      <c r="AD41" s="97" t="s">
        <v>75</v>
      </c>
    </row>
    <row r="42" customFormat="false" ht="15.75" hidden="false" customHeight="true" outlineLevel="0" collapsed="false">
      <c r="A42" s="62"/>
      <c r="B42" s="82" t="s">
        <v>71</v>
      </c>
      <c r="C42" s="83"/>
      <c r="D42" s="178" t="n">
        <v>2000</v>
      </c>
      <c r="E42" s="85" t="s">
        <v>51</v>
      </c>
      <c r="F42" s="179" t="n">
        <v>0.6</v>
      </c>
      <c r="G42" s="85" t="s">
        <v>42</v>
      </c>
      <c r="H42" s="88" t="s">
        <v>52</v>
      </c>
      <c r="I42" s="89"/>
      <c r="J42" s="105" t="s">
        <v>76</v>
      </c>
      <c r="K42" s="91" t="s">
        <v>77</v>
      </c>
      <c r="L42" s="92"/>
      <c r="M42" s="106" t="s">
        <v>44</v>
      </c>
      <c r="N42" s="85" t="s">
        <v>78</v>
      </c>
      <c r="O42" s="107"/>
      <c r="P42" s="169" t="n">
        <v>15.92</v>
      </c>
      <c r="Q42" s="169"/>
      <c r="R42" s="180"/>
      <c r="S42" s="97"/>
      <c r="T42" s="98"/>
      <c r="U42" s="110" t="n">
        <f aca="false">P42/F42</f>
        <v>26.5333333333333</v>
      </c>
      <c r="V42" s="100" t="s">
        <v>46</v>
      </c>
      <c r="W42" s="98"/>
      <c r="X42" s="101"/>
      <c r="Y42" s="98"/>
      <c r="Z42" s="181" t="n">
        <f aca="false">U42</f>
        <v>26.5333333333333</v>
      </c>
      <c r="AA42" s="100" t="s">
        <v>46</v>
      </c>
      <c r="AC42" s="81"/>
      <c r="AD42" s="97" t="s">
        <v>75</v>
      </c>
    </row>
    <row r="43" customFormat="false" ht="15.75" hidden="false" customHeight="true" outlineLevel="0" collapsed="false">
      <c r="A43" s="62"/>
      <c r="B43" s="82" t="s">
        <v>71</v>
      </c>
      <c r="C43" s="83"/>
      <c r="D43" s="178" t="n">
        <v>2000</v>
      </c>
      <c r="E43" s="85" t="s">
        <v>51</v>
      </c>
      <c r="F43" s="179" t="n">
        <v>0.6</v>
      </c>
      <c r="G43" s="85" t="s">
        <v>42</v>
      </c>
      <c r="H43" s="88" t="s">
        <v>52</v>
      </c>
      <c r="I43" s="89"/>
      <c r="J43" s="105" t="s">
        <v>72</v>
      </c>
      <c r="K43" s="91" t="s">
        <v>60</v>
      </c>
      <c r="L43" s="92"/>
      <c r="M43" s="106" t="s">
        <v>44</v>
      </c>
      <c r="N43" s="85" t="s">
        <v>79</v>
      </c>
      <c r="O43" s="107"/>
      <c r="P43" s="169" t="n">
        <v>16.1</v>
      </c>
      <c r="Q43" s="169"/>
      <c r="R43" s="180"/>
      <c r="S43" s="97"/>
      <c r="T43" s="98"/>
      <c r="U43" s="110" t="n">
        <f aca="false">P43/F43</f>
        <v>26.8333333333333</v>
      </c>
      <c r="V43" s="100" t="s">
        <v>46</v>
      </c>
      <c r="W43" s="98"/>
      <c r="X43" s="101"/>
      <c r="Y43" s="98"/>
      <c r="Z43" s="181" t="n">
        <f aca="false">U43</f>
        <v>26.8333333333333</v>
      </c>
      <c r="AA43" s="100" t="s">
        <v>46</v>
      </c>
      <c r="AC43" s="81"/>
      <c r="AD43" s="97" t="s">
        <v>75</v>
      </c>
    </row>
    <row r="44" customFormat="false" ht="15.75" hidden="false" customHeight="true" outlineLevel="0" collapsed="false">
      <c r="A44" s="62"/>
      <c r="B44" s="82" t="s">
        <v>71</v>
      </c>
      <c r="C44" s="83"/>
      <c r="D44" s="178" t="n">
        <v>2000</v>
      </c>
      <c r="E44" s="85" t="s">
        <v>51</v>
      </c>
      <c r="F44" s="179" t="n">
        <v>0.6</v>
      </c>
      <c r="G44" s="85" t="s">
        <v>42</v>
      </c>
      <c r="H44" s="88" t="s">
        <v>52</v>
      </c>
      <c r="I44" s="89"/>
      <c r="J44" s="105" t="s">
        <v>72</v>
      </c>
      <c r="K44" s="91" t="s">
        <v>80</v>
      </c>
      <c r="L44" s="92"/>
      <c r="M44" s="106"/>
      <c r="N44" s="85"/>
      <c r="O44" s="107"/>
      <c r="P44" s="169"/>
      <c r="Q44" s="169"/>
      <c r="R44" s="180"/>
      <c r="S44" s="97" t="s">
        <v>81</v>
      </c>
      <c r="T44" s="98"/>
      <c r="U44" s="110"/>
      <c r="V44" s="100"/>
      <c r="W44" s="98"/>
      <c r="X44" s="101"/>
      <c r="Y44" s="98"/>
      <c r="Z44" s="181" t="n">
        <v>-999999</v>
      </c>
      <c r="AA44" s="100"/>
      <c r="AC44" s="81"/>
      <c r="AD44" s="97" t="s">
        <v>75</v>
      </c>
    </row>
    <row r="45" customFormat="false" ht="15.75" hidden="false" customHeight="true" outlineLevel="0" collapsed="false">
      <c r="A45" s="62"/>
      <c r="B45" s="82"/>
      <c r="C45" s="182"/>
      <c r="D45" s="178"/>
      <c r="E45" s="85"/>
      <c r="F45" s="179"/>
      <c r="G45" s="85"/>
      <c r="H45" s="88"/>
      <c r="I45" s="89"/>
      <c r="J45" s="105"/>
      <c r="K45" s="91"/>
      <c r="L45" s="92"/>
      <c r="M45" s="106"/>
      <c r="N45" s="85"/>
      <c r="O45" s="107"/>
      <c r="P45" s="169"/>
      <c r="Q45" s="169"/>
      <c r="R45" s="180"/>
      <c r="S45" s="97"/>
      <c r="T45" s="98"/>
      <c r="U45" s="110"/>
      <c r="V45" s="100"/>
      <c r="W45" s="98"/>
      <c r="X45" s="101"/>
      <c r="Y45" s="98"/>
      <c r="Z45" s="181"/>
      <c r="AA45" s="100"/>
      <c r="AC45" s="81"/>
      <c r="AD45" s="97"/>
    </row>
    <row r="46" customFormat="false" ht="15.75" hidden="false" customHeight="true" outlineLevel="0" collapsed="false">
      <c r="A46" s="62"/>
      <c r="B46" s="82" t="s">
        <v>71</v>
      </c>
      <c r="C46" s="83" t="s">
        <v>47</v>
      </c>
      <c r="D46" s="178" t="n">
        <v>2000</v>
      </c>
      <c r="E46" s="85" t="s">
        <v>51</v>
      </c>
      <c r="F46" s="179" t="n">
        <v>0.6</v>
      </c>
      <c r="G46" s="85" t="s">
        <v>42</v>
      </c>
      <c r="H46" s="88" t="s">
        <v>52</v>
      </c>
      <c r="I46" s="89"/>
      <c r="J46" s="105" t="s">
        <v>72</v>
      </c>
      <c r="K46" s="91" t="s">
        <v>73</v>
      </c>
      <c r="L46" s="92"/>
      <c r="M46" s="106" t="s">
        <v>82</v>
      </c>
      <c r="N46" s="183" t="s">
        <v>83</v>
      </c>
      <c r="O46" s="107"/>
      <c r="P46" s="169" t="n">
        <v>-6.4</v>
      </c>
      <c r="Q46" s="167" t="n">
        <f aca="false">P46*$Q$10</f>
        <v>-7.88736</v>
      </c>
      <c r="R46" s="180"/>
      <c r="S46" s="97"/>
      <c r="T46" s="98"/>
      <c r="U46" s="110" t="n">
        <f aca="false">Q46/F46</f>
        <v>-13.1456</v>
      </c>
      <c r="V46" s="100" t="s">
        <v>46</v>
      </c>
      <c r="W46" s="98"/>
      <c r="X46" s="101"/>
      <c r="Y46" s="98"/>
      <c r="Z46" s="181" t="n">
        <f aca="false">U46</f>
        <v>-13.1456</v>
      </c>
      <c r="AA46" s="100" t="s">
        <v>46</v>
      </c>
      <c r="AC46" s="81"/>
      <c r="AD46" s="97" t="s">
        <v>75</v>
      </c>
    </row>
    <row r="47" customFormat="false" ht="15.75" hidden="false" customHeight="true" outlineLevel="0" collapsed="false">
      <c r="A47" s="62"/>
      <c r="B47" s="82" t="s">
        <v>71</v>
      </c>
      <c r="C47" s="83"/>
      <c r="D47" s="178" t="n">
        <v>2000</v>
      </c>
      <c r="E47" s="85" t="s">
        <v>51</v>
      </c>
      <c r="F47" s="179" t="n">
        <v>0.6</v>
      </c>
      <c r="G47" s="85" t="s">
        <v>42</v>
      </c>
      <c r="H47" s="88" t="s">
        <v>52</v>
      </c>
      <c r="I47" s="89"/>
      <c r="J47" s="105" t="s">
        <v>76</v>
      </c>
      <c r="K47" s="91" t="s">
        <v>77</v>
      </c>
      <c r="L47" s="92"/>
      <c r="M47" s="106" t="s">
        <v>82</v>
      </c>
      <c r="N47" s="183" t="s">
        <v>83</v>
      </c>
      <c r="O47" s="107"/>
      <c r="P47" s="169" t="n">
        <v>-11.9</v>
      </c>
      <c r="Q47" s="167" t="n">
        <f aca="false">P47*$Q$10</f>
        <v>-14.66556</v>
      </c>
      <c r="R47" s="180"/>
      <c r="S47" s="97"/>
      <c r="T47" s="98"/>
      <c r="U47" s="110" t="n">
        <f aca="false">Q47/F47</f>
        <v>-24.4426</v>
      </c>
      <c r="V47" s="100" t="s">
        <v>46</v>
      </c>
      <c r="W47" s="98"/>
      <c r="X47" s="101"/>
      <c r="Y47" s="98"/>
      <c r="Z47" s="181" t="n">
        <f aca="false">U47</f>
        <v>-24.4426</v>
      </c>
      <c r="AA47" s="100" t="s">
        <v>46</v>
      </c>
      <c r="AC47" s="81"/>
      <c r="AD47" s="97" t="s">
        <v>75</v>
      </c>
    </row>
    <row r="48" customFormat="false" ht="15.75" hidden="false" customHeight="true" outlineLevel="0" collapsed="false">
      <c r="A48" s="62"/>
      <c r="B48" s="82" t="s">
        <v>71</v>
      </c>
      <c r="C48" s="83"/>
      <c r="D48" s="178" t="n">
        <v>2000</v>
      </c>
      <c r="E48" s="85" t="s">
        <v>51</v>
      </c>
      <c r="F48" s="179" t="n">
        <v>0.6</v>
      </c>
      <c r="G48" s="85" t="s">
        <v>42</v>
      </c>
      <c r="H48" s="88" t="s">
        <v>52</v>
      </c>
      <c r="I48" s="89"/>
      <c r="J48" s="105" t="s">
        <v>72</v>
      </c>
      <c r="K48" s="91" t="s">
        <v>60</v>
      </c>
      <c r="L48" s="92"/>
      <c r="M48" s="106" t="s">
        <v>82</v>
      </c>
      <c r="N48" s="183" t="s">
        <v>83</v>
      </c>
      <c r="O48" s="107"/>
      <c r="P48" s="169" t="n">
        <v>-6.3</v>
      </c>
      <c r="Q48" s="167" t="n">
        <f aca="false">P48*$Q$10</f>
        <v>-7.76412</v>
      </c>
      <c r="R48" s="180"/>
      <c r="S48" s="97"/>
      <c r="T48" s="98"/>
      <c r="U48" s="110" t="n">
        <f aca="false">Q48/F48</f>
        <v>-12.9402</v>
      </c>
      <c r="V48" s="100" t="s">
        <v>46</v>
      </c>
      <c r="W48" s="98"/>
      <c r="X48" s="101"/>
      <c r="Y48" s="98"/>
      <c r="Z48" s="181" t="n">
        <f aca="false">U48</f>
        <v>-12.9402</v>
      </c>
      <c r="AA48" s="100" t="s">
        <v>46</v>
      </c>
      <c r="AC48" s="81"/>
      <c r="AD48" s="97" t="s">
        <v>75</v>
      </c>
    </row>
    <row r="49" customFormat="false" ht="15.75" hidden="false" customHeight="true" outlineLevel="0" collapsed="false">
      <c r="A49" s="62"/>
      <c r="B49" s="82" t="s">
        <v>71</v>
      </c>
      <c r="C49" s="83"/>
      <c r="D49" s="178" t="n">
        <v>2000</v>
      </c>
      <c r="E49" s="85" t="s">
        <v>51</v>
      </c>
      <c r="F49" s="179" t="n">
        <v>0.6</v>
      </c>
      <c r="G49" s="85" t="s">
        <v>42</v>
      </c>
      <c r="H49" s="88" t="s">
        <v>52</v>
      </c>
      <c r="I49" s="89"/>
      <c r="J49" s="105" t="s">
        <v>72</v>
      </c>
      <c r="K49" s="91" t="s">
        <v>80</v>
      </c>
      <c r="L49" s="92"/>
      <c r="M49" s="106" t="s">
        <v>82</v>
      </c>
      <c r="N49" s="183" t="s">
        <v>83</v>
      </c>
      <c r="O49" s="107"/>
      <c r="P49" s="169" t="n">
        <v>-14.4</v>
      </c>
      <c r="Q49" s="167" t="n">
        <f aca="false">P49*$Q$10</f>
        <v>-17.74656</v>
      </c>
      <c r="R49" s="180"/>
      <c r="S49" s="97"/>
      <c r="T49" s="98"/>
      <c r="U49" s="110" t="n">
        <f aca="false">Q49/F49</f>
        <v>-29.5776</v>
      </c>
      <c r="V49" s="100" t="s">
        <v>46</v>
      </c>
      <c r="W49" s="98"/>
      <c r="X49" s="101"/>
      <c r="Y49" s="98"/>
      <c r="Z49" s="181" t="n">
        <f aca="false">U49</f>
        <v>-29.5776</v>
      </c>
      <c r="AA49" s="100" t="s">
        <v>46</v>
      </c>
      <c r="AC49" s="81"/>
      <c r="AD49" s="97" t="s">
        <v>75</v>
      </c>
    </row>
    <row r="50" customFormat="false" ht="15.75" hidden="false" customHeight="true" outlineLevel="0" collapsed="false">
      <c r="A50" s="62"/>
      <c r="B50" s="82"/>
      <c r="C50" s="83"/>
      <c r="D50" s="178"/>
      <c r="E50" s="85"/>
      <c r="F50" s="179"/>
      <c r="G50" s="85"/>
      <c r="H50" s="88"/>
      <c r="I50" s="89"/>
      <c r="J50" s="105"/>
      <c r="K50" s="91"/>
      <c r="L50" s="92"/>
      <c r="M50" s="106"/>
      <c r="N50" s="85"/>
      <c r="O50" s="107"/>
      <c r="P50" s="169"/>
      <c r="Q50" s="169"/>
      <c r="R50" s="180"/>
      <c r="S50" s="97"/>
      <c r="T50" s="98"/>
      <c r="U50" s="110"/>
      <c r="V50" s="100"/>
      <c r="W50" s="98"/>
      <c r="X50" s="101"/>
      <c r="Y50" s="98"/>
      <c r="Z50" s="181"/>
      <c r="AA50" s="100"/>
      <c r="AC50" s="81"/>
      <c r="AD50" s="97"/>
    </row>
    <row r="51" customFormat="false" ht="15.75" hidden="false" customHeight="true" outlineLevel="0" collapsed="false">
      <c r="A51" s="62"/>
      <c r="B51" s="82" t="s">
        <v>71</v>
      </c>
      <c r="C51" s="83" t="s">
        <v>48</v>
      </c>
      <c r="D51" s="178" t="n">
        <v>2000</v>
      </c>
      <c r="E51" s="85" t="s">
        <v>51</v>
      </c>
      <c r="F51" s="179" t="n">
        <v>0.6</v>
      </c>
      <c r="G51" s="85" t="s">
        <v>42</v>
      </c>
      <c r="H51" s="88" t="s">
        <v>52</v>
      </c>
      <c r="I51" s="89"/>
      <c r="J51" s="105" t="s">
        <v>72</v>
      </c>
      <c r="K51" s="91" t="s">
        <v>73</v>
      </c>
      <c r="L51" s="92"/>
      <c r="M51" s="106" t="s">
        <v>84</v>
      </c>
      <c r="N51" s="85" t="s">
        <v>85</v>
      </c>
      <c r="O51" s="107"/>
      <c r="P51" s="169" t="n">
        <v>-2.6</v>
      </c>
      <c r="Q51" s="169"/>
      <c r="R51" s="180" t="n">
        <f aca="false">0.5*Q46</f>
        <v>-3.94368</v>
      </c>
      <c r="S51" s="97"/>
      <c r="T51" s="98"/>
      <c r="U51" s="110" t="n">
        <f aca="false">P51/F51</f>
        <v>-4.33333333333333</v>
      </c>
      <c r="V51" s="100" t="s">
        <v>46</v>
      </c>
      <c r="W51" s="98"/>
      <c r="X51" s="101" t="n">
        <f aca="false">R51/F51</f>
        <v>-6.5728</v>
      </c>
      <c r="Y51" s="98"/>
      <c r="Z51" s="181" t="n">
        <f aca="false">X51</f>
        <v>-6.5728</v>
      </c>
      <c r="AA51" s="100" t="s">
        <v>46</v>
      </c>
      <c r="AC51" s="81"/>
      <c r="AD51" s="97" t="s">
        <v>75</v>
      </c>
    </row>
    <row r="52" customFormat="false" ht="15.75" hidden="false" customHeight="true" outlineLevel="0" collapsed="false">
      <c r="A52" s="62"/>
      <c r="B52" s="82" t="s">
        <v>71</v>
      </c>
      <c r="C52" s="83"/>
      <c r="D52" s="178" t="n">
        <v>2000</v>
      </c>
      <c r="E52" s="85" t="s">
        <v>51</v>
      </c>
      <c r="F52" s="179" t="n">
        <v>0.6</v>
      </c>
      <c r="G52" s="85" t="s">
        <v>42</v>
      </c>
      <c r="H52" s="88" t="s">
        <v>52</v>
      </c>
      <c r="I52" s="89"/>
      <c r="J52" s="105" t="s">
        <v>76</v>
      </c>
      <c r="K52" s="91" t="s">
        <v>77</v>
      </c>
      <c r="L52" s="92"/>
      <c r="M52" s="106" t="s">
        <v>84</v>
      </c>
      <c r="N52" s="85" t="s">
        <v>85</v>
      </c>
      <c r="O52" s="107"/>
      <c r="P52" s="169" t="n">
        <v>-4.9</v>
      </c>
      <c r="Q52" s="169"/>
      <c r="R52" s="180" t="n">
        <f aca="false">0.5*Q47</f>
        <v>-7.33278</v>
      </c>
      <c r="S52" s="97"/>
      <c r="T52" s="98"/>
      <c r="U52" s="110" t="n">
        <f aca="false">P52/F52</f>
        <v>-8.16666666666667</v>
      </c>
      <c r="V52" s="100" t="s">
        <v>46</v>
      </c>
      <c r="W52" s="98"/>
      <c r="X52" s="101" t="n">
        <f aca="false">R52/F52</f>
        <v>-12.2213</v>
      </c>
      <c r="Y52" s="98"/>
      <c r="Z52" s="181" t="n">
        <f aca="false">X52</f>
        <v>-12.2213</v>
      </c>
      <c r="AA52" s="100" t="s">
        <v>46</v>
      </c>
      <c r="AC52" s="81"/>
      <c r="AD52" s="97" t="s">
        <v>75</v>
      </c>
    </row>
    <row r="53" customFormat="false" ht="15.75" hidden="false" customHeight="true" outlineLevel="0" collapsed="false">
      <c r="A53" s="62"/>
      <c r="B53" s="82" t="s">
        <v>71</v>
      </c>
      <c r="C53" s="83"/>
      <c r="D53" s="178" t="n">
        <v>2000</v>
      </c>
      <c r="E53" s="85" t="s">
        <v>51</v>
      </c>
      <c r="F53" s="179" t="n">
        <v>0.6</v>
      </c>
      <c r="G53" s="85" t="s">
        <v>42</v>
      </c>
      <c r="H53" s="88" t="s">
        <v>52</v>
      </c>
      <c r="I53" s="89"/>
      <c r="J53" s="105" t="s">
        <v>72</v>
      </c>
      <c r="K53" s="91" t="s">
        <v>60</v>
      </c>
      <c r="L53" s="92"/>
      <c r="M53" s="106" t="s">
        <v>84</v>
      </c>
      <c r="N53" s="85" t="s">
        <v>85</v>
      </c>
      <c r="O53" s="107"/>
      <c r="P53" s="169" t="n">
        <v>-2.6</v>
      </c>
      <c r="Q53" s="169"/>
      <c r="R53" s="180" t="n">
        <f aca="false">0.5*Q48</f>
        <v>-3.88206</v>
      </c>
      <c r="S53" s="97"/>
      <c r="T53" s="98"/>
      <c r="U53" s="110" t="n">
        <f aca="false">P53/F53</f>
        <v>-4.33333333333333</v>
      </c>
      <c r="V53" s="100" t="s">
        <v>46</v>
      </c>
      <c r="W53" s="98"/>
      <c r="X53" s="101" t="n">
        <f aca="false">R53/F53</f>
        <v>-6.4701</v>
      </c>
      <c r="Y53" s="98"/>
      <c r="Z53" s="181" t="n">
        <f aca="false">X53</f>
        <v>-6.4701</v>
      </c>
      <c r="AA53" s="100" t="s">
        <v>46</v>
      </c>
      <c r="AC53" s="81"/>
      <c r="AD53" s="97" t="s">
        <v>75</v>
      </c>
    </row>
    <row r="54" customFormat="false" ht="15.75" hidden="false" customHeight="true" outlineLevel="0" collapsed="false">
      <c r="A54" s="62"/>
      <c r="B54" s="82" t="s">
        <v>71</v>
      </c>
      <c r="C54" s="83"/>
      <c r="D54" s="178" t="n">
        <v>2000</v>
      </c>
      <c r="E54" s="85" t="s">
        <v>51</v>
      </c>
      <c r="F54" s="179" t="n">
        <v>0.6</v>
      </c>
      <c r="G54" s="85" t="s">
        <v>42</v>
      </c>
      <c r="H54" s="88" t="s">
        <v>52</v>
      </c>
      <c r="I54" s="89"/>
      <c r="J54" s="105" t="s">
        <v>72</v>
      </c>
      <c r="K54" s="91" t="s">
        <v>80</v>
      </c>
      <c r="L54" s="92"/>
      <c r="M54" s="106" t="s">
        <v>84</v>
      </c>
      <c r="N54" s="85" t="s">
        <v>85</v>
      </c>
      <c r="O54" s="107"/>
      <c r="P54" s="169" t="n">
        <v>-6</v>
      </c>
      <c r="Q54" s="169"/>
      <c r="R54" s="180" t="n">
        <f aca="false">0.5*Q49</f>
        <v>-8.87328</v>
      </c>
      <c r="S54" s="97"/>
      <c r="T54" s="98"/>
      <c r="U54" s="110" t="n">
        <f aca="false">P54/F54</f>
        <v>-10</v>
      </c>
      <c r="V54" s="100" t="s">
        <v>46</v>
      </c>
      <c r="W54" s="98"/>
      <c r="X54" s="101" t="n">
        <f aca="false">R54/F54</f>
        <v>-14.7888</v>
      </c>
      <c r="Y54" s="98"/>
      <c r="Z54" s="181" t="n">
        <f aca="false">X54</f>
        <v>-14.7888</v>
      </c>
      <c r="AA54" s="100" t="s">
        <v>46</v>
      </c>
      <c r="AC54" s="81"/>
      <c r="AD54" s="97" t="s">
        <v>75</v>
      </c>
    </row>
    <row r="55" customFormat="false" ht="15.75" hidden="false" customHeight="true" outlineLevel="0" collapsed="false">
      <c r="A55" s="62"/>
      <c r="B55" s="82"/>
      <c r="C55" s="182"/>
      <c r="D55" s="178"/>
      <c r="E55" s="85"/>
      <c r="F55" s="179"/>
      <c r="G55" s="85"/>
      <c r="H55" s="88"/>
      <c r="I55" s="89"/>
      <c r="J55" s="105"/>
      <c r="K55" s="91"/>
      <c r="L55" s="92"/>
      <c r="M55" s="106"/>
      <c r="N55" s="85"/>
      <c r="O55" s="107"/>
      <c r="P55" s="169"/>
      <c r="Q55" s="169"/>
      <c r="R55" s="180"/>
      <c r="S55" s="97"/>
      <c r="T55" s="98"/>
      <c r="U55" s="110"/>
      <c r="V55" s="100"/>
      <c r="W55" s="98"/>
      <c r="X55" s="101"/>
      <c r="Y55" s="98"/>
      <c r="Z55" s="181"/>
      <c r="AA55" s="100"/>
      <c r="AC55" s="81"/>
      <c r="AD55" s="97"/>
    </row>
    <row r="56" customFormat="false" ht="15.75" hidden="false" customHeight="true" outlineLevel="0" collapsed="false">
      <c r="A56" s="62"/>
      <c r="B56" s="82" t="s">
        <v>71</v>
      </c>
      <c r="C56" s="145" t="s">
        <v>49</v>
      </c>
      <c r="D56" s="178" t="n">
        <v>2000</v>
      </c>
      <c r="E56" s="85" t="s">
        <v>51</v>
      </c>
      <c r="F56" s="179" t="n">
        <v>0.6</v>
      </c>
      <c r="G56" s="85" t="s">
        <v>42</v>
      </c>
      <c r="H56" s="88" t="s">
        <v>52</v>
      </c>
      <c r="I56" s="89"/>
      <c r="J56" s="105" t="s">
        <v>72</v>
      </c>
      <c r="K56" s="91" t="s">
        <v>73</v>
      </c>
      <c r="L56" s="92"/>
      <c r="M56" s="106"/>
      <c r="N56" s="85"/>
      <c r="O56" s="107"/>
      <c r="P56" s="169"/>
      <c r="Q56" s="169"/>
      <c r="R56" s="180" t="n">
        <f aca="false">0.15*Q46</f>
        <v>-1.183104</v>
      </c>
      <c r="S56" s="97"/>
      <c r="T56" s="98"/>
      <c r="U56" s="110"/>
      <c r="V56" s="100"/>
      <c r="W56" s="98"/>
      <c r="X56" s="101" t="n">
        <f aca="false">R56/F56</f>
        <v>-1.97184</v>
      </c>
      <c r="Y56" s="98"/>
      <c r="Z56" s="181" t="n">
        <f aca="false">X56</f>
        <v>-1.97184</v>
      </c>
      <c r="AA56" s="100" t="s">
        <v>46</v>
      </c>
      <c r="AC56" s="81"/>
      <c r="AD56" s="97" t="s">
        <v>75</v>
      </c>
    </row>
    <row r="57" customFormat="false" ht="15.75" hidden="false" customHeight="true" outlineLevel="0" collapsed="false">
      <c r="A57" s="62"/>
      <c r="B57" s="82" t="s">
        <v>71</v>
      </c>
      <c r="C57" s="145"/>
      <c r="D57" s="178" t="n">
        <v>2000</v>
      </c>
      <c r="E57" s="85" t="s">
        <v>51</v>
      </c>
      <c r="F57" s="179" t="n">
        <v>0.6</v>
      </c>
      <c r="G57" s="85" t="s">
        <v>42</v>
      </c>
      <c r="H57" s="88" t="s">
        <v>52</v>
      </c>
      <c r="I57" s="89"/>
      <c r="J57" s="105" t="s">
        <v>76</v>
      </c>
      <c r="K57" s="91" t="s">
        <v>77</v>
      </c>
      <c r="L57" s="92"/>
      <c r="M57" s="106"/>
      <c r="N57" s="85"/>
      <c r="O57" s="107"/>
      <c r="P57" s="169"/>
      <c r="Q57" s="169"/>
      <c r="R57" s="180" t="n">
        <f aca="false">0.15*Q47</f>
        <v>-2.199834</v>
      </c>
      <c r="S57" s="97"/>
      <c r="T57" s="98"/>
      <c r="U57" s="110"/>
      <c r="V57" s="100"/>
      <c r="W57" s="98"/>
      <c r="X57" s="101" t="n">
        <f aca="false">R57/F57</f>
        <v>-3.66639</v>
      </c>
      <c r="Y57" s="98"/>
      <c r="Z57" s="181" t="n">
        <f aca="false">X57</f>
        <v>-3.66639</v>
      </c>
      <c r="AA57" s="100" t="s">
        <v>46</v>
      </c>
      <c r="AC57" s="81"/>
      <c r="AD57" s="97" t="s">
        <v>75</v>
      </c>
    </row>
    <row r="58" customFormat="false" ht="15.75" hidden="false" customHeight="true" outlineLevel="0" collapsed="false">
      <c r="A58" s="62"/>
      <c r="B58" s="82" t="s">
        <v>71</v>
      </c>
      <c r="C58" s="145"/>
      <c r="D58" s="178" t="n">
        <v>2000</v>
      </c>
      <c r="E58" s="85" t="s">
        <v>51</v>
      </c>
      <c r="F58" s="179" t="n">
        <v>0.6</v>
      </c>
      <c r="G58" s="85" t="s">
        <v>42</v>
      </c>
      <c r="H58" s="88" t="s">
        <v>52</v>
      </c>
      <c r="I58" s="89"/>
      <c r="J58" s="105" t="s">
        <v>72</v>
      </c>
      <c r="K58" s="91" t="s">
        <v>60</v>
      </c>
      <c r="L58" s="92"/>
      <c r="M58" s="106"/>
      <c r="N58" s="85"/>
      <c r="O58" s="107"/>
      <c r="P58" s="169"/>
      <c r="Q58" s="169"/>
      <c r="R58" s="180" t="n">
        <f aca="false">0.15*Q48</f>
        <v>-1.164618</v>
      </c>
      <c r="S58" s="97"/>
      <c r="T58" s="98"/>
      <c r="U58" s="110"/>
      <c r="V58" s="100"/>
      <c r="W58" s="98"/>
      <c r="X58" s="101" t="n">
        <f aca="false">R58/F58</f>
        <v>-1.94103</v>
      </c>
      <c r="Y58" s="98"/>
      <c r="Z58" s="181" t="n">
        <f aca="false">X58</f>
        <v>-1.94103</v>
      </c>
      <c r="AA58" s="100" t="s">
        <v>46</v>
      </c>
      <c r="AC58" s="81"/>
      <c r="AD58" s="97" t="s">
        <v>75</v>
      </c>
    </row>
    <row r="59" s="103" customFormat="true" ht="15.75" hidden="false" customHeight="true" outlineLevel="0" collapsed="false">
      <c r="A59" s="62"/>
      <c r="B59" s="82" t="s">
        <v>71</v>
      </c>
      <c r="C59" s="145"/>
      <c r="D59" s="178" t="n">
        <v>2000</v>
      </c>
      <c r="E59" s="85" t="s">
        <v>51</v>
      </c>
      <c r="F59" s="179" t="n">
        <v>0.6</v>
      </c>
      <c r="G59" s="85" t="s">
        <v>42</v>
      </c>
      <c r="H59" s="88" t="s">
        <v>52</v>
      </c>
      <c r="I59" s="89"/>
      <c r="J59" s="105" t="s">
        <v>72</v>
      </c>
      <c r="K59" s="91" t="s">
        <v>80</v>
      </c>
      <c r="L59" s="92"/>
      <c r="M59" s="106"/>
      <c r="N59" s="85"/>
      <c r="O59" s="107"/>
      <c r="P59" s="169"/>
      <c r="Q59" s="169"/>
      <c r="R59" s="180" t="n">
        <f aca="false">0.15*Q49</f>
        <v>-2.661984</v>
      </c>
      <c r="S59" s="97"/>
      <c r="T59" s="98"/>
      <c r="U59" s="110"/>
      <c r="V59" s="100"/>
      <c r="W59" s="98"/>
      <c r="X59" s="101" t="n">
        <f aca="false">R59/F59</f>
        <v>-4.43664</v>
      </c>
      <c r="Y59" s="98"/>
      <c r="Z59" s="181" t="n">
        <f aca="false">X59</f>
        <v>-4.43664</v>
      </c>
      <c r="AA59" s="100" t="s">
        <v>46</v>
      </c>
      <c r="AB59" s="98"/>
      <c r="AC59" s="81"/>
      <c r="AD59" s="97" t="s">
        <v>75</v>
      </c>
    </row>
    <row r="60" s="103" customFormat="true" ht="15.75" hidden="false" customHeight="true" outlineLevel="0" collapsed="false">
      <c r="A60" s="62"/>
      <c r="B60" s="82"/>
      <c r="C60" s="145"/>
      <c r="D60" s="146"/>
      <c r="E60" s="147"/>
      <c r="F60" s="148"/>
      <c r="G60" s="147"/>
      <c r="H60" s="162"/>
      <c r="I60" s="60"/>
      <c r="J60" s="170"/>
      <c r="K60" s="177"/>
      <c r="L60" s="71"/>
      <c r="M60" s="164"/>
      <c r="N60" s="147"/>
      <c r="O60" s="165"/>
      <c r="P60" s="154"/>
      <c r="Q60" s="154"/>
      <c r="R60" s="166"/>
      <c r="S60" s="161"/>
      <c r="T60" s="6"/>
      <c r="U60" s="157"/>
      <c r="V60" s="158"/>
      <c r="W60" s="6"/>
      <c r="X60" s="126"/>
      <c r="Y60" s="6"/>
      <c r="Z60" s="160"/>
      <c r="AA60" s="158"/>
      <c r="AB60" s="98"/>
      <c r="AC60" s="81"/>
      <c r="AD60" s="161"/>
    </row>
    <row r="61" s="103" customFormat="true" ht="15.75" hidden="false" customHeight="true" outlineLevel="0" collapsed="false">
      <c r="A61" s="62"/>
      <c r="B61" s="128"/>
      <c r="C61" s="129"/>
      <c r="D61" s="130"/>
      <c r="E61" s="131"/>
      <c r="F61" s="132"/>
      <c r="G61" s="131"/>
      <c r="H61" s="133"/>
      <c r="I61" s="60"/>
      <c r="J61" s="134"/>
      <c r="K61" s="135"/>
      <c r="L61" s="71"/>
      <c r="M61" s="136"/>
      <c r="N61" s="131"/>
      <c r="O61" s="137"/>
      <c r="P61" s="138"/>
      <c r="Q61" s="138"/>
      <c r="R61" s="139"/>
      <c r="S61" s="140"/>
      <c r="T61" s="6"/>
      <c r="U61" s="141"/>
      <c r="V61" s="142"/>
      <c r="W61" s="6"/>
      <c r="X61" s="159"/>
      <c r="Y61" s="6"/>
      <c r="Z61" s="144"/>
      <c r="AA61" s="142"/>
      <c r="AB61" s="98"/>
      <c r="AC61" s="81"/>
      <c r="AD61" s="140"/>
    </row>
    <row r="62" s="103" customFormat="true" ht="15.75" hidden="false" customHeight="true" outlineLevel="0" collapsed="false">
      <c r="A62" s="62"/>
      <c r="B62" s="82" t="s">
        <v>86</v>
      </c>
      <c r="C62" s="83" t="s">
        <v>40</v>
      </c>
      <c r="D62" s="178" t="n">
        <v>2002</v>
      </c>
      <c r="E62" s="85" t="s">
        <v>87</v>
      </c>
      <c r="F62" s="179" t="n">
        <v>0.67</v>
      </c>
      <c r="G62" s="85" t="s">
        <v>42</v>
      </c>
      <c r="H62" s="88" t="s">
        <v>88</v>
      </c>
      <c r="I62" s="89"/>
      <c r="J62" s="105" t="s">
        <v>72</v>
      </c>
      <c r="K62" s="91" t="s">
        <v>73</v>
      </c>
      <c r="L62" s="92"/>
      <c r="M62" s="106" t="s">
        <v>44</v>
      </c>
      <c r="N62" s="85" t="s">
        <v>74</v>
      </c>
      <c r="O62" s="107"/>
      <c r="P62" s="169" t="n">
        <v>10.8</v>
      </c>
      <c r="Q62" s="169"/>
      <c r="R62" s="180"/>
      <c r="S62" s="97"/>
      <c r="T62" s="98"/>
      <c r="U62" s="110" t="n">
        <f aca="false">P62/F62</f>
        <v>16.1194029850746</v>
      </c>
      <c r="V62" s="100" t="s">
        <v>46</v>
      </c>
      <c r="W62" s="98"/>
      <c r="X62" s="101"/>
      <c r="Y62" s="98"/>
      <c r="Z62" s="181" t="n">
        <f aca="false">U62</f>
        <v>16.1194029850746</v>
      </c>
      <c r="AA62" s="100" t="s">
        <v>46</v>
      </c>
      <c r="AB62" s="98"/>
      <c r="AC62" s="81"/>
      <c r="AD62" s="97"/>
    </row>
    <row r="63" s="103" customFormat="true" ht="15.75" hidden="false" customHeight="true" outlineLevel="0" collapsed="false">
      <c r="A63" s="62"/>
      <c r="B63" s="82" t="s">
        <v>86</v>
      </c>
      <c r="C63" s="83"/>
      <c r="D63" s="178" t="n">
        <v>2002</v>
      </c>
      <c r="E63" s="85" t="s">
        <v>87</v>
      </c>
      <c r="F63" s="179" t="n">
        <v>0.67</v>
      </c>
      <c r="G63" s="85" t="s">
        <v>42</v>
      </c>
      <c r="H63" s="88" t="s">
        <v>88</v>
      </c>
      <c r="I63" s="89"/>
      <c r="J63" s="105" t="s">
        <v>72</v>
      </c>
      <c r="K63" s="91" t="s">
        <v>89</v>
      </c>
      <c r="L63" s="92"/>
      <c r="M63" s="106" t="s">
        <v>44</v>
      </c>
      <c r="N63" s="85" t="s">
        <v>74</v>
      </c>
      <c r="O63" s="107"/>
      <c r="P63" s="169" t="n">
        <v>12.7</v>
      </c>
      <c r="Q63" s="169"/>
      <c r="R63" s="180"/>
      <c r="S63" s="97"/>
      <c r="T63" s="98"/>
      <c r="U63" s="110" t="n">
        <f aca="false">P63/F63</f>
        <v>18.955223880597</v>
      </c>
      <c r="V63" s="100" t="s">
        <v>46</v>
      </c>
      <c r="W63" s="98"/>
      <c r="X63" s="101"/>
      <c r="Y63" s="98"/>
      <c r="Z63" s="181" t="n">
        <f aca="false">U63</f>
        <v>18.955223880597</v>
      </c>
      <c r="AA63" s="100" t="s">
        <v>46</v>
      </c>
      <c r="AB63" s="98"/>
      <c r="AC63" s="81"/>
      <c r="AD63" s="97"/>
    </row>
    <row r="64" s="103" customFormat="true" ht="15.75" hidden="false" customHeight="true" outlineLevel="0" collapsed="false">
      <c r="A64" s="62"/>
      <c r="B64" s="82" t="s">
        <v>86</v>
      </c>
      <c r="C64" s="83"/>
      <c r="D64" s="178" t="n">
        <v>2002</v>
      </c>
      <c r="E64" s="85" t="s">
        <v>87</v>
      </c>
      <c r="F64" s="179" t="n">
        <v>0.67</v>
      </c>
      <c r="G64" s="85" t="s">
        <v>42</v>
      </c>
      <c r="H64" s="88" t="s">
        <v>88</v>
      </c>
      <c r="I64" s="89"/>
      <c r="J64" s="105" t="s">
        <v>72</v>
      </c>
      <c r="K64" s="91" t="s">
        <v>80</v>
      </c>
      <c r="L64" s="92"/>
      <c r="M64" s="106" t="s">
        <v>44</v>
      </c>
      <c r="N64" s="85" t="s">
        <v>74</v>
      </c>
      <c r="O64" s="107"/>
      <c r="P64" s="169" t="n">
        <v>30.2</v>
      </c>
      <c r="Q64" s="169"/>
      <c r="R64" s="180"/>
      <c r="S64" s="97"/>
      <c r="T64" s="98"/>
      <c r="U64" s="110" t="n">
        <f aca="false">P64/F64</f>
        <v>45.0746268656716</v>
      </c>
      <c r="V64" s="100" t="s">
        <v>46</v>
      </c>
      <c r="W64" s="98"/>
      <c r="X64" s="101"/>
      <c r="Y64" s="98"/>
      <c r="Z64" s="181" t="n">
        <f aca="false">U64</f>
        <v>45.0746268656716</v>
      </c>
      <c r="AA64" s="100" t="s">
        <v>46</v>
      </c>
      <c r="AB64" s="98"/>
      <c r="AC64" s="81"/>
      <c r="AD64" s="97"/>
    </row>
    <row r="65" s="103" customFormat="true" ht="15.75" hidden="false" customHeight="true" outlineLevel="0" collapsed="false">
      <c r="A65" s="62"/>
      <c r="B65" s="82" t="s">
        <v>86</v>
      </c>
      <c r="C65" s="83"/>
      <c r="D65" s="178" t="n">
        <v>2002</v>
      </c>
      <c r="E65" s="85" t="s">
        <v>87</v>
      </c>
      <c r="F65" s="179" t="n">
        <v>0.67</v>
      </c>
      <c r="G65" s="85" t="s">
        <v>42</v>
      </c>
      <c r="H65" s="88" t="s">
        <v>88</v>
      </c>
      <c r="I65" s="89"/>
      <c r="J65" s="105" t="s">
        <v>76</v>
      </c>
      <c r="K65" s="91" t="s">
        <v>77</v>
      </c>
      <c r="L65" s="92"/>
      <c r="M65" s="106" t="s">
        <v>44</v>
      </c>
      <c r="N65" s="85" t="s">
        <v>74</v>
      </c>
      <c r="O65" s="107"/>
      <c r="P65" s="169" t="n">
        <v>14.4</v>
      </c>
      <c r="Q65" s="169"/>
      <c r="R65" s="180"/>
      <c r="S65" s="97"/>
      <c r="T65" s="98"/>
      <c r="U65" s="110" t="n">
        <f aca="false">P65/F65</f>
        <v>21.4925373134328</v>
      </c>
      <c r="V65" s="100" t="s">
        <v>46</v>
      </c>
      <c r="W65" s="98"/>
      <c r="X65" s="101"/>
      <c r="Y65" s="98"/>
      <c r="Z65" s="181" t="n">
        <f aca="false">U65</f>
        <v>21.4925373134328</v>
      </c>
      <c r="AA65" s="100" t="s">
        <v>46</v>
      </c>
      <c r="AB65" s="98"/>
      <c r="AC65" s="81"/>
      <c r="AD65" s="97"/>
    </row>
    <row r="66" s="103" customFormat="true" ht="15.75" hidden="false" customHeight="true" outlineLevel="0" collapsed="false">
      <c r="A66" s="62"/>
      <c r="B66" s="82" t="s">
        <v>86</v>
      </c>
      <c r="C66" s="83"/>
      <c r="D66" s="178" t="n">
        <v>2002</v>
      </c>
      <c r="E66" s="85" t="s">
        <v>87</v>
      </c>
      <c r="F66" s="179" t="n">
        <v>0.67</v>
      </c>
      <c r="G66" s="85" t="s">
        <v>42</v>
      </c>
      <c r="H66" s="88" t="s">
        <v>88</v>
      </c>
      <c r="I66" s="89"/>
      <c r="J66" s="105" t="s">
        <v>72</v>
      </c>
      <c r="K66" s="91" t="s">
        <v>90</v>
      </c>
      <c r="L66" s="92"/>
      <c r="M66" s="106" t="s">
        <v>44</v>
      </c>
      <c r="N66" s="85" t="s">
        <v>74</v>
      </c>
      <c r="O66" s="107"/>
      <c r="P66" s="169" t="n">
        <v>13.2</v>
      </c>
      <c r="Q66" s="169"/>
      <c r="R66" s="180"/>
      <c r="S66" s="97"/>
      <c r="T66" s="98"/>
      <c r="U66" s="110" t="n">
        <f aca="false">P66/F66</f>
        <v>19.7014925373134</v>
      </c>
      <c r="V66" s="100" t="s">
        <v>46</v>
      </c>
      <c r="W66" s="98"/>
      <c r="X66" s="101"/>
      <c r="Y66" s="98"/>
      <c r="Z66" s="181" t="n">
        <f aca="false">U66</f>
        <v>19.7014925373134</v>
      </c>
      <c r="AA66" s="100" t="s">
        <v>46</v>
      </c>
      <c r="AB66" s="98"/>
      <c r="AC66" s="81"/>
      <c r="AD66" s="97"/>
    </row>
    <row r="67" s="103" customFormat="true" ht="15.75" hidden="false" customHeight="true" outlineLevel="0" collapsed="false">
      <c r="A67" s="62"/>
      <c r="B67" s="82"/>
      <c r="C67" s="182"/>
      <c r="D67" s="178"/>
      <c r="E67" s="85"/>
      <c r="F67" s="179"/>
      <c r="G67" s="85"/>
      <c r="H67" s="88"/>
      <c r="I67" s="89"/>
      <c r="J67" s="105"/>
      <c r="K67" s="91"/>
      <c r="L67" s="92"/>
      <c r="M67" s="106"/>
      <c r="N67" s="85"/>
      <c r="O67" s="107"/>
      <c r="P67" s="169"/>
      <c r="Q67" s="169"/>
      <c r="R67" s="180"/>
      <c r="S67" s="97"/>
      <c r="T67" s="98"/>
      <c r="U67" s="110"/>
      <c r="V67" s="100"/>
      <c r="W67" s="98"/>
      <c r="X67" s="101"/>
      <c r="Y67" s="98"/>
      <c r="Z67" s="181"/>
      <c r="AA67" s="100"/>
      <c r="AB67" s="98"/>
      <c r="AC67" s="81"/>
      <c r="AD67" s="97"/>
    </row>
    <row r="68" s="103" customFormat="true" ht="15.75" hidden="false" customHeight="true" outlineLevel="0" collapsed="false">
      <c r="A68" s="62"/>
      <c r="B68" s="82" t="s">
        <v>86</v>
      </c>
      <c r="C68" s="83" t="s">
        <v>47</v>
      </c>
      <c r="D68" s="178" t="n">
        <v>2002</v>
      </c>
      <c r="E68" s="85" t="s">
        <v>87</v>
      </c>
      <c r="F68" s="179" t="n">
        <v>0.67</v>
      </c>
      <c r="G68" s="85" t="s">
        <v>42</v>
      </c>
      <c r="H68" s="88" t="s">
        <v>88</v>
      </c>
      <c r="I68" s="89"/>
      <c r="J68" s="105" t="s">
        <v>72</v>
      </c>
      <c r="K68" s="91" t="s">
        <v>73</v>
      </c>
      <c r="L68" s="92"/>
      <c r="M68" s="106" t="s">
        <v>84</v>
      </c>
      <c r="N68" s="183" t="s">
        <v>91</v>
      </c>
      <c r="O68" s="107"/>
      <c r="P68" s="169" t="n">
        <v>-5.7</v>
      </c>
      <c r="Q68" s="167" t="n">
        <f aca="false">P68*$Q$10</f>
        <v>-7.02468</v>
      </c>
      <c r="R68" s="180"/>
      <c r="S68" s="97"/>
      <c r="T68" s="98"/>
      <c r="U68" s="110" t="n">
        <f aca="false">Q68/F68</f>
        <v>-10.4845970149254</v>
      </c>
      <c r="V68" s="100" t="s">
        <v>46</v>
      </c>
      <c r="W68" s="98"/>
      <c r="X68" s="101"/>
      <c r="Y68" s="98"/>
      <c r="Z68" s="181" t="n">
        <f aca="false">U68</f>
        <v>-10.4845970149254</v>
      </c>
      <c r="AA68" s="100" t="s">
        <v>46</v>
      </c>
      <c r="AB68" s="98"/>
      <c r="AC68" s="81"/>
      <c r="AD68" s="97"/>
    </row>
    <row r="69" s="103" customFormat="true" ht="15.75" hidden="false" customHeight="true" outlineLevel="0" collapsed="false">
      <c r="A69" s="62"/>
      <c r="B69" s="82" t="s">
        <v>86</v>
      </c>
      <c r="C69" s="83"/>
      <c r="D69" s="178" t="n">
        <v>2002</v>
      </c>
      <c r="E69" s="85" t="s">
        <v>87</v>
      </c>
      <c r="F69" s="179" t="n">
        <v>0.67</v>
      </c>
      <c r="G69" s="85" t="s">
        <v>42</v>
      </c>
      <c r="H69" s="88" t="s">
        <v>88</v>
      </c>
      <c r="I69" s="89"/>
      <c r="J69" s="105" t="s">
        <v>72</v>
      </c>
      <c r="K69" s="91" t="s">
        <v>89</v>
      </c>
      <c r="L69" s="92"/>
      <c r="M69" s="106" t="s">
        <v>84</v>
      </c>
      <c r="N69" s="183" t="s">
        <v>91</v>
      </c>
      <c r="O69" s="107"/>
      <c r="P69" s="169" t="n">
        <v>-7.3</v>
      </c>
      <c r="Q69" s="167" t="n">
        <f aca="false">P69*$Q$10</f>
        <v>-8.99652</v>
      </c>
      <c r="R69" s="180"/>
      <c r="S69" s="97"/>
      <c r="T69" s="98"/>
      <c r="U69" s="110" t="n">
        <f aca="false">Q69/F69</f>
        <v>-13.4276417910448</v>
      </c>
      <c r="V69" s="100" t="s">
        <v>46</v>
      </c>
      <c r="W69" s="98"/>
      <c r="X69" s="101"/>
      <c r="Y69" s="98"/>
      <c r="Z69" s="181" t="n">
        <f aca="false">U69</f>
        <v>-13.4276417910448</v>
      </c>
      <c r="AA69" s="100" t="s">
        <v>46</v>
      </c>
      <c r="AB69" s="98"/>
      <c r="AC69" s="81"/>
      <c r="AD69" s="97"/>
    </row>
    <row r="70" s="103" customFormat="true" ht="15.75" hidden="false" customHeight="true" outlineLevel="0" collapsed="false">
      <c r="A70" s="62"/>
      <c r="B70" s="82" t="s">
        <v>86</v>
      </c>
      <c r="C70" s="83"/>
      <c r="D70" s="178" t="n">
        <v>2002</v>
      </c>
      <c r="E70" s="85" t="s">
        <v>87</v>
      </c>
      <c r="F70" s="179" t="n">
        <v>0.67</v>
      </c>
      <c r="G70" s="85" t="s">
        <v>42</v>
      </c>
      <c r="H70" s="88" t="s">
        <v>88</v>
      </c>
      <c r="I70" s="89"/>
      <c r="J70" s="105" t="s">
        <v>72</v>
      </c>
      <c r="K70" s="91" t="s">
        <v>80</v>
      </c>
      <c r="L70" s="92"/>
      <c r="M70" s="106" t="s">
        <v>84</v>
      </c>
      <c r="N70" s="183" t="s">
        <v>91</v>
      </c>
      <c r="O70" s="107"/>
      <c r="P70" s="169" t="n">
        <v>-16.1</v>
      </c>
      <c r="Q70" s="167" t="n">
        <f aca="false">P70*$Q$10</f>
        <v>-19.84164</v>
      </c>
      <c r="R70" s="180"/>
      <c r="S70" s="97"/>
      <c r="T70" s="98"/>
      <c r="U70" s="110" t="n">
        <f aca="false">Q70/F70</f>
        <v>-29.6143880597015</v>
      </c>
      <c r="V70" s="100" t="s">
        <v>46</v>
      </c>
      <c r="W70" s="98"/>
      <c r="X70" s="101"/>
      <c r="Y70" s="98"/>
      <c r="Z70" s="181" t="n">
        <f aca="false">U70</f>
        <v>-29.6143880597015</v>
      </c>
      <c r="AA70" s="100" t="s">
        <v>46</v>
      </c>
      <c r="AB70" s="98"/>
      <c r="AC70" s="81"/>
      <c r="AD70" s="97"/>
    </row>
    <row r="71" s="103" customFormat="true" ht="15.75" hidden="false" customHeight="true" outlineLevel="0" collapsed="false">
      <c r="A71" s="62"/>
      <c r="B71" s="82" t="s">
        <v>86</v>
      </c>
      <c r="C71" s="83"/>
      <c r="D71" s="178" t="n">
        <v>2002</v>
      </c>
      <c r="E71" s="85" t="s">
        <v>87</v>
      </c>
      <c r="F71" s="179" t="n">
        <v>0.67</v>
      </c>
      <c r="G71" s="85" t="s">
        <v>42</v>
      </c>
      <c r="H71" s="88" t="s">
        <v>88</v>
      </c>
      <c r="I71" s="89"/>
      <c r="J71" s="105" t="s">
        <v>76</v>
      </c>
      <c r="K71" s="91" t="s">
        <v>77</v>
      </c>
      <c r="L71" s="92"/>
      <c r="M71" s="106" t="s">
        <v>84</v>
      </c>
      <c r="N71" s="183" t="s">
        <v>91</v>
      </c>
      <c r="O71" s="107"/>
      <c r="P71" s="169" t="n">
        <v>-9.6</v>
      </c>
      <c r="Q71" s="167" t="n">
        <f aca="false">P71*$Q$10</f>
        <v>-11.83104</v>
      </c>
      <c r="R71" s="180"/>
      <c r="S71" s="97"/>
      <c r="T71" s="98"/>
      <c r="U71" s="110" t="n">
        <f aca="false">Q71/F71</f>
        <v>-17.6582686567164</v>
      </c>
      <c r="V71" s="100" t="s">
        <v>46</v>
      </c>
      <c r="W71" s="98"/>
      <c r="X71" s="101"/>
      <c r="Y71" s="98"/>
      <c r="Z71" s="181" t="n">
        <f aca="false">U71</f>
        <v>-17.6582686567164</v>
      </c>
      <c r="AA71" s="100" t="s">
        <v>46</v>
      </c>
      <c r="AB71" s="98"/>
      <c r="AC71" s="81"/>
      <c r="AD71" s="97"/>
    </row>
    <row r="72" s="103" customFormat="true" ht="15.75" hidden="false" customHeight="true" outlineLevel="0" collapsed="false">
      <c r="A72" s="62"/>
      <c r="B72" s="82" t="s">
        <v>86</v>
      </c>
      <c r="C72" s="83"/>
      <c r="D72" s="178" t="n">
        <v>2002</v>
      </c>
      <c r="E72" s="85" t="s">
        <v>87</v>
      </c>
      <c r="F72" s="179" t="n">
        <v>0.67</v>
      </c>
      <c r="G72" s="85" t="s">
        <v>42</v>
      </c>
      <c r="H72" s="88" t="s">
        <v>88</v>
      </c>
      <c r="I72" s="89"/>
      <c r="J72" s="105" t="s">
        <v>72</v>
      </c>
      <c r="K72" s="91" t="s">
        <v>90</v>
      </c>
      <c r="L72" s="92"/>
      <c r="M72" s="106" t="s">
        <v>84</v>
      </c>
      <c r="N72" s="183" t="s">
        <v>91</v>
      </c>
      <c r="O72" s="107"/>
      <c r="P72" s="169" t="n">
        <v>-8.4</v>
      </c>
      <c r="Q72" s="167" t="n">
        <f aca="false">P72*$Q$10</f>
        <v>-10.35216</v>
      </c>
      <c r="R72" s="180"/>
      <c r="S72" s="97"/>
      <c r="T72" s="98"/>
      <c r="U72" s="110" t="n">
        <f aca="false">Q72/F72</f>
        <v>-15.4509850746269</v>
      </c>
      <c r="V72" s="100" t="s">
        <v>46</v>
      </c>
      <c r="W72" s="98"/>
      <c r="X72" s="101"/>
      <c r="Y72" s="98"/>
      <c r="Z72" s="181" t="n">
        <f aca="false">U72</f>
        <v>-15.4509850746269</v>
      </c>
      <c r="AA72" s="100" t="s">
        <v>46</v>
      </c>
      <c r="AB72" s="98"/>
      <c r="AC72" s="81"/>
      <c r="AD72" s="97"/>
    </row>
    <row r="73" s="103" customFormat="true" ht="15.75" hidden="false" customHeight="true" outlineLevel="0" collapsed="false">
      <c r="A73" s="62"/>
      <c r="B73" s="82"/>
      <c r="C73" s="182"/>
      <c r="D73" s="178"/>
      <c r="E73" s="85"/>
      <c r="F73" s="179"/>
      <c r="G73" s="85"/>
      <c r="H73" s="88"/>
      <c r="I73" s="89"/>
      <c r="J73" s="105"/>
      <c r="K73" s="91"/>
      <c r="L73" s="92"/>
      <c r="M73" s="106"/>
      <c r="N73" s="85"/>
      <c r="O73" s="107"/>
      <c r="P73" s="169"/>
      <c r="Q73" s="169"/>
      <c r="R73" s="180"/>
      <c r="S73" s="97"/>
      <c r="T73" s="98"/>
      <c r="U73" s="110"/>
      <c r="V73" s="100"/>
      <c r="W73" s="98"/>
      <c r="X73" s="101"/>
      <c r="Y73" s="98"/>
      <c r="Z73" s="181"/>
      <c r="AA73" s="100"/>
      <c r="AB73" s="98"/>
      <c r="AC73" s="81"/>
      <c r="AD73" s="97"/>
    </row>
    <row r="74" s="103" customFormat="true" ht="15.75" hidden="false" customHeight="true" outlineLevel="0" collapsed="false">
      <c r="A74" s="62"/>
      <c r="B74" s="82" t="s">
        <v>86</v>
      </c>
      <c r="C74" s="83" t="s">
        <v>48</v>
      </c>
      <c r="D74" s="178" t="n">
        <v>2002</v>
      </c>
      <c r="E74" s="85" t="s">
        <v>87</v>
      </c>
      <c r="F74" s="179" t="n">
        <v>0.67</v>
      </c>
      <c r="G74" s="85" t="s">
        <v>42</v>
      </c>
      <c r="H74" s="88" t="s">
        <v>88</v>
      </c>
      <c r="I74" s="89"/>
      <c r="J74" s="105" t="s">
        <v>72</v>
      </c>
      <c r="K74" s="91" t="s">
        <v>73</v>
      </c>
      <c r="L74" s="92"/>
      <c r="M74" s="106" t="s">
        <v>84</v>
      </c>
      <c r="N74" s="85" t="s">
        <v>92</v>
      </c>
      <c r="O74" s="107"/>
      <c r="P74" s="169" t="n">
        <v>-2.4</v>
      </c>
      <c r="Q74" s="169"/>
      <c r="R74" s="180" t="n">
        <f aca="false">0.5*Q68</f>
        <v>-3.51234</v>
      </c>
      <c r="S74" s="97"/>
      <c r="T74" s="98"/>
      <c r="U74" s="110" t="n">
        <f aca="false">P74/F74</f>
        <v>-3.58208955223881</v>
      </c>
      <c r="V74" s="100" t="s">
        <v>46</v>
      </c>
      <c r="W74" s="98"/>
      <c r="X74" s="101" t="n">
        <f aca="false">R74/F74</f>
        <v>-5.24229850746269</v>
      </c>
      <c r="Y74" s="98"/>
      <c r="Z74" s="181" t="n">
        <f aca="false">X74</f>
        <v>-5.24229850746269</v>
      </c>
      <c r="AA74" s="100" t="s">
        <v>46</v>
      </c>
      <c r="AB74" s="98"/>
      <c r="AC74" s="81"/>
      <c r="AD74" s="97"/>
    </row>
    <row r="75" s="103" customFormat="true" ht="15.75" hidden="false" customHeight="true" outlineLevel="0" collapsed="false">
      <c r="A75" s="62"/>
      <c r="B75" s="82" t="s">
        <v>86</v>
      </c>
      <c r="C75" s="83"/>
      <c r="D75" s="178" t="n">
        <v>2002</v>
      </c>
      <c r="E75" s="85" t="s">
        <v>87</v>
      </c>
      <c r="F75" s="179" t="n">
        <v>0.67</v>
      </c>
      <c r="G75" s="85" t="s">
        <v>42</v>
      </c>
      <c r="H75" s="88" t="s">
        <v>88</v>
      </c>
      <c r="I75" s="89"/>
      <c r="J75" s="105" t="s">
        <v>72</v>
      </c>
      <c r="K75" s="91" t="s">
        <v>89</v>
      </c>
      <c r="L75" s="92"/>
      <c r="M75" s="106" t="s">
        <v>84</v>
      </c>
      <c r="N75" s="85" t="s">
        <v>92</v>
      </c>
      <c r="O75" s="107"/>
      <c r="P75" s="169" t="n">
        <v>-3.1</v>
      </c>
      <c r="Q75" s="169"/>
      <c r="R75" s="180" t="n">
        <f aca="false">0.5*Q69</f>
        <v>-4.49826</v>
      </c>
      <c r="S75" s="97"/>
      <c r="T75" s="98"/>
      <c r="U75" s="110" t="n">
        <f aca="false">P75/F75</f>
        <v>-4.62686567164179</v>
      </c>
      <c r="V75" s="100" t="s">
        <v>46</v>
      </c>
      <c r="W75" s="98"/>
      <c r="X75" s="101" t="n">
        <f aca="false">R75/F75</f>
        <v>-6.71382089552239</v>
      </c>
      <c r="Y75" s="98"/>
      <c r="Z75" s="181" t="n">
        <f aca="false">X75</f>
        <v>-6.71382089552239</v>
      </c>
      <c r="AA75" s="100" t="s">
        <v>46</v>
      </c>
      <c r="AB75" s="98"/>
      <c r="AC75" s="81"/>
      <c r="AD75" s="97"/>
    </row>
    <row r="76" s="103" customFormat="true" ht="15.75" hidden="false" customHeight="true" outlineLevel="0" collapsed="false">
      <c r="A76" s="62"/>
      <c r="B76" s="82" t="s">
        <v>86</v>
      </c>
      <c r="C76" s="83"/>
      <c r="D76" s="178" t="n">
        <v>2002</v>
      </c>
      <c r="E76" s="85" t="s">
        <v>87</v>
      </c>
      <c r="F76" s="179" t="n">
        <v>0.67</v>
      </c>
      <c r="G76" s="85" t="s">
        <v>42</v>
      </c>
      <c r="H76" s="88" t="s">
        <v>88</v>
      </c>
      <c r="I76" s="89"/>
      <c r="J76" s="105" t="s">
        <v>72</v>
      </c>
      <c r="K76" s="91" t="s">
        <v>80</v>
      </c>
      <c r="L76" s="92"/>
      <c r="M76" s="106" t="s">
        <v>84</v>
      </c>
      <c r="N76" s="85" t="s">
        <v>92</v>
      </c>
      <c r="O76" s="107"/>
      <c r="P76" s="169" t="n">
        <v>-6.8</v>
      </c>
      <c r="Q76" s="169"/>
      <c r="R76" s="180" t="n">
        <f aca="false">0.5*Q70</f>
        <v>-9.92082</v>
      </c>
      <c r="S76" s="97"/>
      <c r="T76" s="98"/>
      <c r="U76" s="110" t="n">
        <f aca="false">P76/F76</f>
        <v>-10.1492537313433</v>
      </c>
      <c r="V76" s="100" t="s">
        <v>46</v>
      </c>
      <c r="W76" s="98"/>
      <c r="X76" s="101" t="n">
        <f aca="false">R76/F76</f>
        <v>-14.8071940298507</v>
      </c>
      <c r="Y76" s="98"/>
      <c r="Z76" s="181" t="n">
        <f aca="false">X76</f>
        <v>-14.8071940298507</v>
      </c>
      <c r="AA76" s="100" t="s">
        <v>46</v>
      </c>
      <c r="AB76" s="98"/>
      <c r="AC76" s="81"/>
      <c r="AD76" s="97"/>
    </row>
    <row r="77" s="103" customFormat="true" ht="15.75" hidden="false" customHeight="true" outlineLevel="0" collapsed="false">
      <c r="A77" s="62"/>
      <c r="B77" s="82" t="s">
        <v>86</v>
      </c>
      <c r="C77" s="83"/>
      <c r="D77" s="178" t="n">
        <v>2002</v>
      </c>
      <c r="E77" s="85" t="s">
        <v>87</v>
      </c>
      <c r="F77" s="179" t="n">
        <v>0.67</v>
      </c>
      <c r="G77" s="85" t="s">
        <v>42</v>
      </c>
      <c r="H77" s="88" t="s">
        <v>88</v>
      </c>
      <c r="I77" s="89"/>
      <c r="J77" s="105" t="s">
        <v>76</v>
      </c>
      <c r="K77" s="91" t="s">
        <v>77</v>
      </c>
      <c r="L77" s="92"/>
      <c r="M77" s="106" t="s">
        <v>84</v>
      </c>
      <c r="N77" s="85" t="s">
        <v>92</v>
      </c>
      <c r="O77" s="107"/>
      <c r="P77" s="169" t="n">
        <v>-4</v>
      </c>
      <c r="Q77" s="169"/>
      <c r="R77" s="180" t="n">
        <f aca="false">0.5*Q71</f>
        <v>-5.91552</v>
      </c>
      <c r="S77" s="97"/>
      <c r="T77" s="98"/>
      <c r="U77" s="110" t="n">
        <f aca="false">P77/F77</f>
        <v>-5.97014925373134</v>
      </c>
      <c r="V77" s="100" t="s">
        <v>46</v>
      </c>
      <c r="W77" s="98"/>
      <c r="X77" s="101" t="n">
        <f aca="false">R77/F77</f>
        <v>-8.82913432835821</v>
      </c>
      <c r="Y77" s="98"/>
      <c r="Z77" s="181" t="n">
        <f aca="false">X77</f>
        <v>-8.82913432835821</v>
      </c>
      <c r="AA77" s="100" t="s">
        <v>46</v>
      </c>
      <c r="AB77" s="98"/>
      <c r="AC77" s="81"/>
      <c r="AD77" s="97"/>
    </row>
    <row r="78" customFormat="false" ht="15.75" hidden="false" customHeight="true" outlineLevel="0" collapsed="false">
      <c r="A78" s="62"/>
      <c r="B78" s="82" t="s">
        <v>86</v>
      </c>
      <c r="C78" s="83"/>
      <c r="D78" s="178" t="n">
        <v>2002</v>
      </c>
      <c r="E78" s="85" t="s">
        <v>87</v>
      </c>
      <c r="F78" s="179" t="n">
        <v>0.67</v>
      </c>
      <c r="G78" s="85" t="s">
        <v>42</v>
      </c>
      <c r="H78" s="88" t="s">
        <v>88</v>
      </c>
      <c r="I78" s="89"/>
      <c r="J78" s="105" t="s">
        <v>72</v>
      </c>
      <c r="K78" s="91" t="s">
        <v>90</v>
      </c>
      <c r="L78" s="92"/>
      <c r="M78" s="106" t="s">
        <v>84</v>
      </c>
      <c r="N78" s="85" t="s">
        <v>92</v>
      </c>
      <c r="O78" s="107"/>
      <c r="P78" s="169" t="n">
        <v>-3.5</v>
      </c>
      <c r="Q78" s="169"/>
      <c r="R78" s="180" t="n">
        <f aca="false">0.5*Q72</f>
        <v>-5.17608</v>
      </c>
      <c r="S78" s="97"/>
      <c r="T78" s="98"/>
      <c r="U78" s="110" t="n">
        <f aca="false">P78/F78</f>
        <v>-5.22388059701493</v>
      </c>
      <c r="V78" s="100" t="s">
        <v>46</v>
      </c>
      <c r="W78" s="98"/>
      <c r="X78" s="101" t="n">
        <f aca="false">R78/F78</f>
        <v>-7.72549253731343</v>
      </c>
      <c r="Y78" s="98"/>
      <c r="Z78" s="181" t="n">
        <f aca="false">X78</f>
        <v>-7.72549253731343</v>
      </c>
      <c r="AA78" s="100" t="s">
        <v>46</v>
      </c>
      <c r="AC78" s="81"/>
      <c r="AD78" s="97"/>
    </row>
    <row r="79" customFormat="false" ht="15.75" hidden="false" customHeight="true" outlineLevel="0" collapsed="false">
      <c r="A79" s="62"/>
      <c r="B79" s="82"/>
      <c r="C79" s="182"/>
      <c r="D79" s="178"/>
      <c r="E79" s="85"/>
      <c r="F79" s="179"/>
      <c r="G79" s="85"/>
      <c r="H79" s="88"/>
      <c r="I79" s="89"/>
      <c r="J79" s="105"/>
      <c r="K79" s="91"/>
      <c r="L79" s="92"/>
      <c r="M79" s="106"/>
      <c r="N79" s="85"/>
      <c r="O79" s="107"/>
      <c r="P79" s="169"/>
      <c r="Q79" s="169"/>
      <c r="R79" s="180"/>
      <c r="S79" s="97"/>
      <c r="T79" s="98"/>
      <c r="U79" s="110"/>
      <c r="V79" s="100"/>
      <c r="W79" s="98"/>
      <c r="X79" s="101"/>
      <c r="Y79" s="98"/>
      <c r="Z79" s="181"/>
      <c r="AA79" s="100"/>
      <c r="AC79" s="81"/>
      <c r="AD79" s="97"/>
    </row>
    <row r="80" s="103" customFormat="true" ht="15.75" hidden="false" customHeight="true" outlineLevel="0" collapsed="false">
      <c r="A80" s="62"/>
      <c r="B80" s="82" t="s">
        <v>86</v>
      </c>
      <c r="C80" s="83" t="s">
        <v>49</v>
      </c>
      <c r="D80" s="178" t="n">
        <v>2002</v>
      </c>
      <c r="E80" s="85" t="s">
        <v>87</v>
      </c>
      <c r="F80" s="179" t="n">
        <v>0.67</v>
      </c>
      <c r="G80" s="85" t="s">
        <v>42</v>
      </c>
      <c r="H80" s="88" t="s">
        <v>88</v>
      </c>
      <c r="I80" s="89"/>
      <c r="J80" s="105" t="s">
        <v>72</v>
      </c>
      <c r="K80" s="91" t="s">
        <v>73</v>
      </c>
      <c r="L80" s="92"/>
      <c r="M80" s="106"/>
      <c r="N80" s="85"/>
      <c r="O80" s="107"/>
      <c r="P80" s="169"/>
      <c r="Q80" s="169"/>
      <c r="R80" s="180" t="n">
        <f aca="false">0.15*Q68</f>
        <v>-1.053702</v>
      </c>
      <c r="S80" s="97"/>
      <c r="T80" s="98"/>
      <c r="U80" s="110"/>
      <c r="V80" s="100"/>
      <c r="W80" s="98"/>
      <c r="X80" s="101" t="n">
        <f aca="false">R80/F80</f>
        <v>-1.57268955223881</v>
      </c>
      <c r="Y80" s="98"/>
      <c r="Z80" s="181" t="n">
        <f aca="false">X80</f>
        <v>-1.57268955223881</v>
      </c>
      <c r="AA80" s="100" t="s">
        <v>46</v>
      </c>
      <c r="AB80" s="98"/>
      <c r="AC80" s="81"/>
      <c r="AD80" s="97"/>
    </row>
    <row r="81" s="103" customFormat="true" ht="15.75" hidden="false" customHeight="true" outlineLevel="0" collapsed="false">
      <c r="A81" s="62"/>
      <c r="B81" s="82" t="s">
        <v>86</v>
      </c>
      <c r="C81" s="83"/>
      <c r="D81" s="178" t="n">
        <v>2002</v>
      </c>
      <c r="E81" s="85" t="s">
        <v>87</v>
      </c>
      <c r="F81" s="179" t="n">
        <v>0.67</v>
      </c>
      <c r="G81" s="85" t="s">
        <v>42</v>
      </c>
      <c r="H81" s="88" t="s">
        <v>88</v>
      </c>
      <c r="I81" s="89"/>
      <c r="J81" s="105" t="s">
        <v>72</v>
      </c>
      <c r="K81" s="91" t="s">
        <v>89</v>
      </c>
      <c r="L81" s="92"/>
      <c r="M81" s="106"/>
      <c r="N81" s="85"/>
      <c r="O81" s="107"/>
      <c r="P81" s="169"/>
      <c r="Q81" s="169"/>
      <c r="R81" s="180" t="n">
        <f aca="false">0.15*Q69</f>
        <v>-1.349478</v>
      </c>
      <c r="S81" s="97"/>
      <c r="T81" s="98"/>
      <c r="U81" s="110"/>
      <c r="V81" s="100"/>
      <c r="W81" s="98"/>
      <c r="X81" s="101" t="n">
        <f aca="false">R81/F81</f>
        <v>-2.01414626865672</v>
      </c>
      <c r="Y81" s="98"/>
      <c r="Z81" s="181" t="n">
        <f aca="false">X81</f>
        <v>-2.01414626865672</v>
      </c>
      <c r="AA81" s="100" t="s">
        <v>46</v>
      </c>
      <c r="AB81" s="98"/>
      <c r="AC81" s="81"/>
      <c r="AD81" s="97"/>
    </row>
    <row r="82" s="103" customFormat="true" ht="15.75" hidden="false" customHeight="true" outlineLevel="0" collapsed="false">
      <c r="A82" s="62"/>
      <c r="B82" s="82" t="s">
        <v>86</v>
      </c>
      <c r="C82" s="83"/>
      <c r="D82" s="178" t="n">
        <v>2002</v>
      </c>
      <c r="E82" s="85" t="s">
        <v>87</v>
      </c>
      <c r="F82" s="179" t="n">
        <v>0.67</v>
      </c>
      <c r="G82" s="85" t="s">
        <v>42</v>
      </c>
      <c r="H82" s="88" t="s">
        <v>88</v>
      </c>
      <c r="I82" s="89"/>
      <c r="J82" s="105" t="s">
        <v>72</v>
      </c>
      <c r="K82" s="91" t="s">
        <v>80</v>
      </c>
      <c r="L82" s="92"/>
      <c r="M82" s="106"/>
      <c r="N82" s="85"/>
      <c r="O82" s="107"/>
      <c r="P82" s="169"/>
      <c r="Q82" s="169"/>
      <c r="R82" s="180" t="n">
        <f aca="false">0.15*Q70</f>
        <v>-2.976246</v>
      </c>
      <c r="S82" s="97"/>
      <c r="T82" s="98"/>
      <c r="U82" s="110"/>
      <c r="V82" s="100"/>
      <c r="W82" s="98"/>
      <c r="X82" s="101" t="n">
        <f aca="false">R82/F82</f>
        <v>-4.44215820895522</v>
      </c>
      <c r="Y82" s="98"/>
      <c r="Z82" s="181" t="n">
        <f aca="false">X82</f>
        <v>-4.44215820895522</v>
      </c>
      <c r="AA82" s="100" t="s">
        <v>46</v>
      </c>
      <c r="AB82" s="98"/>
      <c r="AC82" s="81"/>
      <c r="AD82" s="97"/>
    </row>
    <row r="83" s="103" customFormat="true" ht="15.75" hidden="false" customHeight="true" outlineLevel="0" collapsed="false">
      <c r="A83" s="62"/>
      <c r="B83" s="82" t="s">
        <v>86</v>
      </c>
      <c r="C83" s="83"/>
      <c r="D83" s="178" t="n">
        <v>2002</v>
      </c>
      <c r="E83" s="85" t="s">
        <v>87</v>
      </c>
      <c r="F83" s="179" t="n">
        <v>0.67</v>
      </c>
      <c r="G83" s="85" t="s">
        <v>42</v>
      </c>
      <c r="H83" s="88" t="s">
        <v>88</v>
      </c>
      <c r="I83" s="89"/>
      <c r="J83" s="105" t="s">
        <v>76</v>
      </c>
      <c r="K83" s="91" t="s">
        <v>77</v>
      </c>
      <c r="L83" s="92"/>
      <c r="M83" s="106"/>
      <c r="N83" s="85"/>
      <c r="O83" s="107"/>
      <c r="P83" s="169"/>
      <c r="Q83" s="169"/>
      <c r="R83" s="180" t="n">
        <f aca="false">0.15*Q71</f>
        <v>-1.774656</v>
      </c>
      <c r="S83" s="97"/>
      <c r="T83" s="98"/>
      <c r="U83" s="110"/>
      <c r="V83" s="100"/>
      <c r="W83" s="98"/>
      <c r="X83" s="101" t="n">
        <f aca="false">R83/F83</f>
        <v>-2.64874029850746</v>
      </c>
      <c r="Y83" s="98"/>
      <c r="Z83" s="181" t="n">
        <f aca="false">X83</f>
        <v>-2.64874029850746</v>
      </c>
      <c r="AA83" s="100" t="s">
        <v>46</v>
      </c>
      <c r="AB83" s="98"/>
      <c r="AC83" s="81"/>
      <c r="AD83" s="97"/>
    </row>
    <row r="84" s="103" customFormat="true" ht="15.75" hidden="false" customHeight="true" outlineLevel="0" collapsed="false">
      <c r="A84" s="62"/>
      <c r="B84" s="82" t="s">
        <v>86</v>
      </c>
      <c r="C84" s="83"/>
      <c r="D84" s="178" t="n">
        <v>2002</v>
      </c>
      <c r="E84" s="85" t="s">
        <v>87</v>
      </c>
      <c r="F84" s="179" t="n">
        <v>0.67</v>
      </c>
      <c r="G84" s="85" t="s">
        <v>42</v>
      </c>
      <c r="H84" s="88" t="s">
        <v>88</v>
      </c>
      <c r="I84" s="89"/>
      <c r="J84" s="105" t="s">
        <v>72</v>
      </c>
      <c r="K84" s="91" t="s">
        <v>90</v>
      </c>
      <c r="L84" s="92"/>
      <c r="M84" s="106"/>
      <c r="N84" s="85"/>
      <c r="O84" s="107"/>
      <c r="P84" s="169"/>
      <c r="Q84" s="169"/>
      <c r="R84" s="180" t="n">
        <f aca="false">0.15*Q72</f>
        <v>-1.552824</v>
      </c>
      <c r="S84" s="97"/>
      <c r="T84" s="98"/>
      <c r="U84" s="110"/>
      <c r="V84" s="100"/>
      <c r="W84" s="98"/>
      <c r="X84" s="101" t="n">
        <f aca="false">R84/F84</f>
        <v>-2.31764776119403</v>
      </c>
      <c r="Y84" s="98"/>
      <c r="Z84" s="181" t="n">
        <f aca="false">X84</f>
        <v>-2.31764776119403</v>
      </c>
      <c r="AA84" s="100" t="s">
        <v>46</v>
      </c>
      <c r="AB84" s="98"/>
      <c r="AC84" s="81"/>
      <c r="AD84" s="97"/>
    </row>
    <row r="85" s="103" customFormat="true" ht="15.75" hidden="false" customHeight="true" outlineLevel="0" collapsed="false">
      <c r="A85" s="62"/>
      <c r="B85" s="82"/>
      <c r="C85" s="145"/>
      <c r="D85" s="146"/>
      <c r="E85" s="147"/>
      <c r="F85" s="148"/>
      <c r="G85" s="147"/>
      <c r="H85" s="162"/>
      <c r="I85" s="60"/>
      <c r="J85" s="170"/>
      <c r="K85" s="177"/>
      <c r="L85" s="71"/>
      <c r="M85" s="164"/>
      <c r="N85" s="147"/>
      <c r="O85" s="165"/>
      <c r="P85" s="154"/>
      <c r="Q85" s="154"/>
      <c r="R85" s="166"/>
      <c r="S85" s="161"/>
      <c r="T85" s="6"/>
      <c r="U85" s="157"/>
      <c r="V85" s="158"/>
      <c r="W85" s="6"/>
      <c r="X85" s="126"/>
      <c r="Y85" s="6"/>
      <c r="Z85" s="160"/>
      <c r="AA85" s="158"/>
      <c r="AB85" s="98"/>
      <c r="AC85" s="81"/>
      <c r="AD85" s="161"/>
    </row>
    <row r="86" s="103" customFormat="true" ht="15.75" hidden="false" customHeight="true" outlineLevel="0" collapsed="false">
      <c r="A86" s="62"/>
      <c r="B86" s="128"/>
      <c r="C86" s="129"/>
      <c r="D86" s="130"/>
      <c r="E86" s="131"/>
      <c r="F86" s="132"/>
      <c r="G86" s="131"/>
      <c r="H86" s="133"/>
      <c r="I86" s="60"/>
      <c r="J86" s="134"/>
      <c r="K86" s="135"/>
      <c r="L86" s="71"/>
      <c r="M86" s="136"/>
      <c r="N86" s="131"/>
      <c r="O86" s="137"/>
      <c r="P86" s="138"/>
      <c r="Q86" s="138"/>
      <c r="R86" s="139"/>
      <c r="S86" s="140"/>
      <c r="T86" s="6"/>
      <c r="U86" s="141"/>
      <c r="V86" s="142"/>
      <c r="W86" s="6"/>
      <c r="X86" s="159"/>
      <c r="Y86" s="6"/>
      <c r="Z86" s="144"/>
      <c r="AA86" s="142"/>
      <c r="AB86" s="98"/>
      <c r="AC86" s="81"/>
      <c r="AD86" s="140"/>
    </row>
    <row r="87" s="103" customFormat="true" ht="15.75" hidden="false" customHeight="true" outlineLevel="0" collapsed="false">
      <c r="A87" s="62"/>
      <c r="B87" s="82" t="s">
        <v>93</v>
      </c>
      <c r="C87" s="83" t="s">
        <v>40</v>
      </c>
      <c r="D87" s="178" t="n">
        <v>2000</v>
      </c>
      <c r="E87" s="85" t="s">
        <v>51</v>
      </c>
      <c r="F87" s="179" t="n">
        <v>0.85</v>
      </c>
      <c r="G87" s="85" t="s">
        <v>42</v>
      </c>
      <c r="H87" s="88" t="s">
        <v>66</v>
      </c>
      <c r="I87" s="89"/>
      <c r="J87" s="105" t="s">
        <v>72</v>
      </c>
      <c r="K87" s="91" t="s">
        <v>73</v>
      </c>
      <c r="L87" s="92"/>
      <c r="M87" s="106" t="s">
        <v>44</v>
      </c>
      <c r="N87" s="85" t="s">
        <v>74</v>
      </c>
      <c r="O87" s="107"/>
      <c r="P87" s="169" t="n">
        <v>16.49</v>
      </c>
      <c r="Q87" s="169"/>
      <c r="R87" s="180"/>
      <c r="S87" s="97"/>
      <c r="T87" s="98"/>
      <c r="U87" s="110" t="n">
        <f aca="false">P87/F87</f>
        <v>19.4</v>
      </c>
      <c r="V87" s="100" t="s">
        <v>46</v>
      </c>
      <c r="W87" s="98"/>
      <c r="X87" s="101"/>
      <c r="Y87" s="98"/>
      <c r="Z87" s="181" t="n">
        <f aca="false">U87</f>
        <v>19.4</v>
      </c>
      <c r="AA87" s="100" t="s">
        <v>46</v>
      </c>
      <c r="AB87" s="98"/>
      <c r="AC87" s="81"/>
      <c r="AD87" s="97"/>
    </row>
    <row r="88" s="103" customFormat="true" ht="15.75" hidden="false" customHeight="true" outlineLevel="0" collapsed="false">
      <c r="A88" s="62"/>
      <c r="B88" s="82" t="s">
        <v>93</v>
      </c>
      <c r="C88" s="83"/>
      <c r="D88" s="178" t="n">
        <v>2000</v>
      </c>
      <c r="E88" s="85" t="s">
        <v>51</v>
      </c>
      <c r="F88" s="179" t="n">
        <v>0.85</v>
      </c>
      <c r="G88" s="85" t="s">
        <v>42</v>
      </c>
      <c r="H88" s="88" t="s">
        <v>66</v>
      </c>
      <c r="I88" s="89"/>
      <c r="J88" s="105" t="s">
        <v>72</v>
      </c>
      <c r="K88" s="91" t="s">
        <v>89</v>
      </c>
      <c r="L88" s="92"/>
      <c r="M88" s="106" t="s">
        <v>44</v>
      </c>
      <c r="N88" s="85" t="s">
        <v>74</v>
      </c>
      <c r="O88" s="107"/>
      <c r="P88" s="169" t="n">
        <v>15.81</v>
      </c>
      <c r="Q88" s="169"/>
      <c r="R88" s="180"/>
      <c r="S88" s="97"/>
      <c r="T88" s="98"/>
      <c r="U88" s="110" t="n">
        <f aca="false">P88/F88</f>
        <v>18.6</v>
      </c>
      <c r="V88" s="100" t="s">
        <v>46</v>
      </c>
      <c r="W88" s="98"/>
      <c r="X88" s="101"/>
      <c r="Y88" s="98"/>
      <c r="Z88" s="181" t="n">
        <f aca="false">U88</f>
        <v>18.6</v>
      </c>
      <c r="AA88" s="100" t="s">
        <v>46</v>
      </c>
      <c r="AB88" s="98"/>
      <c r="AC88" s="81"/>
      <c r="AD88" s="97"/>
    </row>
    <row r="89" s="103" customFormat="true" ht="15.75" hidden="false" customHeight="true" outlineLevel="0" collapsed="false">
      <c r="A89" s="62"/>
      <c r="B89" s="82" t="s">
        <v>93</v>
      </c>
      <c r="C89" s="83"/>
      <c r="D89" s="178" t="n">
        <v>2000</v>
      </c>
      <c r="E89" s="85" t="s">
        <v>51</v>
      </c>
      <c r="F89" s="179" t="n">
        <v>0.85</v>
      </c>
      <c r="G89" s="85" t="s">
        <v>42</v>
      </c>
      <c r="H89" s="88" t="s">
        <v>66</v>
      </c>
      <c r="I89" s="89"/>
      <c r="J89" s="105" t="s">
        <v>72</v>
      </c>
      <c r="K89" s="91" t="s">
        <v>80</v>
      </c>
      <c r="L89" s="92"/>
      <c r="M89" s="106" t="s">
        <v>44</v>
      </c>
      <c r="N89" s="85" t="s">
        <v>74</v>
      </c>
      <c r="O89" s="107"/>
      <c r="P89" s="169" t="n">
        <v>21.59</v>
      </c>
      <c r="Q89" s="169"/>
      <c r="R89" s="180"/>
      <c r="S89" s="97"/>
      <c r="T89" s="98"/>
      <c r="U89" s="110" t="n">
        <f aca="false">P89/F89</f>
        <v>25.4</v>
      </c>
      <c r="V89" s="100" t="s">
        <v>46</v>
      </c>
      <c r="W89" s="98"/>
      <c r="X89" s="101"/>
      <c r="Y89" s="98"/>
      <c r="Z89" s="181" t="n">
        <f aca="false">U89</f>
        <v>25.4</v>
      </c>
      <c r="AA89" s="100" t="s">
        <v>46</v>
      </c>
      <c r="AB89" s="98"/>
      <c r="AC89" s="81"/>
      <c r="AD89" s="97"/>
    </row>
    <row r="90" s="103" customFormat="true" ht="15.75" hidden="false" customHeight="true" outlineLevel="0" collapsed="false">
      <c r="A90" s="62"/>
      <c r="B90" s="82" t="s">
        <v>93</v>
      </c>
      <c r="C90" s="83"/>
      <c r="D90" s="178" t="n">
        <v>2000</v>
      </c>
      <c r="E90" s="85" t="s">
        <v>51</v>
      </c>
      <c r="F90" s="179" t="n">
        <v>0.85</v>
      </c>
      <c r="G90" s="85" t="s">
        <v>42</v>
      </c>
      <c r="H90" s="88" t="s">
        <v>66</v>
      </c>
      <c r="I90" s="89"/>
      <c r="J90" s="105" t="s">
        <v>76</v>
      </c>
      <c r="K90" s="91" t="s">
        <v>77</v>
      </c>
      <c r="L90" s="92"/>
      <c r="M90" s="106" t="s">
        <v>44</v>
      </c>
      <c r="N90" s="85" t="s">
        <v>74</v>
      </c>
      <c r="O90" s="107"/>
      <c r="P90" s="169" t="n">
        <v>13.77</v>
      </c>
      <c r="Q90" s="169"/>
      <c r="R90" s="180"/>
      <c r="S90" s="97"/>
      <c r="T90" s="98"/>
      <c r="U90" s="110" t="n">
        <f aca="false">P90/F90</f>
        <v>16.2</v>
      </c>
      <c r="V90" s="100" t="s">
        <v>46</v>
      </c>
      <c r="W90" s="98"/>
      <c r="X90" s="101"/>
      <c r="Y90" s="98"/>
      <c r="Z90" s="181" t="n">
        <f aca="false">U90</f>
        <v>16.2</v>
      </c>
      <c r="AA90" s="100" t="s">
        <v>46</v>
      </c>
      <c r="AB90" s="98"/>
      <c r="AC90" s="81"/>
      <c r="AD90" s="97"/>
    </row>
    <row r="91" s="103" customFormat="true" ht="15.75" hidden="false" customHeight="true" outlineLevel="0" collapsed="false">
      <c r="A91" s="62"/>
      <c r="B91" s="82" t="s">
        <v>93</v>
      </c>
      <c r="C91" s="83"/>
      <c r="D91" s="178" t="n">
        <v>2000</v>
      </c>
      <c r="E91" s="85" t="s">
        <v>51</v>
      </c>
      <c r="F91" s="179" t="n">
        <v>0.85</v>
      </c>
      <c r="G91" s="85" t="s">
        <v>42</v>
      </c>
      <c r="H91" s="88" t="s">
        <v>66</v>
      </c>
      <c r="I91" s="89"/>
      <c r="J91" s="105" t="s">
        <v>72</v>
      </c>
      <c r="K91" s="91" t="s">
        <v>90</v>
      </c>
      <c r="L91" s="92"/>
      <c r="M91" s="106" t="s">
        <v>44</v>
      </c>
      <c r="N91" s="85" t="s">
        <v>74</v>
      </c>
      <c r="O91" s="107"/>
      <c r="P91" s="169" t="n">
        <v>21.17</v>
      </c>
      <c r="Q91" s="169"/>
      <c r="R91" s="180"/>
      <c r="S91" s="97"/>
      <c r="T91" s="98"/>
      <c r="U91" s="110" t="n">
        <f aca="false">P91/F91</f>
        <v>24.9058823529412</v>
      </c>
      <c r="V91" s="100" t="s">
        <v>46</v>
      </c>
      <c r="W91" s="98"/>
      <c r="X91" s="101"/>
      <c r="Y91" s="98"/>
      <c r="Z91" s="181" t="n">
        <f aca="false">U91</f>
        <v>24.9058823529412</v>
      </c>
      <c r="AA91" s="100" t="s">
        <v>46</v>
      </c>
      <c r="AB91" s="98"/>
      <c r="AC91" s="81"/>
      <c r="AD91" s="97"/>
    </row>
    <row r="92" s="103" customFormat="true" ht="15.75" hidden="false" customHeight="true" outlineLevel="0" collapsed="false">
      <c r="A92" s="62"/>
      <c r="B92" s="82"/>
      <c r="C92" s="182"/>
      <c r="D92" s="178"/>
      <c r="E92" s="85"/>
      <c r="F92" s="179"/>
      <c r="G92" s="85"/>
      <c r="H92" s="88"/>
      <c r="I92" s="89"/>
      <c r="J92" s="105"/>
      <c r="K92" s="91"/>
      <c r="L92" s="92"/>
      <c r="M92" s="106"/>
      <c r="N92" s="85"/>
      <c r="O92" s="107"/>
      <c r="P92" s="169"/>
      <c r="Q92" s="169"/>
      <c r="R92" s="180"/>
      <c r="S92" s="97"/>
      <c r="T92" s="98"/>
      <c r="U92" s="110"/>
      <c r="V92" s="100"/>
      <c r="W92" s="98"/>
      <c r="X92" s="101"/>
      <c r="Y92" s="98"/>
      <c r="Z92" s="181"/>
      <c r="AA92" s="100"/>
      <c r="AB92" s="98"/>
      <c r="AC92" s="81"/>
      <c r="AD92" s="97"/>
    </row>
    <row r="93" s="103" customFormat="true" ht="15.75" hidden="false" customHeight="true" outlineLevel="0" collapsed="false">
      <c r="A93" s="62"/>
      <c r="B93" s="82" t="s">
        <v>93</v>
      </c>
      <c r="C93" s="83" t="s">
        <v>47</v>
      </c>
      <c r="D93" s="178" t="n">
        <v>2000</v>
      </c>
      <c r="E93" s="85" t="s">
        <v>51</v>
      </c>
      <c r="F93" s="179" t="n">
        <v>0.85</v>
      </c>
      <c r="G93" s="85" t="s">
        <v>42</v>
      </c>
      <c r="H93" s="88" t="s">
        <v>66</v>
      </c>
      <c r="I93" s="89"/>
      <c r="J93" s="105" t="s">
        <v>72</v>
      </c>
      <c r="K93" s="91" t="s">
        <v>73</v>
      </c>
      <c r="L93" s="92"/>
      <c r="M93" s="106" t="s">
        <v>84</v>
      </c>
      <c r="N93" s="183" t="s">
        <v>91</v>
      </c>
      <c r="O93" s="107"/>
      <c r="P93" s="169" t="n">
        <v>-7.3</v>
      </c>
      <c r="Q93" s="167" t="n">
        <f aca="false">P93*$Q$10</f>
        <v>-8.99652</v>
      </c>
      <c r="R93" s="180"/>
      <c r="S93" s="184" t="n">
        <v>-8.585</v>
      </c>
      <c r="T93" s="98"/>
      <c r="U93" s="110" t="n">
        <f aca="false">Q93/F93</f>
        <v>-10.5841411764706</v>
      </c>
      <c r="V93" s="100" t="s">
        <v>46</v>
      </c>
      <c r="W93" s="98"/>
      <c r="X93" s="101"/>
      <c r="Y93" s="98"/>
      <c r="Z93" s="181" t="n">
        <f aca="false">U93</f>
        <v>-10.5841411764706</v>
      </c>
      <c r="AA93" s="100" t="s">
        <v>46</v>
      </c>
      <c r="AB93" s="98"/>
      <c r="AC93" s="81"/>
      <c r="AD93" s="97"/>
    </row>
    <row r="94" s="103" customFormat="true" ht="15.75" hidden="false" customHeight="true" outlineLevel="0" collapsed="false">
      <c r="A94" s="62"/>
      <c r="B94" s="82" t="s">
        <v>93</v>
      </c>
      <c r="C94" s="83"/>
      <c r="D94" s="178" t="n">
        <v>2000</v>
      </c>
      <c r="E94" s="85" t="s">
        <v>51</v>
      </c>
      <c r="F94" s="179" t="n">
        <v>0.85</v>
      </c>
      <c r="G94" s="85" t="s">
        <v>42</v>
      </c>
      <c r="H94" s="88" t="s">
        <v>66</v>
      </c>
      <c r="I94" s="89"/>
      <c r="J94" s="105" t="s">
        <v>72</v>
      </c>
      <c r="K94" s="91" t="s">
        <v>89</v>
      </c>
      <c r="L94" s="92"/>
      <c r="M94" s="106" t="s">
        <v>84</v>
      </c>
      <c r="N94" s="183" t="s">
        <v>91</v>
      </c>
      <c r="O94" s="107"/>
      <c r="P94" s="169" t="n">
        <v>-10.91</v>
      </c>
      <c r="Q94" s="167" t="n">
        <f aca="false">P94*$Q$10</f>
        <v>-13.445484</v>
      </c>
      <c r="R94" s="180"/>
      <c r="S94" s="184" t="n">
        <v>-12.835</v>
      </c>
      <c r="T94" s="98"/>
      <c r="U94" s="110" t="n">
        <f aca="false">Q94/F94</f>
        <v>-15.8182164705882</v>
      </c>
      <c r="V94" s="100" t="s">
        <v>46</v>
      </c>
      <c r="W94" s="98"/>
      <c r="X94" s="101"/>
      <c r="Y94" s="98"/>
      <c r="Z94" s="181" t="n">
        <f aca="false">U94</f>
        <v>-15.8182164705882</v>
      </c>
      <c r="AA94" s="100" t="s">
        <v>46</v>
      </c>
      <c r="AB94" s="98"/>
      <c r="AC94" s="81"/>
      <c r="AD94" s="97"/>
    </row>
    <row r="95" s="103" customFormat="true" ht="15.75" hidden="false" customHeight="true" outlineLevel="0" collapsed="false">
      <c r="A95" s="62"/>
      <c r="B95" s="82" t="s">
        <v>93</v>
      </c>
      <c r="C95" s="83"/>
      <c r="D95" s="178" t="n">
        <v>2000</v>
      </c>
      <c r="E95" s="85" t="s">
        <v>51</v>
      </c>
      <c r="F95" s="179" t="n">
        <v>0.85</v>
      </c>
      <c r="G95" s="85" t="s">
        <v>42</v>
      </c>
      <c r="H95" s="88" t="s">
        <v>66</v>
      </c>
      <c r="I95" s="89"/>
      <c r="J95" s="105" t="s">
        <v>72</v>
      </c>
      <c r="K95" s="91" t="s">
        <v>80</v>
      </c>
      <c r="L95" s="92"/>
      <c r="M95" s="106" t="s">
        <v>84</v>
      </c>
      <c r="N95" s="183" t="s">
        <v>91</v>
      </c>
      <c r="O95" s="107"/>
      <c r="P95" s="169" t="n">
        <v>-13.87</v>
      </c>
      <c r="Q95" s="167" t="n">
        <f aca="false">P95*$Q$10</f>
        <v>-17.093388</v>
      </c>
      <c r="R95" s="180"/>
      <c r="S95" s="184" t="n">
        <v>-16.32</v>
      </c>
      <c r="T95" s="98"/>
      <c r="U95" s="110" t="n">
        <f aca="false">Q95/F95</f>
        <v>-20.1098682352941</v>
      </c>
      <c r="V95" s="100" t="s">
        <v>46</v>
      </c>
      <c r="W95" s="98"/>
      <c r="X95" s="101"/>
      <c r="Y95" s="98"/>
      <c r="Z95" s="181" t="n">
        <f aca="false">U95</f>
        <v>-20.1098682352941</v>
      </c>
      <c r="AA95" s="100" t="s">
        <v>46</v>
      </c>
      <c r="AB95" s="98"/>
      <c r="AC95" s="81"/>
      <c r="AD95" s="97"/>
    </row>
    <row r="96" s="103" customFormat="true" ht="15.75" hidden="false" customHeight="true" outlineLevel="0" collapsed="false">
      <c r="A96" s="62"/>
      <c r="B96" s="82" t="s">
        <v>93</v>
      </c>
      <c r="C96" s="83"/>
      <c r="D96" s="178" t="n">
        <v>2000</v>
      </c>
      <c r="E96" s="85" t="s">
        <v>51</v>
      </c>
      <c r="F96" s="179" t="n">
        <v>0.85</v>
      </c>
      <c r="G96" s="85" t="s">
        <v>42</v>
      </c>
      <c r="H96" s="88" t="s">
        <v>66</v>
      </c>
      <c r="I96" s="89"/>
      <c r="J96" s="105" t="s">
        <v>76</v>
      </c>
      <c r="K96" s="91" t="s">
        <v>77</v>
      </c>
      <c r="L96" s="92"/>
      <c r="M96" s="106" t="s">
        <v>84</v>
      </c>
      <c r="N96" s="183" t="s">
        <v>91</v>
      </c>
      <c r="O96" s="107"/>
      <c r="P96" s="169" t="n">
        <v>-9.32</v>
      </c>
      <c r="Q96" s="167" t="n">
        <f aca="false">P96*$Q$10</f>
        <v>-11.485968</v>
      </c>
      <c r="R96" s="180"/>
      <c r="S96" s="184" t="n">
        <v>-10.965</v>
      </c>
      <c r="T96" s="98"/>
      <c r="U96" s="110" t="n">
        <f aca="false">Q96/F96</f>
        <v>-13.5129035294118</v>
      </c>
      <c r="V96" s="100" t="s">
        <v>46</v>
      </c>
      <c r="W96" s="98"/>
      <c r="X96" s="101"/>
      <c r="Y96" s="98"/>
      <c r="Z96" s="181" t="n">
        <f aca="false">U96</f>
        <v>-13.5129035294118</v>
      </c>
      <c r="AA96" s="100" t="s">
        <v>46</v>
      </c>
      <c r="AB96" s="98"/>
      <c r="AC96" s="81"/>
      <c r="AD96" s="97"/>
    </row>
    <row r="97" s="103" customFormat="true" ht="15.75" hidden="false" customHeight="true" outlineLevel="0" collapsed="false">
      <c r="A97" s="62"/>
      <c r="B97" s="82" t="s">
        <v>93</v>
      </c>
      <c r="C97" s="83"/>
      <c r="D97" s="178" t="n">
        <v>2000</v>
      </c>
      <c r="E97" s="85" t="s">
        <v>51</v>
      </c>
      <c r="F97" s="179" t="n">
        <v>0.85</v>
      </c>
      <c r="G97" s="85" t="s">
        <v>42</v>
      </c>
      <c r="H97" s="88" t="s">
        <v>66</v>
      </c>
      <c r="I97" s="89"/>
      <c r="J97" s="105" t="s">
        <v>72</v>
      </c>
      <c r="K97" s="91" t="s">
        <v>90</v>
      </c>
      <c r="L97" s="92"/>
      <c r="M97" s="106" t="s">
        <v>84</v>
      </c>
      <c r="N97" s="183" t="s">
        <v>91</v>
      </c>
      <c r="O97" s="107"/>
      <c r="P97" s="169" t="n">
        <v>-14.02</v>
      </c>
      <c r="Q97" s="167" t="n">
        <f aca="false">P97*$Q$10</f>
        <v>-17.278248</v>
      </c>
      <c r="R97" s="180"/>
      <c r="S97" s="184" t="n">
        <v>-16.49</v>
      </c>
      <c r="T97" s="98"/>
      <c r="U97" s="110" t="n">
        <f aca="false">Q97/F97</f>
        <v>-20.3273505882353</v>
      </c>
      <c r="V97" s="100" t="s">
        <v>46</v>
      </c>
      <c r="W97" s="98"/>
      <c r="X97" s="101"/>
      <c r="Y97" s="98"/>
      <c r="Z97" s="181" t="n">
        <f aca="false">U97</f>
        <v>-20.3273505882353</v>
      </c>
      <c r="AA97" s="100" t="s">
        <v>46</v>
      </c>
      <c r="AB97" s="98"/>
      <c r="AC97" s="81"/>
      <c r="AD97" s="97"/>
    </row>
    <row r="98" s="103" customFormat="true" ht="15.75" hidden="false" customHeight="true" outlineLevel="0" collapsed="false">
      <c r="A98" s="62"/>
      <c r="B98" s="82"/>
      <c r="C98" s="83"/>
      <c r="D98" s="178"/>
      <c r="E98" s="85"/>
      <c r="F98" s="179"/>
      <c r="G98" s="85"/>
      <c r="H98" s="88"/>
      <c r="I98" s="89"/>
      <c r="J98" s="105"/>
      <c r="K98" s="91"/>
      <c r="L98" s="92"/>
      <c r="M98" s="106"/>
      <c r="N98" s="183"/>
      <c r="O98" s="107"/>
      <c r="P98" s="169"/>
      <c r="Q98" s="169"/>
      <c r="R98" s="180"/>
      <c r="S98" s="97"/>
      <c r="T98" s="98"/>
      <c r="U98" s="110"/>
      <c r="V98" s="100"/>
      <c r="W98" s="98"/>
      <c r="X98" s="101"/>
      <c r="Y98" s="98"/>
      <c r="Z98" s="181"/>
      <c r="AA98" s="100"/>
      <c r="AB98" s="98"/>
      <c r="AC98" s="81"/>
      <c r="AD98" s="97"/>
    </row>
    <row r="99" s="103" customFormat="true" ht="15.75" hidden="false" customHeight="true" outlineLevel="0" collapsed="false">
      <c r="A99" s="62"/>
      <c r="B99" s="82" t="s">
        <v>93</v>
      </c>
      <c r="C99" s="83" t="s">
        <v>48</v>
      </c>
      <c r="D99" s="178" t="n">
        <v>2000</v>
      </c>
      <c r="E99" s="85" t="s">
        <v>51</v>
      </c>
      <c r="F99" s="179" t="n">
        <v>0.85</v>
      </c>
      <c r="G99" s="85" t="s">
        <v>42</v>
      </c>
      <c r="H99" s="88" t="s">
        <v>66</v>
      </c>
      <c r="I99" s="89"/>
      <c r="J99" s="105" t="s">
        <v>72</v>
      </c>
      <c r="K99" s="91" t="s">
        <v>73</v>
      </c>
      <c r="L99" s="92"/>
      <c r="M99" s="106" t="s">
        <v>84</v>
      </c>
      <c r="N99" s="183" t="s">
        <v>92</v>
      </c>
      <c r="O99" s="107"/>
      <c r="P99" s="169" t="n">
        <v>-3.13</v>
      </c>
      <c r="Q99" s="169"/>
      <c r="R99" s="180" t="n">
        <f aca="false">0.5*Q93</f>
        <v>-4.49826</v>
      </c>
      <c r="S99" s="97"/>
      <c r="T99" s="98"/>
      <c r="U99" s="110" t="n">
        <f aca="false">P99/F99</f>
        <v>-3.68235294117647</v>
      </c>
      <c r="V99" s="100" t="s">
        <v>46</v>
      </c>
      <c r="W99" s="98"/>
      <c r="X99" s="101" t="n">
        <f aca="false">R99/F99</f>
        <v>-5.29207058823529</v>
      </c>
      <c r="Y99" s="98"/>
      <c r="Z99" s="181" t="n">
        <f aca="false">X99</f>
        <v>-5.29207058823529</v>
      </c>
      <c r="AA99" s="100" t="s">
        <v>46</v>
      </c>
      <c r="AB99" s="98"/>
      <c r="AC99" s="81"/>
      <c r="AD99" s="97"/>
    </row>
    <row r="100" s="103" customFormat="true" ht="15.75" hidden="false" customHeight="true" outlineLevel="0" collapsed="false">
      <c r="A100" s="62"/>
      <c r="B100" s="82" t="s">
        <v>93</v>
      </c>
      <c r="C100" s="83"/>
      <c r="D100" s="178" t="n">
        <v>2000</v>
      </c>
      <c r="E100" s="85" t="s">
        <v>51</v>
      </c>
      <c r="F100" s="179" t="n">
        <v>0.85</v>
      </c>
      <c r="G100" s="85" t="s">
        <v>42</v>
      </c>
      <c r="H100" s="88" t="s">
        <v>66</v>
      </c>
      <c r="I100" s="89"/>
      <c r="J100" s="105" t="s">
        <v>72</v>
      </c>
      <c r="K100" s="91" t="s">
        <v>89</v>
      </c>
      <c r="L100" s="92"/>
      <c r="M100" s="106" t="s">
        <v>84</v>
      </c>
      <c r="N100" s="183" t="s">
        <v>92</v>
      </c>
      <c r="O100" s="107"/>
      <c r="P100" s="169" t="n">
        <v>-4.69</v>
      </c>
      <c r="Q100" s="169"/>
      <c r="R100" s="180" t="n">
        <f aca="false">0.5*Q94</f>
        <v>-6.722742</v>
      </c>
      <c r="S100" s="97"/>
      <c r="T100" s="98"/>
      <c r="U100" s="110" t="n">
        <f aca="false">P100/F100</f>
        <v>-5.51764705882353</v>
      </c>
      <c r="V100" s="100" t="s">
        <v>46</v>
      </c>
      <c r="W100" s="98"/>
      <c r="X100" s="101" t="n">
        <f aca="false">R100/F100</f>
        <v>-7.90910823529412</v>
      </c>
      <c r="Y100" s="98"/>
      <c r="Z100" s="181" t="n">
        <f aca="false">X100</f>
        <v>-7.90910823529412</v>
      </c>
      <c r="AA100" s="100" t="s">
        <v>46</v>
      </c>
      <c r="AB100" s="98"/>
      <c r="AC100" s="81"/>
      <c r="AD100" s="97"/>
    </row>
    <row r="101" s="103" customFormat="true" ht="15.75" hidden="false" customHeight="true" outlineLevel="0" collapsed="false">
      <c r="A101" s="62"/>
      <c r="B101" s="82" t="s">
        <v>93</v>
      </c>
      <c r="C101" s="83"/>
      <c r="D101" s="178" t="n">
        <v>2000</v>
      </c>
      <c r="E101" s="85" t="s">
        <v>51</v>
      </c>
      <c r="F101" s="179" t="n">
        <v>0.85</v>
      </c>
      <c r="G101" s="85" t="s">
        <v>42</v>
      </c>
      <c r="H101" s="88" t="s">
        <v>66</v>
      </c>
      <c r="I101" s="89"/>
      <c r="J101" s="105" t="s">
        <v>72</v>
      </c>
      <c r="K101" s="91" t="s">
        <v>80</v>
      </c>
      <c r="L101" s="92"/>
      <c r="M101" s="106" t="s">
        <v>84</v>
      </c>
      <c r="N101" s="183" t="s">
        <v>92</v>
      </c>
      <c r="O101" s="107"/>
      <c r="P101" s="169" t="n">
        <v>-5.97</v>
      </c>
      <c r="Q101" s="169"/>
      <c r="R101" s="180" t="n">
        <f aca="false">0.5*Q95</f>
        <v>-8.546694</v>
      </c>
      <c r="S101" s="97"/>
      <c r="T101" s="98"/>
      <c r="U101" s="110" t="n">
        <f aca="false">P101/F101</f>
        <v>-7.02352941176471</v>
      </c>
      <c r="V101" s="100" t="s">
        <v>46</v>
      </c>
      <c r="W101" s="98"/>
      <c r="X101" s="101" t="n">
        <f aca="false">R101/F101</f>
        <v>-10.0549341176471</v>
      </c>
      <c r="Y101" s="98"/>
      <c r="Z101" s="181" t="n">
        <f aca="false">X101</f>
        <v>-10.0549341176471</v>
      </c>
      <c r="AA101" s="100" t="s">
        <v>46</v>
      </c>
      <c r="AB101" s="98"/>
      <c r="AC101" s="81"/>
      <c r="AD101" s="97"/>
    </row>
    <row r="102" s="103" customFormat="true" ht="15.75" hidden="false" customHeight="true" outlineLevel="0" collapsed="false">
      <c r="A102" s="62"/>
      <c r="B102" s="82" t="s">
        <v>93</v>
      </c>
      <c r="C102" s="83"/>
      <c r="D102" s="178" t="n">
        <v>2000</v>
      </c>
      <c r="E102" s="85" t="s">
        <v>51</v>
      </c>
      <c r="F102" s="179" t="n">
        <v>0.85</v>
      </c>
      <c r="G102" s="85" t="s">
        <v>42</v>
      </c>
      <c r="H102" s="88" t="s">
        <v>66</v>
      </c>
      <c r="I102" s="89"/>
      <c r="J102" s="105" t="s">
        <v>76</v>
      </c>
      <c r="K102" s="91" t="s">
        <v>77</v>
      </c>
      <c r="L102" s="92"/>
      <c r="M102" s="106" t="s">
        <v>84</v>
      </c>
      <c r="N102" s="183" t="s">
        <v>92</v>
      </c>
      <c r="O102" s="107"/>
      <c r="P102" s="169" t="n">
        <v>-3.99</v>
      </c>
      <c r="Q102" s="169"/>
      <c r="R102" s="180" t="n">
        <f aca="false">0.5*Q96</f>
        <v>-5.742984</v>
      </c>
      <c r="S102" s="97"/>
      <c r="T102" s="98"/>
      <c r="U102" s="110" t="n">
        <f aca="false">P102/F102</f>
        <v>-4.69411764705882</v>
      </c>
      <c r="V102" s="100" t="s">
        <v>46</v>
      </c>
      <c r="W102" s="98"/>
      <c r="X102" s="101" t="n">
        <f aca="false">R102/F102</f>
        <v>-6.75645176470588</v>
      </c>
      <c r="Y102" s="98"/>
      <c r="Z102" s="181" t="n">
        <f aca="false">X102</f>
        <v>-6.75645176470588</v>
      </c>
      <c r="AA102" s="100" t="s">
        <v>46</v>
      </c>
      <c r="AB102" s="98"/>
      <c r="AC102" s="81"/>
      <c r="AD102" s="97"/>
    </row>
    <row r="103" customFormat="false" ht="15.75" hidden="false" customHeight="true" outlineLevel="0" collapsed="false">
      <c r="A103" s="62"/>
      <c r="B103" s="82" t="s">
        <v>93</v>
      </c>
      <c r="C103" s="83"/>
      <c r="D103" s="178" t="n">
        <v>2000</v>
      </c>
      <c r="E103" s="85" t="s">
        <v>51</v>
      </c>
      <c r="F103" s="179" t="n">
        <v>0.85</v>
      </c>
      <c r="G103" s="85" t="s">
        <v>42</v>
      </c>
      <c r="H103" s="88" t="s">
        <v>66</v>
      </c>
      <c r="I103" s="89"/>
      <c r="J103" s="105" t="s">
        <v>72</v>
      </c>
      <c r="K103" s="91" t="s">
        <v>90</v>
      </c>
      <c r="L103" s="92"/>
      <c r="M103" s="106" t="s">
        <v>84</v>
      </c>
      <c r="N103" s="183" t="s">
        <v>92</v>
      </c>
      <c r="O103" s="107"/>
      <c r="P103" s="169" t="n">
        <v>-6.04</v>
      </c>
      <c r="Q103" s="169"/>
      <c r="R103" s="180" t="n">
        <f aca="false">0.5*Q97</f>
        <v>-8.639124</v>
      </c>
      <c r="S103" s="97"/>
      <c r="T103" s="98"/>
      <c r="U103" s="110" t="n">
        <f aca="false">P103/F103</f>
        <v>-7.10588235294118</v>
      </c>
      <c r="V103" s="100" t="s">
        <v>46</v>
      </c>
      <c r="W103" s="98"/>
      <c r="X103" s="101" t="n">
        <f aca="false">R103/F103</f>
        <v>-10.1636752941176</v>
      </c>
      <c r="Y103" s="98"/>
      <c r="Z103" s="181" t="n">
        <f aca="false">X103</f>
        <v>-10.1636752941176</v>
      </c>
      <c r="AA103" s="100" t="s">
        <v>46</v>
      </c>
      <c r="AC103" s="81"/>
      <c r="AD103" s="97"/>
    </row>
    <row r="104" customFormat="false" ht="15.75" hidden="false" customHeight="true" outlineLevel="0" collapsed="false">
      <c r="A104" s="62"/>
      <c r="B104" s="82"/>
      <c r="C104" s="83"/>
      <c r="D104" s="178"/>
      <c r="E104" s="85"/>
      <c r="F104" s="179"/>
      <c r="G104" s="85"/>
      <c r="H104" s="88"/>
      <c r="I104" s="89"/>
      <c r="J104" s="105"/>
      <c r="K104" s="91"/>
      <c r="L104" s="92"/>
      <c r="M104" s="106"/>
      <c r="N104" s="183"/>
      <c r="O104" s="107"/>
      <c r="P104" s="169"/>
      <c r="Q104" s="169"/>
      <c r="R104" s="180"/>
      <c r="S104" s="97"/>
      <c r="T104" s="98"/>
      <c r="U104" s="110"/>
      <c r="V104" s="100"/>
      <c r="W104" s="98"/>
      <c r="X104" s="101"/>
      <c r="Y104" s="98"/>
      <c r="Z104" s="181"/>
      <c r="AA104" s="100"/>
      <c r="AC104" s="81"/>
      <c r="AD104" s="97"/>
    </row>
    <row r="105" s="103" customFormat="true" ht="15.75" hidden="false" customHeight="true" outlineLevel="0" collapsed="false">
      <c r="A105" s="62"/>
      <c r="B105" s="82" t="s">
        <v>93</v>
      </c>
      <c r="C105" s="83" t="s">
        <v>49</v>
      </c>
      <c r="D105" s="178" t="n">
        <v>2000</v>
      </c>
      <c r="E105" s="85" t="s">
        <v>51</v>
      </c>
      <c r="F105" s="179" t="n">
        <v>0.85</v>
      </c>
      <c r="G105" s="85" t="s">
        <v>42</v>
      </c>
      <c r="H105" s="88" t="s">
        <v>66</v>
      </c>
      <c r="I105" s="89"/>
      <c r="J105" s="105" t="s">
        <v>72</v>
      </c>
      <c r="K105" s="91" t="s">
        <v>73</v>
      </c>
      <c r="L105" s="92"/>
      <c r="M105" s="106" t="s">
        <v>84</v>
      </c>
      <c r="N105" s="183" t="s">
        <v>94</v>
      </c>
      <c r="O105" s="107"/>
      <c r="P105" s="169" t="n">
        <v>-1.09</v>
      </c>
      <c r="Q105" s="169"/>
      <c r="R105" s="180" t="n">
        <f aca="false">0.15*Q93</f>
        <v>-1.349478</v>
      </c>
      <c r="S105" s="97"/>
      <c r="T105" s="98"/>
      <c r="U105" s="110" t="n">
        <f aca="false">P105/F105</f>
        <v>-1.28235294117647</v>
      </c>
      <c r="V105" s="100" t="s">
        <v>46</v>
      </c>
      <c r="W105" s="98"/>
      <c r="X105" s="101" t="n">
        <f aca="false">R105/F105</f>
        <v>-1.58762117647059</v>
      </c>
      <c r="Y105" s="98"/>
      <c r="Z105" s="181" t="n">
        <f aca="false">X105</f>
        <v>-1.58762117647059</v>
      </c>
      <c r="AA105" s="100" t="s">
        <v>46</v>
      </c>
      <c r="AB105" s="98"/>
      <c r="AC105" s="81"/>
      <c r="AD105" s="97"/>
    </row>
    <row r="106" s="103" customFormat="true" ht="15.75" hidden="false" customHeight="true" outlineLevel="0" collapsed="false">
      <c r="A106" s="62"/>
      <c r="B106" s="82" t="s">
        <v>93</v>
      </c>
      <c r="C106" s="83"/>
      <c r="D106" s="178" t="n">
        <v>2000</v>
      </c>
      <c r="E106" s="85" t="s">
        <v>51</v>
      </c>
      <c r="F106" s="179" t="n">
        <v>0.85</v>
      </c>
      <c r="G106" s="85" t="s">
        <v>42</v>
      </c>
      <c r="H106" s="88" t="s">
        <v>66</v>
      </c>
      <c r="I106" s="89"/>
      <c r="J106" s="105" t="s">
        <v>72</v>
      </c>
      <c r="K106" s="91" t="s">
        <v>89</v>
      </c>
      <c r="L106" s="92"/>
      <c r="M106" s="106" t="s">
        <v>84</v>
      </c>
      <c r="N106" s="183" t="s">
        <v>94</v>
      </c>
      <c r="O106" s="107"/>
      <c r="P106" s="169" t="n">
        <v>-1.64</v>
      </c>
      <c r="Q106" s="169"/>
      <c r="R106" s="180" t="n">
        <f aca="false">0.15*Q94</f>
        <v>-2.0168226</v>
      </c>
      <c r="S106" s="97"/>
      <c r="T106" s="98"/>
      <c r="U106" s="110" t="n">
        <f aca="false">P106/F106</f>
        <v>-1.92941176470588</v>
      </c>
      <c r="V106" s="100" t="s">
        <v>46</v>
      </c>
      <c r="W106" s="98"/>
      <c r="X106" s="101" t="n">
        <f aca="false">R106/F106</f>
        <v>-2.37273247058823</v>
      </c>
      <c r="Y106" s="98"/>
      <c r="Z106" s="181" t="n">
        <f aca="false">X106</f>
        <v>-2.37273247058823</v>
      </c>
      <c r="AA106" s="100" t="s">
        <v>46</v>
      </c>
      <c r="AB106" s="98"/>
      <c r="AC106" s="81"/>
      <c r="AD106" s="97"/>
    </row>
    <row r="107" s="103" customFormat="true" ht="15.75" hidden="false" customHeight="true" outlineLevel="0" collapsed="false">
      <c r="A107" s="62"/>
      <c r="B107" s="82" t="s">
        <v>93</v>
      </c>
      <c r="C107" s="83"/>
      <c r="D107" s="178" t="n">
        <v>2000</v>
      </c>
      <c r="E107" s="85" t="s">
        <v>51</v>
      </c>
      <c r="F107" s="179" t="n">
        <v>0.85</v>
      </c>
      <c r="G107" s="85" t="s">
        <v>42</v>
      </c>
      <c r="H107" s="88" t="s">
        <v>66</v>
      </c>
      <c r="I107" s="89"/>
      <c r="J107" s="105" t="s">
        <v>72</v>
      </c>
      <c r="K107" s="91" t="s">
        <v>80</v>
      </c>
      <c r="L107" s="92"/>
      <c r="M107" s="106" t="s">
        <v>84</v>
      </c>
      <c r="N107" s="183" t="s">
        <v>94</v>
      </c>
      <c r="O107" s="107"/>
      <c r="P107" s="169" t="n">
        <v>-2.08</v>
      </c>
      <c r="Q107" s="169"/>
      <c r="R107" s="180" t="n">
        <f aca="false">0.15*Q95</f>
        <v>-2.5640082</v>
      </c>
      <c r="S107" s="97"/>
      <c r="T107" s="98"/>
      <c r="U107" s="110" t="n">
        <f aca="false">P107/F107</f>
        <v>-2.44705882352941</v>
      </c>
      <c r="V107" s="100" t="s">
        <v>46</v>
      </c>
      <c r="W107" s="98"/>
      <c r="X107" s="101" t="n">
        <f aca="false">R107/F107</f>
        <v>-3.01648023529412</v>
      </c>
      <c r="Y107" s="98"/>
      <c r="Z107" s="181" t="n">
        <f aca="false">X107</f>
        <v>-3.01648023529412</v>
      </c>
      <c r="AA107" s="100" t="s">
        <v>46</v>
      </c>
      <c r="AB107" s="98"/>
      <c r="AC107" s="81"/>
      <c r="AD107" s="97"/>
    </row>
    <row r="108" s="103" customFormat="true" ht="15.75" hidden="false" customHeight="true" outlineLevel="0" collapsed="false">
      <c r="A108" s="62"/>
      <c r="B108" s="82" t="s">
        <v>93</v>
      </c>
      <c r="C108" s="83"/>
      <c r="D108" s="178" t="n">
        <v>2000</v>
      </c>
      <c r="E108" s="85" t="s">
        <v>51</v>
      </c>
      <c r="F108" s="179" t="n">
        <v>0.85</v>
      </c>
      <c r="G108" s="85" t="s">
        <v>42</v>
      </c>
      <c r="H108" s="88" t="s">
        <v>66</v>
      </c>
      <c r="I108" s="89"/>
      <c r="J108" s="105" t="s">
        <v>76</v>
      </c>
      <c r="K108" s="91" t="s">
        <v>77</v>
      </c>
      <c r="L108" s="92"/>
      <c r="M108" s="106" t="s">
        <v>84</v>
      </c>
      <c r="N108" s="183" t="s">
        <v>94</v>
      </c>
      <c r="O108" s="107"/>
      <c r="P108" s="169" t="n">
        <v>-1.4</v>
      </c>
      <c r="Q108" s="169"/>
      <c r="R108" s="180" t="n">
        <f aca="false">0.15*Q96</f>
        <v>-1.7228952</v>
      </c>
      <c r="S108" s="97"/>
      <c r="T108" s="98"/>
      <c r="U108" s="110" t="n">
        <f aca="false">P108/F108</f>
        <v>-1.64705882352941</v>
      </c>
      <c r="V108" s="100" t="s">
        <v>46</v>
      </c>
      <c r="W108" s="98"/>
      <c r="X108" s="101" t="n">
        <f aca="false">R108/F108</f>
        <v>-2.02693552941176</v>
      </c>
      <c r="Y108" s="98"/>
      <c r="Z108" s="181" t="n">
        <f aca="false">X108</f>
        <v>-2.02693552941176</v>
      </c>
      <c r="AA108" s="100" t="s">
        <v>46</v>
      </c>
      <c r="AB108" s="98"/>
      <c r="AC108" s="81"/>
      <c r="AD108" s="97"/>
    </row>
    <row r="109" s="103" customFormat="true" ht="15.75" hidden="false" customHeight="true" outlineLevel="0" collapsed="false">
      <c r="A109" s="62"/>
      <c r="B109" s="82" t="s">
        <v>93</v>
      </c>
      <c r="C109" s="83"/>
      <c r="D109" s="178" t="n">
        <v>2000</v>
      </c>
      <c r="E109" s="85" t="s">
        <v>51</v>
      </c>
      <c r="F109" s="179" t="n">
        <v>0.85</v>
      </c>
      <c r="G109" s="85" t="s">
        <v>42</v>
      </c>
      <c r="H109" s="88" t="s">
        <v>66</v>
      </c>
      <c r="I109" s="89"/>
      <c r="J109" s="105" t="s">
        <v>72</v>
      </c>
      <c r="K109" s="91" t="s">
        <v>90</v>
      </c>
      <c r="L109" s="92"/>
      <c r="M109" s="106" t="s">
        <v>84</v>
      </c>
      <c r="N109" s="183" t="s">
        <v>94</v>
      </c>
      <c r="O109" s="107"/>
      <c r="P109" s="169" t="n">
        <v>-2.1</v>
      </c>
      <c r="Q109" s="169"/>
      <c r="R109" s="180" t="n">
        <f aca="false">0.15*Q97</f>
        <v>-2.5917372</v>
      </c>
      <c r="S109" s="97"/>
      <c r="T109" s="98"/>
      <c r="U109" s="110" t="n">
        <f aca="false">P109/F109</f>
        <v>-2.47058823529412</v>
      </c>
      <c r="V109" s="100" t="s">
        <v>46</v>
      </c>
      <c r="W109" s="98"/>
      <c r="X109" s="101" t="n">
        <f aca="false">R109/F109</f>
        <v>-3.04910258823529</v>
      </c>
      <c r="Y109" s="98"/>
      <c r="Z109" s="181" t="n">
        <f aca="false">X109</f>
        <v>-3.04910258823529</v>
      </c>
      <c r="AA109" s="100" t="s">
        <v>46</v>
      </c>
      <c r="AB109" s="98"/>
      <c r="AC109" s="81"/>
      <c r="AD109" s="97"/>
    </row>
    <row r="110" s="103" customFormat="true" ht="15.75" hidden="false" customHeight="true" outlineLevel="0" collapsed="false">
      <c r="A110" s="62"/>
      <c r="B110" s="82"/>
      <c r="C110" s="145"/>
      <c r="D110" s="146"/>
      <c r="E110" s="147"/>
      <c r="F110" s="148"/>
      <c r="G110" s="147"/>
      <c r="H110" s="162"/>
      <c r="I110" s="60"/>
      <c r="J110" s="170"/>
      <c r="K110" s="177"/>
      <c r="L110" s="71"/>
      <c r="M110" s="164"/>
      <c r="N110" s="185"/>
      <c r="O110" s="165"/>
      <c r="P110" s="154"/>
      <c r="Q110" s="154"/>
      <c r="R110" s="166"/>
      <c r="S110" s="161"/>
      <c r="T110" s="6"/>
      <c r="U110" s="157"/>
      <c r="V110" s="158"/>
      <c r="W110" s="6"/>
      <c r="X110" s="159"/>
      <c r="Y110" s="6"/>
      <c r="Z110" s="160"/>
      <c r="AA110" s="158"/>
      <c r="AB110" s="98"/>
      <c r="AC110" s="81"/>
      <c r="AD110" s="161"/>
    </row>
    <row r="111" s="103" customFormat="true" ht="15.75" hidden="false" customHeight="true" outlineLevel="0" collapsed="false">
      <c r="A111" s="62"/>
      <c r="B111" s="128"/>
      <c r="C111" s="129"/>
      <c r="D111" s="130"/>
      <c r="E111" s="131"/>
      <c r="F111" s="132"/>
      <c r="G111" s="131"/>
      <c r="H111" s="133"/>
      <c r="I111" s="60"/>
      <c r="J111" s="134"/>
      <c r="K111" s="135"/>
      <c r="L111" s="71"/>
      <c r="M111" s="136"/>
      <c r="N111" s="131"/>
      <c r="O111" s="137"/>
      <c r="P111" s="138"/>
      <c r="Q111" s="138"/>
      <c r="R111" s="139"/>
      <c r="S111" s="140"/>
      <c r="T111" s="6"/>
      <c r="U111" s="141"/>
      <c r="V111" s="142"/>
      <c r="W111" s="6"/>
      <c r="X111" s="159"/>
      <c r="Y111" s="6"/>
      <c r="Z111" s="144"/>
      <c r="AA111" s="142"/>
      <c r="AB111" s="98"/>
      <c r="AC111" s="81"/>
      <c r="AD111" s="140"/>
    </row>
    <row r="112" s="103" customFormat="true" ht="15.75" hidden="false" customHeight="true" outlineLevel="0" collapsed="false">
      <c r="A112" s="62"/>
      <c r="B112" s="82" t="s">
        <v>95</v>
      </c>
      <c r="C112" s="145" t="s">
        <v>40</v>
      </c>
      <c r="D112" s="146" t="n">
        <v>2000</v>
      </c>
      <c r="E112" s="147" t="s">
        <v>51</v>
      </c>
      <c r="F112" s="148" t="n">
        <v>0.85</v>
      </c>
      <c r="G112" s="147" t="s">
        <v>42</v>
      </c>
      <c r="H112" s="162" t="s">
        <v>66</v>
      </c>
      <c r="I112" s="60"/>
      <c r="J112" s="170" t="s">
        <v>62</v>
      </c>
      <c r="K112" s="177" t="s">
        <v>96</v>
      </c>
      <c r="L112" s="71"/>
      <c r="M112" s="164" t="s">
        <v>97</v>
      </c>
      <c r="N112" s="147" t="s">
        <v>98</v>
      </c>
      <c r="O112" s="165"/>
      <c r="P112" s="154" t="n">
        <v>17.9</v>
      </c>
      <c r="Q112" s="154"/>
      <c r="R112" s="166"/>
      <c r="S112" s="161"/>
      <c r="T112" s="6"/>
      <c r="U112" s="157" t="n">
        <f aca="false">P112/F112</f>
        <v>21.0588235294118</v>
      </c>
      <c r="V112" s="158" t="s">
        <v>46</v>
      </c>
      <c r="W112" s="6"/>
      <c r="X112" s="159"/>
      <c r="Y112" s="6"/>
      <c r="Z112" s="160" t="n">
        <f aca="false">U112</f>
        <v>21.0588235294118</v>
      </c>
      <c r="AA112" s="158" t="s">
        <v>46</v>
      </c>
      <c r="AB112" s="98"/>
      <c r="AC112" s="81"/>
      <c r="AD112" s="161"/>
    </row>
    <row r="113" s="103" customFormat="true" ht="15.75" hidden="false" customHeight="true" outlineLevel="0" collapsed="false">
      <c r="A113" s="62"/>
      <c r="B113" s="82" t="s">
        <v>95</v>
      </c>
      <c r="C113" s="145"/>
      <c r="D113" s="146" t="n">
        <v>2000</v>
      </c>
      <c r="E113" s="147" t="s">
        <v>51</v>
      </c>
      <c r="F113" s="148" t="n">
        <v>0.85</v>
      </c>
      <c r="G113" s="147" t="s">
        <v>42</v>
      </c>
      <c r="H113" s="162" t="s">
        <v>66</v>
      </c>
      <c r="I113" s="60"/>
      <c r="J113" s="170" t="s">
        <v>62</v>
      </c>
      <c r="K113" s="177" t="s">
        <v>96</v>
      </c>
      <c r="L113" s="71"/>
      <c r="M113" s="164" t="s">
        <v>97</v>
      </c>
      <c r="N113" s="147" t="s">
        <v>98</v>
      </c>
      <c r="O113" s="165"/>
      <c r="P113" s="154" t="n">
        <v>19.4</v>
      </c>
      <c r="Q113" s="154"/>
      <c r="R113" s="166"/>
      <c r="S113" s="161"/>
      <c r="T113" s="6"/>
      <c r="U113" s="157" t="n">
        <f aca="false">P113/F113</f>
        <v>22.8235294117647</v>
      </c>
      <c r="V113" s="158" t="s">
        <v>46</v>
      </c>
      <c r="W113" s="6"/>
      <c r="X113" s="159"/>
      <c r="Y113" s="6"/>
      <c r="Z113" s="160" t="n">
        <f aca="false">U113</f>
        <v>22.8235294117647</v>
      </c>
      <c r="AA113" s="158" t="s">
        <v>46</v>
      </c>
      <c r="AB113" s="98"/>
      <c r="AC113" s="81"/>
      <c r="AD113" s="161"/>
    </row>
    <row r="114" s="103" customFormat="true" ht="15.75" hidden="false" customHeight="true" outlineLevel="0" collapsed="false">
      <c r="A114" s="62"/>
      <c r="B114" s="82" t="s">
        <v>95</v>
      </c>
      <c r="C114" s="145"/>
      <c r="D114" s="146" t="n">
        <v>2000</v>
      </c>
      <c r="E114" s="147" t="s">
        <v>51</v>
      </c>
      <c r="F114" s="148" t="n">
        <v>0.85</v>
      </c>
      <c r="G114" s="147" t="s">
        <v>42</v>
      </c>
      <c r="H114" s="162" t="s">
        <v>66</v>
      </c>
      <c r="I114" s="60"/>
      <c r="J114" s="170" t="s">
        <v>62</v>
      </c>
      <c r="K114" s="177" t="s">
        <v>96</v>
      </c>
      <c r="L114" s="71"/>
      <c r="M114" s="164" t="s">
        <v>97</v>
      </c>
      <c r="N114" s="147" t="s">
        <v>98</v>
      </c>
      <c r="O114" s="165"/>
      <c r="P114" s="154" t="n">
        <v>21.8</v>
      </c>
      <c r="Q114" s="154"/>
      <c r="R114" s="166"/>
      <c r="S114" s="161"/>
      <c r="T114" s="6"/>
      <c r="U114" s="157" t="n">
        <f aca="false">P114/F114</f>
        <v>25.6470588235294</v>
      </c>
      <c r="V114" s="158" t="s">
        <v>46</v>
      </c>
      <c r="W114" s="6"/>
      <c r="X114" s="159"/>
      <c r="Y114" s="6"/>
      <c r="Z114" s="160" t="n">
        <f aca="false">U114</f>
        <v>25.6470588235294</v>
      </c>
      <c r="AA114" s="158" t="s">
        <v>46</v>
      </c>
      <c r="AB114" s="98"/>
      <c r="AC114" s="81"/>
      <c r="AD114" s="161"/>
    </row>
    <row r="115" s="103" customFormat="true" ht="15.75" hidden="false" customHeight="true" outlineLevel="0" collapsed="false">
      <c r="A115" s="62"/>
      <c r="B115" s="82"/>
      <c r="C115" s="186"/>
      <c r="D115" s="146"/>
      <c r="E115" s="147"/>
      <c r="F115" s="148"/>
      <c r="G115" s="147"/>
      <c r="H115" s="162"/>
      <c r="I115" s="60"/>
      <c r="J115" s="170"/>
      <c r="K115" s="177"/>
      <c r="L115" s="71"/>
      <c r="M115" s="164"/>
      <c r="N115" s="147"/>
      <c r="O115" s="165"/>
      <c r="P115" s="154"/>
      <c r="Q115" s="154"/>
      <c r="R115" s="166"/>
      <c r="S115" s="161"/>
      <c r="T115" s="6"/>
      <c r="U115" s="157"/>
      <c r="V115" s="158"/>
      <c r="W115" s="6"/>
      <c r="X115" s="159"/>
      <c r="Y115" s="6"/>
      <c r="Z115" s="160"/>
      <c r="AA115" s="158"/>
      <c r="AB115" s="98"/>
      <c r="AC115" s="81"/>
      <c r="AD115" s="161"/>
    </row>
    <row r="116" s="103" customFormat="true" ht="15.75" hidden="false" customHeight="true" outlineLevel="0" collapsed="false">
      <c r="A116" s="62"/>
      <c r="B116" s="82" t="s">
        <v>95</v>
      </c>
      <c r="C116" s="145" t="s">
        <v>47</v>
      </c>
      <c r="D116" s="146" t="n">
        <v>2000</v>
      </c>
      <c r="E116" s="147" t="s">
        <v>51</v>
      </c>
      <c r="F116" s="148" t="n">
        <v>0.85</v>
      </c>
      <c r="G116" s="147" t="s">
        <v>42</v>
      </c>
      <c r="H116" s="162" t="s">
        <v>66</v>
      </c>
      <c r="I116" s="60"/>
      <c r="J116" s="170" t="s">
        <v>62</v>
      </c>
      <c r="K116" s="177" t="s">
        <v>96</v>
      </c>
      <c r="L116" s="71"/>
      <c r="M116" s="164" t="s">
        <v>82</v>
      </c>
      <c r="N116" s="185" t="s">
        <v>83</v>
      </c>
      <c r="O116" s="165"/>
      <c r="P116" s="154" t="n">
        <v>-11.6</v>
      </c>
      <c r="Q116" s="167" t="n">
        <f aca="false">P116*$Q$10</f>
        <v>-14.29584</v>
      </c>
      <c r="R116" s="166"/>
      <c r="S116" s="161"/>
      <c r="T116" s="6"/>
      <c r="U116" s="157" t="n">
        <f aca="false">Q116/F116</f>
        <v>-16.8186352941176</v>
      </c>
      <c r="V116" s="158" t="s">
        <v>46</v>
      </c>
      <c r="W116" s="6"/>
      <c r="X116" s="159"/>
      <c r="Y116" s="6"/>
      <c r="Z116" s="160" t="n">
        <f aca="false">U116</f>
        <v>-16.8186352941176</v>
      </c>
      <c r="AA116" s="158" t="s">
        <v>46</v>
      </c>
      <c r="AB116" s="98"/>
      <c r="AC116" s="81"/>
      <c r="AD116" s="161"/>
    </row>
    <row r="117" s="103" customFormat="true" ht="15.75" hidden="false" customHeight="true" outlineLevel="0" collapsed="false">
      <c r="A117" s="62"/>
      <c r="B117" s="82" t="s">
        <v>95</v>
      </c>
      <c r="C117" s="145"/>
      <c r="D117" s="146" t="n">
        <v>2000</v>
      </c>
      <c r="E117" s="147" t="s">
        <v>51</v>
      </c>
      <c r="F117" s="148" t="n">
        <v>0.85</v>
      </c>
      <c r="G117" s="147" t="s">
        <v>42</v>
      </c>
      <c r="H117" s="162" t="s">
        <v>66</v>
      </c>
      <c r="I117" s="60"/>
      <c r="J117" s="170" t="s">
        <v>62</v>
      </c>
      <c r="K117" s="177" t="s">
        <v>96</v>
      </c>
      <c r="L117" s="71"/>
      <c r="M117" s="164" t="s">
        <v>82</v>
      </c>
      <c r="N117" s="185" t="s">
        <v>83</v>
      </c>
      <c r="O117" s="165"/>
      <c r="P117" s="154" t="n">
        <v>-13.8</v>
      </c>
      <c r="Q117" s="167" t="n">
        <f aca="false">P117*$Q$10</f>
        <v>-17.00712</v>
      </c>
      <c r="R117" s="166"/>
      <c r="S117" s="161"/>
      <c r="T117" s="6"/>
      <c r="U117" s="157" t="n">
        <f aca="false">Q117/F117</f>
        <v>-20.0083764705882</v>
      </c>
      <c r="V117" s="158" t="s">
        <v>46</v>
      </c>
      <c r="W117" s="6"/>
      <c r="X117" s="159"/>
      <c r="Y117" s="6"/>
      <c r="Z117" s="160" t="n">
        <f aca="false">U117</f>
        <v>-20.0083764705882</v>
      </c>
      <c r="AA117" s="158" t="s">
        <v>46</v>
      </c>
      <c r="AB117" s="98"/>
      <c r="AC117" s="81"/>
      <c r="AD117" s="161"/>
    </row>
    <row r="118" s="103" customFormat="true" ht="15.75" hidden="false" customHeight="true" outlineLevel="0" collapsed="false">
      <c r="A118" s="62"/>
      <c r="B118" s="82" t="s">
        <v>95</v>
      </c>
      <c r="C118" s="145"/>
      <c r="D118" s="146" t="n">
        <v>2000</v>
      </c>
      <c r="E118" s="147" t="s">
        <v>51</v>
      </c>
      <c r="F118" s="148" t="n">
        <v>0.85</v>
      </c>
      <c r="G118" s="147" t="s">
        <v>42</v>
      </c>
      <c r="H118" s="162" t="s">
        <v>66</v>
      </c>
      <c r="I118" s="60"/>
      <c r="J118" s="170" t="s">
        <v>62</v>
      </c>
      <c r="K118" s="177" t="s">
        <v>96</v>
      </c>
      <c r="L118" s="71"/>
      <c r="M118" s="164" t="s">
        <v>82</v>
      </c>
      <c r="N118" s="185" t="s">
        <v>83</v>
      </c>
      <c r="O118" s="165"/>
      <c r="P118" s="154" t="n">
        <v>-22.2</v>
      </c>
      <c r="Q118" s="167" t="n">
        <f aca="false">P118*$Q$10</f>
        <v>-27.35928</v>
      </c>
      <c r="R118" s="166"/>
      <c r="S118" s="161"/>
      <c r="T118" s="6"/>
      <c r="U118" s="157" t="n">
        <f aca="false">Q118/F118</f>
        <v>-32.1873882352941</v>
      </c>
      <c r="V118" s="158" t="s">
        <v>46</v>
      </c>
      <c r="W118" s="6"/>
      <c r="X118" s="159"/>
      <c r="Y118" s="6"/>
      <c r="Z118" s="160" t="n">
        <f aca="false">U118</f>
        <v>-32.1873882352941</v>
      </c>
      <c r="AA118" s="158" t="s">
        <v>46</v>
      </c>
      <c r="AB118" s="98"/>
      <c r="AC118" s="81"/>
      <c r="AD118" s="161"/>
    </row>
    <row r="119" s="103" customFormat="true" ht="15.75" hidden="false" customHeight="true" outlineLevel="0" collapsed="false">
      <c r="A119" s="62"/>
      <c r="B119" s="82"/>
      <c r="C119" s="145"/>
      <c r="D119" s="146"/>
      <c r="E119" s="147"/>
      <c r="F119" s="148"/>
      <c r="G119" s="147"/>
      <c r="H119" s="162"/>
      <c r="I119" s="60"/>
      <c r="J119" s="170"/>
      <c r="K119" s="177"/>
      <c r="L119" s="71"/>
      <c r="M119" s="164"/>
      <c r="N119" s="185"/>
      <c r="O119" s="165"/>
      <c r="P119" s="154"/>
      <c r="Q119" s="154"/>
      <c r="R119" s="166"/>
      <c r="S119" s="161"/>
      <c r="T119" s="6"/>
      <c r="U119" s="157"/>
      <c r="V119" s="158"/>
      <c r="W119" s="6"/>
      <c r="X119" s="159"/>
      <c r="Y119" s="6"/>
      <c r="Z119" s="160"/>
      <c r="AA119" s="158"/>
      <c r="AB119" s="98"/>
      <c r="AC119" s="81"/>
      <c r="AD119" s="161"/>
    </row>
    <row r="120" s="103" customFormat="true" ht="15.75" hidden="false" customHeight="true" outlineLevel="0" collapsed="false">
      <c r="A120" s="62"/>
      <c r="B120" s="82" t="s">
        <v>95</v>
      </c>
      <c r="C120" s="145" t="s">
        <v>48</v>
      </c>
      <c r="D120" s="146" t="n">
        <v>2000</v>
      </c>
      <c r="E120" s="147" t="s">
        <v>51</v>
      </c>
      <c r="F120" s="148" t="n">
        <v>0.85</v>
      </c>
      <c r="G120" s="147" t="s">
        <v>42</v>
      </c>
      <c r="H120" s="162" t="s">
        <v>66</v>
      </c>
      <c r="I120" s="60"/>
      <c r="J120" s="170" t="s">
        <v>62</v>
      </c>
      <c r="K120" s="177" t="s">
        <v>96</v>
      </c>
      <c r="L120" s="71"/>
      <c r="M120" s="164" t="s">
        <v>84</v>
      </c>
      <c r="N120" s="185" t="s">
        <v>99</v>
      </c>
      <c r="O120" s="165"/>
      <c r="P120" s="154" t="n">
        <v>-4.1</v>
      </c>
      <c r="Q120" s="154"/>
      <c r="R120" s="166" t="n">
        <f aca="false">0.5*Q116</f>
        <v>-7.14792</v>
      </c>
      <c r="S120" s="161"/>
      <c r="T120" s="6"/>
      <c r="U120" s="157" t="n">
        <f aca="false">P120/F120</f>
        <v>-4.82352941176471</v>
      </c>
      <c r="V120" s="158" t="s">
        <v>46</v>
      </c>
      <c r="W120" s="6"/>
      <c r="X120" s="159" t="n">
        <f aca="false">R120/F120</f>
        <v>-8.40931764705882</v>
      </c>
      <c r="Y120" s="6"/>
      <c r="Z120" s="160" t="n">
        <f aca="false">X120</f>
        <v>-8.40931764705882</v>
      </c>
      <c r="AA120" s="158" t="s">
        <v>46</v>
      </c>
      <c r="AB120" s="98"/>
      <c r="AC120" s="81"/>
      <c r="AD120" s="161"/>
    </row>
    <row r="121" s="103" customFormat="true" ht="15.75" hidden="false" customHeight="true" outlineLevel="0" collapsed="false">
      <c r="A121" s="62"/>
      <c r="B121" s="82" t="s">
        <v>95</v>
      </c>
      <c r="C121" s="145"/>
      <c r="D121" s="146" t="n">
        <v>2000</v>
      </c>
      <c r="E121" s="147" t="s">
        <v>51</v>
      </c>
      <c r="F121" s="148" t="n">
        <v>0.85</v>
      </c>
      <c r="G121" s="147" t="s">
        <v>42</v>
      </c>
      <c r="H121" s="162" t="s">
        <v>66</v>
      </c>
      <c r="I121" s="60"/>
      <c r="J121" s="170" t="s">
        <v>62</v>
      </c>
      <c r="K121" s="177" t="s">
        <v>96</v>
      </c>
      <c r="L121" s="71"/>
      <c r="M121" s="164" t="s">
        <v>84</v>
      </c>
      <c r="N121" s="185" t="s">
        <v>99</v>
      </c>
      <c r="O121" s="165"/>
      <c r="P121" s="154" t="n">
        <v>-4.8</v>
      </c>
      <c r="Q121" s="154"/>
      <c r="R121" s="166" t="n">
        <f aca="false">0.5*Q117</f>
        <v>-8.50356</v>
      </c>
      <c r="S121" s="161"/>
      <c r="T121" s="6"/>
      <c r="U121" s="157" t="n">
        <f aca="false">P121/F121</f>
        <v>-5.64705882352941</v>
      </c>
      <c r="V121" s="158" t="s">
        <v>46</v>
      </c>
      <c r="W121" s="6"/>
      <c r="X121" s="159" t="n">
        <f aca="false">R121/F121</f>
        <v>-10.0041882352941</v>
      </c>
      <c r="Y121" s="6"/>
      <c r="Z121" s="160" t="n">
        <f aca="false">X121</f>
        <v>-10.0041882352941</v>
      </c>
      <c r="AA121" s="158" t="s">
        <v>46</v>
      </c>
      <c r="AB121" s="98"/>
      <c r="AC121" s="81"/>
      <c r="AD121" s="161"/>
    </row>
    <row r="122" s="103" customFormat="true" ht="15.75" hidden="false" customHeight="true" outlineLevel="0" collapsed="false">
      <c r="A122" s="62"/>
      <c r="B122" s="82" t="s">
        <v>95</v>
      </c>
      <c r="C122" s="145"/>
      <c r="D122" s="146" t="n">
        <v>2000</v>
      </c>
      <c r="E122" s="147" t="s">
        <v>51</v>
      </c>
      <c r="F122" s="148" t="n">
        <v>0.85</v>
      </c>
      <c r="G122" s="147" t="s">
        <v>42</v>
      </c>
      <c r="H122" s="162" t="s">
        <v>66</v>
      </c>
      <c r="I122" s="60"/>
      <c r="J122" s="170" t="s">
        <v>62</v>
      </c>
      <c r="K122" s="177" t="s">
        <v>96</v>
      </c>
      <c r="L122" s="71"/>
      <c r="M122" s="164" t="s">
        <v>84</v>
      </c>
      <c r="N122" s="185" t="s">
        <v>99</v>
      </c>
      <c r="O122" s="165"/>
      <c r="P122" s="154" t="n">
        <v>-7.8</v>
      </c>
      <c r="Q122" s="154"/>
      <c r="R122" s="166" t="n">
        <f aca="false">0.5*Q118</f>
        <v>-13.67964</v>
      </c>
      <c r="S122" s="161"/>
      <c r="T122" s="6"/>
      <c r="U122" s="157" t="n">
        <f aca="false">P122/F122</f>
        <v>-9.17647058823529</v>
      </c>
      <c r="V122" s="158" t="s">
        <v>46</v>
      </c>
      <c r="W122" s="6"/>
      <c r="X122" s="159" t="n">
        <f aca="false">R122/F122</f>
        <v>-16.0936941176471</v>
      </c>
      <c r="Y122" s="6"/>
      <c r="Z122" s="160" t="n">
        <f aca="false">X122</f>
        <v>-16.0936941176471</v>
      </c>
      <c r="AA122" s="158" t="s">
        <v>46</v>
      </c>
      <c r="AB122" s="98"/>
      <c r="AC122" s="81"/>
      <c r="AD122" s="161"/>
    </row>
    <row r="123" s="103" customFormat="true" ht="15.75" hidden="false" customHeight="true" outlineLevel="0" collapsed="false">
      <c r="A123" s="62"/>
      <c r="B123" s="82"/>
      <c r="C123" s="145"/>
      <c r="D123" s="146"/>
      <c r="E123" s="147"/>
      <c r="F123" s="148"/>
      <c r="G123" s="147"/>
      <c r="H123" s="162"/>
      <c r="I123" s="60"/>
      <c r="J123" s="170"/>
      <c r="K123" s="177"/>
      <c r="L123" s="71"/>
      <c r="M123" s="164"/>
      <c r="N123" s="185"/>
      <c r="O123" s="165"/>
      <c r="P123" s="154"/>
      <c r="Q123" s="154"/>
      <c r="R123" s="166"/>
      <c r="S123" s="161"/>
      <c r="T123" s="6"/>
      <c r="U123" s="157"/>
      <c r="V123" s="158"/>
      <c r="W123" s="6"/>
      <c r="X123" s="159"/>
      <c r="Y123" s="6"/>
      <c r="Z123" s="160"/>
      <c r="AA123" s="158"/>
      <c r="AB123" s="98"/>
      <c r="AC123" s="81"/>
      <c r="AD123" s="161"/>
    </row>
    <row r="124" s="103" customFormat="true" ht="15.75" hidden="false" customHeight="true" outlineLevel="0" collapsed="false">
      <c r="A124" s="62"/>
      <c r="B124" s="82" t="s">
        <v>95</v>
      </c>
      <c r="C124" s="145" t="s">
        <v>49</v>
      </c>
      <c r="D124" s="146" t="n">
        <v>2000</v>
      </c>
      <c r="E124" s="147" t="s">
        <v>51</v>
      </c>
      <c r="F124" s="148" t="n">
        <v>0.85</v>
      </c>
      <c r="G124" s="147" t="s">
        <v>42</v>
      </c>
      <c r="H124" s="162" t="s">
        <v>66</v>
      </c>
      <c r="I124" s="60"/>
      <c r="J124" s="170" t="s">
        <v>62</v>
      </c>
      <c r="K124" s="177" t="s">
        <v>96</v>
      </c>
      <c r="L124" s="71"/>
      <c r="M124" s="164" t="s">
        <v>84</v>
      </c>
      <c r="N124" s="185" t="s">
        <v>100</v>
      </c>
      <c r="O124" s="165"/>
      <c r="P124" s="154" t="n">
        <v>-2</v>
      </c>
      <c r="Q124" s="154"/>
      <c r="R124" s="166" t="n">
        <f aca="false">0.15*Q116</f>
        <v>-2.144376</v>
      </c>
      <c r="S124" s="161" t="s">
        <v>101</v>
      </c>
      <c r="T124" s="6"/>
      <c r="U124" s="157" t="n">
        <f aca="false">P124/F124</f>
        <v>-2.35294117647059</v>
      </c>
      <c r="V124" s="158" t="s">
        <v>46</v>
      </c>
      <c r="W124" s="6"/>
      <c r="X124" s="159" t="n">
        <f aca="false">R124/F124</f>
        <v>-2.52279529411765</v>
      </c>
      <c r="Y124" s="6"/>
      <c r="Z124" s="160" t="n">
        <f aca="false">X124</f>
        <v>-2.52279529411765</v>
      </c>
      <c r="AA124" s="158" t="s">
        <v>46</v>
      </c>
      <c r="AB124" s="98"/>
      <c r="AC124" s="81"/>
      <c r="AD124" s="161"/>
    </row>
    <row r="125" s="103" customFormat="true" ht="15.75" hidden="false" customHeight="true" outlineLevel="0" collapsed="false">
      <c r="A125" s="62"/>
      <c r="B125" s="82" t="s">
        <v>95</v>
      </c>
      <c r="C125" s="145"/>
      <c r="D125" s="146" t="n">
        <v>2000</v>
      </c>
      <c r="E125" s="147" t="s">
        <v>51</v>
      </c>
      <c r="F125" s="148" t="n">
        <v>0.85</v>
      </c>
      <c r="G125" s="147" t="s">
        <v>42</v>
      </c>
      <c r="H125" s="162" t="s">
        <v>66</v>
      </c>
      <c r="I125" s="60"/>
      <c r="J125" s="170" t="s">
        <v>62</v>
      </c>
      <c r="K125" s="177" t="s">
        <v>96</v>
      </c>
      <c r="L125" s="71"/>
      <c r="M125" s="164" t="s">
        <v>84</v>
      </c>
      <c r="N125" s="185" t="s">
        <v>100</v>
      </c>
      <c r="O125" s="165"/>
      <c r="P125" s="154" t="n">
        <v>-2.4</v>
      </c>
      <c r="Q125" s="154"/>
      <c r="R125" s="166" t="n">
        <f aca="false">0.15*Q117</f>
        <v>-2.551068</v>
      </c>
      <c r="S125" s="161" t="s">
        <v>101</v>
      </c>
      <c r="T125" s="6"/>
      <c r="U125" s="157" t="n">
        <f aca="false">P125/F125</f>
        <v>-2.82352941176471</v>
      </c>
      <c r="V125" s="158" t="s">
        <v>46</v>
      </c>
      <c r="W125" s="6"/>
      <c r="X125" s="159" t="n">
        <f aca="false">R125/F125</f>
        <v>-3.00125647058824</v>
      </c>
      <c r="Y125" s="6"/>
      <c r="Z125" s="160" t="n">
        <f aca="false">X125</f>
        <v>-3.00125647058824</v>
      </c>
      <c r="AA125" s="158" t="s">
        <v>46</v>
      </c>
      <c r="AB125" s="98"/>
      <c r="AC125" s="81"/>
      <c r="AD125" s="161"/>
    </row>
    <row r="126" s="103" customFormat="true" ht="15.75" hidden="false" customHeight="true" outlineLevel="0" collapsed="false">
      <c r="A126" s="62"/>
      <c r="B126" s="82" t="s">
        <v>95</v>
      </c>
      <c r="C126" s="145"/>
      <c r="D126" s="146" t="n">
        <v>2000</v>
      </c>
      <c r="E126" s="147" t="s">
        <v>51</v>
      </c>
      <c r="F126" s="148" t="n">
        <v>0.85</v>
      </c>
      <c r="G126" s="147" t="s">
        <v>42</v>
      </c>
      <c r="H126" s="162" t="s">
        <v>66</v>
      </c>
      <c r="I126" s="60"/>
      <c r="J126" s="170" t="s">
        <v>62</v>
      </c>
      <c r="K126" s="177" t="s">
        <v>96</v>
      </c>
      <c r="L126" s="71"/>
      <c r="M126" s="164" t="s">
        <v>84</v>
      </c>
      <c r="N126" s="185" t="s">
        <v>100</v>
      </c>
      <c r="O126" s="165"/>
      <c r="P126" s="154" t="n">
        <v>-3.9</v>
      </c>
      <c r="Q126" s="154"/>
      <c r="R126" s="166" t="n">
        <f aca="false">0.15*Q118</f>
        <v>-4.103892</v>
      </c>
      <c r="S126" s="161" t="s">
        <v>101</v>
      </c>
      <c r="T126" s="6"/>
      <c r="U126" s="157" t="n">
        <f aca="false">P126/F126</f>
        <v>-4.58823529411765</v>
      </c>
      <c r="V126" s="158" t="s">
        <v>46</v>
      </c>
      <c r="W126" s="6"/>
      <c r="X126" s="159" t="n">
        <f aca="false">R126/F126</f>
        <v>-4.82810823529412</v>
      </c>
      <c r="Y126" s="6"/>
      <c r="Z126" s="160" t="n">
        <f aca="false">X126</f>
        <v>-4.82810823529412</v>
      </c>
      <c r="AA126" s="158" t="s">
        <v>46</v>
      </c>
      <c r="AB126" s="98"/>
      <c r="AC126" s="81"/>
      <c r="AD126" s="161"/>
    </row>
    <row r="127" s="103" customFormat="true" ht="15.75" hidden="false" customHeight="true" outlineLevel="0" collapsed="false">
      <c r="A127" s="62"/>
      <c r="B127" s="111"/>
      <c r="C127" s="112"/>
      <c r="D127" s="113"/>
      <c r="E127" s="114"/>
      <c r="F127" s="115"/>
      <c r="G127" s="114"/>
      <c r="H127" s="116"/>
      <c r="I127" s="60"/>
      <c r="J127" s="117"/>
      <c r="K127" s="118"/>
      <c r="L127" s="71"/>
      <c r="M127" s="119"/>
      <c r="N127" s="114"/>
      <c r="O127" s="120"/>
      <c r="P127" s="121"/>
      <c r="Q127" s="121"/>
      <c r="R127" s="122"/>
      <c r="S127" s="123"/>
      <c r="T127" s="6"/>
      <c r="U127" s="124"/>
      <c r="V127" s="125"/>
      <c r="W127" s="6"/>
      <c r="X127" s="126"/>
      <c r="Y127" s="6"/>
      <c r="Z127" s="127"/>
      <c r="AA127" s="125"/>
      <c r="AB127" s="98"/>
      <c r="AC127" s="81"/>
      <c r="AD127" s="123"/>
    </row>
    <row r="128" customFormat="false" ht="15.75" hidden="false" customHeight="true" outlineLevel="0" collapsed="false">
      <c r="A128" s="62"/>
      <c r="B128" s="128"/>
      <c r="C128" s="129"/>
      <c r="D128" s="130"/>
      <c r="E128" s="131"/>
      <c r="F128" s="132"/>
      <c r="G128" s="131"/>
      <c r="H128" s="133"/>
      <c r="I128" s="60"/>
      <c r="J128" s="134"/>
      <c r="K128" s="135"/>
      <c r="L128" s="71"/>
      <c r="M128" s="136"/>
      <c r="N128" s="131"/>
      <c r="O128" s="137"/>
      <c r="P128" s="138"/>
      <c r="Q128" s="138"/>
      <c r="R128" s="139"/>
      <c r="S128" s="140"/>
      <c r="U128" s="141"/>
      <c r="V128" s="142"/>
      <c r="X128" s="143"/>
      <c r="Z128" s="144"/>
      <c r="AA128" s="142"/>
      <c r="AC128" s="81"/>
      <c r="AD128" s="140"/>
    </row>
    <row r="129" customFormat="false" ht="15.75" hidden="false" customHeight="true" outlineLevel="0" collapsed="false">
      <c r="A129" s="62"/>
      <c r="B129" s="82" t="s">
        <v>102</v>
      </c>
      <c r="C129" s="83" t="s">
        <v>40</v>
      </c>
      <c r="D129" s="84" t="n">
        <v>2002</v>
      </c>
      <c r="E129" s="87" t="s">
        <v>87</v>
      </c>
      <c r="F129" s="104" t="n">
        <v>0.68</v>
      </c>
      <c r="G129" s="87" t="s">
        <v>42</v>
      </c>
      <c r="H129" s="187"/>
      <c r="I129" s="188"/>
      <c r="J129" s="189" t="s">
        <v>72</v>
      </c>
      <c r="K129" s="190" t="s">
        <v>80</v>
      </c>
      <c r="L129" s="92"/>
      <c r="M129" s="191" t="s">
        <v>44</v>
      </c>
      <c r="N129" s="87" t="s">
        <v>64</v>
      </c>
      <c r="O129" s="192"/>
      <c r="P129" s="95" t="n">
        <v>30</v>
      </c>
      <c r="Q129" s="95"/>
      <c r="R129" s="96"/>
      <c r="S129" s="193"/>
      <c r="T129" s="194"/>
      <c r="U129" s="99" t="n">
        <f aca="false">P129/F129</f>
        <v>44.1176470588235</v>
      </c>
      <c r="V129" s="195" t="s">
        <v>46</v>
      </c>
      <c r="W129" s="194"/>
      <c r="X129" s="109"/>
      <c r="Y129" s="194"/>
      <c r="Z129" s="102" t="n">
        <f aca="false">U129</f>
        <v>44.1176470588235</v>
      </c>
      <c r="AA129" s="195" t="s">
        <v>46</v>
      </c>
      <c r="AC129" s="81"/>
      <c r="AD129" s="193"/>
    </row>
    <row r="130" customFormat="false" ht="15.75" hidden="false" customHeight="true" outlineLevel="0" collapsed="false">
      <c r="A130" s="62"/>
      <c r="B130" s="82"/>
      <c r="C130" s="83"/>
      <c r="D130" s="84"/>
      <c r="E130" s="87"/>
      <c r="F130" s="104"/>
      <c r="G130" s="87"/>
      <c r="H130" s="187"/>
      <c r="I130" s="188"/>
      <c r="J130" s="189"/>
      <c r="K130" s="190"/>
      <c r="L130" s="92"/>
      <c r="M130" s="191"/>
      <c r="N130" s="87"/>
      <c r="O130" s="192"/>
      <c r="P130" s="95"/>
      <c r="Q130" s="95"/>
      <c r="R130" s="96"/>
      <c r="S130" s="193"/>
      <c r="T130" s="194"/>
      <c r="U130" s="99"/>
      <c r="V130" s="195"/>
      <c r="W130" s="194"/>
      <c r="X130" s="109"/>
      <c r="Y130" s="194"/>
      <c r="Z130" s="102"/>
      <c r="AA130" s="195"/>
      <c r="AC130" s="81"/>
      <c r="AD130" s="193"/>
    </row>
    <row r="131" customFormat="false" ht="15.75" hidden="false" customHeight="true" outlineLevel="0" collapsed="false">
      <c r="A131" s="62"/>
      <c r="B131" s="82" t="s">
        <v>102</v>
      </c>
      <c r="C131" s="83" t="s">
        <v>47</v>
      </c>
      <c r="D131" s="84" t="n">
        <v>2002</v>
      </c>
      <c r="E131" s="87" t="s">
        <v>87</v>
      </c>
      <c r="F131" s="104" t="n">
        <v>0.68</v>
      </c>
      <c r="G131" s="87" t="s">
        <v>42</v>
      </c>
      <c r="H131" s="187"/>
      <c r="I131" s="188"/>
      <c r="J131" s="189" t="s">
        <v>72</v>
      </c>
      <c r="K131" s="190" t="s">
        <v>80</v>
      </c>
      <c r="L131" s="92"/>
      <c r="M131" s="191" t="s">
        <v>84</v>
      </c>
      <c r="N131" s="196" t="s">
        <v>91</v>
      </c>
      <c r="O131" s="192"/>
      <c r="P131" s="95" t="n">
        <v>-19</v>
      </c>
      <c r="Q131" s="167" t="n">
        <f aca="false">P131*$Q$10</f>
        <v>-23.4156</v>
      </c>
      <c r="R131" s="96"/>
      <c r="S131" s="193"/>
      <c r="T131" s="194"/>
      <c r="U131" s="99" t="n">
        <f aca="false">Q131/F131</f>
        <v>-34.4347058823529</v>
      </c>
      <c r="V131" s="195" t="s">
        <v>46</v>
      </c>
      <c r="W131" s="194"/>
      <c r="X131" s="109"/>
      <c r="Y131" s="194"/>
      <c r="Z131" s="102" t="n">
        <f aca="false">U131</f>
        <v>-34.4347058823529</v>
      </c>
      <c r="AA131" s="195" t="s">
        <v>46</v>
      </c>
      <c r="AC131" s="81"/>
      <c r="AD131" s="193"/>
    </row>
    <row r="132" customFormat="false" ht="15.75" hidden="false" customHeight="true" outlineLevel="0" collapsed="false">
      <c r="A132" s="62"/>
      <c r="B132" s="82"/>
      <c r="C132" s="83"/>
      <c r="D132" s="84"/>
      <c r="E132" s="87"/>
      <c r="F132" s="104"/>
      <c r="G132" s="87"/>
      <c r="H132" s="187"/>
      <c r="I132" s="188"/>
      <c r="J132" s="189"/>
      <c r="K132" s="190"/>
      <c r="L132" s="92"/>
      <c r="M132" s="191"/>
      <c r="N132" s="196"/>
      <c r="O132" s="192"/>
      <c r="P132" s="95"/>
      <c r="Q132" s="95"/>
      <c r="R132" s="96"/>
      <c r="S132" s="193"/>
      <c r="T132" s="194"/>
      <c r="U132" s="99"/>
      <c r="V132" s="195"/>
      <c r="W132" s="194"/>
      <c r="X132" s="109"/>
      <c r="Y132" s="194"/>
      <c r="Z132" s="102"/>
      <c r="AA132" s="195"/>
      <c r="AC132" s="81"/>
      <c r="AD132" s="193"/>
    </row>
    <row r="133" customFormat="false" ht="15.75" hidden="false" customHeight="true" outlineLevel="0" collapsed="false">
      <c r="A133" s="62"/>
      <c r="B133" s="82" t="s">
        <v>102</v>
      </c>
      <c r="C133" s="83" t="s">
        <v>48</v>
      </c>
      <c r="D133" s="84" t="n">
        <v>2002</v>
      </c>
      <c r="E133" s="87" t="s">
        <v>87</v>
      </c>
      <c r="F133" s="104" t="n">
        <v>0.68</v>
      </c>
      <c r="G133" s="87" t="s">
        <v>42</v>
      </c>
      <c r="H133" s="187"/>
      <c r="I133" s="188"/>
      <c r="J133" s="189" t="s">
        <v>72</v>
      </c>
      <c r="K133" s="190" t="s">
        <v>80</v>
      </c>
      <c r="L133" s="92"/>
      <c r="M133" s="191" t="s">
        <v>84</v>
      </c>
      <c r="N133" s="196" t="s">
        <v>92</v>
      </c>
      <c r="O133" s="192"/>
      <c r="P133" s="95" t="n">
        <v>-11</v>
      </c>
      <c r="Q133" s="95"/>
      <c r="R133" s="96" t="n">
        <f aca="false">0.5*Q131</f>
        <v>-11.7078</v>
      </c>
      <c r="S133" s="193"/>
      <c r="T133" s="194"/>
      <c r="U133" s="99" t="n">
        <f aca="false">P133/F133</f>
        <v>-16.1764705882353</v>
      </c>
      <c r="V133" s="195" t="s">
        <v>46</v>
      </c>
      <c r="W133" s="194"/>
      <c r="X133" s="109" t="n">
        <f aca="false">R133/F133</f>
        <v>-17.2173529411765</v>
      </c>
      <c r="Y133" s="194"/>
      <c r="Z133" s="102" t="n">
        <f aca="false">X133</f>
        <v>-17.2173529411765</v>
      </c>
      <c r="AA133" s="195" t="s">
        <v>46</v>
      </c>
      <c r="AC133" s="81"/>
      <c r="AD133" s="193"/>
    </row>
    <row r="134" customFormat="false" ht="15.75" hidden="false" customHeight="true" outlineLevel="0" collapsed="false">
      <c r="A134" s="62"/>
      <c r="B134" s="82"/>
      <c r="C134" s="83"/>
      <c r="D134" s="84"/>
      <c r="E134" s="87"/>
      <c r="F134" s="104"/>
      <c r="G134" s="87"/>
      <c r="H134" s="187"/>
      <c r="I134" s="188"/>
      <c r="J134" s="189"/>
      <c r="K134" s="190"/>
      <c r="L134" s="92"/>
      <c r="M134" s="191"/>
      <c r="N134" s="87"/>
      <c r="O134" s="192"/>
      <c r="P134" s="95"/>
      <c r="Q134" s="95"/>
      <c r="R134" s="96"/>
      <c r="S134" s="193"/>
      <c r="T134" s="194"/>
      <c r="U134" s="99"/>
      <c r="V134" s="195"/>
      <c r="W134" s="194"/>
      <c r="X134" s="109"/>
      <c r="Y134" s="194"/>
      <c r="Z134" s="102"/>
      <c r="AA134" s="195"/>
      <c r="AC134" s="81"/>
      <c r="AD134" s="193"/>
    </row>
    <row r="135" customFormat="false" ht="15.75" hidden="false" customHeight="true" outlineLevel="0" collapsed="false">
      <c r="A135" s="62"/>
      <c r="B135" s="82" t="s">
        <v>102</v>
      </c>
      <c r="C135" s="83" t="s">
        <v>49</v>
      </c>
      <c r="D135" s="84" t="n">
        <v>2002</v>
      </c>
      <c r="E135" s="87" t="s">
        <v>87</v>
      </c>
      <c r="F135" s="104" t="n">
        <v>0.68</v>
      </c>
      <c r="G135" s="87" t="s">
        <v>42</v>
      </c>
      <c r="H135" s="187"/>
      <c r="I135" s="188"/>
      <c r="J135" s="189" t="s">
        <v>72</v>
      </c>
      <c r="K135" s="190" t="s">
        <v>80</v>
      </c>
      <c r="L135" s="92"/>
      <c r="M135" s="191"/>
      <c r="N135" s="87"/>
      <c r="O135" s="192"/>
      <c r="P135" s="95"/>
      <c r="Q135" s="95"/>
      <c r="R135" s="96" t="n">
        <f aca="false">0.15*Q131</f>
        <v>-3.51234</v>
      </c>
      <c r="S135" s="193"/>
      <c r="T135" s="194"/>
      <c r="U135" s="99"/>
      <c r="V135" s="195"/>
      <c r="W135" s="194"/>
      <c r="X135" s="109" t="n">
        <f aca="false">R135/F135</f>
        <v>-5.16520588235294</v>
      </c>
      <c r="Y135" s="194"/>
      <c r="Z135" s="102" t="n">
        <f aca="false">X135</f>
        <v>-5.16520588235294</v>
      </c>
      <c r="AA135" s="195" t="s">
        <v>46</v>
      </c>
      <c r="AC135" s="81"/>
      <c r="AD135" s="193"/>
    </row>
    <row r="136" customFormat="false" ht="15.75" hidden="false" customHeight="true" outlineLevel="0" collapsed="false">
      <c r="A136" s="62"/>
      <c r="B136" s="111"/>
      <c r="C136" s="112"/>
      <c r="D136" s="113"/>
      <c r="E136" s="114"/>
      <c r="F136" s="115"/>
      <c r="G136" s="114"/>
      <c r="H136" s="116"/>
      <c r="I136" s="60"/>
      <c r="J136" s="117"/>
      <c r="K136" s="118"/>
      <c r="L136" s="71"/>
      <c r="M136" s="119"/>
      <c r="N136" s="114"/>
      <c r="O136" s="120"/>
      <c r="P136" s="121"/>
      <c r="Q136" s="121"/>
      <c r="R136" s="122"/>
      <c r="S136" s="123"/>
      <c r="U136" s="124"/>
      <c r="V136" s="125"/>
      <c r="X136" s="126"/>
      <c r="Z136" s="127"/>
      <c r="AA136" s="125"/>
      <c r="AC136" s="81"/>
      <c r="AD136" s="123"/>
    </row>
    <row r="137" customFormat="false" ht="15.75" hidden="false" customHeight="true" outlineLevel="0" collapsed="false">
      <c r="A137" s="62"/>
      <c r="B137" s="128"/>
      <c r="C137" s="129"/>
      <c r="D137" s="130"/>
      <c r="E137" s="131"/>
      <c r="F137" s="132"/>
      <c r="G137" s="131"/>
      <c r="H137" s="133"/>
      <c r="I137" s="60"/>
      <c r="J137" s="134"/>
      <c r="K137" s="135"/>
      <c r="L137" s="71"/>
      <c r="M137" s="136"/>
      <c r="N137" s="131"/>
      <c r="O137" s="137"/>
      <c r="P137" s="138"/>
      <c r="Q137" s="138"/>
      <c r="R137" s="139"/>
      <c r="S137" s="140"/>
      <c r="U137" s="141"/>
      <c r="V137" s="142"/>
      <c r="X137" s="143"/>
      <c r="Z137" s="144"/>
      <c r="AA137" s="142"/>
      <c r="AC137" s="81"/>
      <c r="AD137" s="140"/>
    </row>
    <row r="138" customFormat="false" ht="15.75" hidden="false" customHeight="true" outlineLevel="0" collapsed="false">
      <c r="A138" s="62"/>
      <c r="B138" s="82" t="s">
        <v>103</v>
      </c>
      <c r="C138" s="145" t="s">
        <v>40</v>
      </c>
      <c r="D138" s="146" t="n">
        <v>2002</v>
      </c>
      <c r="E138" s="147" t="s">
        <v>87</v>
      </c>
      <c r="F138" s="148" t="n">
        <v>0.68</v>
      </c>
      <c r="G138" s="147" t="s">
        <v>42</v>
      </c>
      <c r="H138" s="162"/>
      <c r="I138" s="60"/>
      <c r="J138" s="170" t="s">
        <v>72</v>
      </c>
      <c r="K138" s="177" t="s">
        <v>80</v>
      </c>
      <c r="L138" s="71"/>
      <c r="M138" s="164" t="s">
        <v>44</v>
      </c>
      <c r="N138" s="147" t="s">
        <v>104</v>
      </c>
      <c r="O138" s="165"/>
      <c r="P138" s="154" t="n">
        <v>19.6</v>
      </c>
      <c r="Q138" s="154"/>
      <c r="R138" s="166"/>
      <c r="S138" s="161"/>
      <c r="U138" s="157" t="n">
        <f aca="false">P138/F138</f>
        <v>28.8235294117647</v>
      </c>
      <c r="V138" s="158" t="s">
        <v>46</v>
      </c>
      <c r="X138" s="159"/>
      <c r="Z138" s="160" t="n">
        <f aca="false">U138</f>
        <v>28.8235294117647</v>
      </c>
      <c r="AA138" s="158" t="s">
        <v>46</v>
      </c>
      <c r="AC138" s="81"/>
      <c r="AD138" s="161"/>
    </row>
    <row r="139" customFormat="false" ht="15.75" hidden="false" customHeight="true" outlineLevel="0" collapsed="false">
      <c r="A139" s="62"/>
      <c r="B139" s="82"/>
      <c r="C139" s="145"/>
      <c r="D139" s="146"/>
      <c r="E139" s="147"/>
      <c r="F139" s="148"/>
      <c r="G139" s="147"/>
      <c r="H139" s="162"/>
      <c r="I139" s="60"/>
      <c r="J139" s="170"/>
      <c r="K139" s="177"/>
      <c r="L139" s="71"/>
      <c r="M139" s="164"/>
      <c r="N139" s="147"/>
      <c r="O139" s="165"/>
      <c r="P139" s="154"/>
      <c r="Q139" s="154"/>
      <c r="R139" s="166"/>
      <c r="S139" s="161"/>
      <c r="U139" s="157"/>
      <c r="V139" s="158"/>
      <c r="X139" s="159"/>
      <c r="Z139" s="160"/>
      <c r="AA139" s="158"/>
      <c r="AC139" s="81"/>
      <c r="AD139" s="161"/>
    </row>
    <row r="140" customFormat="false" ht="15.75" hidden="false" customHeight="true" outlineLevel="0" collapsed="false">
      <c r="A140" s="62"/>
      <c r="B140" s="82" t="s">
        <v>103</v>
      </c>
      <c r="C140" s="145" t="s">
        <v>47</v>
      </c>
      <c r="D140" s="146" t="n">
        <v>2002</v>
      </c>
      <c r="E140" s="147" t="s">
        <v>87</v>
      </c>
      <c r="F140" s="148" t="n">
        <v>0.68</v>
      </c>
      <c r="G140" s="147" t="s">
        <v>42</v>
      </c>
      <c r="H140" s="162"/>
      <c r="I140" s="60"/>
      <c r="J140" s="170" t="s">
        <v>72</v>
      </c>
      <c r="K140" s="177" t="s">
        <v>80</v>
      </c>
      <c r="L140" s="71"/>
      <c r="M140" s="164" t="s">
        <v>84</v>
      </c>
      <c r="N140" s="185" t="s">
        <v>91</v>
      </c>
      <c r="O140" s="165"/>
      <c r="P140" s="154" t="n">
        <v>-9.8</v>
      </c>
      <c r="Q140" s="167" t="n">
        <f aca="false">P140*$Q$10</f>
        <v>-12.07752</v>
      </c>
      <c r="R140" s="166"/>
      <c r="S140" s="161"/>
      <c r="U140" s="157" t="n">
        <f aca="false">Q140/F140</f>
        <v>-17.7610588235294</v>
      </c>
      <c r="V140" s="158" t="s">
        <v>46</v>
      </c>
      <c r="X140" s="159"/>
      <c r="Z140" s="160" t="n">
        <f aca="false">U140</f>
        <v>-17.7610588235294</v>
      </c>
      <c r="AA140" s="158" t="s">
        <v>46</v>
      </c>
      <c r="AC140" s="81"/>
      <c r="AD140" s="161"/>
    </row>
    <row r="141" customFormat="false" ht="15.75" hidden="false" customHeight="true" outlineLevel="0" collapsed="false">
      <c r="A141" s="62"/>
      <c r="B141" s="82"/>
      <c r="C141" s="145"/>
      <c r="D141" s="146"/>
      <c r="E141" s="147"/>
      <c r="F141" s="148"/>
      <c r="G141" s="147"/>
      <c r="H141" s="162"/>
      <c r="I141" s="60"/>
      <c r="J141" s="170"/>
      <c r="K141" s="177"/>
      <c r="L141" s="71"/>
      <c r="M141" s="164"/>
      <c r="N141" s="185"/>
      <c r="O141" s="165"/>
      <c r="P141" s="154"/>
      <c r="Q141" s="154"/>
      <c r="R141" s="166"/>
      <c r="S141" s="161"/>
      <c r="U141" s="157"/>
      <c r="V141" s="158"/>
      <c r="X141" s="159"/>
      <c r="Z141" s="160"/>
      <c r="AA141" s="158"/>
      <c r="AC141" s="81"/>
      <c r="AD141" s="161"/>
    </row>
    <row r="142" customFormat="false" ht="15.75" hidden="false" customHeight="true" outlineLevel="0" collapsed="false">
      <c r="A142" s="62"/>
      <c r="B142" s="82" t="s">
        <v>103</v>
      </c>
      <c r="C142" s="145" t="s">
        <v>48</v>
      </c>
      <c r="D142" s="146" t="n">
        <v>2002</v>
      </c>
      <c r="E142" s="147" t="s">
        <v>87</v>
      </c>
      <c r="F142" s="148" t="n">
        <v>0.68</v>
      </c>
      <c r="G142" s="147" t="s">
        <v>42</v>
      </c>
      <c r="H142" s="162"/>
      <c r="I142" s="60"/>
      <c r="J142" s="170" t="s">
        <v>72</v>
      </c>
      <c r="K142" s="177" t="s">
        <v>80</v>
      </c>
      <c r="L142" s="71"/>
      <c r="M142" s="164" t="s">
        <v>84</v>
      </c>
      <c r="N142" s="185" t="s">
        <v>92</v>
      </c>
      <c r="O142" s="165"/>
      <c r="P142" s="154" t="n">
        <v>-4.1</v>
      </c>
      <c r="Q142" s="154"/>
      <c r="R142" s="166" t="n">
        <f aca="false">0.5*Q140</f>
        <v>-6.03876</v>
      </c>
      <c r="S142" s="161"/>
      <c r="U142" s="157" t="n">
        <f aca="false">P142/F142</f>
        <v>-6.02941176470588</v>
      </c>
      <c r="V142" s="158" t="s">
        <v>46</v>
      </c>
      <c r="X142" s="159" t="n">
        <f aca="false">R142/F142</f>
        <v>-8.88052941176471</v>
      </c>
      <c r="Z142" s="160" t="n">
        <f aca="false">X142</f>
        <v>-8.88052941176471</v>
      </c>
      <c r="AA142" s="158" t="s">
        <v>46</v>
      </c>
      <c r="AC142" s="81"/>
      <c r="AD142" s="161"/>
    </row>
    <row r="143" customFormat="false" ht="15.75" hidden="false" customHeight="true" outlineLevel="0" collapsed="false">
      <c r="A143" s="62"/>
      <c r="B143" s="82"/>
      <c r="C143" s="145"/>
      <c r="D143" s="146"/>
      <c r="E143" s="147"/>
      <c r="F143" s="148"/>
      <c r="G143" s="147"/>
      <c r="H143" s="162"/>
      <c r="I143" s="60"/>
      <c r="J143" s="170"/>
      <c r="K143" s="177"/>
      <c r="L143" s="71"/>
      <c r="M143" s="164"/>
      <c r="N143" s="185"/>
      <c r="O143" s="165"/>
      <c r="P143" s="154"/>
      <c r="Q143" s="154"/>
      <c r="R143" s="166"/>
      <c r="S143" s="161"/>
      <c r="U143" s="157"/>
      <c r="V143" s="158"/>
      <c r="X143" s="159"/>
      <c r="Z143" s="160"/>
      <c r="AA143" s="158"/>
      <c r="AC143" s="81"/>
      <c r="AD143" s="161"/>
    </row>
    <row r="144" customFormat="false" ht="15.75" hidden="false" customHeight="true" outlineLevel="0" collapsed="false">
      <c r="A144" s="62"/>
      <c r="B144" s="82" t="s">
        <v>103</v>
      </c>
      <c r="C144" s="145" t="s">
        <v>49</v>
      </c>
      <c r="D144" s="146" t="n">
        <v>2002</v>
      </c>
      <c r="E144" s="147" t="s">
        <v>87</v>
      </c>
      <c r="F144" s="148" t="n">
        <v>0.68</v>
      </c>
      <c r="G144" s="147" t="s">
        <v>42</v>
      </c>
      <c r="H144" s="162"/>
      <c r="I144" s="60"/>
      <c r="J144" s="170" t="s">
        <v>72</v>
      </c>
      <c r="K144" s="177" t="s">
        <v>80</v>
      </c>
      <c r="L144" s="71"/>
      <c r="M144" s="164" t="s">
        <v>84</v>
      </c>
      <c r="N144" s="185" t="s">
        <v>94</v>
      </c>
      <c r="O144" s="165"/>
      <c r="P144" s="154" t="n">
        <v>-1.5</v>
      </c>
      <c r="Q144" s="154"/>
      <c r="R144" s="166" t="n">
        <f aca="false">0.15*Q140</f>
        <v>-1.811628</v>
      </c>
      <c r="S144" s="161"/>
      <c r="U144" s="157" t="n">
        <f aca="false">P144/F144</f>
        <v>-2.20588235294118</v>
      </c>
      <c r="V144" s="158" t="s">
        <v>46</v>
      </c>
      <c r="X144" s="159" t="n">
        <f aca="false">R144/F144</f>
        <v>-2.66415882352941</v>
      </c>
      <c r="Z144" s="160" t="n">
        <f aca="false">X144</f>
        <v>-2.66415882352941</v>
      </c>
      <c r="AA144" s="158" t="s">
        <v>46</v>
      </c>
      <c r="AC144" s="81"/>
      <c r="AD144" s="161"/>
    </row>
    <row r="145" customFormat="false" ht="15.75" hidden="false" customHeight="true" outlineLevel="0" collapsed="false">
      <c r="A145" s="62"/>
      <c r="B145" s="111"/>
      <c r="C145" s="112"/>
      <c r="D145" s="113"/>
      <c r="E145" s="114"/>
      <c r="F145" s="115"/>
      <c r="G145" s="114"/>
      <c r="H145" s="116"/>
      <c r="I145" s="60"/>
      <c r="J145" s="117"/>
      <c r="K145" s="118"/>
      <c r="L145" s="71"/>
      <c r="M145" s="119"/>
      <c r="N145" s="114"/>
      <c r="O145" s="120"/>
      <c r="P145" s="121"/>
      <c r="Q145" s="121"/>
      <c r="R145" s="122"/>
      <c r="S145" s="123"/>
      <c r="U145" s="124"/>
      <c r="V145" s="125"/>
      <c r="X145" s="126"/>
      <c r="Z145" s="127"/>
      <c r="AA145" s="125"/>
      <c r="AC145" s="81"/>
      <c r="AD145" s="123"/>
    </row>
    <row r="146" customFormat="false" ht="15.75" hidden="false" customHeight="true" outlineLevel="0" collapsed="false">
      <c r="A146" s="62"/>
      <c r="B146" s="128"/>
      <c r="C146" s="129"/>
      <c r="D146" s="130"/>
      <c r="E146" s="131"/>
      <c r="F146" s="132"/>
      <c r="G146" s="131"/>
      <c r="H146" s="133"/>
      <c r="I146" s="60"/>
      <c r="J146" s="134"/>
      <c r="K146" s="135"/>
      <c r="L146" s="71"/>
      <c r="M146" s="136"/>
      <c r="N146" s="131"/>
      <c r="O146" s="137"/>
      <c r="P146" s="138"/>
      <c r="Q146" s="138"/>
      <c r="R146" s="139"/>
      <c r="S146" s="140"/>
      <c r="U146" s="141"/>
      <c r="V146" s="142"/>
      <c r="X146" s="143"/>
      <c r="Z146" s="144"/>
      <c r="AA146" s="142"/>
      <c r="AC146" s="81"/>
      <c r="AD146" s="140"/>
    </row>
    <row r="147" s="197" customFormat="true" ht="15.75" hidden="false" customHeight="true" outlineLevel="0" collapsed="false">
      <c r="A147" s="62"/>
      <c r="B147" s="82" t="s">
        <v>105</v>
      </c>
      <c r="C147" s="145" t="s">
        <v>40</v>
      </c>
      <c r="D147" s="146" t="n">
        <v>2000</v>
      </c>
      <c r="E147" s="147" t="s">
        <v>51</v>
      </c>
      <c r="F147" s="148" t="n">
        <v>0.71</v>
      </c>
      <c r="G147" s="147" t="s">
        <v>42</v>
      </c>
      <c r="H147" s="162" t="s">
        <v>106</v>
      </c>
      <c r="I147" s="60"/>
      <c r="J147" s="170" t="s">
        <v>72</v>
      </c>
      <c r="K147" s="177" t="s">
        <v>107</v>
      </c>
      <c r="L147" s="71"/>
      <c r="M147" s="164" t="s">
        <v>44</v>
      </c>
      <c r="N147" s="147" t="s">
        <v>104</v>
      </c>
      <c r="O147" s="165"/>
      <c r="P147" s="154" t="n">
        <v>13.1</v>
      </c>
      <c r="Q147" s="154"/>
      <c r="R147" s="166"/>
      <c r="S147" s="161" t="s">
        <v>108</v>
      </c>
      <c r="T147" s="6"/>
      <c r="U147" s="157" t="n">
        <f aca="false">P147/F147</f>
        <v>18.4507042253521</v>
      </c>
      <c r="V147" s="158" t="s">
        <v>46</v>
      </c>
      <c r="W147" s="6"/>
      <c r="X147" s="159"/>
      <c r="Y147" s="6"/>
      <c r="Z147" s="160" t="n">
        <f aca="false">U147</f>
        <v>18.4507042253521</v>
      </c>
      <c r="AA147" s="158" t="s">
        <v>46</v>
      </c>
      <c r="AB147" s="194"/>
      <c r="AC147" s="81"/>
      <c r="AD147" s="161"/>
    </row>
    <row r="148" s="197" customFormat="true" ht="15.75" hidden="false" customHeight="true" outlineLevel="0" collapsed="false">
      <c r="A148" s="62"/>
      <c r="B148" s="82" t="s">
        <v>105</v>
      </c>
      <c r="C148" s="145"/>
      <c r="D148" s="198" t="n">
        <v>2000</v>
      </c>
      <c r="E148" s="147" t="s">
        <v>51</v>
      </c>
      <c r="F148" s="199" t="n">
        <v>0.71</v>
      </c>
      <c r="G148" s="147" t="s">
        <v>42</v>
      </c>
      <c r="H148" s="162" t="s">
        <v>109</v>
      </c>
      <c r="I148" s="60"/>
      <c r="J148" s="170" t="s">
        <v>72</v>
      </c>
      <c r="K148" s="177" t="s">
        <v>107</v>
      </c>
      <c r="L148" s="71"/>
      <c r="M148" s="164" t="s">
        <v>44</v>
      </c>
      <c r="N148" s="147" t="s">
        <v>104</v>
      </c>
      <c r="O148" s="165"/>
      <c r="P148" s="154" t="n">
        <v>12.8</v>
      </c>
      <c r="Q148" s="154"/>
      <c r="R148" s="166"/>
      <c r="S148" s="161" t="s">
        <v>108</v>
      </c>
      <c r="T148" s="6"/>
      <c r="U148" s="157" t="n">
        <f aca="false">P148/F148</f>
        <v>18.0281690140845</v>
      </c>
      <c r="V148" s="158" t="s">
        <v>46</v>
      </c>
      <c r="W148" s="6"/>
      <c r="X148" s="159"/>
      <c r="Y148" s="6"/>
      <c r="Z148" s="160" t="n">
        <f aca="false">U148</f>
        <v>18.0281690140845</v>
      </c>
      <c r="AA148" s="158" t="s">
        <v>46</v>
      </c>
      <c r="AB148" s="194"/>
      <c r="AC148" s="81"/>
      <c r="AD148" s="161"/>
    </row>
    <row r="149" s="197" customFormat="true" ht="15.75" hidden="false" customHeight="true" outlineLevel="0" collapsed="false">
      <c r="A149" s="62"/>
      <c r="B149" s="82" t="s">
        <v>105</v>
      </c>
      <c r="C149" s="145"/>
      <c r="D149" s="198" t="n">
        <v>2002</v>
      </c>
      <c r="E149" s="147" t="s">
        <v>87</v>
      </c>
      <c r="F149" s="199" t="n">
        <v>0.71</v>
      </c>
      <c r="G149" s="147" t="s">
        <v>42</v>
      </c>
      <c r="H149" s="162" t="s">
        <v>110</v>
      </c>
      <c r="I149" s="60"/>
      <c r="J149" s="170" t="s">
        <v>72</v>
      </c>
      <c r="K149" s="177" t="s">
        <v>107</v>
      </c>
      <c r="L149" s="71"/>
      <c r="M149" s="164" t="s">
        <v>44</v>
      </c>
      <c r="N149" s="147" t="s">
        <v>104</v>
      </c>
      <c r="O149" s="165"/>
      <c r="P149" s="154" t="n">
        <v>11.5</v>
      </c>
      <c r="Q149" s="154"/>
      <c r="R149" s="166"/>
      <c r="S149" s="161" t="s">
        <v>108</v>
      </c>
      <c r="T149" s="6"/>
      <c r="U149" s="157" t="n">
        <f aca="false">P149/F149</f>
        <v>16.1971830985916</v>
      </c>
      <c r="V149" s="158" t="s">
        <v>46</v>
      </c>
      <c r="W149" s="6"/>
      <c r="X149" s="159"/>
      <c r="Y149" s="6"/>
      <c r="Z149" s="160" t="n">
        <f aca="false">U149</f>
        <v>16.1971830985916</v>
      </c>
      <c r="AA149" s="158" t="s">
        <v>46</v>
      </c>
      <c r="AB149" s="194"/>
      <c r="AC149" s="81"/>
      <c r="AD149" s="161"/>
    </row>
    <row r="150" s="197" customFormat="true" ht="15.75" hidden="false" customHeight="true" outlineLevel="0" collapsed="false">
      <c r="A150" s="62"/>
      <c r="B150" s="82" t="s">
        <v>105</v>
      </c>
      <c r="C150" s="145"/>
      <c r="D150" s="198" t="n">
        <v>2006</v>
      </c>
      <c r="E150" s="147" t="s">
        <v>111</v>
      </c>
      <c r="F150" s="199" t="n">
        <v>0.71</v>
      </c>
      <c r="G150" s="147" t="s">
        <v>42</v>
      </c>
      <c r="H150" s="162" t="s">
        <v>112</v>
      </c>
      <c r="I150" s="60"/>
      <c r="J150" s="170" t="s">
        <v>72</v>
      </c>
      <c r="K150" s="177" t="s">
        <v>107</v>
      </c>
      <c r="L150" s="71"/>
      <c r="M150" s="164" t="s">
        <v>44</v>
      </c>
      <c r="N150" s="147" t="s">
        <v>104</v>
      </c>
      <c r="O150" s="165"/>
      <c r="P150" s="154" t="n">
        <v>14.3</v>
      </c>
      <c r="Q150" s="154"/>
      <c r="R150" s="166"/>
      <c r="S150" s="161" t="s">
        <v>108</v>
      </c>
      <c r="T150" s="6"/>
      <c r="U150" s="157" t="n">
        <f aca="false">P150/F150</f>
        <v>20.1408450704225</v>
      </c>
      <c r="V150" s="158" t="s">
        <v>46</v>
      </c>
      <c r="W150" s="6"/>
      <c r="X150" s="159"/>
      <c r="Y150" s="6"/>
      <c r="Z150" s="160" t="n">
        <f aca="false">U150</f>
        <v>20.1408450704225</v>
      </c>
      <c r="AA150" s="158" t="s">
        <v>46</v>
      </c>
      <c r="AB150" s="194"/>
      <c r="AC150" s="81"/>
      <c r="AD150" s="161"/>
    </row>
    <row r="151" s="197" customFormat="true" ht="15.75" hidden="false" customHeight="true" outlineLevel="0" collapsed="false">
      <c r="A151" s="62"/>
      <c r="B151" s="82" t="s">
        <v>105</v>
      </c>
      <c r="C151" s="145"/>
      <c r="D151" s="198" t="n">
        <v>2006</v>
      </c>
      <c r="E151" s="147" t="s">
        <v>113</v>
      </c>
      <c r="F151" s="148" t="n">
        <v>0.71</v>
      </c>
      <c r="G151" s="147" t="s">
        <v>42</v>
      </c>
      <c r="H151" s="162" t="s">
        <v>114</v>
      </c>
      <c r="I151" s="60"/>
      <c r="J151" s="170" t="s">
        <v>72</v>
      </c>
      <c r="K151" s="177" t="s">
        <v>107</v>
      </c>
      <c r="L151" s="71"/>
      <c r="M151" s="164" t="s">
        <v>44</v>
      </c>
      <c r="N151" s="147" t="s">
        <v>104</v>
      </c>
      <c r="O151" s="165"/>
      <c r="P151" s="154" t="n">
        <v>13.8</v>
      </c>
      <c r="Q151" s="154"/>
      <c r="R151" s="166"/>
      <c r="S151" s="161" t="s">
        <v>108</v>
      </c>
      <c r="T151" s="6"/>
      <c r="U151" s="157" t="n">
        <f aca="false">P151/F151</f>
        <v>19.4366197183099</v>
      </c>
      <c r="V151" s="158" t="s">
        <v>46</v>
      </c>
      <c r="W151" s="6"/>
      <c r="X151" s="159"/>
      <c r="Y151" s="6"/>
      <c r="Z151" s="160" t="n">
        <f aca="false">U151</f>
        <v>19.4366197183099</v>
      </c>
      <c r="AA151" s="158" t="s">
        <v>46</v>
      </c>
      <c r="AB151" s="194"/>
      <c r="AC151" s="81"/>
      <c r="AD151" s="161"/>
    </row>
    <row r="152" s="197" customFormat="true" ht="15.75" hidden="false" customHeight="true" outlineLevel="0" collapsed="false">
      <c r="A152" s="62"/>
      <c r="B152" s="82" t="s">
        <v>105</v>
      </c>
      <c r="C152" s="145"/>
      <c r="D152" s="146" t="n">
        <v>2006</v>
      </c>
      <c r="E152" s="147" t="s">
        <v>51</v>
      </c>
      <c r="F152" s="148" t="n">
        <v>0.71</v>
      </c>
      <c r="G152" s="147" t="s">
        <v>42</v>
      </c>
      <c r="H152" s="162" t="s">
        <v>115</v>
      </c>
      <c r="I152" s="60"/>
      <c r="J152" s="170" t="s">
        <v>72</v>
      </c>
      <c r="K152" s="177" t="s">
        <v>107</v>
      </c>
      <c r="L152" s="71"/>
      <c r="M152" s="164" t="s">
        <v>44</v>
      </c>
      <c r="N152" s="147" t="s">
        <v>104</v>
      </c>
      <c r="O152" s="165"/>
      <c r="P152" s="154" t="n">
        <v>13.4</v>
      </c>
      <c r="Q152" s="154"/>
      <c r="R152" s="166"/>
      <c r="S152" s="161" t="s">
        <v>108</v>
      </c>
      <c r="T152" s="6"/>
      <c r="U152" s="157" t="n">
        <f aca="false">P152/F152</f>
        <v>18.8732394366197</v>
      </c>
      <c r="V152" s="158" t="s">
        <v>46</v>
      </c>
      <c r="W152" s="6"/>
      <c r="X152" s="159"/>
      <c r="Y152" s="6"/>
      <c r="Z152" s="160" t="n">
        <f aca="false">U152</f>
        <v>18.8732394366197</v>
      </c>
      <c r="AA152" s="158" t="s">
        <v>46</v>
      </c>
      <c r="AB152" s="194"/>
      <c r="AC152" s="81"/>
      <c r="AD152" s="161"/>
    </row>
    <row r="153" s="197" customFormat="true" ht="15.75" hidden="false" customHeight="true" outlineLevel="0" collapsed="false">
      <c r="A153" s="62"/>
      <c r="B153" s="82"/>
      <c r="C153" s="145"/>
      <c r="D153" s="146"/>
      <c r="E153" s="147"/>
      <c r="F153" s="148"/>
      <c r="G153" s="147"/>
      <c r="H153" s="162"/>
      <c r="I153" s="60"/>
      <c r="J153" s="170"/>
      <c r="K153" s="177"/>
      <c r="L153" s="71"/>
      <c r="M153" s="164"/>
      <c r="N153" s="147"/>
      <c r="O153" s="165"/>
      <c r="P153" s="154"/>
      <c r="Q153" s="154"/>
      <c r="R153" s="166"/>
      <c r="S153" s="161"/>
      <c r="T153" s="6"/>
      <c r="U153" s="157"/>
      <c r="V153" s="158"/>
      <c r="W153" s="6"/>
      <c r="X153" s="159"/>
      <c r="Y153" s="6"/>
      <c r="Z153" s="160"/>
      <c r="AA153" s="158"/>
      <c r="AB153" s="194"/>
      <c r="AC153" s="81"/>
      <c r="AD153" s="161"/>
    </row>
    <row r="154" customFormat="false" ht="15.75" hidden="false" customHeight="true" outlineLevel="0" collapsed="false">
      <c r="A154" s="62"/>
      <c r="B154" s="82" t="s">
        <v>105</v>
      </c>
      <c r="C154" s="145" t="s">
        <v>47</v>
      </c>
      <c r="D154" s="146" t="n">
        <v>2000</v>
      </c>
      <c r="E154" s="147" t="s">
        <v>51</v>
      </c>
      <c r="F154" s="148" t="n">
        <v>0.71</v>
      </c>
      <c r="G154" s="147" t="s">
        <v>42</v>
      </c>
      <c r="H154" s="162" t="s">
        <v>106</v>
      </c>
      <c r="I154" s="60"/>
      <c r="J154" s="170" t="s">
        <v>72</v>
      </c>
      <c r="K154" s="177" t="s">
        <v>107</v>
      </c>
      <c r="L154" s="71"/>
      <c r="M154" s="164" t="s">
        <v>82</v>
      </c>
      <c r="N154" s="185" t="s">
        <v>83</v>
      </c>
      <c r="O154" s="165"/>
      <c r="P154" s="154" t="n">
        <v>-7.1</v>
      </c>
      <c r="Q154" s="167" t="n">
        <f aca="false">P154*$Q$10</f>
        <v>-8.75004</v>
      </c>
      <c r="R154" s="166"/>
      <c r="S154" s="161"/>
      <c r="U154" s="157" t="n">
        <f aca="false">Q154/F154</f>
        <v>-12.324</v>
      </c>
      <c r="V154" s="158" t="s">
        <v>46</v>
      </c>
      <c r="X154" s="159"/>
      <c r="Z154" s="160" t="n">
        <f aca="false">U154</f>
        <v>-12.324</v>
      </c>
      <c r="AA154" s="158" t="s">
        <v>46</v>
      </c>
      <c r="AC154" s="81"/>
      <c r="AD154" s="161"/>
    </row>
    <row r="155" customFormat="false" ht="15.75" hidden="false" customHeight="true" outlineLevel="0" collapsed="false">
      <c r="A155" s="62"/>
      <c r="B155" s="82" t="s">
        <v>105</v>
      </c>
      <c r="C155" s="145"/>
      <c r="D155" s="198" t="n">
        <v>2000</v>
      </c>
      <c r="E155" s="147" t="s">
        <v>51</v>
      </c>
      <c r="F155" s="199" t="n">
        <v>0.71</v>
      </c>
      <c r="G155" s="147" t="s">
        <v>42</v>
      </c>
      <c r="H155" s="162" t="s">
        <v>116</v>
      </c>
      <c r="I155" s="60"/>
      <c r="J155" s="170" t="s">
        <v>72</v>
      </c>
      <c r="K155" s="177" t="s">
        <v>107</v>
      </c>
      <c r="L155" s="71"/>
      <c r="M155" s="164" t="s">
        <v>82</v>
      </c>
      <c r="N155" s="185" t="s">
        <v>83</v>
      </c>
      <c r="O155" s="165"/>
      <c r="P155" s="154" t="n">
        <v>-7</v>
      </c>
      <c r="Q155" s="167" t="n">
        <f aca="false">P155*$Q$10</f>
        <v>-8.6268</v>
      </c>
      <c r="R155" s="166"/>
      <c r="S155" s="161"/>
      <c r="U155" s="157" t="n">
        <f aca="false">Q155/F155</f>
        <v>-12.1504225352113</v>
      </c>
      <c r="V155" s="158" t="s">
        <v>46</v>
      </c>
      <c r="X155" s="159"/>
      <c r="Z155" s="160" t="n">
        <f aca="false">U155</f>
        <v>-12.1504225352113</v>
      </c>
      <c r="AA155" s="158" t="s">
        <v>46</v>
      </c>
      <c r="AC155" s="81"/>
      <c r="AD155" s="161"/>
    </row>
    <row r="156" customFormat="false" ht="15.75" hidden="false" customHeight="true" outlineLevel="0" collapsed="false">
      <c r="A156" s="62"/>
      <c r="B156" s="82" t="s">
        <v>105</v>
      </c>
      <c r="C156" s="145"/>
      <c r="D156" s="198" t="n">
        <v>2002</v>
      </c>
      <c r="E156" s="147" t="s">
        <v>87</v>
      </c>
      <c r="F156" s="199" t="n">
        <v>0.71</v>
      </c>
      <c r="G156" s="147" t="s">
        <v>42</v>
      </c>
      <c r="H156" s="162" t="s">
        <v>87</v>
      </c>
      <c r="I156" s="60"/>
      <c r="J156" s="170" t="s">
        <v>72</v>
      </c>
      <c r="K156" s="177" t="s">
        <v>107</v>
      </c>
      <c r="L156" s="71"/>
      <c r="M156" s="164" t="s">
        <v>82</v>
      </c>
      <c r="N156" s="185" t="s">
        <v>83</v>
      </c>
      <c r="O156" s="165"/>
      <c r="P156" s="154" t="n">
        <v>-7.1</v>
      </c>
      <c r="Q156" s="167" t="n">
        <f aca="false">P156*$Q$10</f>
        <v>-8.75004</v>
      </c>
      <c r="R156" s="166"/>
      <c r="S156" s="161"/>
      <c r="U156" s="157" t="n">
        <f aca="false">Q156/F156</f>
        <v>-12.324</v>
      </c>
      <c r="V156" s="158" t="s">
        <v>46</v>
      </c>
      <c r="X156" s="159"/>
      <c r="Z156" s="160" t="n">
        <f aca="false">U156</f>
        <v>-12.324</v>
      </c>
      <c r="AA156" s="158" t="s">
        <v>46</v>
      </c>
      <c r="AC156" s="81"/>
      <c r="AD156" s="161"/>
    </row>
    <row r="157" customFormat="false" ht="15.75" hidden="false" customHeight="true" outlineLevel="0" collapsed="false">
      <c r="A157" s="62"/>
      <c r="B157" s="82" t="s">
        <v>105</v>
      </c>
      <c r="C157" s="145"/>
      <c r="D157" s="198" t="n">
        <v>2006</v>
      </c>
      <c r="E157" s="147" t="s">
        <v>111</v>
      </c>
      <c r="F157" s="199" t="n">
        <v>0.71</v>
      </c>
      <c r="G157" s="147" t="s">
        <v>42</v>
      </c>
      <c r="H157" s="162" t="s">
        <v>117</v>
      </c>
      <c r="I157" s="60"/>
      <c r="J157" s="170" t="s">
        <v>72</v>
      </c>
      <c r="K157" s="177" t="s">
        <v>107</v>
      </c>
      <c r="L157" s="71"/>
      <c r="M157" s="164" t="s">
        <v>82</v>
      </c>
      <c r="N157" s="185" t="s">
        <v>83</v>
      </c>
      <c r="O157" s="165"/>
      <c r="P157" s="154" t="n">
        <v>-6.7</v>
      </c>
      <c r="Q157" s="167" t="n">
        <f aca="false">P157*$Q$10</f>
        <v>-8.25708</v>
      </c>
      <c r="R157" s="166"/>
      <c r="S157" s="161"/>
      <c r="U157" s="157" t="n">
        <f aca="false">Q157/F157</f>
        <v>-11.6296901408451</v>
      </c>
      <c r="V157" s="158" t="s">
        <v>46</v>
      </c>
      <c r="X157" s="159"/>
      <c r="Z157" s="160" t="n">
        <f aca="false">U157</f>
        <v>-11.6296901408451</v>
      </c>
      <c r="AA157" s="158" t="s">
        <v>46</v>
      </c>
      <c r="AC157" s="81"/>
      <c r="AD157" s="161"/>
    </row>
    <row r="158" customFormat="false" ht="15.75" hidden="false" customHeight="true" outlineLevel="0" collapsed="false">
      <c r="A158" s="62"/>
      <c r="B158" s="82" t="s">
        <v>105</v>
      </c>
      <c r="C158" s="145"/>
      <c r="D158" s="198" t="n">
        <v>2006</v>
      </c>
      <c r="E158" s="147" t="s">
        <v>113</v>
      </c>
      <c r="F158" s="148" t="n">
        <v>0.71</v>
      </c>
      <c r="G158" s="147" t="s">
        <v>42</v>
      </c>
      <c r="H158" s="162" t="s">
        <v>118</v>
      </c>
      <c r="I158" s="60"/>
      <c r="J158" s="170" t="s">
        <v>72</v>
      </c>
      <c r="K158" s="177" t="s">
        <v>107</v>
      </c>
      <c r="L158" s="71"/>
      <c r="M158" s="164" t="s">
        <v>82</v>
      </c>
      <c r="N158" s="185" t="s">
        <v>83</v>
      </c>
      <c r="O158" s="165"/>
      <c r="P158" s="154" t="n">
        <v>-6.8</v>
      </c>
      <c r="Q158" s="167" t="n">
        <f aca="false">P158*$Q$10</f>
        <v>-8.38032</v>
      </c>
      <c r="R158" s="166"/>
      <c r="S158" s="161"/>
      <c r="U158" s="157" t="n">
        <f aca="false">Q158/F158</f>
        <v>-11.8032676056338</v>
      </c>
      <c r="V158" s="158" t="s">
        <v>46</v>
      </c>
      <c r="X158" s="159"/>
      <c r="Z158" s="160" t="n">
        <f aca="false">U158</f>
        <v>-11.8032676056338</v>
      </c>
      <c r="AA158" s="158" t="s">
        <v>46</v>
      </c>
      <c r="AC158" s="81"/>
      <c r="AD158" s="161"/>
    </row>
    <row r="159" customFormat="false" ht="15.75" hidden="false" customHeight="true" outlineLevel="0" collapsed="false">
      <c r="A159" s="62"/>
      <c r="B159" s="82" t="s">
        <v>105</v>
      </c>
      <c r="C159" s="145"/>
      <c r="D159" s="146" t="n">
        <v>2006</v>
      </c>
      <c r="E159" s="147" t="s">
        <v>51</v>
      </c>
      <c r="F159" s="148" t="n">
        <v>0.71</v>
      </c>
      <c r="G159" s="147" t="s">
        <v>42</v>
      </c>
      <c r="H159" s="162" t="s">
        <v>115</v>
      </c>
      <c r="I159" s="60"/>
      <c r="J159" s="170" t="s">
        <v>72</v>
      </c>
      <c r="K159" s="177" t="s">
        <v>107</v>
      </c>
      <c r="L159" s="71"/>
      <c r="M159" s="164" t="s">
        <v>82</v>
      </c>
      <c r="N159" s="185" t="s">
        <v>83</v>
      </c>
      <c r="O159" s="165"/>
      <c r="P159" s="154" t="n">
        <v>-7</v>
      </c>
      <c r="Q159" s="167" t="n">
        <f aca="false">P159*$Q$10</f>
        <v>-8.6268</v>
      </c>
      <c r="R159" s="166"/>
      <c r="S159" s="161"/>
      <c r="U159" s="157" t="n">
        <f aca="false">Q159/F159</f>
        <v>-12.1504225352113</v>
      </c>
      <c r="V159" s="158" t="s">
        <v>46</v>
      </c>
      <c r="X159" s="159"/>
      <c r="Z159" s="160" t="n">
        <f aca="false">U159</f>
        <v>-12.1504225352113</v>
      </c>
      <c r="AA159" s="158" t="s">
        <v>46</v>
      </c>
      <c r="AC159" s="81"/>
      <c r="AD159" s="161"/>
    </row>
    <row r="160" customFormat="false" ht="15.75" hidden="false" customHeight="true" outlineLevel="0" collapsed="false">
      <c r="A160" s="62"/>
      <c r="B160" s="82"/>
      <c r="C160" s="186"/>
      <c r="D160" s="146"/>
      <c r="E160" s="147"/>
      <c r="F160" s="148"/>
      <c r="G160" s="147"/>
      <c r="H160" s="162"/>
      <c r="I160" s="60"/>
      <c r="J160" s="170"/>
      <c r="K160" s="177"/>
      <c r="L160" s="71"/>
      <c r="M160" s="164"/>
      <c r="N160" s="185"/>
      <c r="O160" s="165"/>
      <c r="P160" s="154"/>
      <c r="Q160" s="154"/>
      <c r="R160" s="166"/>
      <c r="S160" s="161"/>
      <c r="U160" s="157"/>
      <c r="V160" s="158"/>
      <c r="X160" s="159"/>
      <c r="Z160" s="160"/>
      <c r="AA160" s="158"/>
      <c r="AC160" s="81"/>
      <c r="AD160" s="161"/>
    </row>
    <row r="161" customFormat="false" ht="15.75" hidden="false" customHeight="true" outlineLevel="0" collapsed="false">
      <c r="A161" s="62"/>
      <c r="B161" s="82" t="s">
        <v>105</v>
      </c>
      <c r="C161" s="145" t="s">
        <v>48</v>
      </c>
      <c r="D161" s="146" t="n">
        <v>2000</v>
      </c>
      <c r="E161" s="147" t="s">
        <v>51</v>
      </c>
      <c r="F161" s="148" t="n">
        <v>0.71</v>
      </c>
      <c r="G161" s="147" t="s">
        <v>42</v>
      </c>
      <c r="H161" s="162" t="s">
        <v>106</v>
      </c>
      <c r="I161" s="60"/>
      <c r="J161" s="170" t="s">
        <v>72</v>
      </c>
      <c r="K161" s="177" t="s">
        <v>107</v>
      </c>
      <c r="L161" s="71"/>
      <c r="M161" s="164" t="s">
        <v>84</v>
      </c>
      <c r="N161" s="185" t="s">
        <v>92</v>
      </c>
      <c r="O161" s="165"/>
      <c r="P161" s="154" t="n">
        <v>-3.1</v>
      </c>
      <c r="Q161" s="154"/>
      <c r="R161" s="166" t="n">
        <f aca="false">0.5*Q154</f>
        <v>-4.37502</v>
      </c>
      <c r="S161" s="161"/>
      <c r="U161" s="157" t="n">
        <f aca="false">P161/F161</f>
        <v>-4.36619718309859</v>
      </c>
      <c r="V161" s="158" t="s">
        <v>46</v>
      </c>
      <c r="X161" s="159" t="n">
        <f aca="false">R161/F161</f>
        <v>-6.162</v>
      </c>
      <c r="Z161" s="160" t="n">
        <f aca="false">X161</f>
        <v>-6.162</v>
      </c>
      <c r="AA161" s="158" t="s">
        <v>46</v>
      </c>
      <c r="AC161" s="81"/>
      <c r="AD161" s="161"/>
    </row>
    <row r="162" customFormat="false" ht="15.75" hidden="false" customHeight="true" outlineLevel="0" collapsed="false">
      <c r="A162" s="62"/>
      <c r="B162" s="82" t="s">
        <v>105</v>
      </c>
      <c r="C162" s="145"/>
      <c r="D162" s="198" t="n">
        <v>2000</v>
      </c>
      <c r="E162" s="147" t="s">
        <v>51</v>
      </c>
      <c r="F162" s="199" t="n">
        <v>0.71</v>
      </c>
      <c r="G162" s="147" t="s">
        <v>42</v>
      </c>
      <c r="H162" s="162" t="s">
        <v>116</v>
      </c>
      <c r="I162" s="60"/>
      <c r="J162" s="170" t="s">
        <v>72</v>
      </c>
      <c r="K162" s="177" t="s">
        <v>107</v>
      </c>
      <c r="L162" s="71"/>
      <c r="M162" s="164" t="s">
        <v>84</v>
      </c>
      <c r="N162" s="185" t="s">
        <v>92</v>
      </c>
      <c r="O162" s="165"/>
      <c r="P162" s="154" t="n">
        <v>-3.1</v>
      </c>
      <c r="Q162" s="154"/>
      <c r="R162" s="166" t="n">
        <f aca="false">0.5*Q155</f>
        <v>-4.3134</v>
      </c>
      <c r="S162" s="161"/>
      <c r="U162" s="157" t="n">
        <f aca="false">P162/F162</f>
        <v>-4.36619718309859</v>
      </c>
      <c r="V162" s="158" t="s">
        <v>46</v>
      </c>
      <c r="X162" s="159" t="n">
        <f aca="false">R162/F162</f>
        <v>-6.07521126760563</v>
      </c>
      <c r="Z162" s="160" t="n">
        <f aca="false">X162</f>
        <v>-6.07521126760563</v>
      </c>
      <c r="AA162" s="158" t="s">
        <v>46</v>
      </c>
      <c r="AC162" s="81"/>
      <c r="AD162" s="161"/>
    </row>
    <row r="163" customFormat="false" ht="15.75" hidden="false" customHeight="true" outlineLevel="0" collapsed="false">
      <c r="A163" s="62"/>
      <c r="B163" s="82" t="s">
        <v>105</v>
      </c>
      <c r="C163" s="145"/>
      <c r="D163" s="198" t="n">
        <v>2002</v>
      </c>
      <c r="E163" s="147" t="s">
        <v>87</v>
      </c>
      <c r="F163" s="199" t="n">
        <v>0.71</v>
      </c>
      <c r="G163" s="147" t="s">
        <v>42</v>
      </c>
      <c r="H163" s="162" t="s">
        <v>87</v>
      </c>
      <c r="I163" s="60"/>
      <c r="J163" s="170" t="s">
        <v>72</v>
      </c>
      <c r="K163" s="177" t="s">
        <v>107</v>
      </c>
      <c r="L163" s="71"/>
      <c r="M163" s="164" t="s">
        <v>84</v>
      </c>
      <c r="N163" s="185" t="s">
        <v>92</v>
      </c>
      <c r="O163" s="165"/>
      <c r="P163" s="154" t="n">
        <v>-3.1</v>
      </c>
      <c r="Q163" s="154"/>
      <c r="R163" s="166" t="n">
        <f aca="false">0.5*Q156</f>
        <v>-4.37502</v>
      </c>
      <c r="S163" s="161"/>
      <c r="U163" s="157" t="n">
        <f aca="false">P163/F163</f>
        <v>-4.36619718309859</v>
      </c>
      <c r="V163" s="158" t="s">
        <v>46</v>
      </c>
      <c r="X163" s="159" t="n">
        <f aca="false">R163/F163</f>
        <v>-6.162</v>
      </c>
      <c r="Z163" s="160" t="n">
        <f aca="false">X163</f>
        <v>-6.162</v>
      </c>
      <c r="AA163" s="158" t="s">
        <v>46</v>
      </c>
      <c r="AC163" s="81"/>
      <c r="AD163" s="161"/>
    </row>
    <row r="164" customFormat="false" ht="15.75" hidden="false" customHeight="true" outlineLevel="0" collapsed="false">
      <c r="A164" s="62"/>
      <c r="B164" s="82" t="s">
        <v>105</v>
      </c>
      <c r="C164" s="145"/>
      <c r="D164" s="198" t="n">
        <v>2006</v>
      </c>
      <c r="E164" s="147" t="s">
        <v>111</v>
      </c>
      <c r="F164" s="199" t="n">
        <v>0.71</v>
      </c>
      <c r="G164" s="147" t="s">
        <v>42</v>
      </c>
      <c r="H164" s="162" t="s">
        <v>117</v>
      </c>
      <c r="I164" s="60"/>
      <c r="J164" s="170" t="s">
        <v>72</v>
      </c>
      <c r="K164" s="177" t="s">
        <v>107</v>
      </c>
      <c r="L164" s="71"/>
      <c r="M164" s="164" t="s">
        <v>84</v>
      </c>
      <c r="N164" s="185" t="s">
        <v>92</v>
      </c>
      <c r="O164" s="165"/>
      <c r="P164" s="154" t="n">
        <v>-3</v>
      </c>
      <c r="Q164" s="154"/>
      <c r="R164" s="166" t="n">
        <f aca="false">0.5*Q157</f>
        <v>-4.12854</v>
      </c>
      <c r="S164" s="161"/>
      <c r="U164" s="157" t="n">
        <f aca="false">P164/F164</f>
        <v>-4.22535211267606</v>
      </c>
      <c r="V164" s="158" t="s">
        <v>46</v>
      </c>
      <c r="X164" s="159" t="n">
        <f aca="false">R164/F164</f>
        <v>-5.81484507042254</v>
      </c>
      <c r="Z164" s="160" t="n">
        <f aca="false">X164</f>
        <v>-5.81484507042254</v>
      </c>
      <c r="AA164" s="158" t="s">
        <v>46</v>
      </c>
      <c r="AC164" s="81"/>
      <c r="AD164" s="161"/>
    </row>
    <row r="165" customFormat="false" ht="15.75" hidden="false" customHeight="true" outlineLevel="0" collapsed="false">
      <c r="A165" s="62"/>
      <c r="B165" s="82" t="s">
        <v>105</v>
      </c>
      <c r="C165" s="145"/>
      <c r="D165" s="198" t="n">
        <v>2006</v>
      </c>
      <c r="E165" s="147" t="s">
        <v>113</v>
      </c>
      <c r="F165" s="148" t="n">
        <v>0.71</v>
      </c>
      <c r="G165" s="147" t="s">
        <v>42</v>
      </c>
      <c r="H165" s="162" t="s">
        <v>118</v>
      </c>
      <c r="I165" s="60"/>
      <c r="J165" s="170" t="s">
        <v>72</v>
      </c>
      <c r="K165" s="177" t="s">
        <v>107</v>
      </c>
      <c r="L165" s="71"/>
      <c r="M165" s="164" t="s">
        <v>84</v>
      </c>
      <c r="N165" s="185" t="s">
        <v>92</v>
      </c>
      <c r="O165" s="165"/>
      <c r="P165" s="154" t="n">
        <v>-3</v>
      </c>
      <c r="Q165" s="154"/>
      <c r="R165" s="166" t="n">
        <f aca="false">0.5*Q158</f>
        <v>-4.19016</v>
      </c>
      <c r="S165" s="161"/>
      <c r="U165" s="157" t="n">
        <f aca="false">P165/F165</f>
        <v>-4.22535211267606</v>
      </c>
      <c r="V165" s="158" t="s">
        <v>46</v>
      </c>
      <c r="X165" s="159" t="n">
        <f aca="false">R165/F165</f>
        <v>-5.9016338028169</v>
      </c>
      <c r="Z165" s="160" t="n">
        <f aca="false">X165</f>
        <v>-5.9016338028169</v>
      </c>
      <c r="AA165" s="158" t="s">
        <v>46</v>
      </c>
      <c r="AC165" s="81"/>
      <c r="AD165" s="161"/>
    </row>
    <row r="166" customFormat="false" ht="15.75" hidden="false" customHeight="true" outlineLevel="0" collapsed="false">
      <c r="A166" s="62"/>
      <c r="B166" s="82" t="s">
        <v>105</v>
      </c>
      <c r="C166" s="145"/>
      <c r="D166" s="146" t="n">
        <v>2006</v>
      </c>
      <c r="E166" s="147" t="s">
        <v>51</v>
      </c>
      <c r="F166" s="148" t="n">
        <v>0.71</v>
      </c>
      <c r="G166" s="147" t="s">
        <v>42</v>
      </c>
      <c r="H166" s="162" t="s">
        <v>115</v>
      </c>
      <c r="I166" s="60"/>
      <c r="J166" s="170" t="s">
        <v>72</v>
      </c>
      <c r="K166" s="177" t="s">
        <v>107</v>
      </c>
      <c r="L166" s="71"/>
      <c r="M166" s="164" t="s">
        <v>84</v>
      </c>
      <c r="N166" s="185" t="s">
        <v>92</v>
      </c>
      <c r="O166" s="165"/>
      <c r="P166" s="154" t="n">
        <v>-3.1</v>
      </c>
      <c r="Q166" s="154"/>
      <c r="R166" s="166" t="n">
        <f aca="false">0.5*Q159</f>
        <v>-4.3134</v>
      </c>
      <c r="S166" s="161"/>
      <c r="U166" s="157" t="n">
        <f aca="false">P166/F166</f>
        <v>-4.36619718309859</v>
      </c>
      <c r="V166" s="158" t="s">
        <v>46</v>
      </c>
      <c r="X166" s="159" t="n">
        <f aca="false">R166/F166</f>
        <v>-6.07521126760563</v>
      </c>
      <c r="Z166" s="160" t="n">
        <f aca="false">X166</f>
        <v>-6.07521126760563</v>
      </c>
      <c r="AA166" s="158" t="s">
        <v>46</v>
      </c>
      <c r="AC166" s="81"/>
      <c r="AD166" s="161"/>
    </row>
    <row r="167" customFormat="false" ht="15.75" hidden="false" customHeight="true" outlineLevel="0" collapsed="false">
      <c r="A167" s="62"/>
      <c r="B167" s="82"/>
      <c r="C167" s="186"/>
      <c r="D167" s="146"/>
      <c r="E167" s="147"/>
      <c r="F167" s="148"/>
      <c r="G167" s="147"/>
      <c r="H167" s="162"/>
      <c r="I167" s="60"/>
      <c r="J167" s="170"/>
      <c r="K167" s="177"/>
      <c r="L167" s="71"/>
      <c r="M167" s="164"/>
      <c r="N167" s="185"/>
      <c r="O167" s="165"/>
      <c r="P167" s="154"/>
      <c r="Q167" s="154"/>
      <c r="R167" s="166"/>
      <c r="S167" s="161"/>
      <c r="U167" s="157"/>
      <c r="V167" s="158"/>
      <c r="X167" s="159"/>
      <c r="Z167" s="160"/>
      <c r="AA167" s="158"/>
      <c r="AC167" s="81"/>
      <c r="AD167" s="161"/>
    </row>
    <row r="168" customFormat="false" ht="15.75" hidden="false" customHeight="true" outlineLevel="0" collapsed="false">
      <c r="A168" s="62"/>
      <c r="B168" s="82" t="s">
        <v>105</v>
      </c>
      <c r="C168" s="145" t="s">
        <v>49</v>
      </c>
      <c r="D168" s="146" t="n">
        <v>2000</v>
      </c>
      <c r="E168" s="147" t="s">
        <v>51</v>
      </c>
      <c r="F168" s="148" t="n">
        <v>0.71</v>
      </c>
      <c r="G168" s="147" t="s">
        <v>42</v>
      </c>
      <c r="H168" s="162" t="s">
        <v>106</v>
      </c>
      <c r="I168" s="60"/>
      <c r="J168" s="170" t="s">
        <v>72</v>
      </c>
      <c r="K168" s="177" t="s">
        <v>107</v>
      </c>
      <c r="L168" s="71"/>
      <c r="M168" s="164" t="s">
        <v>84</v>
      </c>
      <c r="N168" s="185" t="s">
        <v>94</v>
      </c>
      <c r="O168" s="165"/>
      <c r="P168" s="154" t="n">
        <v>-1.1</v>
      </c>
      <c r="Q168" s="154"/>
      <c r="R168" s="166" t="n">
        <f aca="false">0.15*Q154</f>
        <v>-1.312506</v>
      </c>
      <c r="S168" s="161"/>
      <c r="U168" s="157" t="n">
        <f aca="false">P168/F168</f>
        <v>-1.54929577464789</v>
      </c>
      <c r="V168" s="158" t="s">
        <v>46</v>
      </c>
      <c r="X168" s="159" t="n">
        <f aca="false">R168/F168</f>
        <v>-1.8486</v>
      </c>
      <c r="Z168" s="160" t="n">
        <f aca="false">X168</f>
        <v>-1.8486</v>
      </c>
      <c r="AA168" s="158" t="s">
        <v>46</v>
      </c>
      <c r="AC168" s="81"/>
      <c r="AD168" s="161"/>
    </row>
    <row r="169" customFormat="false" ht="15.75" hidden="false" customHeight="true" outlineLevel="0" collapsed="false">
      <c r="A169" s="62"/>
      <c r="B169" s="82" t="s">
        <v>105</v>
      </c>
      <c r="C169" s="145"/>
      <c r="D169" s="198" t="n">
        <v>2000</v>
      </c>
      <c r="E169" s="147" t="s">
        <v>51</v>
      </c>
      <c r="F169" s="199" t="n">
        <v>0.71</v>
      </c>
      <c r="G169" s="147" t="s">
        <v>42</v>
      </c>
      <c r="H169" s="162" t="s">
        <v>116</v>
      </c>
      <c r="I169" s="60"/>
      <c r="J169" s="170" t="s">
        <v>72</v>
      </c>
      <c r="K169" s="177" t="s">
        <v>107</v>
      </c>
      <c r="L169" s="71"/>
      <c r="M169" s="164" t="s">
        <v>84</v>
      </c>
      <c r="N169" s="185" t="s">
        <v>94</v>
      </c>
      <c r="O169" s="165"/>
      <c r="P169" s="154" t="n">
        <v>-1.1</v>
      </c>
      <c r="Q169" s="154"/>
      <c r="R169" s="166" t="n">
        <f aca="false">0.15*Q155</f>
        <v>-1.29402</v>
      </c>
      <c r="S169" s="161"/>
      <c r="U169" s="157" t="n">
        <f aca="false">P169/F169</f>
        <v>-1.54929577464789</v>
      </c>
      <c r="V169" s="158" t="s">
        <v>46</v>
      </c>
      <c r="X169" s="159" t="n">
        <f aca="false">R169/F169</f>
        <v>-1.82256338028169</v>
      </c>
      <c r="Z169" s="160" t="n">
        <f aca="false">X169</f>
        <v>-1.82256338028169</v>
      </c>
      <c r="AA169" s="158" t="s">
        <v>46</v>
      </c>
      <c r="AC169" s="81"/>
      <c r="AD169" s="161"/>
    </row>
    <row r="170" customFormat="false" ht="15.75" hidden="false" customHeight="true" outlineLevel="0" collapsed="false">
      <c r="A170" s="62"/>
      <c r="B170" s="82" t="s">
        <v>105</v>
      </c>
      <c r="C170" s="145"/>
      <c r="D170" s="198" t="n">
        <v>2002</v>
      </c>
      <c r="E170" s="147" t="s">
        <v>87</v>
      </c>
      <c r="F170" s="199" t="n">
        <v>0.71</v>
      </c>
      <c r="G170" s="147" t="s">
        <v>42</v>
      </c>
      <c r="H170" s="162" t="s">
        <v>87</v>
      </c>
      <c r="I170" s="60"/>
      <c r="J170" s="170" t="s">
        <v>72</v>
      </c>
      <c r="K170" s="177" t="s">
        <v>107</v>
      </c>
      <c r="L170" s="71"/>
      <c r="M170" s="164" t="s">
        <v>84</v>
      </c>
      <c r="N170" s="185" t="s">
        <v>94</v>
      </c>
      <c r="O170" s="165"/>
      <c r="P170" s="154" t="n">
        <v>-1.1</v>
      </c>
      <c r="Q170" s="154"/>
      <c r="R170" s="166" t="n">
        <f aca="false">0.15*Q156</f>
        <v>-1.312506</v>
      </c>
      <c r="S170" s="161"/>
      <c r="U170" s="157" t="n">
        <f aca="false">P170/F170</f>
        <v>-1.54929577464789</v>
      </c>
      <c r="V170" s="158" t="s">
        <v>46</v>
      </c>
      <c r="X170" s="159" t="n">
        <f aca="false">R170/F170</f>
        <v>-1.8486</v>
      </c>
      <c r="Z170" s="160" t="n">
        <f aca="false">X170</f>
        <v>-1.8486</v>
      </c>
      <c r="AA170" s="158" t="s">
        <v>46</v>
      </c>
      <c r="AC170" s="81"/>
      <c r="AD170" s="161"/>
    </row>
    <row r="171" customFormat="false" ht="15.75" hidden="false" customHeight="true" outlineLevel="0" collapsed="false">
      <c r="A171" s="62"/>
      <c r="B171" s="82" t="s">
        <v>105</v>
      </c>
      <c r="C171" s="145"/>
      <c r="D171" s="198" t="n">
        <v>2006</v>
      </c>
      <c r="E171" s="147" t="s">
        <v>111</v>
      </c>
      <c r="F171" s="199" t="n">
        <v>0.71</v>
      </c>
      <c r="G171" s="147" t="s">
        <v>42</v>
      </c>
      <c r="H171" s="162" t="s">
        <v>117</v>
      </c>
      <c r="I171" s="60"/>
      <c r="J171" s="170" t="s">
        <v>72</v>
      </c>
      <c r="K171" s="177" t="s">
        <v>107</v>
      </c>
      <c r="L171" s="71"/>
      <c r="M171" s="164" t="s">
        <v>84</v>
      </c>
      <c r="N171" s="185" t="s">
        <v>94</v>
      </c>
      <c r="O171" s="165"/>
      <c r="P171" s="154" t="n">
        <v>-1.1</v>
      </c>
      <c r="Q171" s="154"/>
      <c r="R171" s="166" t="n">
        <f aca="false">0.15*Q157</f>
        <v>-1.238562</v>
      </c>
      <c r="S171" s="161"/>
      <c r="U171" s="157" t="n">
        <f aca="false">P171/F171</f>
        <v>-1.54929577464789</v>
      </c>
      <c r="V171" s="158" t="s">
        <v>46</v>
      </c>
      <c r="X171" s="159" t="n">
        <f aca="false">R171/F171</f>
        <v>-1.74445352112676</v>
      </c>
      <c r="Z171" s="160" t="n">
        <f aca="false">X171</f>
        <v>-1.74445352112676</v>
      </c>
      <c r="AA171" s="158" t="s">
        <v>46</v>
      </c>
      <c r="AC171" s="81"/>
      <c r="AD171" s="161"/>
    </row>
    <row r="172" customFormat="false" ht="15.75" hidden="false" customHeight="true" outlineLevel="0" collapsed="false">
      <c r="A172" s="62"/>
      <c r="B172" s="82" t="s">
        <v>105</v>
      </c>
      <c r="C172" s="145"/>
      <c r="D172" s="198" t="n">
        <v>2006</v>
      </c>
      <c r="E172" s="147" t="s">
        <v>113</v>
      </c>
      <c r="F172" s="148" t="n">
        <v>0.71</v>
      </c>
      <c r="G172" s="147" t="s">
        <v>42</v>
      </c>
      <c r="H172" s="162" t="s">
        <v>118</v>
      </c>
      <c r="I172" s="60"/>
      <c r="J172" s="170" t="s">
        <v>72</v>
      </c>
      <c r="K172" s="177" t="s">
        <v>107</v>
      </c>
      <c r="L172" s="71"/>
      <c r="M172" s="164" t="s">
        <v>84</v>
      </c>
      <c r="N172" s="185" t="s">
        <v>94</v>
      </c>
      <c r="O172" s="165"/>
      <c r="P172" s="154" t="n">
        <v>-1</v>
      </c>
      <c r="Q172" s="154"/>
      <c r="R172" s="166" t="n">
        <f aca="false">0.15*Q158</f>
        <v>-1.257048</v>
      </c>
      <c r="S172" s="161"/>
      <c r="U172" s="157" t="n">
        <f aca="false">P172/F172</f>
        <v>-1.40845070422535</v>
      </c>
      <c r="V172" s="158" t="s">
        <v>46</v>
      </c>
      <c r="X172" s="159" t="n">
        <f aca="false">R172/F172</f>
        <v>-1.77049014084507</v>
      </c>
      <c r="Z172" s="160" t="n">
        <f aca="false">X172</f>
        <v>-1.77049014084507</v>
      </c>
      <c r="AA172" s="158" t="s">
        <v>46</v>
      </c>
      <c r="AC172" s="81"/>
      <c r="AD172" s="161"/>
    </row>
    <row r="173" customFormat="false" ht="15.75" hidden="false" customHeight="true" outlineLevel="0" collapsed="false">
      <c r="A173" s="62"/>
      <c r="B173" s="82" t="s">
        <v>105</v>
      </c>
      <c r="C173" s="145"/>
      <c r="D173" s="146" t="n">
        <v>2006</v>
      </c>
      <c r="E173" s="147" t="s">
        <v>51</v>
      </c>
      <c r="F173" s="148" t="n">
        <v>0.71</v>
      </c>
      <c r="G173" s="147" t="s">
        <v>42</v>
      </c>
      <c r="H173" s="162" t="s">
        <v>115</v>
      </c>
      <c r="I173" s="60"/>
      <c r="J173" s="170" t="s">
        <v>72</v>
      </c>
      <c r="K173" s="177" t="s">
        <v>107</v>
      </c>
      <c r="L173" s="71"/>
      <c r="M173" s="164" t="s">
        <v>84</v>
      </c>
      <c r="N173" s="185" t="s">
        <v>94</v>
      </c>
      <c r="O173" s="165"/>
      <c r="P173" s="154" t="n">
        <v>-1.1</v>
      </c>
      <c r="Q173" s="154"/>
      <c r="R173" s="166" t="n">
        <f aca="false">0.15*Q159</f>
        <v>-1.29402</v>
      </c>
      <c r="S173" s="161"/>
      <c r="U173" s="157" t="n">
        <f aca="false">P173/F173</f>
        <v>-1.54929577464789</v>
      </c>
      <c r="V173" s="158" t="s">
        <v>46</v>
      </c>
      <c r="X173" s="159" t="n">
        <f aca="false">R173/F173</f>
        <v>-1.82256338028169</v>
      </c>
      <c r="Z173" s="160" t="n">
        <f aca="false">X173</f>
        <v>-1.82256338028169</v>
      </c>
      <c r="AA173" s="158" t="s">
        <v>46</v>
      </c>
      <c r="AC173" s="81"/>
      <c r="AD173" s="161"/>
    </row>
    <row r="174" customFormat="false" ht="15.75" hidden="false" customHeight="true" outlineLevel="0" collapsed="false">
      <c r="A174" s="62"/>
      <c r="B174" s="111"/>
      <c r="C174" s="112"/>
      <c r="D174" s="113"/>
      <c r="E174" s="114"/>
      <c r="F174" s="115"/>
      <c r="G174" s="114"/>
      <c r="H174" s="116"/>
      <c r="I174" s="60"/>
      <c r="J174" s="117"/>
      <c r="K174" s="118"/>
      <c r="L174" s="71"/>
      <c r="M174" s="119"/>
      <c r="N174" s="114"/>
      <c r="O174" s="120"/>
      <c r="P174" s="121"/>
      <c r="Q174" s="121"/>
      <c r="R174" s="122"/>
      <c r="S174" s="123"/>
      <c r="U174" s="124"/>
      <c r="V174" s="125"/>
      <c r="X174" s="126"/>
      <c r="Z174" s="127"/>
      <c r="AA174" s="125"/>
      <c r="AC174" s="81"/>
      <c r="AD174" s="123"/>
    </row>
    <row r="175" customFormat="false" ht="15.75" hidden="false" customHeight="true" outlineLevel="0" collapsed="false">
      <c r="A175" s="62"/>
      <c r="B175" s="82"/>
      <c r="C175" s="145"/>
      <c r="D175" s="146"/>
      <c r="E175" s="147"/>
      <c r="F175" s="148"/>
      <c r="G175" s="147"/>
      <c r="H175" s="162"/>
      <c r="I175" s="60"/>
      <c r="J175" s="170"/>
      <c r="K175" s="177"/>
      <c r="L175" s="71"/>
      <c r="M175" s="164"/>
      <c r="N175" s="147"/>
      <c r="O175" s="165"/>
      <c r="P175" s="154"/>
      <c r="Q175" s="154"/>
      <c r="R175" s="166"/>
      <c r="S175" s="161"/>
      <c r="U175" s="157"/>
      <c r="V175" s="158"/>
      <c r="X175" s="159"/>
      <c r="Z175" s="160"/>
      <c r="AA175" s="158"/>
      <c r="AC175" s="81"/>
      <c r="AD175" s="161"/>
    </row>
    <row r="176" customFormat="false" ht="15.75" hidden="false" customHeight="true" outlineLevel="0" collapsed="false">
      <c r="A176" s="62"/>
      <c r="B176" s="82" t="s">
        <v>119</v>
      </c>
      <c r="C176" s="145" t="s">
        <v>40</v>
      </c>
      <c r="D176" s="198" t="n">
        <v>2006</v>
      </c>
      <c r="E176" s="147" t="s">
        <v>51</v>
      </c>
      <c r="F176" s="148" t="n">
        <v>0.71</v>
      </c>
      <c r="G176" s="147" t="s">
        <v>42</v>
      </c>
      <c r="H176" s="162" t="s">
        <v>115</v>
      </c>
      <c r="I176" s="60"/>
      <c r="J176" s="170" t="s">
        <v>72</v>
      </c>
      <c r="K176" s="177" t="s">
        <v>107</v>
      </c>
      <c r="L176" s="71"/>
      <c r="M176" s="164" t="s">
        <v>44</v>
      </c>
      <c r="N176" s="147" t="s">
        <v>74</v>
      </c>
      <c r="O176" s="165"/>
      <c r="P176" s="154" t="n">
        <v>16.4</v>
      </c>
      <c r="Q176" s="154"/>
      <c r="R176" s="166"/>
      <c r="S176" s="161"/>
      <c r="U176" s="157" t="n">
        <f aca="false">P176/F176</f>
        <v>23.0985915492958</v>
      </c>
      <c r="V176" s="158" t="s">
        <v>46</v>
      </c>
      <c r="X176" s="159"/>
      <c r="Z176" s="160" t="n">
        <f aca="false">U176</f>
        <v>23.0985915492958</v>
      </c>
      <c r="AA176" s="158" t="s">
        <v>46</v>
      </c>
      <c r="AC176" s="81"/>
      <c r="AD176" s="161"/>
    </row>
    <row r="177" customFormat="false" ht="15.75" hidden="false" customHeight="true" outlineLevel="0" collapsed="false">
      <c r="A177" s="62"/>
      <c r="B177" s="82" t="s">
        <v>119</v>
      </c>
      <c r="C177" s="145"/>
      <c r="D177" s="198" t="n">
        <v>2006</v>
      </c>
      <c r="E177" s="147" t="s">
        <v>51</v>
      </c>
      <c r="F177" s="148" t="n">
        <v>0.71</v>
      </c>
      <c r="G177" s="147" t="s">
        <v>42</v>
      </c>
      <c r="H177" s="162" t="s">
        <v>115</v>
      </c>
      <c r="I177" s="60"/>
      <c r="J177" s="170" t="s">
        <v>72</v>
      </c>
      <c r="K177" s="177" t="s">
        <v>60</v>
      </c>
      <c r="L177" s="71"/>
      <c r="M177" s="164" t="s">
        <v>44</v>
      </c>
      <c r="N177" s="147" t="s">
        <v>74</v>
      </c>
      <c r="O177" s="165"/>
      <c r="P177" s="154" t="n">
        <v>17.4</v>
      </c>
      <c r="Q177" s="154"/>
      <c r="R177" s="166"/>
      <c r="S177" s="161"/>
      <c r="U177" s="157" t="n">
        <f aca="false">P177/F177</f>
        <v>24.5070422535211</v>
      </c>
      <c r="V177" s="158" t="s">
        <v>46</v>
      </c>
      <c r="X177" s="159"/>
      <c r="Z177" s="160" t="n">
        <f aca="false">U177</f>
        <v>24.5070422535211</v>
      </c>
      <c r="AA177" s="158" t="s">
        <v>46</v>
      </c>
      <c r="AC177" s="81"/>
      <c r="AD177" s="161"/>
    </row>
    <row r="178" customFormat="false" ht="15.75" hidden="false" customHeight="true" outlineLevel="0" collapsed="false">
      <c r="A178" s="62"/>
      <c r="B178" s="82" t="s">
        <v>119</v>
      </c>
      <c r="C178" s="145"/>
      <c r="D178" s="198" t="n">
        <v>2006</v>
      </c>
      <c r="E178" s="147" t="s">
        <v>51</v>
      </c>
      <c r="F178" s="148" t="n">
        <v>0.71</v>
      </c>
      <c r="G178" s="147" t="s">
        <v>42</v>
      </c>
      <c r="H178" s="162" t="s">
        <v>115</v>
      </c>
      <c r="I178" s="60"/>
      <c r="J178" s="170" t="s">
        <v>62</v>
      </c>
      <c r="K178" s="177" t="s">
        <v>98</v>
      </c>
      <c r="L178" s="71"/>
      <c r="M178" s="164" t="s">
        <v>44</v>
      </c>
      <c r="N178" s="147" t="s">
        <v>74</v>
      </c>
      <c r="O178" s="165"/>
      <c r="P178" s="154" t="n">
        <v>18.5</v>
      </c>
      <c r="Q178" s="154"/>
      <c r="R178" s="166"/>
      <c r="S178" s="161"/>
      <c r="U178" s="157" t="n">
        <f aca="false">P178/F178</f>
        <v>26.056338028169</v>
      </c>
      <c r="V178" s="158" t="s">
        <v>46</v>
      </c>
      <c r="X178" s="159"/>
      <c r="Z178" s="160" t="n">
        <f aca="false">U178</f>
        <v>26.056338028169</v>
      </c>
      <c r="AA178" s="158" t="s">
        <v>46</v>
      </c>
      <c r="AC178" s="81"/>
      <c r="AD178" s="161"/>
    </row>
    <row r="179" customFormat="false" ht="15.75" hidden="false" customHeight="true" outlineLevel="0" collapsed="false">
      <c r="A179" s="62"/>
      <c r="B179" s="82" t="s">
        <v>119</v>
      </c>
      <c r="C179" s="145"/>
      <c r="D179" s="198" t="n">
        <v>2006</v>
      </c>
      <c r="E179" s="147" t="s">
        <v>51</v>
      </c>
      <c r="F179" s="148" t="n">
        <v>0.71</v>
      </c>
      <c r="G179" s="147" t="s">
        <v>42</v>
      </c>
      <c r="H179" s="162" t="s">
        <v>115</v>
      </c>
      <c r="I179" s="60"/>
      <c r="J179" s="170" t="s">
        <v>72</v>
      </c>
      <c r="K179" s="177" t="s">
        <v>73</v>
      </c>
      <c r="L179" s="71"/>
      <c r="M179" s="164" t="s">
        <v>44</v>
      </c>
      <c r="N179" s="147" t="s">
        <v>74</v>
      </c>
      <c r="O179" s="165"/>
      <c r="P179" s="154" t="n">
        <v>21.1</v>
      </c>
      <c r="Q179" s="154"/>
      <c r="R179" s="166"/>
      <c r="S179" s="161"/>
      <c r="U179" s="157" t="n">
        <f aca="false">P179/F179</f>
        <v>29.7183098591549</v>
      </c>
      <c r="V179" s="158" t="s">
        <v>46</v>
      </c>
      <c r="X179" s="159"/>
      <c r="Z179" s="160" t="n">
        <f aca="false">U179</f>
        <v>29.7183098591549</v>
      </c>
      <c r="AA179" s="158" t="s">
        <v>46</v>
      </c>
      <c r="AC179" s="81"/>
      <c r="AD179" s="161"/>
    </row>
    <row r="180" customFormat="false" ht="15.75" hidden="false" customHeight="true" outlineLevel="0" collapsed="false">
      <c r="A180" s="62"/>
      <c r="B180" s="82" t="s">
        <v>119</v>
      </c>
      <c r="C180" s="145"/>
      <c r="D180" s="198" t="n">
        <v>2006</v>
      </c>
      <c r="E180" s="147" t="s">
        <v>51</v>
      </c>
      <c r="F180" s="148" t="n">
        <v>0.71</v>
      </c>
      <c r="G180" s="147" t="s">
        <v>42</v>
      </c>
      <c r="H180" s="162" t="s">
        <v>115</v>
      </c>
      <c r="I180" s="60"/>
      <c r="J180" s="170" t="s">
        <v>72</v>
      </c>
      <c r="K180" s="177" t="s">
        <v>120</v>
      </c>
      <c r="L180" s="71"/>
      <c r="M180" s="164" t="s">
        <v>44</v>
      </c>
      <c r="N180" s="147" t="s">
        <v>74</v>
      </c>
      <c r="O180" s="165"/>
      <c r="P180" s="154" t="n">
        <v>22.4</v>
      </c>
      <c r="Q180" s="154"/>
      <c r="R180" s="166"/>
      <c r="S180" s="161"/>
      <c r="U180" s="157" t="n">
        <f aca="false">P180/F180</f>
        <v>31.5492957746479</v>
      </c>
      <c r="V180" s="158" t="s">
        <v>46</v>
      </c>
      <c r="X180" s="159"/>
      <c r="Z180" s="160" t="n">
        <f aca="false">U180</f>
        <v>31.5492957746479</v>
      </c>
      <c r="AA180" s="158" t="s">
        <v>46</v>
      </c>
      <c r="AC180" s="81"/>
      <c r="AD180" s="161"/>
    </row>
    <row r="181" customFormat="false" ht="15.75" hidden="false" customHeight="true" outlineLevel="0" collapsed="false">
      <c r="A181" s="62"/>
      <c r="B181" s="82"/>
      <c r="C181" s="145"/>
      <c r="D181" s="198"/>
      <c r="E181" s="147"/>
      <c r="F181" s="148"/>
      <c r="G181" s="147"/>
      <c r="H181" s="162"/>
      <c r="I181" s="60"/>
      <c r="J181" s="170"/>
      <c r="K181" s="177"/>
      <c r="L181" s="71"/>
      <c r="M181" s="164"/>
      <c r="N181" s="147"/>
      <c r="O181" s="165"/>
      <c r="P181" s="154"/>
      <c r="Q181" s="154"/>
      <c r="R181" s="166"/>
      <c r="S181" s="161"/>
      <c r="U181" s="157"/>
      <c r="V181" s="158"/>
      <c r="X181" s="159"/>
      <c r="Z181" s="160"/>
      <c r="AA181" s="158"/>
      <c r="AC181" s="81"/>
      <c r="AD181" s="161"/>
    </row>
    <row r="182" customFormat="false" ht="15.75" hidden="false" customHeight="true" outlineLevel="0" collapsed="false">
      <c r="A182" s="62"/>
      <c r="B182" s="82" t="s">
        <v>119</v>
      </c>
      <c r="C182" s="145" t="s">
        <v>47</v>
      </c>
      <c r="D182" s="198" t="n">
        <v>2006</v>
      </c>
      <c r="E182" s="147" t="s">
        <v>51</v>
      </c>
      <c r="F182" s="148" t="n">
        <v>0.71</v>
      </c>
      <c r="G182" s="147" t="s">
        <v>42</v>
      </c>
      <c r="H182" s="162" t="s">
        <v>115</v>
      </c>
      <c r="I182" s="60"/>
      <c r="J182" s="170" t="s">
        <v>72</v>
      </c>
      <c r="K182" s="177" t="s">
        <v>107</v>
      </c>
      <c r="L182" s="71"/>
      <c r="M182" s="164" t="s">
        <v>84</v>
      </c>
      <c r="N182" s="185" t="s">
        <v>91</v>
      </c>
      <c r="O182" s="165"/>
      <c r="P182" s="154" t="n">
        <v>-7.117</v>
      </c>
      <c r="Q182" s="167" t="n">
        <f aca="false">P182*$Q$10</f>
        <v>-8.7709908</v>
      </c>
      <c r="R182" s="166"/>
      <c r="S182" s="161"/>
      <c r="U182" s="157" t="n">
        <f aca="false">Q182/F182</f>
        <v>-12.3535081690141</v>
      </c>
      <c r="V182" s="158" t="s">
        <v>46</v>
      </c>
      <c r="X182" s="159"/>
      <c r="Z182" s="160" t="n">
        <f aca="false">U182</f>
        <v>-12.3535081690141</v>
      </c>
      <c r="AA182" s="158" t="s">
        <v>46</v>
      </c>
      <c r="AC182" s="81"/>
      <c r="AD182" s="161" t="s">
        <v>121</v>
      </c>
    </row>
    <row r="183" customFormat="false" ht="15.75" hidden="false" customHeight="true" outlineLevel="0" collapsed="false">
      <c r="A183" s="62"/>
      <c r="B183" s="82" t="s">
        <v>119</v>
      </c>
      <c r="C183" s="145"/>
      <c r="D183" s="198" t="n">
        <v>2006</v>
      </c>
      <c r="E183" s="147" t="s">
        <v>51</v>
      </c>
      <c r="F183" s="148" t="n">
        <v>0.71</v>
      </c>
      <c r="G183" s="147" t="s">
        <v>42</v>
      </c>
      <c r="H183" s="162" t="s">
        <v>115</v>
      </c>
      <c r="I183" s="60"/>
      <c r="J183" s="170" t="s">
        <v>72</v>
      </c>
      <c r="K183" s="177" t="s">
        <v>60</v>
      </c>
      <c r="L183" s="71"/>
      <c r="M183" s="164" t="s">
        <v>84</v>
      </c>
      <c r="N183" s="185" t="s">
        <v>91</v>
      </c>
      <c r="O183" s="165"/>
      <c r="P183" s="154" t="n">
        <v>-7.198</v>
      </c>
      <c r="Q183" s="167" t="n">
        <f aca="false">P183*$Q$10</f>
        <v>-8.8708152</v>
      </c>
      <c r="R183" s="166"/>
      <c r="S183" s="161"/>
      <c r="U183" s="157" t="n">
        <f aca="false">Q183/F183</f>
        <v>-12.494105915493</v>
      </c>
      <c r="V183" s="158" t="s">
        <v>46</v>
      </c>
      <c r="X183" s="159"/>
      <c r="Z183" s="160" t="n">
        <f aca="false">U183</f>
        <v>-12.494105915493</v>
      </c>
      <c r="AA183" s="158" t="s">
        <v>46</v>
      </c>
      <c r="AC183" s="81"/>
      <c r="AD183" s="161" t="s">
        <v>121</v>
      </c>
    </row>
    <row r="184" customFormat="false" ht="15.75" hidden="false" customHeight="true" outlineLevel="0" collapsed="false">
      <c r="A184" s="62"/>
      <c r="B184" s="82" t="s">
        <v>119</v>
      </c>
      <c r="C184" s="145"/>
      <c r="D184" s="198" t="n">
        <v>2006</v>
      </c>
      <c r="E184" s="147" t="s">
        <v>51</v>
      </c>
      <c r="F184" s="148" t="n">
        <v>0.71</v>
      </c>
      <c r="G184" s="147" t="s">
        <v>42</v>
      </c>
      <c r="H184" s="162" t="s">
        <v>115</v>
      </c>
      <c r="I184" s="60"/>
      <c r="J184" s="170" t="s">
        <v>62</v>
      </c>
      <c r="K184" s="177" t="s">
        <v>98</v>
      </c>
      <c r="L184" s="71"/>
      <c r="M184" s="164" t="s">
        <v>84</v>
      </c>
      <c r="N184" s="185" t="s">
        <v>91</v>
      </c>
      <c r="O184" s="165"/>
      <c r="P184" s="154" t="n">
        <v>-10.733</v>
      </c>
      <c r="Q184" s="167" t="n">
        <f aca="false">P184*$Q$10</f>
        <v>-13.2273492</v>
      </c>
      <c r="R184" s="166"/>
      <c r="S184" s="161"/>
      <c r="U184" s="157" t="n">
        <f aca="false">Q184/F184</f>
        <v>-18.6300692957746</v>
      </c>
      <c r="V184" s="158" t="s">
        <v>46</v>
      </c>
      <c r="X184" s="159"/>
      <c r="Z184" s="160" t="n">
        <f aca="false">U184</f>
        <v>-18.6300692957746</v>
      </c>
      <c r="AA184" s="158" t="s">
        <v>46</v>
      </c>
      <c r="AC184" s="81"/>
      <c r="AD184" s="161" t="s">
        <v>121</v>
      </c>
    </row>
    <row r="185" customFormat="false" ht="15.75" hidden="false" customHeight="true" outlineLevel="0" collapsed="false">
      <c r="A185" s="62"/>
      <c r="B185" s="82" t="s">
        <v>119</v>
      </c>
      <c r="C185" s="145"/>
      <c r="D185" s="198" t="n">
        <v>2006</v>
      </c>
      <c r="E185" s="147" t="s">
        <v>51</v>
      </c>
      <c r="F185" s="148" t="n">
        <v>0.71</v>
      </c>
      <c r="G185" s="147" t="s">
        <v>42</v>
      </c>
      <c r="H185" s="162" t="s">
        <v>115</v>
      </c>
      <c r="I185" s="60"/>
      <c r="J185" s="170" t="s">
        <v>72</v>
      </c>
      <c r="K185" s="177" t="s">
        <v>73</v>
      </c>
      <c r="L185" s="71"/>
      <c r="M185" s="164" t="s">
        <v>84</v>
      </c>
      <c r="N185" s="185" t="s">
        <v>91</v>
      </c>
      <c r="O185" s="165"/>
      <c r="P185" s="154" t="n">
        <v>-8.97</v>
      </c>
      <c r="Q185" s="167" t="n">
        <f aca="false">P185*$Q$10</f>
        <v>-11.054628</v>
      </c>
      <c r="R185" s="166"/>
      <c r="S185" s="161"/>
      <c r="U185" s="157" t="n">
        <f aca="false">Q185/F185</f>
        <v>-15.5698985915493</v>
      </c>
      <c r="V185" s="158" t="s">
        <v>46</v>
      </c>
      <c r="X185" s="159"/>
      <c r="Z185" s="160" t="n">
        <f aca="false">U185</f>
        <v>-15.5698985915493</v>
      </c>
      <c r="AA185" s="158" t="s">
        <v>46</v>
      </c>
      <c r="AC185" s="81"/>
      <c r="AD185" s="161" t="s">
        <v>121</v>
      </c>
    </row>
    <row r="186" customFormat="false" ht="15.75" hidden="false" customHeight="true" outlineLevel="0" collapsed="false">
      <c r="A186" s="62"/>
      <c r="B186" s="82" t="s">
        <v>119</v>
      </c>
      <c r="C186" s="145"/>
      <c r="D186" s="198" t="n">
        <v>2006</v>
      </c>
      <c r="E186" s="147" t="s">
        <v>51</v>
      </c>
      <c r="F186" s="148" t="n">
        <v>0.71</v>
      </c>
      <c r="G186" s="147" t="s">
        <v>42</v>
      </c>
      <c r="H186" s="162" t="s">
        <v>115</v>
      </c>
      <c r="I186" s="60"/>
      <c r="J186" s="170" t="s">
        <v>72</v>
      </c>
      <c r="K186" s="177" t="s">
        <v>120</v>
      </c>
      <c r="L186" s="71"/>
      <c r="M186" s="164" t="s">
        <v>84</v>
      </c>
      <c r="N186" s="185" t="s">
        <v>91</v>
      </c>
      <c r="O186" s="165"/>
      <c r="P186" s="154" t="n">
        <v>-9.398</v>
      </c>
      <c r="Q186" s="167" t="n">
        <f aca="false">P186*$Q$10</f>
        <v>-11.5820952</v>
      </c>
      <c r="R186" s="166"/>
      <c r="S186" s="161"/>
      <c r="U186" s="157" t="n">
        <f aca="false">Q186/F186</f>
        <v>-16.3128101408451</v>
      </c>
      <c r="V186" s="158" t="s">
        <v>46</v>
      </c>
      <c r="X186" s="159"/>
      <c r="Z186" s="160" t="n">
        <f aca="false">U186</f>
        <v>-16.3128101408451</v>
      </c>
      <c r="AA186" s="158" t="s">
        <v>46</v>
      </c>
      <c r="AC186" s="81"/>
      <c r="AD186" s="161" t="s">
        <v>121</v>
      </c>
    </row>
    <row r="187" customFormat="false" ht="15.75" hidden="false" customHeight="true" outlineLevel="0" collapsed="false">
      <c r="A187" s="62"/>
      <c r="B187" s="82"/>
      <c r="C187" s="186"/>
      <c r="D187" s="198"/>
      <c r="E187" s="147"/>
      <c r="F187" s="148"/>
      <c r="G187" s="147"/>
      <c r="H187" s="162"/>
      <c r="I187" s="60"/>
      <c r="J187" s="170"/>
      <c r="K187" s="177"/>
      <c r="L187" s="71"/>
      <c r="M187" s="164"/>
      <c r="N187" s="185"/>
      <c r="O187" s="165"/>
      <c r="P187" s="154"/>
      <c r="Q187" s="154"/>
      <c r="R187" s="166"/>
      <c r="S187" s="161"/>
      <c r="U187" s="157"/>
      <c r="V187" s="158"/>
      <c r="X187" s="159"/>
      <c r="Z187" s="160"/>
      <c r="AA187" s="158"/>
      <c r="AC187" s="81"/>
      <c r="AD187" s="161"/>
    </row>
    <row r="188" customFormat="false" ht="15.75" hidden="false" customHeight="true" outlineLevel="0" collapsed="false">
      <c r="A188" s="62"/>
      <c r="B188" s="82" t="s">
        <v>119</v>
      </c>
      <c r="C188" s="145" t="s">
        <v>48</v>
      </c>
      <c r="D188" s="198" t="n">
        <v>2006</v>
      </c>
      <c r="E188" s="147" t="s">
        <v>51</v>
      </c>
      <c r="F188" s="148" t="n">
        <v>0.71</v>
      </c>
      <c r="G188" s="147" t="s">
        <v>42</v>
      </c>
      <c r="H188" s="162" t="s">
        <v>115</v>
      </c>
      <c r="I188" s="60"/>
      <c r="J188" s="170" t="s">
        <v>72</v>
      </c>
      <c r="K188" s="177" t="s">
        <v>107</v>
      </c>
      <c r="L188" s="71"/>
      <c r="M188" s="164" t="s">
        <v>84</v>
      </c>
      <c r="N188" s="185" t="s">
        <v>122</v>
      </c>
      <c r="O188" s="165"/>
      <c r="P188" s="154" t="n">
        <v>-3.6</v>
      </c>
      <c r="Q188" s="154"/>
      <c r="R188" s="166" t="n">
        <f aca="false">0.5*Q182</f>
        <v>-4.3854954</v>
      </c>
      <c r="S188" s="161"/>
      <c r="U188" s="157" t="n">
        <f aca="false">P188/F188</f>
        <v>-5.07042253521127</v>
      </c>
      <c r="V188" s="158" t="s">
        <v>46</v>
      </c>
      <c r="X188" s="159" t="n">
        <f aca="false">R188/F188</f>
        <v>-6.17675408450704</v>
      </c>
      <c r="Z188" s="160" t="n">
        <f aca="false">X188</f>
        <v>-6.17675408450704</v>
      </c>
      <c r="AA188" s="158" t="s">
        <v>46</v>
      </c>
      <c r="AC188" s="81"/>
      <c r="AD188" s="161"/>
    </row>
    <row r="189" customFormat="false" ht="15.75" hidden="false" customHeight="true" outlineLevel="0" collapsed="false">
      <c r="A189" s="62"/>
      <c r="B189" s="82" t="s">
        <v>119</v>
      </c>
      <c r="C189" s="145"/>
      <c r="D189" s="198" t="n">
        <v>2006</v>
      </c>
      <c r="E189" s="147" t="s">
        <v>51</v>
      </c>
      <c r="F189" s="148" t="n">
        <v>0.71</v>
      </c>
      <c r="G189" s="147" t="s">
        <v>42</v>
      </c>
      <c r="H189" s="162" t="s">
        <v>115</v>
      </c>
      <c r="I189" s="60"/>
      <c r="J189" s="170" t="s">
        <v>72</v>
      </c>
      <c r="K189" s="177" t="s">
        <v>60</v>
      </c>
      <c r="L189" s="71"/>
      <c r="M189" s="164" t="s">
        <v>84</v>
      </c>
      <c r="N189" s="185" t="s">
        <v>122</v>
      </c>
      <c r="O189" s="165"/>
      <c r="P189" s="154" t="n">
        <v>-3.6</v>
      </c>
      <c r="Q189" s="154"/>
      <c r="R189" s="166" t="n">
        <f aca="false">0.5*Q183</f>
        <v>-4.4354076</v>
      </c>
      <c r="S189" s="161"/>
      <c r="U189" s="157" t="n">
        <f aca="false">P189/F189</f>
        <v>-5.07042253521127</v>
      </c>
      <c r="V189" s="158" t="s">
        <v>46</v>
      </c>
      <c r="X189" s="159" t="n">
        <f aca="false">R189/F189</f>
        <v>-6.24705295774648</v>
      </c>
      <c r="Z189" s="160" t="n">
        <f aca="false">X189</f>
        <v>-6.24705295774648</v>
      </c>
      <c r="AA189" s="158" t="s">
        <v>46</v>
      </c>
      <c r="AC189" s="81"/>
      <c r="AD189" s="161"/>
    </row>
    <row r="190" customFormat="false" ht="15.75" hidden="false" customHeight="true" outlineLevel="0" collapsed="false">
      <c r="A190" s="62"/>
      <c r="B190" s="82" t="s">
        <v>119</v>
      </c>
      <c r="C190" s="145"/>
      <c r="D190" s="198" t="n">
        <v>2006</v>
      </c>
      <c r="E190" s="147" t="s">
        <v>51</v>
      </c>
      <c r="F190" s="148" t="n">
        <v>0.71</v>
      </c>
      <c r="G190" s="147" t="s">
        <v>42</v>
      </c>
      <c r="H190" s="162" t="s">
        <v>115</v>
      </c>
      <c r="I190" s="60"/>
      <c r="J190" s="170" t="s">
        <v>62</v>
      </c>
      <c r="K190" s="177" t="s">
        <v>98</v>
      </c>
      <c r="L190" s="71"/>
      <c r="M190" s="164" t="s">
        <v>84</v>
      </c>
      <c r="N190" s="185" t="s">
        <v>122</v>
      </c>
      <c r="O190" s="165"/>
      <c r="P190" s="154" t="n">
        <v>-5.4</v>
      </c>
      <c r="Q190" s="154"/>
      <c r="R190" s="166" t="n">
        <f aca="false">0.5*Q184</f>
        <v>-6.6136746</v>
      </c>
      <c r="S190" s="161"/>
      <c r="U190" s="157" t="n">
        <f aca="false">P190/F190</f>
        <v>-7.6056338028169</v>
      </c>
      <c r="V190" s="158" t="s">
        <v>46</v>
      </c>
      <c r="X190" s="159" t="n">
        <f aca="false">R190/F190</f>
        <v>-9.31503464788733</v>
      </c>
      <c r="Z190" s="160" t="n">
        <f aca="false">X190</f>
        <v>-9.31503464788733</v>
      </c>
      <c r="AA190" s="158" t="s">
        <v>46</v>
      </c>
      <c r="AC190" s="81"/>
      <c r="AD190" s="161"/>
    </row>
    <row r="191" customFormat="false" ht="15.75" hidden="false" customHeight="true" outlineLevel="0" collapsed="false">
      <c r="A191" s="62"/>
      <c r="B191" s="82" t="s">
        <v>119</v>
      </c>
      <c r="C191" s="145"/>
      <c r="D191" s="198" t="n">
        <v>2006</v>
      </c>
      <c r="E191" s="147" t="s">
        <v>51</v>
      </c>
      <c r="F191" s="148" t="n">
        <v>0.71</v>
      </c>
      <c r="G191" s="147" t="s">
        <v>42</v>
      </c>
      <c r="H191" s="162" t="s">
        <v>115</v>
      </c>
      <c r="I191" s="60"/>
      <c r="J191" s="170" t="s">
        <v>72</v>
      </c>
      <c r="K191" s="177" t="s">
        <v>73</v>
      </c>
      <c r="L191" s="71"/>
      <c r="M191" s="164" t="s">
        <v>84</v>
      </c>
      <c r="N191" s="185" t="s">
        <v>122</v>
      </c>
      <c r="O191" s="165"/>
      <c r="P191" s="154" t="n">
        <v>-4.5</v>
      </c>
      <c r="Q191" s="154"/>
      <c r="R191" s="166" t="n">
        <f aca="false">0.5*Q185</f>
        <v>-5.527314</v>
      </c>
      <c r="S191" s="161"/>
      <c r="U191" s="157" t="n">
        <f aca="false">P191/F191</f>
        <v>-6.33802816901409</v>
      </c>
      <c r="V191" s="158" t="s">
        <v>46</v>
      </c>
      <c r="X191" s="159" t="n">
        <f aca="false">R191/F191</f>
        <v>-7.78494929577465</v>
      </c>
      <c r="Z191" s="160" t="n">
        <f aca="false">X191</f>
        <v>-7.78494929577465</v>
      </c>
      <c r="AA191" s="158" t="s">
        <v>46</v>
      </c>
      <c r="AC191" s="81"/>
      <c r="AD191" s="161"/>
    </row>
    <row r="192" customFormat="false" ht="15.75" hidden="false" customHeight="true" outlineLevel="0" collapsed="false">
      <c r="A192" s="62"/>
      <c r="B192" s="82" t="s">
        <v>119</v>
      </c>
      <c r="C192" s="145"/>
      <c r="D192" s="198" t="n">
        <v>2006</v>
      </c>
      <c r="E192" s="147" t="s">
        <v>51</v>
      </c>
      <c r="F192" s="148" t="n">
        <v>0.71</v>
      </c>
      <c r="G192" s="147" t="s">
        <v>42</v>
      </c>
      <c r="H192" s="162" t="s">
        <v>115</v>
      </c>
      <c r="I192" s="60"/>
      <c r="J192" s="170" t="s">
        <v>72</v>
      </c>
      <c r="K192" s="177" t="s">
        <v>120</v>
      </c>
      <c r="L192" s="71"/>
      <c r="M192" s="164" t="s">
        <v>84</v>
      </c>
      <c r="N192" s="185" t="s">
        <v>122</v>
      </c>
      <c r="O192" s="165"/>
      <c r="P192" s="154" t="n">
        <v>-4.7</v>
      </c>
      <c r="Q192" s="154"/>
      <c r="R192" s="166" t="n">
        <f aca="false">0.5*Q186</f>
        <v>-5.7910476</v>
      </c>
      <c r="S192" s="161"/>
      <c r="U192" s="157" t="n">
        <f aca="false">P192/F192</f>
        <v>-6.61971830985916</v>
      </c>
      <c r="V192" s="158" t="s">
        <v>46</v>
      </c>
      <c r="X192" s="159" t="n">
        <f aca="false">R192/F192</f>
        <v>-8.15640507042254</v>
      </c>
      <c r="Z192" s="160" t="n">
        <f aca="false">X192</f>
        <v>-8.15640507042254</v>
      </c>
      <c r="AA192" s="158" t="s">
        <v>46</v>
      </c>
      <c r="AC192" s="81"/>
      <c r="AD192" s="161"/>
    </row>
    <row r="193" customFormat="false" ht="15.75" hidden="false" customHeight="true" outlineLevel="0" collapsed="false">
      <c r="A193" s="62"/>
      <c r="B193" s="82"/>
      <c r="C193" s="186"/>
      <c r="D193" s="198"/>
      <c r="E193" s="147"/>
      <c r="F193" s="148"/>
      <c r="G193" s="147"/>
      <c r="H193" s="162"/>
      <c r="I193" s="60"/>
      <c r="J193" s="170"/>
      <c r="K193" s="177"/>
      <c r="L193" s="71"/>
      <c r="M193" s="164"/>
      <c r="N193" s="185"/>
      <c r="O193" s="165"/>
      <c r="P193" s="154"/>
      <c r="Q193" s="154"/>
      <c r="R193" s="166"/>
      <c r="S193" s="161"/>
      <c r="U193" s="157"/>
      <c r="V193" s="158"/>
      <c r="X193" s="159"/>
      <c r="Z193" s="160"/>
      <c r="AA193" s="158"/>
      <c r="AC193" s="81"/>
      <c r="AD193" s="161"/>
    </row>
    <row r="194" customFormat="false" ht="15.75" hidden="false" customHeight="true" outlineLevel="0" collapsed="false">
      <c r="A194" s="62"/>
      <c r="B194" s="82" t="s">
        <v>119</v>
      </c>
      <c r="C194" s="145" t="s">
        <v>49</v>
      </c>
      <c r="D194" s="198" t="n">
        <v>2006</v>
      </c>
      <c r="E194" s="147" t="s">
        <v>51</v>
      </c>
      <c r="F194" s="148" t="n">
        <v>0.71</v>
      </c>
      <c r="G194" s="147" t="s">
        <v>42</v>
      </c>
      <c r="H194" s="162" t="s">
        <v>115</v>
      </c>
      <c r="I194" s="60"/>
      <c r="J194" s="170" t="s">
        <v>72</v>
      </c>
      <c r="K194" s="177" t="s">
        <v>107</v>
      </c>
      <c r="L194" s="71"/>
      <c r="M194" s="164" t="s">
        <v>84</v>
      </c>
      <c r="N194" s="185" t="s">
        <v>94</v>
      </c>
      <c r="O194" s="165"/>
      <c r="P194" s="154" t="n">
        <v>-1.1</v>
      </c>
      <c r="Q194" s="154"/>
      <c r="R194" s="166" t="n">
        <f aca="false">0.15*Q182</f>
        <v>-1.31564862</v>
      </c>
      <c r="S194" s="161"/>
      <c r="U194" s="157" t="n">
        <f aca="false">P194/F194</f>
        <v>-1.54929577464789</v>
      </c>
      <c r="V194" s="158" t="s">
        <v>46</v>
      </c>
      <c r="X194" s="159" t="n">
        <f aca="false">R194/F194</f>
        <v>-1.85302622535211</v>
      </c>
      <c r="Z194" s="160" t="n">
        <f aca="false">X194</f>
        <v>-1.85302622535211</v>
      </c>
      <c r="AA194" s="158" t="s">
        <v>46</v>
      </c>
      <c r="AC194" s="81"/>
      <c r="AD194" s="161"/>
    </row>
    <row r="195" customFormat="false" ht="15.75" hidden="false" customHeight="true" outlineLevel="0" collapsed="false">
      <c r="A195" s="62"/>
      <c r="B195" s="82" t="s">
        <v>119</v>
      </c>
      <c r="C195" s="145"/>
      <c r="D195" s="198" t="n">
        <v>2006</v>
      </c>
      <c r="E195" s="147" t="s">
        <v>51</v>
      </c>
      <c r="F195" s="148" t="n">
        <v>0.71</v>
      </c>
      <c r="G195" s="147" t="s">
        <v>42</v>
      </c>
      <c r="H195" s="162" t="s">
        <v>115</v>
      </c>
      <c r="I195" s="60"/>
      <c r="J195" s="170" t="s">
        <v>72</v>
      </c>
      <c r="K195" s="177" t="s">
        <v>60</v>
      </c>
      <c r="L195" s="71"/>
      <c r="M195" s="164" t="s">
        <v>84</v>
      </c>
      <c r="N195" s="185" t="s">
        <v>94</v>
      </c>
      <c r="O195" s="165"/>
      <c r="P195" s="154" t="n">
        <v>-1.1</v>
      </c>
      <c r="Q195" s="154"/>
      <c r="R195" s="166" t="n">
        <f aca="false">0.15*Q183</f>
        <v>-1.33062228</v>
      </c>
      <c r="S195" s="161"/>
      <c r="U195" s="157" t="n">
        <f aca="false">P195/F195</f>
        <v>-1.54929577464789</v>
      </c>
      <c r="V195" s="158" t="s">
        <v>46</v>
      </c>
      <c r="X195" s="159" t="n">
        <f aca="false">R195/F195</f>
        <v>-1.87411588732394</v>
      </c>
      <c r="Z195" s="160" t="n">
        <f aca="false">X195</f>
        <v>-1.87411588732394</v>
      </c>
      <c r="AA195" s="158" t="s">
        <v>46</v>
      </c>
      <c r="AC195" s="81"/>
      <c r="AD195" s="161"/>
    </row>
    <row r="196" customFormat="false" ht="15.75" hidden="false" customHeight="true" outlineLevel="0" collapsed="false">
      <c r="A196" s="62"/>
      <c r="B196" s="82" t="s">
        <v>119</v>
      </c>
      <c r="C196" s="145"/>
      <c r="D196" s="198" t="n">
        <v>2006</v>
      </c>
      <c r="E196" s="147" t="s">
        <v>51</v>
      </c>
      <c r="F196" s="148" t="n">
        <v>0.71</v>
      </c>
      <c r="G196" s="147" t="s">
        <v>42</v>
      </c>
      <c r="H196" s="162" t="s">
        <v>115</v>
      </c>
      <c r="I196" s="60"/>
      <c r="J196" s="170" t="s">
        <v>62</v>
      </c>
      <c r="K196" s="177" t="s">
        <v>98</v>
      </c>
      <c r="L196" s="71"/>
      <c r="M196" s="164" t="s">
        <v>84</v>
      </c>
      <c r="N196" s="185" t="s">
        <v>94</v>
      </c>
      <c r="O196" s="165"/>
      <c r="P196" s="154" t="n">
        <v>-1.6</v>
      </c>
      <c r="Q196" s="154"/>
      <c r="R196" s="166" t="n">
        <f aca="false">0.15*Q184</f>
        <v>-1.98410238</v>
      </c>
      <c r="S196" s="161"/>
      <c r="U196" s="157" t="n">
        <f aca="false">P196/F196</f>
        <v>-2.25352112676056</v>
      </c>
      <c r="V196" s="158" t="s">
        <v>46</v>
      </c>
      <c r="X196" s="159" t="n">
        <f aca="false">R196/F196</f>
        <v>-2.7945103943662</v>
      </c>
      <c r="Z196" s="160" t="n">
        <f aca="false">X196</f>
        <v>-2.7945103943662</v>
      </c>
      <c r="AA196" s="158" t="s">
        <v>46</v>
      </c>
      <c r="AC196" s="81"/>
      <c r="AD196" s="161"/>
    </row>
    <row r="197" customFormat="false" ht="15.75" hidden="false" customHeight="true" outlineLevel="0" collapsed="false">
      <c r="A197" s="62"/>
      <c r="B197" s="82" t="s">
        <v>119</v>
      </c>
      <c r="C197" s="145"/>
      <c r="D197" s="198" t="n">
        <v>2006</v>
      </c>
      <c r="E197" s="147" t="s">
        <v>51</v>
      </c>
      <c r="F197" s="148" t="n">
        <v>0.71</v>
      </c>
      <c r="G197" s="147" t="s">
        <v>42</v>
      </c>
      <c r="H197" s="162" t="s">
        <v>115</v>
      </c>
      <c r="I197" s="60"/>
      <c r="J197" s="170" t="s">
        <v>72</v>
      </c>
      <c r="K197" s="177" t="s">
        <v>73</v>
      </c>
      <c r="L197" s="71"/>
      <c r="M197" s="164" t="s">
        <v>84</v>
      </c>
      <c r="N197" s="185" t="s">
        <v>94</v>
      </c>
      <c r="O197" s="165"/>
      <c r="P197" s="154" t="n">
        <v>-1.3</v>
      </c>
      <c r="Q197" s="154"/>
      <c r="R197" s="166" t="n">
        <f aca="false">0.15*Q185</f>
        <v>-1.6581942</v>
      </c>
      <c r="S197" s="161"/>
      <c r="U197" s="157" t="n">
        <f aca="false">P197/F197</f>
        <v>-1.83098591549296</v>
      </c>
      <c r="V197" s="158" t="s">
        <v>46</v>
      </c>
      <c r="X197" s="159" t="n">
        <f aca="false">R197/F197</f>
        <v>-2.33548478873239</v>
      </c>
      <c r="Z197" s="160" t="n">
        <f aca="false">X197</f>
        <v>-2.33548478873239</v>
      </c>
      <c r="AA197" s="158" t="s">
        <v>46</v>
      </c>
      <c r="AC197" s="81"/>
      <c r="AD197" s="161"/>
    </row>
    <row r="198" customFormat="false" ht="15.75" hidden="false" customHeight="true" outlineLevel="0" collapsed="false">
      <c r="A198" s="62"/>
      <c r="B198" s="82" t="s">
        <v>119</v>
      </c>
      <c r="C198" s="145"/>
      <c r="D198" s="198" t="n">
        <v>2006</v>
      </c>
      <c r="E198" s="147" t="s">
        <v>51</v>
      </c>
      <c r="F198" s="148" t="n">
        <v>0.71</v>
      </c>
      <c r="G198" s="147" t="s">
        <v>42</v>
      </c>
      <c r="H198" s="162" t="s">
        <v>115</v>
      </c>
      <c r="I198" s="60"/>
      <c r="J198" s="170" t="s">
        <v>72</v>
      </c>
      <c r="K198" s="177" t="s">
        <v>120</v>
      </c>
      <c r="L198" s="71"/>
      <c r="M198" s="164" t="s">
        <v>84</v>
      </c>
      <c r="N198" s="185" t="s">
        <v>94</v>
      </c>
      <c r="O198" s="165"/>
      <c r="P198" s="154" t="n">
        <v>-1.4</v>
      </c>
      <c r="Q198" s="154"/>
      <c r="R198" s="166" t="n">
        <f aca="false">0.15*Q186</f>
        <v>-1.73731428</v>
      </c>
      <c r="S198" s="161"/>
      <c r="U198" s="157" t="n">
        <f aca="false">P198/F198</f>
        <v>-1.97183098591549</v>
      </c>
      <c r="V198" s="158" t="s">
        <v>46</v>
      </c>
      <c r="X198" s="159" t="n">
        <f aca="false">R198/F198</f>
        <v>-2.44692152112676</v>
      </c>
      <c r="Z198" s="160" t="n">
        <f aca="false">X198</f>
        <v>-2.44692152112676</v>
      </c>
      <c r="AA198" s="158" t="s">
        <v>46</v>
      </c>
      <c r="AC198" s="81"/>
      <c r="AD198" s="161"/>
    </row>
    <row r="199" customFormat="false" ht="15.75" hidden="false" customHeight="true" outlineLevel="0" collapsed="false">
      <c r="A199" s="62"/>
      <c r="B199" s="111"/>
      <c r="C199" s="112"/>
      <c r="D199" s="200"/>
      <c r="E199" s="114"/>
      <c r="F199" s="115"/>
      <c r="G199" s="114"/>
      <c r="H199" s="116"/>
      <c r="I199" s="60"/>
      <c r="J199" s="117"/>
      <c r="K199" s="118"/>
      <c r="L199" s="71"/>
      <c r="M199" s="119"/>
      <c r="N199" s="114"/>
      <c r="O199" s="120"/>
      <c r="P199" s="121"/>
      <c r="Q199" s="121"/>
      <c r="R199" s="122"/>
      <c r="S199" s="123"/>
      <c r="U199" s="124"/>
      <c r="V199" s="125"/>
      <c r="X199" s="159"/>
      <c r="Z199" s="127"/>
      <c r="AA199" s="125"/>
      <c r="AC199" s="81"/>
      <c r="AD199" s="123"/>
    </row>
    <row r="200" customFormat="false" ht="15.75" hidden="false" customHeight="true" outlineLevel="0" collapsed="false">
      <c r="A200" s="62"/>
      <c r="B200" s="201"/>
      <c r="C200" s="186"/>
      <c r="D200" s="198"/>
      <c r="E200" s="147"/>
      <c r="F200" s="199"/>
      <c r="G200" s="147"/>
      <c r="H200" s="162"/>
      <c r="I200" s="60"/>
      <c r="J200" s="170"/>
      <c r="K200" s="177"/>
      <c r="L200" s="71"/>
      <c r="M200" s="164"/>
      <c r="N200" s="147"/>
      <c r="O200" s="165"/>
      <c r="P200" s="154"/>
      <c r="Q200" s="154"/>
      <c r="R200" s="166"/>
      <c r="S200" s="161"/>
      <c r="U200" s="157"/>
      <c r="V200" s="158"/>
      <c r="X200" s="143"/>
      <c r="Z200" s="160"/>
      <c r="AA200" s="158"/>
      <c r="AC200" s="81"/>
      <c r="AD200" s="161"/>
    </row>
    <row r="201" customFormat="false" ht="15.75" hidden="false" customHeight="true" outlineLevel="0" collapsed="false">
      <c r="A201" s="62"/>
      <c r="B201" s="82" t="s">
        <v>119</v>
      </c>
      <c r="C201" s="145" t="s">
        <v>40</v>
      </c>
      <c r="D201" s="198" t="n">
        <v>2006</v>
      </c>
      <c r="E201" s="147" t="s">
        <v>51</v>
      </c>
      <c r="F201" s="148" t="n">
        <v>0.71</v>
      </c>
      <c r="G201" s="147" t="s">
        <v>42</v>
      </c>
      <c r="H201" s="162" t="s">
        <v>115</v>
      </c>
      <c r="I201" s="60"/>
      <c r="J201" s="170" t="s">
        <v>72</v>
      </c>
      <c r="K201" s="177" t="s">
        <v>107</v>
      </c>
      <c r="L201" s="71"/>
      <c r="M201" s="164" t="s">
        <v>44</v>
      </c>
      <c r="N201" s="147" t="s">
        <v>60</v>
      </c>
      <c r="O201" s="165"/>
      <c r="P201" s="154" t="n">
        <v>16.6</v>
      </c>
      <c r="Q201" s="154"/>
      <c r="R201" s="166"/>
      <c r="S201" s="161"/>
      <c r="U201" s="157" t="n">
        <f aca="false">P201/F201</f>
        <v>23.3802816901408</v>
      </c>
      <c r="V201" s="158" t="s">
        <v>46</v>
      </c>
      <c r="X201" s="159"/>
      <c r="Z201" s="160" t="n">
        <f aca="false">U201</f>
        <v>23.3802816901408</v>
      </c>
      <c r="AA201" s="158" t="s">
        <v>46</v>
      </c>
      <c r="AC201" s="81"/>
      <c r="AD201" s="161"/>
    </row>
    <row r="202" customFormat="false" ht="15.75" hidden="false" customHeight="true" outlineLevel="0" collapsed="false">
      <c r="A202" s="62"/>
      <c r="B202" s="82" t="s">
        <v>119</v>
      </c>
      <c r="C202" s="145"/>
      <c r="D202" s="198" t="n">
        <v>2006</v>
      </c>
      <c r="E202" s="147" t="s">
        <v>51</v>
      </c>
      <c r="F202" s="148" t="n">
        <v>0.71</v>
      </c>
      <c r="G202" s="147" t="s">
        <v>42</v>
      </c>
      <c r="H202" s="162" t="s">
        <v>115</v>
      </c>
      <c r="I202" s="60"/>
      <c r="J202" s="170" t="s">
        <v>72</v>
      </c>
      <c r="K202" s="177" t="s">
        <v>60</v>
      </c>
      <c r="L202" s="71"/>
      <c r="M202" s="164" t="s">
        <v>44</v>
      </c>
      <c r="N202" s="147" t="s">
        <v>60</v>
      </c>
      <c r="O202" s="165"/>
      <c r="P202" s="154" t="n">
        <v>17.5</v>
      </c>
      <c r="Q202" s="154"/>
      <c r="R202" s="166"/>
      <c r="S202" s="161"/>
      <c r="U202" s="157" t="n">
        <f aca="false">P202/F202</f>
        <v>24.6478873239437</v>
      </c>
      <c r="V202" s="158" t="s">
        <v>46</v>
      </c>
      <c r="X202" s="159"/>
      <c r="Z202" s="160" t="n">
        <f aca="false">U202</f>
        <v>24.6478873239437</v>
      </c>
      <c r="AA202" s="158" t="s">
        <v>46</v>
      </c>
      <c r="AC202" s="81"/>
      <c r="AD202" s="161"/>
    </row>
    <row r="203" customFormat="false" ht="15.75" hidden="false" customHeight="true" outlineLevel="0" collapsed="false">
      <c r="A203" s="62"/>
      <c r="B203" s="82" t="s">
        <v>119</v>
      </c>
      <c r="C203" s="145"/>
      <c r="D203" s="198" t="n">
        <v>2006</v>
      </c>
      <c r="E203" s="147" t="s">
        <v>51</v>
      </c>
      <c r="F203" s="148" t="n">
        <v>0.71</v>
      </c>
      <c r="G203" s="147" t="s">
        <v>42</v>
      </c>
      <c r="H203" s="162" t="s">
        <v>115</v>
      </c>
      <c r="I203" s="60"/>
      <c r="J203" s="170" t="s">
        <v>62</v>
      </c>
      <c r="K203" s="177" t="s">
        <v>98</v>
      </c>
      <c r="L203" s="71"/>
      <c r="M203" s="164" t="s">
        <v>44</v>
      </c>
      <c r="N203" s="147" t="s">
        <v>60</v>
      </c>
      <c r="O203" s="165"/>
      <c r="P203" s="154" t="n">
        <v>19.7</v>
      </c>
      <c r="Q203" s="154"/>
      <c r="R203" s="166"/>
      <c r="S203" s="161"/>
      <c r="U203" s="157" t="n">
        <f aca="false">P203/F203</f>
        <v>27.7464788732394</v>
      </c>
      <c r="V203" s="158" t="s">
        <v>46</v>
      </c>
      <c r="X203" s="159"/>
      <c r="Z203" s="160" t="n">
        <f aca="false">U203</f>
        <v>27.7464788732394</v>
      </c>
      <c r="AA203" s="158" t="s">
        <v>46</v>
      </c>
      <c r="AC203" s="81"/>
      <c r="AD203" s="161"/>
    </row>
    <row r="204" customFormat="false" ht="15.75" hidden="false" customHeight="true" outlineLevel="0" collapsed="false">
      <c r="A204" s="62"/>
      <c r="B204" s="82" t="s">
        <v>119</v>
      </c>
      <c r="C204" s="145"/>
      <c r="D204" s="198" t="n">
        <v>2006</v>
      </c>
      <c r="E204" s="147" t="s">
        <v>51</v>
      </c>
      <c r="F204" s="148" t="n">
        <v>0.71</v>
      </c>
      <c r="G204" s="147" t="s">
        <v>42</v>
      </c>
      <c r="H204" s="162" t="s">
        <v>115</v>
      </c>
      <c r="I204" s="60"/>
      <c r="J204" s="170" t="s">
        <v>72</v>
      </c>
      <c r="K204" s="177" t="s">
        <v>73</v>
      </c>
      <c r="L204" s="71"/>
      <c r="M204" s="164" t="s">
        <v>44</v>
      </c>
      <c r="N204" s="147" t="s">
        <v>60</v>
      </c>
      <c r="O204" s="165"/>
      <c r="P204" s="154" t="n">
        <v>22.2</v>
      </c>
      <c r="Q204" s="154"/>
      <c r="R204" s="166"/>
      <c r="S204" s="161"/>
      <c r="U204" s="157" t="n">
        <f aca="false">P204/F204</f>
        <v>31.2676056338028</v>
      </c>
      <c r="V204" s="158" t="s">
        <v>46</v>
      </c>
      <c r="X204" s="159"/>
      <c r="Z204" s="160" t="n">
        <f aca="false">U204</f>
        <v>31.2676056338028</v>
      </c>
      <c r="AA204" s="158" t="s">
        <v>46</v>
      </c>
      <c r="AC204" s="81"/>
      <c r="AD204" s="161"/>
    </row>
    <row r="205" customFormat="false" ht="15.75" hidden="false" customHeight="true" outlineLevel="0" collapsed="false">
      <c r="A205" s="62"/>
      <c r="B205" s="82" t="s">
        <v>119</v>
      </c>
      <c r="C205" s="145"/>
      <c r="D205" s="198" t="n">
        <v>2006</v>
      </c>
      <c r="E205" s="147" t="s">
        <v>51</v>
      </c>
      <c r="F205" s="148" t="n">
        <v>0.71</v>
      </c>
      <c r="G205" s="147" t="s">
        <v>42</v>
      </c>
      <c r="H205" s="162" t="s">
        <v>115</v>
      </c>
      <c r="I205" s="60"/>
      <c r="J205" s="170" t="s">
        <v>72</v>
      </c>
      <c r="K205" s="177" t="s">
        <v>120</v>
      </c>
      <c r="L205" s="71"/>
      <c r="M205" s="164" t="s">
        <v>44</v>
      </c>
      <c r="N205" s="147" t="s">
        <v>60</v>
      </c>
      <c r="O205" s="165"/>
      <c r="P205" s="154" t="n">
        <v>23.5</v>
      </c>
      <c r="Q205" s="154"/>
      <c r="R205" s="166"/>
      <c r="S205" s="161"/>
      <c r="U205" s="157" t="n">
        <f aca="false">P205/F205</f>
        <v>33.0985915492958</v>
      </c>
      <c r="V205" s="158" t="s">
        <v>46</v>
      </c>
      <c r="X205" s="159"/>
      <c r="Z205" s="160" t="n">
        <f aca="false">U205</f>
        <v>33.0985915492958</v>
      </c>
      <c r="AA205" s="158" t="s">
        <v>46</v>
      </c>
      <c r="AC205" s="81"/>
      <c r="AD205" s="161"/>
    </row>
    <row r="206" customFormat="false" ht="15.75" hidden="false" customHeight="true" outlineLevel="0" collapsed="false">
      <c r="A206" s="62"/>
      <c r="B206" s="201"/>
      <c r="C206" s="186"/>
      <c r="D206" s="198"/>
      <c r="E206" s="147"/>
      <c r="F206" s="199"/>
      <c r="G206" s="147"/>
      <c r="H206" s="162"/>
      <c r="I206" s="60"/>
      <c r="J206" s="170"/>
      <c r="K206" s="177"/>
      <c r="L206" s="71"/>
      <c r="M206" s="164"/>
      <c r="N206" s="147"/>
      <c r="O206" s="165"/>
      <c r="P206" s="154"/>
      <c r="Q206" s="154"/>
      <c r="R206" s="166"/>
      <c r="S206" s="161"/>
      <c r="U206" s="157"/>
      <c r="V206" s="158"/>
      <c r="X206" s="159"/>
      <c r="Z206" s="160"/>
      <c r="AA206" s="158"/>
      <c r="AC206" s="81"/>
      <c r="AD206" s="161"/>
    </row>
    <row r="207" customFormat="false" ht="15.75" hidden="false" customHeight="true" outlineLevel="0" collapsed="false">
      <c r="A207" s="62"/>
      <c r="B207" s="82" t="s">
        <v>119</v>
      </c>
      <c r="C207" s="145" t="s">
        <v>47</v>
      </c>
      <c r="D207" s="198" t="n">
        <v>2006</v>
      </c>
      <c r="E207" s="147" t="s">
        <v>51</v>
      </c>
      <c r="F207" s="148" t="n">
        <v>0.71</v>
      </c>
      <c r="G207" s="147" t="s">
        <v>42</v>
      </c>
      <c r="H207" s="162" t="s">
        <v>115</v>
      </c>
      <c r="I207" s="60"/>
      <c r="J207" s="170" t="s">
        <v>72</v>
      </c>
      <c r="K207" s="177" t="s">
        <v>107</v>
      </c>
      <c r="L207" s="71"/>
      <c r="M207" s="164" t="s">
        <v>84</v>
      </c>
      <c r="N207" s="185" t="s">
        <v>91</v>
      </c>
      <c r="O207" s="165"/>
      <c r="P207" s="154" t="n">
        <v>-7.117</v>
      </c>
      <c r="Q207" s="167" t="n">
        <f aca="false">P207*$Q$10</f>
        <v>-8.7709908</v>
      </c>
      <c r="R207" s="166"/>
      <c r="S207" s="161"/>
      <c r="U207" s="157" t="n">
        <f aca="false">Q207/F207</f>
        <v>-12.3535081690141</v>
      </c>
      <c r="V207" s="158" t="s">
        <v>46</v>
      </c>
      <c r="X207" s="159"/>
      <c r="Z207" s="160" t="n">
        <f aca="false">U207</f>
        <v>-12.3535081690141</v>
      </c>
      <c r="AA207" s="158" t="s">
        <v>46</v>
      </c>
      <c r="AC207" s="81"/>
      <c r="AD207" s="161" t="s">
        <v>121</v>
      </c>
    </row>
    <row r="208" customFormat="false" ht="15.75" hidden="false" customHeight="true" outlineLevel="0" collapsed="false">
      <c r="A208" s="62"/>
      <c r="B208" s="82" t="s">
        <v>119</v>
      </c>
      <c r="C208" s="145"/>
      <c r="D208" s="198" t="n">
        <v>2006</v>
      </c>
      <c r="E208" s="147" t="s">
        <v>51</v>
      </c>
      <c r="F208" s="148" t="n">
        <v>0.71</v>
      </c>
      <c r="G208" s="147" t="s">
        <v>42</v>
      </c>
      <c r="H208" s="162" t="s">
        <v>115</v>
      </c>
      <c r="I208" s="60"/>
      <c r="J208" s="170" t="s">
        <v>72</v>
      </c>
      <c r="K208" s="177" t="s">
        <v>60</v>
      </c>
      <c r="L208" s="71"/>
      <c r="M208" s="164" t="s">
        <v>84</v>
      </c>
      <c r="N208" s="185" t="s">
        <v>91</v>
      </c>
      <c r="O208" s="165"/>
      <c r="P208" s="154" t="n">
        <v>-7.198</v>
      </c>
      <c r="Q208" s="167" t="n">
        <f aca="false">P208*$Q$10</f>
        <v>-8.8708152</v>
      </c>
      <c r="R208" s="166"/>
      <c r="S208" s="161"/>
      <c r="U208" s="157" t="n">
        <f aca="false">Q208/F208</f>
        <v>-12.494105915493</v>
      </c>
      <c r="V208" s="158" t="s">
        <v>46</v>
      </c>
      <c r="X208" s="159"/>
      <c r="Z208" s="160" t="n">
        <f aca="false">U208</f>
        <v>-12.494105915493</v>
      </c>
      <c r="AA208" s="158" t="s">
        <v>46</v>
      </c>
      <c r="AC208" s="81"/>
      <c r="AD208" s="161" t="s">
        <v>121</v>
      </c>
    </row>
    <row r="209" customFormat="false" ht="15.75" hidden="false" customHeight="true" outlineLevel="0" collapsed="false">
      <c r="A209" s="62"/>
      <c r="B209" s="82" t="s">
        <v>119</v>
      </c>
      <c r="C209" s="145"/>
      <c r="D209" s="198" t="n">
        <v>2006</v>
      </c>
      <c r="E209" s="147" t="s">
        <v>51</v>
      </c>
      <c r="F209" s="148" t="n">
        <v>0.71</v>
      </c>
      <c r="G209" s="147" t="s">
        <v>42</v>
      </c>
      <c r="H209" s="162" t="s">
        <v>115</v>
      </c>
      <c r="I209" s="60"/>
      <c r="J209" s="170" t="s">
        <v>62</v>
      </c>
      <c r="K209" s="177" t="s">
        <v>98</v>
      </c>
      <c r="L209" s="71"/>
      <c r="M209" s="164" t="s">
        <v>84</v>
      </c>
      <c r="N209" s="185" t="s">
        <v>91</v>
      </c>
      <c r="O209" s="165"/>
      <c r="P209" s="154" t="n">
        <v>-10.733</v>
      </c>
      <c r="Q209" s="167" t="n">
        <f aca="false">P209*$Q$10</f>
        <v>-13.2273492</v>
      </c>
      <c r="R209" s="166"/>
      <c r="S209" s="161"/>
      <c r="U209" s="157" t="n">
        <f aca="false">Q209/F209</f>
        <v>-18.6300692957746</v>
      </c>
      <c r="V209" s="158" t="s">
        <v>46</v>
      </c>
      <c r="X209" s="159"/>
      <c r="Z209" s="160" t="n">
        <f aca="false">U209</f>
        <v>-18.6300692957746</v>
      </c>
      <c r="AA209" s="158" t="s">
        <v>46</v>
      </c>
      <c r="AC209" s="81"/>
      <c r="AD209" s="161" t="s">
        <v>121</v>
      </c>
    </row>
    <row r="210" customFormat="false" ht="15.75" hidden="false" customHeight="true" outlineLevel="0" collapsed="false">
      <c r="A210" s="62"/>
      <c r="B210" s="82" t="s">
        <v>119</v>
      </c>
      <c r="C210" s="145"/>
      <c r="D210" s="198" t="n">
        <v>2006</v>
      </c>
      <c r="E210" s="147" t="s">
        <v>51</v>
      </c>
      <c r="F210" s="148" t="n">
        <v>0.71</v>
      </c>
      <c r="G210" s="147" t="s">
        <v>42</v>
      </c>
      <c r="H210" s="162" t="s">
        <v>115</v>
      </c>
      <c r="I210" s="60"/>
      <c r="J210" s="170" t="s">
        <v>72</v>
      </c>
      <c r="K210" s="177" t="s">
        <v>73</v>
      </c>
      <c r="L210" s="71"/>
      <c r="M210" s="164" t="s">
        <v>84</v>
      </c>
      <c r="N210" s="185" t="s">
        <v>91</v>
      </c>
      <c r="O210" s="165"/>
      <c r="P210" s="154" t="n">
        <v>-8.97</v>
      </c>
      <c r="Q210" s="167" t="n">
        <f aca="false">P210*$Q$10</f>
        <v>-11.054628</v>
      </c>
      <c r="R210" s="166"/>
      <c r="S210" s="161"/>
      <c r="U210" s="157" t="n">
        <f aca="false">Q210/F210</f>
        <v>-15.5698985915493</v>
      </c>
      <c r="V210" s="158" t="s">
        <v>46</v>
      </c>
      <c r="X210" s="159"/>
      <c r="Z210" s="160" t="n">
        <f aca="false">U210</f>
        <v>-15.5698985915493</v>
      </c>
      <c r="AA210" s="158" t="s">
        <v>46</v>
      </c>
      <c r="AC210" s="81"/>
      <c r="AD210" s="161" t="s">
        <v>121</v>
      </c>
    </row>
    <row r="211" customFormat="false" ht="15.75" hidden="false" customHeight="true" outlineLevel="0" collapsed="false">
      <c r="A211" s="62"/>
      <c r="B211" s="82" t="s">
        <v>119</v>
      </c>
      <c r="C211" s="145"/>
      <c r="D211" s="198" t="n">
        <v>2006</v>
      </c>
      <c r="E211" s="147" t="s">
        <v>51</v>
      </c>
      <c r="F211" s="148" t="n">
        <v>0.71</v>
      </c>
      <c r="G211" s="147" t="s">
        <v>42</v>
      </c>
      <c r="H211" s="162" t="s">
        <v>115</v>
      </c>
      <c r="I211" s="60"/>
      <c r="J211" s="170" t="s">
        <v>72</v>
      </c>
      <c r="K211" s="177" t="s">
        <v>120</v>
      </c>
      <c r="L211" s="71"/>
      <c r="M211" s="164" t="s">
        <v>84</v>
      </c>
      <c r="N211" s="185" t="s">
        <v>91</v>
      </c>
      <c r="O211" s="165"/>
      <c r="P211" s="154" t="n">
        <v>-9.398</v>
      </c>
      <c r="Q211" s="167" t="n">
        <f aca="false">P211*$Q$10</f>
        <v>-11.5820952</v>
      </c>
      <c r="R211" s="166"/>
      <c r="S211" s="161"/>
      <c r="U211" s="157" t="n">
        <f aca="false">Q211/F211</f>
        <v>-16.3128101408451</v>
      </c>
      <c r="V211" s="158" t="s">
        <v>46</v>
      </c>
      <c r="X211" s="159"/>
      <c r="Z211" s="160" t="n">
        <f aca="false">U211</f>
        <v>-16.3128101408451</v>
      </c>
      <c r="AA211" s="158" t="s">
        <v>46</v>
      </c>
      <c r="AC211" s="81"/>
      <c r="AD211" s="161" t="s">
        <v>121</v>
      </c>
    </row>
    <row r="212" customFormat="false" ht="15.75" hidden="false" customHeight="true" outlineLevel="0" collapsed="false">
      <c r="A212" s="62"/>
      <c r="B212" s="82"/>
      <c r="C212" s="145"/>
      <c r="D212" s="198"/>
      <c r="E212" s="147"/>
      <c r="F212" s="148"/>
      <c r="G212" s="147"/>
      <c r="H212" s="162"/>
      <c r="I212" s="60"/>
      <c r="J212" s="170"/>
      <c r="K212" s="177"/>
      <c r="L212" s="71"/>
      <c r="M212" s="164"/>
      <c r="N212" s="185"/>
      <c r="O212" s="165"/>
      <c r="P212" s="154"/>
      <c r="Q212" s="154"/>
      <c r="R212" s="166"/>
      <c r="S212" s="161"/>
      <c r="U212" s="157"/>
      <c r="V212" s="158"/>
      <c r="X212" s="159"/>
      <c r="Z212" s="160"/>
      <c r="AA212" s="158"/>
      <c r="AC212" s="81"/>
      <c r="AD212" s="161"/>
    </row>
    <row r="213" customFormat="false" ht="15.75" hidden="false" customHeight="true" outlineLevel="0" collapsed="false">
      <c r="A213" s="62"/>
      <c r="B213" s="82" t="s">
        <v>119</v>
      </c>
      <c r="C213" s="145" t="s">
        <v>48</v>
      </c>
      <c r="D213" s="198" t="n">
        <v>2006</v>
      </c>
      <c r="E213" s="147" t="s">
        <v>51</v>
      </c>
      <c r="F213" s="148" t="n">
        <v>0.71</v>
      </c>
      <c r="G213" s="147" t="s">
        <v>42</v>
      </c>
      <c r="H213" s="162" t="s">
        <v>115</v>
      </c>
      <c r="I213" s="60"/>
      <c r="J213" s="170" t="s">
        <v>72</v>
      </c>
      <c r="K213" s="177" t="s">
        <v>107</v>
      </c>
      <c r="L213" s="71"/>
      <c r="M213" s="164" t="s">
        <v>84</v>
      </c>
      <c r="N213" s="185" t="s">
        <v>122</v>
      </c>
      <c r="O213" s="165"/>
      <c r="P213" s="154" t="n">
        <v>-3.6</v>
      </c>
      <c r="Q213" s="154"/>
      <c r="R213" s="166" t="n">
        <f aca="false">0.5*Q207</f>
        <v>-4.3854954</v>
      </c>
      <c r="S213" s="161"/>
      <c r="U213" s="157" t="n">
        <f aca="false">P213/F213</f>
        <v>-5.07042253521127</v>
      </c>
      <c r="V213" s="158" t="s">
        <v>46</v>
      </c>
      <c r="X213" s="159" t="n">
        <f aca="false">R213/F213</f>
        <v>-6.17675408450704</v>
      </c>
      <c r="Z213" s="160" t="n">
        <f aca="false">X213</f>
        <v>-6.17675408450704</v>
      </c>
      <c r="AA213" s="158" t="s">
        <v>46</v>
      </c>
      <c r="AC213" s="81"/>
      <c r="AD213" s="161"/>
    </row>
    <row r="214" customFormat="false" ht="15.75" hidden="false" customHeight="true" outlineLevel="0" collapsed="false">
      <c r="A214" s="62"/>
      <c r="B214" s="82" t="s">
        <v>119</v>
      </c>
      <c r="C214" s="145"/>
      <c r="D214" s="198" t="n">
        <v>2006</v>
      </c>
      <c r="E214" s="147" t="s">
        <v>51</v>
      </c>
      <c r="F214" s="148" t="n">
        <v>0.71</v>
      </c>
      <c r="G214" s="147" t="s">
        <v>42</v>
      </c>
      <c r="H214" s="162" t="s">
        <v>115</v>
      </c>
      <c r="I214" s="60"/>
      <c r="J214" s="170" t="s">
        <v>72</v>
      </c>
      <c r="K214" s="177" t="s">
        <v>60</v>
      </c>
      <c r="L214" s="71"/>
      <c r="M214" s="164" t="s">
        <v>84</v>
      </c>
      <c r="N214" s="185" t="s">
        <v>122</v>
      </c>
      <c r="O214" s="165"/>
      <c r="P214" s="154" t="n">
        <v>-3.6</v>
      </c>
      <c r="Q214" s="154"/>
      <c r="R214" s="166" t="n">
        <f aca="false">0.5*Q208</f>
        <v>-4.4354076</v>
      </c>
      <c r="S214" s="161"/>
      <c r="U214" s="157" t="n">
        <f aca="false">P214/F214</f>
        <v>-5.07042253521127</v>
      </c>
      <c r="V214" s="158" t="s">
        <v>46</v>
      </c>
      <c r="X214" s="159" t="n">
        <f aca="false">R214/F214</f>
        <v>-6.24705295774648</v>
      </c>
      <c r="Z214" s="160" t="n">
        <f aca="false">X214</f>
        <v>-6.24705295774648</v>
      </c>
      <c r="AA214" s="158" t="s">
        <v>46</v>
      </c>
      <c r="AC214" s="81"/>
      <c r="AD214" s="161"/>
    </row>
    <row r="215" customFormat="false" ht="15.75" hidden="false" customHeight="true" outlineLevel="0" collapsed="false">
      <c r="A215" s="62"/>
      <c r="B215" s="82" t="s">
        <v>119</v>
      </c>
      <c r="C215" s="145"/>
      <c r="D215" s="198" t="n">
        <v>2006</v>
      </c>
      <c r="E215" s="147" t="s">
        <v>51</v>
      </c>
      <c r="F215" s="148" t="n">
        <v>0.71</v>
      </c>
      <c r="G215" s="147" t="s">
        <v>42</v>
      </c>
      <c r="H215" s="162" t="s">
        <v>115</v>
      </c>
      <c r="I215" s="60"/>
      <c r="J215" s="170" t="s">
        <v>62</v>
      </c>
      <c r="K215" s="177" t="s">
        <v>98</v>
      </c>
      <c r="L215" s="71"/>
      <c r="M215" s="164" t="s">
        <v>84</v>
      </c>
      <c r="N215" s="185" t="s">
        <v>122</v>
      </c>
      <c r="O215" s="165"/>
      <c r="P215" s="154" t="n">
        <v>-5.4</v>
      </c>
      <c r="Q215" s="154"/>
      <c r="R215" s="166" t="n">
        <f aca="false">0.5*Q209</f>
        <v>-6.6136746</v>
      </c>
      <c r="S215" s="161"/>
      <c r="U215" s="157" t="n">
        <f aca="false">P215/F215</f>
        <v>-7.6056338028169</v>
      </c>
      <c r="V215" s="158" t="s">
        <v>46</v>
      </c>
      <c r="X215" s="159" t="n">
        <f aca="false">R215/F215</f>
        <v>-9.31503464788733</v>
      </c>
      <c r="Z215" s="160" t="n">
        <f aca="false">X215</f>
        <v>-9.31503464788733</v>
      </c>
      <c r="AA215" s="158" t="s">
        <v>46</v>
      </c>
      <c r="AC215" s="81"/>
      <c r="AD215" s="161"/>
    </row>
    <row r="216" customFormat="false" ht="15.75" hidden="false" customHeight="true" outlineLevel="0" collapsed="false">
      <c r="A216" s="62"/>
      <c r="B216" s="82" t="s">
        <v>119</v>
      </c>
      <c r="C216" s="145"/>
      <c r="D216" s="198" t="n">
        <v>2006</v>
      </c>
      <c r="E216" s="147" t="s">
        <v>51</v>
      </c>
      <c r="F216" s="148" t="n">
        <v>0.71</v>
      </c>
      <c r="G216" s="147" t="s">
        <v>42</v>
      </c>
      <c r="H216" s="162" t="s">
        <v>115</v>
      </c>
      <c r="I216" s="60"/>
      <c r="J216" s="170" t="s">
        <v>72</v>
      </c>
      <c r="K216" s="177" t="s">
        <v>73</v>
      </c>
      <c r="L216" s="71"/>
      <c r="M216" s="164" t="s">
        <v>84</v>
      </c>
      <c r="N216" s="185" t="s">
        <v>122</v>
      </c>
      <c r="O216" s="165"/>
      <c r="P216" s="154" t="n">
        <v>-4.5</v>
      </c>
      <c r="Q216" s="154"/>
      <c r="R216" s="166" t="n">
        <f aca="false">0.5*Q210</f>
        <v>-5.527314</v>
      </c>
      <c r="S216" s="161"/>
      <c r="U216" s="157" t="n">
        <f aca="false">P216/F216</f>
        <v>-6.33802816901409</v>
      </c>
      <c r="V216" s="158" t="s">
        <v>46</v>
      </c>
      <c r="X216" s="159" t="n">
        <f aca="false">R216/F216</f>
        <v>-7.78494929577465</v>
      </c>
      <c r="Z216" s="160" t="n">
        <f aca="false">X216</f>
        <v>-7.78494929577465</v>
      </c>
      <c r="AA216" s="158" t="s">
        <v>46</v>
      </c>
      <c r="AC216" s="81"/>
      <c r="AD216" s="161"/>
    </row>
    <row r="217" customFormat="false" ht="15.75" hidden="false" customHeight="true" outlineLevel="0" collapsed="false">
      <c r="A217" s="62"/>
      <c r="B217" s="82" t="s">
        <v>119</v>
      </c>
      <c r="C217" s="145"/>
      <c r="D217" s="198" t="n">
        <v>2006</v>
      </c>
      <c r="E217" s="147" t="s">
        <v>51</v>
      </c>
      <c r="F217" s="148" t="n">
        <v>0.71</v>
      </c>
      <c r="G217" s="147" t="s">
        <v>42</v>
      </c>
      <c r="H217" s="162" t="s">
        <v>115</v>
      </c>
      <c r="I217" s="60"/>
      <c r="J217" s="170" t="s">
        <v>72</v>
      </c>
      <c r="K217" s="177" t="s">
        <v>120</v>
      </c>
      <c r="L217" s="71"/>
      <c r="M217" s="164" t="s">
        <v>84</v>
      </c>
      <c r="N217" s="185" t="s">
        <v>122</v>
      </c>
      <c r="O217" s="165"/>
      <c r="P217" s="154" t="n">
        <v>-4.7</v>
      </c>
      <c r="Q217" s="154"/>
      <c r="R217" s="166" t="n">
        <f aca="false">0.5*Q211</f>
        <v>-5.7910476</v>
      </c>
      <c r="S217" s="161"/>
      <c r="U217" s="157" t="n">
        <f aca="false">P217/F217</f>
        <v>-6.61971830985916</v>
      </c>
      <c r="V217" s="158" t="s">
        <v>46</v>
      </c>
      <c r="X217" s="159" t="n">
        <f aca="false">R217/F217</f>
        <v>-8.15640507042254</v>
      </c>
      <c r="Z217" s="160" t="n">
        <f aca="false">X217</f>
        <v>-8.15640507042254</v>
      </c>
      <c r="AA217" s="158" t="s">
        <v>46</v>
      </c>
      <c r="AC217" s="81"/>
      <c r="AD217" s="161"/>
    </row>
    <row r="218" customFormat="false" ht="15.75" hidden="false" customHeight="true" outlineLevel="0" collapsed="false">
      <c r="A218" s="62"/>
      <c r="B218" s="82"/>
      <c r="C218" s="186"/>
      <c r="D218" s="198"/>
      <c r="E218" s="147"/>
      <c r="F218" s="148"/>
      <c r="G218" s="147"/>
      <c r="H218" s="162"/>
      <c r="I218" s="60"/>
      <c r="J218" s="170"/>
      <c r="K218" s="177"/>
      <c r="L218" s="71"/>
      <c r="M218" s="164"/>
      <c r="N218" s="185"/>
      <c r="O218" s="165"/>
      <c r="P218" s="154"/>
      <c r="Q218" s="154"/>
      <c r="R218" s="166"/>
      <c r="S218" s="161"/>
      <c r="U218" s="157"/>
      <c r="V218" s="158"/>
      <c r="X218" s="159"/>
      <c r="Z218" s="160"/>
      <c r="AA218" s="158"/>
      <c r="AC218" s="81"/>
      <c r="AD218" s="161"/>
    </row>
    <row r="219" customFormat="false" ht="15.75" hidden="false" customHeight="true" outlineLevel="0" collapsed="false">
      <c r="A219" s="62"/>
      <c r="B219" s="82" t="s">
        <v>119</v>
      </c>
      <c r="C219" s="145" t="s">
        <v>49</v>
      </c>
      <c r="D219" s="198" t="n">
        <v>2006</v>
      </c>
      <c r="E219" s="147" t="s">
        <v>51</v>
      </c>
      <c r="F219" s="148" t="n">
        <v>0.71</v>
      </c>
      <c r="G219" s="147" t="s">
        <v>42</v>
      </c>
      <c r="H219" s="162" t="s">
        <v>115</v>
      </c>
      <c r="I219" s="60"/>
      <c r="J219" s="170" t="s">
        <v>72</v>
      </c>
      <c r="K219" s="177" t="s">
        <v>107</v>
      </c>
      <c r="L219" s="71"/>
      <c r="M219" s="164" t="s">
        <v>84</v>
      </c>
      <c r="N219" s="185" t="s">
        <v>94</v>
      </c>
      <c r="O219" s="165"/>
      <c r="P219" s="154" t="n">
        <v>-1.1</v>
      </c>
      <c r="Q219" s="154"/>
      <c r="R219" s="166" t="n">
        <f aca="false">0.15*Q207</f>
        <v>-1.31564862</v>
      </c>
      <c r="S219" s="161"/>
      <c r="U219" s="157" t="n">
        <f aca="false">P219/F219</f>
        <v>-1.54929577464789</v>
      </c>
      <c r="V219" s="158" t="s">
        <v>46</v>
      </c>
      <c r="X219" s="159" t="n">
        <f aca="false">R219/F219</f>
        <v>-1.85302622535211</v>
      </c>
      <c r="Z219" s="160" t="n">
        <f aca="false">X219</f>
        <v>-1.85302622535211</v>
      </c>
      <c r="AA219" s="158" t="s">
        <v>46</v>
      </c>
      <c r="AC219" s="81"/>
      <c r="AD219" s="161"/>
    </row>
    <row r="220" customFormat="false" ht="15.75" hidden="false" customHeight="true" outlineLevel="0" collapsed="false">
      <c r="A220" s="62"/>
      <c r="B220" s="82" t="s">
        <v>119</v>
      </c>
      <c r="C220" s="145"/>
      <c r="D220" s="198" t="n">
        <v>2006</v>
      </c>
      <c r="E220" s="147" t="s">
        <v>51</v>
      </c>
      <c r="F220" s="148" t="n">
        <v>0.71</v>
      </c>
      <c r="G220" s="147" t="s">
        <v>42</v>
      </c>
      <c r="H220" s="162" t="s">
        <v>115</v>
      </c>
      <c r="I220" s="60"/>
      <c r="J220" s="170" t="s">
        <v>72</v>
      </c>
      <c r="K220" s="177" t="s">
        <v>60</v>
      </c>
      <c r="L220" s="71"/>
      <c r="M220" s="164" t="s">
        <v>84</v>
      </c>
      <c r="N220" s="185" t="s">
        <v>94</v>
      </c>
      <c r="O220" s="165"/>
      <c r="P220" s="154" t="n">
        <v>-1.1</v>
      </c>
      <c r="Q220" s="154"/>
      <c r="R220" s="166" t="n">
        <f aca="false">0.15*Q208</f>
        <v>-1.33062228</v>
      </c>
      <c r="S220" s="161"/>
      <c r="U220" s="157" t="n">
        <f aca="false">P220/F220</f>
        <v>-1.54929577464789</v>
      </c>
      <c r="V220" s="158" t="s">
        <v>46</v>
      </c>
      <c r="X220" s="159" t="n">
        <f aca="false">R220/F220</f>
        <v>-1.87411588732394</v>
      </c>
      <c r="Z220" s="160" t="n">
        <f aca="false">X220</f>
        <v>-1.87411588732394</v>
      </c>
      <c r="AA220" s="158" t="s">
        <v>46</v>
      </c>
      <c r="AC220" s="81"/>
      <c r="AD220" s="161"/>
    </row>
    <row r="221" customFormat="false" ht="15.75" hidden="false" customHeight="true" outlineLevel="0" collapsed="false">
      <c r="A221" s="62"/>
      <c r="B221" s="82" t="s">
        <v>119</v>
      </c>
      <c r="C221" s="145"/>
      <c r="D221" s="198" t="n">
        <v>2006</v>
      </c>
      <c r="E221" s="147" t="s">
        <v>51</v>
      </c>
      <c r="F221" s="148" t="n">
        <v>0.71</v>
      </c>
      <c r="G221" s="147" t="s">
        <v>42</v>
      </c>
      <c r="H221" s="162" t="s">
        <v>115</v>
      </c>
      <c r="I221" s="60"/>
      <c r="J221" s="170" t="s">
        <v>62</v>
      </c>
      <c r="K221" s="177" t="s">
        <v>98</v>
      </c>
      <c r="L221" s="71"/>
      <c r="M221" s="164" t="s">
        <v>84</v>
      </c>
      <c r="N221" s="185" t="s">
        <v>94</v>
      </c>
      <c r="O221" s="165"/>
      <c r="P221" s="154" t="n">
        <v>-1.6</v>
      </c>
      <c r="Q221" s="154"/>
      <c r="R221" s="166" t="n">
        <f aca="false">0.15*Q209</f>
        <v>-1.98410238</v>
      </c>
      <c r="S221" s="161"/>
      <c r="U221" s="157" t="n">
        <f aca="false">P221/F221</f>
        <v>-2.25352112676056</v>
      </c>
      <c r="V221" s="158" t="s">
        <v>46</v>
      </c>
      <c r="X221" s="159" t="n">
        <f aca="false">R221/F221</f>
        <v>-2.7945103943662</v>
      </c>
      <c r="Z221" s="160" t="n">
        <f aca="false">X221</f>
        <v>-2.7945103943662</v>
      </c>
      <c r="AA221" s="158" t="s">
        <v>46</v>
      </c>
      <c r="AC221" s="81"/>
      <c r="AD221" s="161"/>
    </row>
    <row r="222" customFormat="false" ht="15.75" hidden="false" customHeight="true" outlineLevel="0" collapsed="false">
      <c r="A222" s="62"/>
      <c r="B222" s="82" t="s">
        <v>119</v>
      </c>
      <c r="C222" s="145"/>
      <c r="D222" s="198" t="n">
        <v>2006</v>
      </c>
      <c r="E222" s="147" t="s">
        <v>51</v>
      </c>
      <c r="F222" s="148" t="n">
        <v>0.71</v>
      </c>
      <c r="G222" s="147" t="s">
        <v>42</v>
      </c>
      <c r="H222" s="162" t="s">
        <v>115</v>
      </c>
      <c r="I222" s="60"/>
      <c r="J222" s="170" t="s">
        <v>72</v>
      </c>
      <c r="K222" s="177" t="s">
        <v>73</v>
      </c>
      <c r="L222" s="71"/>
      <c r="M222" s="164" t="s">
        <v>84</v>
      </c>
      <c r="N222" s="185" t="s">
        <v>94</v>
      </c>
      <c r="O222" s="165"/>
      <c r="P222" s="154" t="n">
        <v>-1.3</v>
      </c>
      <c r="Q222" s="154"/>
      <c r="R222" s="166" t="n">
        <f aca="false">0.15*Q210</f>
        <v>-1.6581942</v>
      </c>
      <c r="S222" s="161"/>
      <c r="U222" s="157" t="n">
        <f aca="false">P222/F222</f>
        <v>-1.83098591549296</v>
      </c>
      <c r="V222" s="158" t="s">
        <v>46</v>
      </c>
      <c r="X222" s="159" t="n">
        <f aca="false">R222/F222</f>
        <v>-2.33548478873239</v>
      </c>
      <c r="Z222" s="160" t="n">
        <f aca="false">X222</f>
        <v>-2.33548478873239</v>
      </c>
      <c r="AA222" s="158" t="s">
        <v>46</v>
      </c>
      <c r="AC222" s="81"/>
      <c r="AD222" s="161"/>
    </row>
    <row r="223" customFormat="false" ht="15.75" hidden="false" customHeight="true" outlineLevel="0" collapsed="false">
      <c r="A223" s="62"/>
      <c r="B223" s="82" t="s">
        <v>119</v>
      </c>
      <c r="C223" s="145"/>
      <c r="D223" s="198" t="n">
        <v>2006</v>
      </c>
      <c r="E223" s="147" t="s">
        <v>51</v>
      </c>
      <c r="F223" s="148" t="n">
        <v>0.71</v>
      </c>
      <c r="G223" s="147" t="s">
        <v>42</v>
      </c>
      <c r="H223" s="162" t="s">
        <v>115</v>
      </c>
      <c r="I223" s="60"/>
      <c r="J223" s="170" t="s">
        <v>72</v>
      </c>
      <c r="K223" s="177" t="s">
        <v>120</v>
      </c>
      <c r="L223" s="71"/>
      <c r="M223" s="164" t="s">
        <v>84</v>
      </c>
      <c r="N223" s="185" t="s">
        <v>94</v>
      </c>
      <c r="O223" s="165"/>
      <c r="P223" s="154" t="n">
        <v>-1.4</v>
      </c>
      <c r="Q223" s="154"/>
      <c r="R223" s="166" t="n">
        <f aca="false">0.15*Q211</f>
        <v>-1.73731428</v>
      </c>
      <c r="S223" s="161"/>
      <c r="U223" s="157" t="n">
        <f aca="false">P223/F223</f>
        <v>-1.97183098591549</v>
      </c>
      <c r="V223" s="158" t="s">
        <v>46</v>
      </c>
      <c r="X223" s="159" t="n">
        <f aca="false">R223/F223</f>
        <v>-2.44692152112676</v>
      </c>
      <c r="Z223" s="160" t="n">
        <f aca="false">X223</f>
        <v>-2.44692152112676</v>
      </c>
      <c r="AA223" s="158" t="s">
        <v>46</v>
      </c>
      <c r="AC223" s="81"/>
      <c r="AD223" s="161"/>
    </row>
    <row r="224" customFormat="false" ht="15.75" hidden="false" customHeight="true" outlineLevel="0" collapsed="false">
      <c r="A224" s="62"/>
      <c r="B224" s="202"/>
      <c r="C224" s="203"/>
      <c r="D224" s="200"/>
      <c r="E224" s="114"/>
      <c r="F224" s="204"/>
      <c r="G224" s="114"/>
      <c r="H224" s="116"/>
      <c r="I224" s="60"/>
      <c r="J224" s="117"/>
      <c r="K224" s="118"/>
      <c r="L224" s="71"/>
      <c r="M224" s="119"/>
      <c r="N224" s="114"/>
      <c r="O224" s="120"/>
      <c r="P224" s="121"/>
      <c r="Q224" s="121"/>
      <c r="R224" s="122"/>
      <c r="S224" s="123"/>
      <c r="U224" s="124"/>
      <c r="V224" s="125"/>
      <c r="X224" s="126"/>
      <c r="Z224" s="127"/>
      <c r="AA224" s="125"/>
      <c r="AC224" s="81"/>
      <c r="AD224" s="123"/>
    </row>
    <row r="225" customFormat="false" ht="15.75" hidden="false" customHeight="true" outlineLevel="0" collapsed="false">
      <c r="A225" s="62"/>
      <c r="B225" s="201"/>
      <c r="C225" s="186"/>
      <c r="D225" s="198"/>
      <c r="E225" s="147"/>
      <c r="F225" s="199"/>
      <c r="G225" s="147"/>
      <c r="H225" s="162"/>
      <c r="I225" s="60"/>
      <c r="J225" s="170"/>
      <c r="K225" s="177"/>
      <c r="L225" s="71"/>
      <c r="M225" s="164"/>
      <c r="N225" s="147"/>
      <c r="O225" s="165"/>
      <c r="P225" s="154"/>
      <c r="Q225" s="154"/>
      <c r="R225" s="166"/>
      <c r="S225" s="161"/>
      <c r="U225" s="157"/>
      <c r="V225" s="158"/>
      <c r="X225" s="159"/>
      <c r="Z225" s="160"/>
      <c r="AA225" s="158"/>
      <c r="AC225" s="81"/>
      <c r="AD225" s="161"/>
    </row>
    <row r="226" customFormat="false" ht="15.75" hidden="false" customHeight="true" outlineLevel="0" collapsed="false">
      <c r="A226" s="62"/>
      <c r="B226" s="201" t="s">
        <v>123</v>
      </c>
      <c r="C226" s="145" t="s">
        <v>40</v>
      </c>
      <c r="D226" s="198" t="n">
        <v>2006</v>
      </c>
      <c r="E226" s="147" t="s">
        <v>51</v>
      </c>
      <c r="F226" s="199" t="n">
        <v>0.71</v>
      </c>
      <c r="G226" s="147" t="s">
        <v>42</v>
      </c>
      <c r="H226" s="162" t="s">
        <v>115</v>
      </c>
      <c r="I226" s="60"/>
      <c r="J226" s="170" t="s">
        <v>72</v>
      </c>
      <c r="K226" s="177" t="s">
        <v>60</v>
      </c>
      <c r="L226" s="71"/>
      <c r="M226" s="164" t="s">
        <v>44</v>
      </c>
      <c r="N226" s="147" t="s">
        <v>74</v>
      </c>
      <c r="O226" s="165"/>
      <c r="P226" s="154" t="n">
        <v>17.85</v>
      </c>
      <c r="Q226" s="154"/>
      <c r="R226" s="166"/>
      <c r="S226" s="161"/>
      <c r="U226" s="157" t="n">
        <f aca="false">P226/F226</f>
        <v>25.1408450704225</v>
      </c>
      <c r="V226" s="158" t="s">
        <v>46</v>
      </c>
      <c r="X226" s="159"/>
      <c r="Z226" s="160" t="n">
        <f aca="false">U226</f>
        <v>25.1408450704225</v>
      </c>
      <c r="AA226" s="158" t="s">
        <v>46</v>
      </c>
      <c r="AC226" s="81"/>
      <c r="AD226" s="161" t="s">
        <v>124</v>
      </c>
    </row>
    <row r="227" customFormat="false" ht="15.75" hidden="false" customHeight="true" outlineLevel="0" collapsed="false">
      <c r="A227" s="62"/>
      <c r="B227" s="201" t="s">
        <v>123</v>
      </c>
      <c r="C227" s="145"/>
      <c r="D227" s="198" t="n">
        <v>2006</v>
      </c>
      <c r="E227" s="147" t="s">
        <v>51</v>
      </c>
      <c r="F227" s="199" t="n">
        <v>0.71</v>
      </c>
      <c r="G227" s="147" t="s">
        <v>42</v>
      </c>
      <c r="H227" s="162" t="s">
        <v>115</v>
      </c>
      <c r="I227" s="60"/>
      <c r="J227" s="170" t="s">
        <v>72</v>
      </c>
      <c r="K227" s="177" t="s">
        <v>73</v>
      </c>
      <c r="L227" s="71"/>
      <c r="M227" s="164" t="s">
        <v>44</v>
      </c>
      <c r="N227" s="147" t="s">
        <v>74</v>
      </c>
      <c r="O227" s="165"/>
      <c r="P227" s="154" t="n">
        <v>20.94</v>
      </c>
      <c r="Q227" s="154"/>
      <c r="R227" s="166"/>
      <c r="S227" s="161"/>
      <c r="U227" s="157" t="n">
        <f aca="false">P227/F227</f>
        <v>29.4929577464789</v>
      </c>
      <c r="V227" s="158" t="s">
        <v>46</v>
      </c>
      <c r="X227" s="159"/>
      <c r="Z227" s="160" t="n">
        <f aca="false">U227</f>
        <v>29.4929577464789</v>
      </c>
      <c r="AA227" s="158" t="s">
        <v>46</v>
      </c>
      <c r="AC227" s="81"/>
      <c r="AD227" s="161" t="s">
        <v>124</v>
      </c>
    </row>
    <row r="228" customFormat="false" ht="15.75" hidden="false" customHeight="true" outlineLevel="0" collapsed="false">
      <c r="A228" s="62"/>
      <c r="B228" s="201" t="s">
        <v>123</v>
      </c>
      <c r="C228" s="145"/>
      <c r="D228" s="198" t="n">
        <v>2006</v>
      </c>
      <c r="E228" s="147" t="s">
        <v>51</v>
      </c>
      <c r="F228" s="199" t="n">
        <v>0.71</v>
      </c>
      <c r="G228" s="147" t="s">
        <v>42</v>
      </c>
      <c r="H228" s="162" t="s">
        <v>115</v>
      </c>
      <c r="I228" s="60"/>
      <c r="J228" s="170" t="s">
        <v>72</v>
      </c>
      <c r="K228" s="177" t="s">
        <v>120</v>
      </c>
      <c r="L228" s="71"/>
      <c r="M228" s="164" t="s">
        <v>44</v>
      </c>
      <c r="N228" s="147" t="s">
        <v>74</v>
      </c>
      <c r="O228" s="165"/>
      <c r="P228" s="154" t="n">
        <v>22.38</v>
      </c>
      <c r="Q228" s="154"/>
      <c r="R228" s="166"/>
      <c r="S228" s="161"/>
      <c r="U228" s="157" t="n">
        <f aca="false">P228/F228</f>
        <v>31.5211267605634</v>
      </c>
      <c r="V228" s="158" t="s">
        <v>46</v>
      </c>
      <c r="X228" s="159"/>
      <c r="Z228" s="160" t="n">
        <f aca="false">U228</f>
        <v>31.5211267605634</v>
      </c>
      <c r="AA228" s="158" t="s">
        <v>46</v>
      </c>
      <c r="AC228" s="81"/>
      <c r="AD228" s="161" t="s">
        <v>124</v>
      </c>
    </row>
    <row r="229" customFormat="false" ht="15.75" hidden="false" customHeight="true" outlineLevel="0" collapsed="false">
      <c r="A229" s="62"/>
      <c r="B229" s="201"/>
      <c r="C229" s="145"/>
      <c r="D229" s="198"/>
      <c r="E229" s="147"/>
      <c r="F229" s="199"/>
      <c r="G229" s="147"/>
      <c r="H229" s="162"/>
      <c r="I229" s="60"/>
      <c r="J229" s="170"/>
      <c r="K229" s="177"/>
      <c r="L229" s="71"/>
      <c r="M229" s="164"/>
      <c r="N229" s="147"/>
      <c r="O229" s="165"/>
      <c r="P229" s="154"/>
      <c r="Q229" s="154"/>
      <c r="R229" s="166"/>
      <c r="S229" s="161"/>
      <c r="U229" s="157"/>
      <c r="V229" s="158"/>
      <c r="X229" s="159"/>
      <c r="Z229" s="160"/>
      <c r="AA229" s="158"/>
      <c r="AC229" s="81"/>
      <c r="AD229" s="161"/>
    </row>
    <row r="230" customFormat="false" ht="15.75" hidden="false" customHeight="true" outlineLevel="0" collapsed="false">
      <c r="A230" s="62"/>
      <c r="B230" s="201" t="s">
        <v>123</v>
      </c>
      <c r="C230" s="145" t="s">
        <v>47</v>
      </c>
      <c r="D230" s="198" t="n">
        <v>2006</v>
      </c>
      <c r="E230" s="147" t="s">
        <v>51</v>
      </c>
      <c r="F230" s="199" t="n">
        <v>0.71</v>
      </c>
      <c r="G230" s="147" t="s">
        <v>42</v>
      </c>
      <c r="H230" s="162" t="s">
        <v>115</v>
      </c>
      <c r="I230" s="60"/>
      <c r="J230" s="170" t="s">
        <v>72</v>
      </c>
      <c r="K230" s="177" t="s">
        <v>60</v>
      </c>
      <c r="L230" s="71"/>
      <c r="M230" s="164" t="s">
        <v>84</v>
      </c>
      <c r="N230" s="185" t="s">
        <v>91</v>
      </c>
      <c r="O230" s="165"/>
      <c r="P230" s="154" t="n">
        <v>-7.3</v>
      </c>
      <c r="Q230" s="167" t="n">
        <f aca="false">P230*$Q$10</f>
        <v>-8.99652</v>
      </c>
      <c r="R230" s="166"/>
      <c r="S230" s="161"/>
      <c r="U230" s="157" t="n">
        <f aca="false">Q230/F230</f>
        <v>-12.6711549295775</v>
      </c>
      <c r="V230" s="158" t="s">
        <v>46</v>
      </c>
      <c r="X230" s="159"/>
      <c r="Z230" s="160" t="n">
        <f aca="false">U230</f>
        <v>-12.6711549295775</v>
      </c>
      <c r="AA230" s="158" t="s">
        <v>46</v>
      </c>
      <c r="AC230" s="81"/>
      <c r="AD230" s="161" t="s">
        <v>125</v>
      </c>
    </row>
    <row r="231" customFormat="false" ht="15.75" hidden="false" customHeight="true" outlineLevel="0" collapsed="false">
      <c r="A231" s="62"/>
      <c r="B231" s="201" t="s">
        <v>123</v>
      </c>
      <c r="C231" s="145"/>
      <c r="D231" s="198" t="n">
        <v>2006</v>
      </c>
      <c r="E231" s="147" t="s">
        <v>51</v>
      </c>
      <c r="F231" s="199" t="n">
        <v>0.71</v>
      </c>
      <c r="G231" s="147" t="s">
        <v>42</v>
      </c>
      <c r="H231" s="162" t="s">
        <v>115</v>
      </c>
      <c r="I231" s="60"/>
      <c r="J231" s="170" t="s">
        <v>72</v>
      </c>
      <c r="K231" s="177" t="s">
        <v>73</v>
      </c>
      <c r="L231" s="71"/>
      <c r="M231" s="164" t="s">
        <v>84</v>
      </c>
      <c r="N231" s="185" t="s">
        <v>91</v>
      </c>
      <c r="O231" s="165"/>
      <c r="P231" s="154" t="n">
        <v>-9.33</v>
      </c>
      <c r="Q231" s="167" t="n">
        <f aca="false">P231*$Q$10</f>
        <v>-11.498292</v>
      </c>
      <c r="R231" s="166"/>
      <c r="S231" s="161"/>
      <c r="U231" s="157" t="n">
        <f aca="false">Q231/F231</f>
        <v>-16.1947774647887</v>
      </c>
      <c r="V231" s="158" t="s">
        <v>46</v>
      </c>
      <c r="X231" s="159"/>
      <c r="Z231" s="160" t="n">
        <f aca="false">U231</f>
        <v>-16.1947774647887</v>
      </c>
      <c r="AA231" s="158" t="s">
        <v>46</v>
      </c>
      <c r="AC231" s="81"/>
      <c r="AD231" s="161" t="s">
        <v>125</v>
      </c>
    </row>
    <row r="232" customFormat="false" ht="15.75" hidden="false" customHeight="true" outlineLevel="0" collapsed="false">
      <c r="A232" s="62"/>
      <c r="B232" s="201" t="s">
        <v>123</v>
      </c>
      <c r="C232" s="145"/>
      <c r="D232" s="198" t="n">
        <v>2006</v>
      </c>
      <c r="E232" s="147" t="s">
        <v>51</v>
      </c>
      <c r="F232" s="199" t="n">
        <v>0.71</v>
      </c>
      <c r="G232" s="147" t="s">
        <v>42</v>
      </c>
      <c r="H232" s="162" t="s">
        <v>115</v>
      </c>
      <c r="I232" s="60"/>
      <c r="J232" s="170" t="s">
        <v>72</v>
      </c>
      <c r="K232" s="177" t="s">
        <v>120</v>
      </c>
      <c r="L232" s="71"/>
      <c r="M232" s="164" t="s">
        <v>84</v>
      </c>
      <c r="N232" s="185" t="s">
        <v>91</v>
      </c>
      <c r="O232" s="165"/>
      <c r="P232" s="154" t="n">
        <v>-9.88</v>
      </c>
      <c r="Q232" s="167" t="n">
        <f aca="false">P232*$Q$10</f>
        <v>-12.176112</v>
      </c>
      <c r="R232" s="166"/>
      <c r="S232" s="161"/>
      <c r="U232" s="157" t="n">
        <f aca="false">Q232/F232</f>
        <v>-17.1494535211268</v>
      </c>
      <c r="V232" s="158" t="s">
        <v>46</v>
      </c>
      <c r="X232" s="159"/>
      <c r="Z232" s="160" t="n">
        <f aca="false">U232</f>
        <v>-17.1494535211268</v>
      </c>
      <c r="AA232" s="158" t="s">
        <v>46</v>
      </c>
      <c r="AC232" s="81"/>
      <c r="AD232" s="161" t="s">
        <v>125</v>
      </c>
    </row>
    <row r="233" customFormat="false" ht="15.75" hidden="false" customHeight="true" outlineLevel="0" collapsed="false">
      <c r="A233" s="62"/>
      <c r="B233" s="201"/>
      <c r="C233" s="145"/>
      <c r="D233" s="198"/>
      <c r="E233" s="147"/>
      <c r="F233" s="199"/>
      <c r="G233" s="147"/>
      <c r="H233" s="162"/>
      <c r="I233" s="60"/>
      <c r="J233" s="170"/>
      <c r="K233" s="177"/>
      <c r="L233" s="71"/>
      <c r="M233" s="164"/>
      <c r="N233" s="185"/>
      <c r="O233" s="165"/>
      <c r="P233" s="154"/>
      <c r="Q233" s="154"/>
      <c r="R233" s="166"/>
      <c r="S233" s="161"/>
      <c r="U233" s="157"/>
      <c r="V233" s="158"/>
      <c r="X233" s="159"/>
      <c r="Z233" s="160"/>
      <c r="AA233" s="158"/>
      <c r="AC233" s="81"/>
      <c r="AD233" s="161"/>
    </row>
    <row r="234" customFormat="false" ht="15.75" hidden="false" customHeight="true" outlineLevel="0" collapsed="false">
      <c r="A234" s="62"/>
      <c r="B234" s="201" t="s">
        <v>123</v>
      </c>
      <c r="C234" s="145" t="s">
        <v>48</v>
      </c>
      <c r="D234" s="198" t="n">
        <v>2006</v>
      </c>
      <c r="E234" s="147" t="s">
        <v>51</v>
      </c>
      <c r="F234" s="199" t="n">
        <v>0.71</v>
      </c>
      <c r="G234" s="147" t="s">
        <v>42</v>
      </c>
      <c r="H234" s="162" t="s">
        <v>115</v>
      </c>
      <c r="I234" s="60"/>
      <c r="J234" s="170" t="s">
        <v>72</v>
      </c>
      <c r="K234" s="177" t="s">
        <v>60</v>
      </c>
      <c r="L234" s="71"/>
      <c r="M234" s="164" t="s">
        <v>84</v>
      </c>
      <c r="N234" s="185" t="s">
        <v>122</v>
      </c>
      <c r="O234" s="165"/>
      <c r="P234" s="154" t="n">
        <v>-3.65</v>
      </c>
      <c r="Q234" s="154"/>
      <c r="R234" s="166" t="n">
        <f aca="false">0.5*Q230</f>
        <v>-4.49826</v>
      </c>
      <c r="S234" s="161"/>
      <c r="U234" s="157" t="n">
        <f aca="false">P234/F234</f>
        <v>-5.14084507042254</v>
      </c>
      <c r="V234" s="158" t="s">
        <v>46</v>
      </c>
      <c r="X234" s="159" t="n">
        <f aca="false">R234/F234</f>
        <v>-6.33557746478873</v>
      </c>
      <c r="Z234" s="160" t="n">
        <f aca="false">X234</f>
        <v>-6.33557746478873</v>
      </c>
      <c r="AA234" s="158" t="s">
        <v>46</v>
      </c>
      <c r="AC234" s="81"/>
      <c r="AD234" s="161"/>
    </row>
    <row r="235" customFormat="false" ht="15.75" hidden="false" customHeight="true" outlineLevel="0" collapsed="false">
      <c r="A235" s="62"/>
      <c r="B235" s="201" t="s">
        <v>123</v>
      </c>
      <c r="C235" s="145"/>
      <c r="D235" s="198" t="n">
        <v>2006</v>
      </c>
      <c r="E235" s="147" t="s">
        <v>51</v>
      </c>
      <c r="F235" s="199" t="n">
        <v>0.71</v>
      </c>
      <c r="G235" s="147" t="s">
        <v>42</v>
      </c>
      <c r="H235" s="162" t="s">
        <v>115</v>
      </c>
      <c r="I235" s="60"/>
      <c r="J235" s="170" t="s">
        <v>72</v>
      </c>
      <c r="K235" s="177" t="s">
        <v>73</v>
      </c>
      <c r="L235" s="71"/>
      <c r="M235" s="164" t="s">
        <v>84</v>
      </c>
      <c r="N235" s="185" t="s">
        <v>122</v>
      </c>
      <c r="O235" s="165"/>
      <c r="P235" s="154" t="n">
        <v>-4.66</v>
      </c>
      <c r="Q235" s="154"/>
      <c r="R235" s="166" t="n">
        <f aca="false">0.5*Q231</f>
        <v>-5.749146</v>
      </c>
      <c r="S235" s="161"/>
      <c r="U235" s="157" t="n">
        <f aca="false">P235/F235</f>
        <v>-6.56338028169014</v>
      </c>
      <c r="V235" s="158" t="s">
        <v>46</v>
      </c>
      <c r="X235" s="159" t="n">
        <f aca="false">R235/F235</f>
        <v>-8.09738873239437</v>
      </c>
      <c r="Z235" s="160" t="n">
        <f aca="false">X235</f>
        <v>-8.09738873239437</v>
      </c>
      <c r="AA235" s="158" t="s">
        <v>46</v>
      </c>
      <c r="AC235" s="81"/>
      <c r="AD235" s="161"/>
    </row>
    <row r="236" customFormat="false" ht="15.75" hidden="false" customHeight="true" outlineLevel="0" collapsed="false">
      <c r="A236" s="62"/>
      <c r="B236" s="201" t="s">
        <v>123</v>
      </c>
      <c r="C236" s="145"/>
      <c r="D236" s="198" t="n">
        <v>2006</v>
      </c>
      <c r="E236" s="147" t="s">
        <v>51</v>
      </c>
      <c r="F236" s="199" t="n">
        <v>0.71</v>
      </c>
      <c r="G236" s="147" t="s">
        <v>42</v>
      </c>
      <c r="H236" s="162" t="s">
        <v>115</v>
      </c>
      <c r="I236" s="60"/>
      <c r="J236" s="170" t="s">
        <v>72</v>
      </c>
      <c r="K236" s="177" t="s">
        <v>120</v>
      </c>
      <c r="L236" s="71"/>
      <c r="M236" s="164" t="s">
        <v>84</v>
      </c>
      <c r="N236" s="185" t="s">
        <v>122</v>
      </c>
      <c r="O236" s="165"/>
      <c r="P236" s="154" t="n">
        <v>-4.94</v>
      </c>
      <c r="Q236" s="154"/>
      <c r="R236" s="166" t="n">
        <f aca="false">0.5*Q232</f>
        <v>-6.088056</v>
      </c>
      <c r="S236" s="161"/>
      <c r="U236" s="157" t="n">
        <f aca="false">P236/F236</f>
        <v>-6.95774647887324</v>
      </c>
      <c r="V236" s="158" t="s">
        <v>46</v>
      </c>
      <c r="X236" s="159" t="n">
        <f aca="false">R236/F236</f>
        <v>-8.57472676056338</v>
      </c>
      <c r="Z236" s="160" t="n">
        <f aca="false">X236</f>
        <v>-8.57472676056338</v>
      </c>
      <c r="AA236" s="158" t="s">
        <v>46</v>
      </c>
      <c r="AC236" s="81"/>
      <c r="AD236" s="161"/>
    </row>
    <row r="237" customFormat="false" ht="15.75" hidden="false" customHeight="true" outlineLevel="0" collapsed="false">
      <c r="A237" s="62"/>
      <c r="B237" s="201"/>
      <c r="C237" s="145"/>
      <c r="D237" s="198"/>
      <c r="E237" s="147"/>
      <c r="F237" s="199"/>
      <c r="G237" s="147"/>
      <c r="H237" s="162"/>
      <c r="I237" s="60"/>
      <c r="J237" s="170"/>
      <c r="K237" s="177"/>
      <c r="L237" s="71"/>
      <c r="M237" s="164"/>
      <c r="N237" s="185"/>
      <c r="O237" s="165"/>
      <c r="P237" s="154"/>
      <c r="Q237" s="154"/>
      <c r="R237" s="166"/>
      <c r="S237" s="161"/>
      <c r="U237" s="157"/>
      <c r="V237" s="158"/>
      <c r="X237" s="159"/>
      <c r="Z237" s="160"/>
      <c r="AA237" s="158"/>
      <c r="AC237" s="81"/>
      <c r="AD237" s="161"/>
    </row>
    <row r="238" customFormat="false" ht="15.75" hidden="false" customHeight="true" outlineLevel="0" collapsed="false">
      <c r="A238" s="62"/>
      <c r="B238" s="201" t="s">
        <v>123</v>
      </c>
      <c r="C238" s="145" t="s">
        <v>49</v>
      </c>
      <c r="D238" s="198" t="n">
        <v>2006</v>
      </c>
      <c r="E238" s="147" t="s">
        <v>51</v>
      </c>
      <c r="F238" s="199" t="n">
        <v>0.71</v>
      </c>
      <c r="G238" s="147" t="s">
        <v>42</v>
      </c>
      <c r="H238" s="162" t="s">
        <v>115</v>
      </c>
      <c r="I238" s="60"/>
      <c r="J238" s="170" t="s">
        <v>72</v>
      </c>
      <c r="K238" s="177" t="s">
        <v>60</v>
      </c>
      <c r="L238" s="71"/>
      <c r="M238" s="164" t="s">
        <v>84</v>
      </c>
      <c r="N238" s="185" t="s">
        <v>94</v>
      </c>
      <c r="O238" s="165"/>
      <c r="P238" s="154" t="n">
        <v>-1.1</v>
      </c>
      <c r="Q238" s="154"/>
      <c r="R238" s="166" t="n">
        <f aca="false">0.15*Q230</f>
        <v>-1.349478</v>
      </c>
      <c r="S238" s="161"/>
      <c r="U238" s="157" t="n">
        <f aca="false">P238/F238</f>
        <v>-1.54929577464789</v>
      </c>
      <c r="V238" s="158" t="s">
        <v>46</v>
      </c>
      <c r="X238" s="159" t="n">
        <f aca="false">R238/F238</f>
        <v>-1.90067323943662</v>
      </c>
      <c r="Z238" s="160" t="n">
        <f aca="false">X238</f>
        <v>-1.90067323943662</v>
      </c>
      <c r="AA238" s="158" t="s">
        <v>46</v>
      </c>
      <c r="AC238" s="81"/>
      <c r="AD238" s="161"/>
    </row>
    <row r="239" customFormat="false" ht="15.75" hidden="false" customHeight="true" outlineLevel="0" collapsed="false">
      <c r="A239" s="62"/>
      <c r="B239" s="201" t="s">
        <v>123</v>
      </c>
      <c r="C239" s="145"/>
      <c r="D239" s="198" t="n">
        <v>2006</v>
      </c>
      <c r="E239" s="147" t="s">
        <v>51</v>
      </c>
      <c r="F239" s="199" t="n">
        <v>0.71</v>
      </c>
      <c r="G239" s="147" t="s">
        <v>42</v>
      </c>
      <c r="H239" s="162" t="s">
        <v>115</v>
      </c>
      <c r="I239" s="60"/>
      <c r="J239" s="170" t="s">
        <v>72</v>
      </c>
      <c r="K239" s="177" t="s">
        <v>73</v>
      </c>
      <c r="L239" s="71"/>
      <c r="M239" s="164" t="s">
        <v>84</v>
      </c>
      <c r="N239" s="185" t="s">
        <v>94</v>
      </c>
      <c r="O239" s="165"/>
      <c r="P239" s="154" t="n">
        <v>-1.4</v>
      </c>
      <c r="Q239" s="154"/>
      <c r="R239" s="166" t="n">
        <f aca="false">0.15*Q231</f>
        <v>-1.7247438</v>
      </c>
      <c r="S239" s="161"/>
      <c r="U239" s="157" t="n">
        <f aca="false">P239/F239</f>
        <v>-1.97183098591549</v>
      </c>
      <c r="V239" s="158" t="s">
        <v>46</v>
      </c>
      <c r="X239" s="159" t="n">
        <f aca="false">R239/F239</f>
        <v>-2.42921661971831</v>
      </c>
      <c r="Z239" s="160" t="n">
        <f aca="false">X239</f>
        <v>-2.42921661971831</v>
      </c>
      <c r="AA239" s="158" t="s">
        <v>46</v>
      </c>
      <c r="AC239" s="81"/>
      <c r="AD239" s="161"/>
    </row>
    <row r="240" customFormat="false" ht="15.75" hidden="false" customHeight="true" outlineLevel="0" collapsed="false">
      <c r="A240" s="62"/>
      <c r="B240" s="201" t="s">
        <v>123</v>
      </c>
      <c r="C240" s="145"/>
      <c r="D240" s="198" t="n">
        <v>2006</v>
      </c>
      <c r="E240" s="147" t="s">
        <v>51</v>
      </c>
      <c r="F240" s="199" t="n">
        <v>0.71</v>
      </c>
      <c r="G240" s="147" t="s">
        <v>42</v>
      </c>
      <c r="H240" s="162" t="s">
        <v>115</v>
      </c>
      <c r="I240" s="60"/>
      <c r="J240" s="170" t="s">
        <v>72</v>
      </c>
      <c r="K240" s="177" t="s">
        <v>120</v>
      </c>
      <c r="L240" s="71"/>
      <c r="M240" s="164" t="s">
        <v>84</v>
      </c>
      <c r="N240" s="185" t="s">
        <v>94</v>
      </c>
      <c r="O240" s="165"/>
      <c r="P240" s="154" t="n">
        <v>-1.48</v>
      </c>
      <c r="Q240" s="154"/>
      <c r="R240" s="166" t="n">
        <f aca="false">0.15*Q232</f>
        <v>-1.8264168</v>
      </c>
      <c r="S240" s="161"/>
      <c r="U240" s="157" t="n">
        <f aca="false">P240/F240</f>
        <v>-2.08450704225352</v>
      </c>
      <c r="V240" s="158" t="s">
        <v>46</v>
      </c>
      <c r="X240" s="159" t="n">
        <f aca="false">R240/F240</f>
        <v>-2.57241802816901</v>
      </c>
      <c r="Z240" s="160" t="n">
        <f aca="false">X240</f>
        <v>-2.57241802816901</v>
      </c>
      <c r="AA240" s="158" t="s">
        <v>46</v>
      </c>
      <c r="AC240" s="81"/>
      <c r="AD240" s="161"/>
    </row>
    <row r="241" customFormat="false" ht="15.75" hidden="false" customHeight="true" outlineLevel="0" collapsed="false">
      <c r="A241" s="62"/>
      <c r="B241" s="202"/>
      <c r="C241" s="112"/>
      <c r="D241" s="200"/>
      <c r="E241" s="114"/>
      <c r="F241" s="204"/>
      <c r="G241" s="114"/>
      <c r="H241" s="116"/>
      <c r="I241" s="60"/>
      <c r="J241" s="117"/>
      <c r="K241" s="118"/>
      <c r="L241" s="71"/>
      <c r="M241" s="119"/>
      <c r="N241" s="114"/>
      <c r="O241" s="120"/>
      <c r="P241" s="121"/>
      <c r="Q241" s="121"/>
      <c r="R241" s="122"/>
      <c r="S241" s="123"/>
      <c r="U241" s="124"/>
      <c r="V241" s="125"/>
      <c r="X241" s="159"/>
      <c r="Z241" s="127"/>
      <c r="AA241" s="125"/>
      <c r="AC241" s="81"/>
      <c r="AD241" s="123"/>
    </row>
    <row r="242" customFormat="false" ht="15.75" hidden="false" customHeight="true" outlineLevel="0" collapsed="false">
      <c r="A242" s="62"/>
      <c r="B242" s="201"/>
      <c r="C242" s="186"/>
      <c r="D242" s="198"/>
      <c r="E242" s="147"/>
      <c r="F242" s="199"/>
      <c r="G242" s="147"/>
      <c r="H242" s="162"/>
      <c r="I242" s="60"/>
      <c r="J242" s="170"/>
      <c r="K242" s="177"/>
      <c r="L242" s="71"/>
      <c r="M242" s="164"/>
      <c r="N242" s="147"/>
      <c r="O242" s="165"/>
      <c r="P242" s="154"/>
      <c r="Q242" s="154"/>
      <c r="R242" s="166"/>
      <c r="S242" s="161"/>
      <c r="U242" s="157"/>
      <c r="V242" s="158"/>
      <c r="X242" s="143"/>
      <c r="Z242" s="160"/>
      <c r="AA242" s="158"/>
      <c r="AC242" s="81"/>
      <c r="AD242" s="161"/>
    </row>
    <row r="243" customFormat="false" ht="15.75" hidden="false" customHeight="true" outlineLevel="0" collapsed="false">
      <c r="A243" s="62"/>
      <c r="B243" s="201" t="s">
        <v>123</v>
      </c>
      <c r="C243" s="145" t="s">
        <v>40</v>
      </c>
      <c r="D243" s="198" t="n">
        <v>2006</v>
      </c>
      <c r="E243" s="147" t="s">
        <v>51</v>
      </c>
      <c r="F243" s="199" t="n">
        <v>0.71</v>
      </c>
      <c r="G243" s="147" t="s">
        <v>42</v>
      </c>
      <c r="H243" s="162" t="s">
        <v>115</v>
      </c>
      <c r="I243" s="60"/>
      <c r="J243" s="170" t="s">
        <v>72</v>
      </c>
      <c r="K243" s="177" t="s">
        <v>60</v>
      </c>
      <c r="L243" s="71"/>
      <c r="M243" s="164" t="s">
        <v>44</v>
      </c>
      <c r="N243" s="147" t="s">
        <v>60</v>
      </c>
      <c r="O243" s="165"/>
      <c r="P243" s="154" t="n">
        <v>18.16</v>
      </c>
      <c r="Q243" s="154"/>
      <c r="R243" s="166"/>
      <c r="S243" s="161"/>
      <c r="U243" s="157" t="n">
        <f aca="false">P243/F243</f>
        <v>25.5774647887324</v>
      </c>
      <c r="V243" s="158" t="s">
        <v>46</v>
      </c>
      <c r="X243" s="159"/>
      <c r="Z243" s="160" t="n">
        <f aca="false">U243</f>
        <v>25.5774647887324</v>
      </c>
      <c r="AA243" s="158" t="s">
        <v>46</v>
      </c>
      <c r="AC243" s="81"/>
      <c r="AD243" s="161" t="s">
        <v>124</v>
      </c>
    </row>
    <row r="244" customFormat="false" ht="15.75" hidden="false" customHeight="true" outlineLevel="0" collapsed="false">
      <c r="A244" s="62"/>
      <c r="B244" s="201" t="s">
        <v>123</v>
      </c>
      <c r="C244" s="145"/>
      <c r="D244" s="198" t="n">
        <v>2006</v>
      </c>
      <c r="E244" s="147" t="s">
        <v>51</v>
      </c>
      <c r="F244" s="199" t="n">
        <v>0.71</v>
      </c>
      <c r="G244" s="147" t="s">
        <v>42</v>
      </c>
      <c r="H244" s="162" t="s">
        <v>115</v>
      </c>
      <c r="I244" s="60"/>
      <c r="J244" s="170" t="s">
        <v>72</v>
      </c>
      <c r="K244" s="177" t="s">
        <v>73</v>
      </c>
      <c r="L244" s="71"/>
      <c r="M244" s="164" t="s">
        <v>44</v>
      </c>
      <c r="N244" s="147" t="s">
        <v>60</v>
      </c>
      <c r="O244" s="165"/>
      <c r="P244" s="154" t="n">
        <v>22</v>
      </c>
      <c r="Q244" s="154"/>
      <c r="R244" s="166"/>
      <c r="S244" s="161"/>
      <c r="U244" s="157" t="n">
        <f aca="false">P244/F244</f>
        <v>30.9859154929577</v>
      </c>
      <c r="V244" s="158" t="s">
        <v>46</v>
      </c>
      <c r="X244" s="159"/>
      <c r="Z244" s="160" t="n">
        <f aca="false">U244</f>
        <v>30.9859154929577</v>
      </c>
      <c r="AA244" s="158" t="s">
        <v>46</v>
      </c>
      <c r="AC244" s="81"/>
      <c r="AD244" s="161" t="s">
        <v>124</v>
      </c>
    </row>
    <row r="245" customFormat="false" ht="15.75" hidden="false" customHeight="true" outlineLevel="0" collapsed="false">
      <c r="A245" s="62"/>
      <c r="B245" s="201" t="s">
        <v>123</v>
      </c>
      <c r="C245" s="145"/>
      <c r="D245" s="198" t="n">
        <v>2006</v>
      </c>
      <c r="E245" s="147" t="s">
        <v>51</v>
      </c>
      <c r="F245" s="199" t="n">
        <v>0.71</v>
      </c>
      <c r="G245" s="147" t="s">
        <v>42</v>
      </c>
      <c r="H245" s="162" t="s">
        <v>115</v>
      </c>
      <c r="I245" s="60"/>
      <c r="J245" s="170" t="s">
        <v>72</v>
      </c>
      <c r="K245" s="177" t="s">
        <v>120</v>
      </c>
      <c r="L245" s="71"/>
      <c r="M245" s="164" t="s">
        <v>44</v>
      </c>
      <c r="N245" s="147" t="s">
        <v>60</v>
      </c>
      <c r="O245" s="165"/>
      <c r="P245" s="154" t="n">
        <v>23.6</v>
      </c>
      <c r="Q245" s="154"/>
      <c r="R245" s="166"/>
      <c r="S245" s="161"/>
      <c r="U245" s="157" t="n">
        <f aca="false">P245/F245</f>
        <v>33.2394366197183</v>
      </c>
      <c r="V245" s="158" t="s">
        <v>46</v>
      </c>
      <c r="X245" s="159"/>
      <c r="Z245" s="160" t="n">
        <f aca="false">U245</f>
        <v>33.2394366197183</v>
      </c>
      <c r="AA245" s="158" t="s">
        <v>46</v>
      </c>
      <c r="AC245" s="81"/>
      <c r="AD245" s="161" t="s">
        <v>124</v>
      </c>
    </row>
    <row r="246" customFormat="false" ht="15.75" hidden="false" customHeight="true" outlineLevel="0" collapsed="false">
      <c r="A246" s="62"/>
      <c r="B246" s="201"/>
      <c r="C246" s="145"/>
      <c r="D246" s="198"/>
      <c r="E246" s="147"/>
      <c r="F246" s="199"/>
      <c r="G246" s="147"/>
      <c r="H246" s="162"/>
      <c r="I246" s="60"/>
      <c r="J246" s="170"/>
      <c r="K246" s="177"/>
      <c r="L246" s="71"/>
      <c r="M246" s="164"/>
      <c r="N246" s="147"/>
      <c r="O246" s="165"/>
      <c r="P246" s="154"/>
      <c r="Q246" s="154"/>
      <c r="R246" s="166"/>
      <c r="S246" s="161"/>
      <c r="U246" s="157"/>
      <c r="V246" s="158"/>
      <c r="X246" s="159"/>
      <c r="Z246" s="160"/>
      <c r="AA246" s="158"/>
      <c r="AC246" s="81"/>
      <c r="AD246" s="161"/>
    </row>
    <row r="247" customFormat="false" ht="15.75" hidden="false" customHeight="true" outlineLevel="0" collapsed="false">
      <c r="A247" s="62"/>
      <c r="B247" s="201" t="s">
        <v>123</v>
      </c>
      <c r="C247" s="145" t="s">
        <v>47</v>
      </c>
      <c r="D247" s="198" t="n">
        <v>2006</v>
      </c>
      <c r="E247" s="147" t="s">
        <v>51</v>
      </c>
      <c r="F247" s="199" t="n">
        <v>0.71</v>
      </c>
      <c r="G247" s="147" t="s">
        <v>42</v>
      </c>
      <c r="H247" s="162" t="s">
        <v>115</v>
      </c>
      <c r="I247" s="60"/>
      <c r="J247" s="170" t="s">
        <v>72</v>
      </c>
      <c r="K247" s="177" t="s">
        <v>60</v>
      </c>
      <c r="L247" s="71"/>
      <c r="M247" s="164" t="s">
        <v>84</v>
      </c>
      <c r="N247" s="185" t="s">
        <v>91</v>
      </c>
      <c r="O247" s="165"/>
      <c r="P247" s="154" t="n">
        <v>-7.3</v>
      </c>
      <c r="Q247" s="167" t="n">
        <f aca="false">P247*$Q$10</f>
        <v>-8.99652</v>
      </c>
      <c r="R247" s="166"/>
      <c r="S247" s="161"/>
      <c r="U247" s="157" t="n">
        <f aca="false">Q247/F247</f>
        <v>-12.6711549295775</v>
      </c>
      <c r="V247" s="158" t="s">
        <v>46</v>
      </c>
      <c r="X247" s="159"/>
      <c r="Z247" s="160" t="n">
        <f aca="false">U247</f>
        <v>-12.6711549295775</v>
      </c>
      <c r="AA247" s="158" t="s">
        <v>46</v>
      </c>
      <c r="AC247" s="81"/>
      <c r="AD247" s="161" t="s">
        <v>125</v>
      </c>
    </row>
    <row r="248" customFormat="false" ht="15.75" hidden="false" customHeight="true" outlineLevel="0" collapsed="false">
      <c r="A248" s="62"/>
      <c r="B248" s="201" t="s">
        <v>123</v>
      </c>
      <c r="C248" s="145"/>
      <c r="D248" s="198" t="n">
        <v>2006</v>
      </c>
      <c r="E248" s="147" t="s">
        <v>51</v>
      </c>
      <c r="F248" s="199" t="n">
        <v>0.71</v>
      </c>
      <c r="G248" s="147" t="s">
        <v>42</v>
      </c>
      <c r="H248" s="162" t="s">
        <v>115</v>
      </c>
      <c r="I248" s="60"/>
      <c r="J248" s="170" t="s">
        <v>72</v>
      </c>
      <c r="K248" s="177" t="s">
        <v>73</v>
      </c>
      <c r="L248" s="71"/>
      <c r="M248" s="164" t="s">
        <v>84</v>
      </c>
      <c r="N248" s="185" t="s">
        <v>91</v>
      </c>
      <c r="O248" s="165"/>
      <c r="P248" s="154" t="n">
        <v>-9.33</v>
      </c>
      <c r="Q248" s="167" t="n">
        <f aca="false">P248*$Q$10</f>
        <v>-11.498292</v>
      </c>
      <c r="R248" s="166"/>
      <c r="S248" s="161"/>
      <c r="U248" s="157" t="n">
        <f aca="false">Q248/F248</f>
        <v>-16.1947774647887</v>
      </c>
      <c r="V248" s="158" t="s">
        <v>46</v>
      </c>
      <c r="X248" s="159"/>
      <c r="Z248" s="160" t="n">
        <f aca="false">U248</f>
        <v>-16.1947774647887</v>
      </c>
      <c r="AA248" s="158" t="s">
        <v>46</v>
      </c>
      <c r="AC248" s="81"/>
      <c r="AD248" s="161" t="s">
        <v>125</v>
      </c>
    </row>
    <row r="249" customFormat="false" ht="15.75" hidden="false" customHeight="true" outlineLevel="0" collapsed="false">
      <c r="A249" s="62"/>
      <c r="B249" s="201" t="s">
        <v>123</v>
      </c>
      <c r="C249" s="145"/>
      <c r="D249" s="198" t="n">
        <v>2006</v>
      </c>
      <c r="E249" s="147" t="s">
        <v>51</v>
      </c>
      <c r="F249" s="199" t="n">
        <v>0.71</v>
      </c>
      <c r="G249" s="147" t="s">
        <v>42</v>
      </c>
      <c r="H249" s="162" t="s">
        <v>115</v>
      </c>
      <c r="I249" s="60"/>
      <c r="J249" s="170" t="s">
        <v>72</v>
      </c>
      <c r="K249" s="177" t="s">
        <v>120</v>
      </c>
      <c r="L249" s="71"/>
      <c r="M249" s="164" t="s">
        <v>84</v>
      </c>
      <c r="N249" s="185" t="s">
        <v>91</v>
      </c>
      <c r="O249" s="165"/>
      <c r="P249" s="154" t="n">
        <v>-9.88</v>
      </c>
      <c r="Q249" s="167" t="n">
        <f aca="false">P249*$Q$10</f>
        <v>-12.176112</v>
      </c>
      <c r="R249" s="166"/>
      <c r="S249" s="161"/>
      <c r="U249" s="157" t="n">
        <f aca="false">Q249/F249</f>
        <v>-17.1494535211268</v>
      </c>
      <c r="V249" s="158" t="s">
        <v>46</v>
      </c>
      <c r="X249" s="159"/>
      <c r="Z249" s="160" t="n">
        <f aca="false">U249</f>
        <v>-17.1494535211268</v>
      </c>
      <c r="AA249" s="158" t="s">
        <v>46</v>
      </c>
      <c r="AC249" s="81"/>
      <c r="AD249" s="161" t="s">
        <v>125</v>
      </c>
    </row>
    <row r="250" customFormat="false" ht="15.75" hidden="false" customHeight="true" outlineLevel="0" collapsed="false">
      <c r="A250" s="62"/>
      <c r="B250" s="201"/>
      <c r="C250" s="145"/>
      <c r="D250" s="198"/>
      <c r="E250" s="147"/>
      <c r="F250" s="199"/>
      <c r="G250" s="147"/>
      <c r="H250" s="162"/>
      <c r="I250" s="60"/>
      <c r="J250" s="170"/>
      <c r="K250" s="177"/>
      <c r="L250" s="71"/>
      <c r="M250" s="164"/>
      <c r="N250" s="185"/>
      <c r="O250" s="165"/>
      <c r="P250" s="154"/>
      <c r="Q250" s="154"/>
      <c r="R250" s="166"/>
      <c r="S250" s="161"/>
      <c r="U250" s="157"/>
      <c r="V250" s="158"/>
      <c r="X250" s="159"/>
      <c r="Z250" s="160"/>
      <c r="AA250" s="158"/>
      <c r="AC250" s="81"/>
      <c r="AD250" s="161"/>
    </row>
    <row r="251" customFormat="false" ht="15.75" hidden="false" customHeight="true" outlineLevel="0" collapsed="false">
      <c r="A251" s="62"/>
      <c r="B251" s="201" t="s">
        <v>123</v>
      </c>
      <c r="C251" s="145" t="s">
        <v>48</v>
      </c>
      <c r="D251" s="198" t="n">
        <v>2006</v>
      </c>
      <c r="E251" s="147" t="s">
        <v>51</v>
      </c>
      <c r="F251" s="199" t="n">
        <v>0.71</v>
      </c>
      <c r="G251" s="147" t="s">
        <v>42</v>
      </c>
      <c r="H251" s="162" t="s">
        <v>115</v>
      </c>
      <c r="I251" s="60"/>
      <c r="J251" s="170" t="s">
        <v>72</v>
      </c>
      <c r="K251" s="177" t="s">
        <v>60</v>
      </c>
      <c r="L251" s="71"/>
      <c r="M251" s="164" t="s">
        <v>84</v>
      </c>
      <c r="N251" s="185" t="s">
        <v>122</v>
      </c>
      <c r="O251" s="165"/>
      <c r="P251" s="154" t="n">
        <v>-3.65</v>
      </c>
      <c r="Q251" s="154"/>
      <c r="R251" s="166" t="n">
        <f aca="false">0.5*Q247</f>
        <v>-4.49826</v>
      </c>
      <c r="S251" s="161"/>
      <c r="U251" s="157" t="n">
        <f aca="false">P251/F251</f>
        <v>-5.14084507042254</v>
      </c>
      <c r="V251" s="158" t="s">
        <v>46</v>
      </c>
      <c r="X251" s="159" t="n">
        <f aca="false">R251/F251</f>
        <v>-6.33557746478873</v>
      </c>
      <c r="Z251" s="160" t="n">
        <f aca="false">X251</f>
        <v>-6.33557746478873</v>
      </c>
      <c r="AA251" s="158" t="s">
        <v>46</v>
      </c>
      <c r="AC251" s="81"/>
      <c r="AD251" s="161"/>
    </row>
    <row r="252" customFormat="false" ht="15.75" hidden="false" customHeight="true" outlineLevel="0" collapsed="false">
      <c r="A252" s="62"/>
      <c r="B252" s="201" t="s">
        <v>123</v>
      </c>
      <c r="C252" s="145"/>
      <c r="D252" s="198" t="n">
        <v>2006</v>
      </c>
      <c r="E252" s="147" t="s">
        <v>51</v>
      </c>
      <c r="F252" s="199" t="n">
        <v>0.71</v>
      </c>
      <c r="G252" s="147" t="s">
        <v>42</v>
      </c>
      <c r="H252" s="162" t="s">
        <v>115</v>
      </c>
      <c r="I252" s="60"/>
      <c r="J252" s="170" t="s">
        <v>72</v>
      </c>
      <c r="K252" s="177" t="s">
        <v>73</v>
      </c>
      <c r="L252" s="71"/>
      <c r="M252" s="164" t="s">
        <v>84</v>
      </c>
      <c r="N252" s="185" t="s">
        <v>122</v>
      </c>
      <c r="O252" s="165"/>
      <c r="P252" s="154" t="n">
        <v>-4.66</v>
      </c>
      <c r="Q252" s="154"/>
      <c r="R252" s="166" t="n">
        <f aca="false">0.5*Q248</f>
        <v>-5.749146</v>
      </c>
      <c r="S252" s="161"/>
      <c r="U252" s="157" t="n">
        <f aca="false">P252/F252</f>
        <v>-6.56338028169014</v>
      </c>
      <c r="V252" s="158" t="s">
        <v>46</v>
      </c>
      <c r="X252" s="159" t="n">
        <f aca="false">R252/F252</f>
        <v>-8.09738873239437</v>
      </c>
      <c r="Z252" s="160" t="n">
        <f aca="false">X252</f>
        <v>-8.09738873239437</v>
      </c>
      <c r="AA252" s="158" t="s">
        <v>46</v>
      </c>
      <c r="AC252" s="81"/>
      <c r="AD252" s="161"/>
    </row>
    <row r="253" customFormat="false" ht="15.75" hidden="false" customHeight="true" outlineLevel="0" collapsed="false">
      <c r="A253" s="62"/>
      <c r="B253" s="201" t="s">
        <v>123</v>
      </c>
      <c r="C253" s="145"/>
      <c r="D253" s="198" t="n">
        <v>2006</v>
      </c>
      <c r="E253" s="147" t="s">
        <v>51</v>
      </c>
      <c r="F253" s="199" t="n">
        <v>0.71</v>
      </c>
      <c r="G253" s="147" t="s">
        <v>42</v>
      </c>
      <c r="H253" s="162" t="s">
        <v>115</v>
      </c>
      <c r="I253" s="60"/>
      <c r="J253" s="170" t="s">
        <v>72</v>
      </c>
      <c r="K253" s="177" t="s">
        <v>120</v>
      </c>
      <c r="L253" s="71"/>
      <c r="M253" s="164" t="s">
        <v>84</v>
      </c>
      <c r="N253" s="185" t="s">
        <v>122</v>
      </c>
      <c r="O253" s="165"/>
      <c r="P253" s="154" t="n">
        <v>-4.94</v>
      </c>
      <c r="Q253" s="154"/>
      <c r="R253" s="166" t="n">
        <f aca="false">0.5*Q249</f>
        <v>-6.088056</v>
      </c>
      <c r="S253" s="161"/>
      <c r="U253" s="157" t="n">
        <f aca="false">P253/F253</f>
        <v>-6.95774647887324</v>
      </c>
      <c r="V253" s="158" t="s">
        <v>46</v>
      </c>
      <c r="X253" s="159" t="n">
        <f aca="false">R253/F253</f>
        <v>-8.57472676056338</v>
      </c>
      <c r="Z253" s="160" t="n">
        <f aca="false">X253</f>
        <v>-8.57472676056338</v>
      </c>
      <c r="AA253" s="158" t="s">
        <v>46</v>
      </c>
      <c r="AC253" s="81"/>
      <c r="AD253" s="161"/>
    </row>
    <row r="254" customFormat="false" ht="15.75" hidden="false" customHeight="true" outlineLevel="0" collapsed="false">
      <c r="A254" s="62"/>
      <c r="B254" s="201"/>
      <c r="C254" s="145"/>
      <c r="D254" s="198"/>
      <c r="E254" s="147"/>
      <c r="F254" s="199"/>
      <c r="G254" s="147"/>
      <c r="H254" s="162"/>
      <c r="I254" s="60"/>
      <c r="J254" s="170"/>
      <c r="K254" s="177"/>
      <c r="L254" s="71"/>
      <c r="M254" s="164"/>
      <c r="N254" s="185"/>
      <c r="O254" s="165"/>
      <c r="P254" s="154"/>
      <c r="Q254" s="154"/>
      <c r="R254" s="166"/>
      <c r="S254" s="161"/>
      <c r="U254" s="157"/>
      <c r="V254" s="158"/>
      <c r="X254" s="159"/>
      <c r="Z254" s="160"/>
      <c r="AA254" s="158"/>
      <c r="AC254" s="81"/>
      <c r="AD254" s="161"/>
    </row>
    <row r="255" customFormat="false" ht="15.75" hidden="false" customHeight="true" outlineLevel="0" collapsed="false">
      <c r="A255" s="62"/>
      <c r="B255" s="201" t="s">
        <v>123</v>
      </c>
      <c r="C255" s="145" t="s">
        <v>49</v>
      </c>
      <c r="D255" s="198" t="n">
        <v>2006</v>
      </c>
      <c r="E255" s="147" t="s">
        <v>51</v>
      </c>
      <c r="F255" s="199" t="n">
        <v>0.71</v>
      </c>
      <c r="G255" s="147" t="s">
        <v>42</v>
      </c>
      <c r="H255" s="162" t="s">
        <v>115</v>
      </c>
      <c r="I255" s="60"/>
      <c r="J255" s="170" t="s">
        <v>72</v>
      </c>
      <c r="K255" s="177" t="s">
        <v>60</v>
      </c>
      <c r="L255" s="71"/>
      <c r="M255" s="164" t="s">
        <v>84</v>
      </c>
      <c r="N255" s="185" t="s">
        <v>94</v>
      </c>
      <c r="O255" s="165"/>
      <c r="P255" s="154" t="n">
        <v>-1.1</v>
      </c>
      <c r="Q255" s="154"/>
      <c r="R255" s="166" t="n">
        <f aca="false">0.15*Q247</f>
        <v>-1.349478</v>
      </c>
      <c r="S255" s="161"/>
      <c r="U255" s="157" t="n">
        <f aca="false">P255/F255</f>
        <v>-1.54929577464789</v>
      </c>
      <c r="V255" s="158" t="s">
        <v>46</v>
      </c>
      <c r="X255" s="159" t="n">
        <f aca="false">R255/F255</f>
        <v>-1.90067323943662</v>
      </c>
      <c r="Z255" s="160" t="n">
        <f aca="false">X255</f>
        <v>-1.90067323943662</v>
      </c>
      <c r="AA255" s="158" t="s">
        <v>46</v>
      </c>
      <c r="AC255" s="81"/>
      <c r="AD255" s="161"/>
    </row>
    <row r="256" customFormat="false" ht="15.75" hidden="false" customHeight="true" outlineLevel="0" collapsed="false">
      <c r="A256" s="62"/>
      <c r="B256" s="201" t="s">
        <v>123</v>
      </c>
      <c r="C256" s="145"/>
      <c r="D256" s="198" t="n">
        <v>2006</v>
      </c>
      <c r="E256" s="147" t="s">
        <v>51</v>
      </c>
      <c r="F256" s="199" t="n">
        <v>0.71</v>
      </c>
      <c r="G256" s="147" t="s">
        <v>42</v>
      </c>
      <c r="H256" s="162" t="s">
        <v>115</v>
      </c>
      <c r="I256" s="60"/>
      <c r="J256" s="170" t="s">
        <v>72</v>
      </c>
      <c r="K256" s="177" t="s">
        <v>73</v>
      </c>
      <c r="L256" s="71"/>
      <c r="M256" s="164" t="s">
        <v>84</v>
      </c>
      <c r="N256" s="185" t="s">
        <v>94</v>
      </c>
      <c r="O256" s="165"/>
      <c r="P256" s="154" t="n">
        <v>-1.4</v>
      </c>
      <c r="Q256" s="154"/>
      <c r="R256" s="166" t="n">
        <f aca="false">0.15*Q248</f>
        <v>-1.7247438</v>
      </c>
      <c r="S256" s="161"/>
      <c r="U256" s="157" t="n">
        <f aca="false">P256/F256</f>
        <v>-1.97183098591549</v>
      </c>
      <c r="V256" s="158" t="s">
        <v>46</v>
      </c>
      <c r="X256" s="159" t="n">
        <f aca="false">R256/F256</f>
        <v>-2.42921661971831</v>
      </c>
      <c r="Z256" s="160" t="n">
        <f aca="false">X256</f>
        <v>-2.42921661971831</v>
      </c>
      <c r="AA256" s="158" t="s">
        <v>46</v>
      </c>
      <c r="AC256" s="81"/>
      <c r="AD256" s="161"/>
    </row>
    <row r="257" customFormat="false" ht="15.75" hidden="false" customHeight="true" outlineLevel="0" collapsed="false">
      <c r="A257" s="62"/>
      <c r="B257" s="201" t="s">
        <v>123</v>
      </c>
      <c r="C257" s="145"/>
      <c r="D257" s="198" t="n">
        <v>2006</v>
      </c>
      <c r="E257" s="147" t="s">
        <v>51</v>
      </c>
      <c r="F257" s="199" t="n">
        <v>0.71</v>
      </c>
      <c r="G257" s="147" t="s">
        <v>42</v>
      </c>
      <c r="H257" s="162" t="s">
        <v>115</v>
      </c>
      <c r="I257" s="60"/>
      <c r="J257" s="170" t="s">
        <v>72</v>
      </c>
      <c r="K257" s="177" t="s">
        <v>120</v>
      </c>
      <c r="L257" s="71"/>
      <c r="M257" s="164" t="s">
        <v>84</v>
      </c>
      <c r="N257" s="185" t="s">
        <v>94</v>
      </c>
      <c r="O257" s="165"/>
      <c r="P257" s="154" t="n">
        <v>-1.48</v>
      </c>
      <c r="Q257" s="154"/>
      <c r="R257" s="166" t="n">
        <f aca="false">0.15*Q249</f>
        <v>-1.8264168</v>
      </c>
      <c r="S257" s="161"/>
      <c r="U257" s="157" t="n">
        <f aca="false">P257/F257</f>
        <v>-2.08450704225352</v>
      </c>
      <c r="V257" s="158" t="s">
        <v>46</v>
      </c>
      <c r="X257" s="159" t="n">
        <f aca="false">R257/F257</f>
        <v>-2.57241802816901</v>
      </c>
      <c r="Z257" s="160" t="n">
        <f aca="false">X257</f>
        <v>-2.57241802816901</v>
      </c>
      <c r="AA257" s="158" t="s">
        <v>46</v>
      </c>
      <c r="AC257" s="81"/>
      <c r="AD257" s="161"/>
    </row>
    <row r="258" customFormat="false" ht="15.75" hidden="false" customHeight="true" outlineLevel="0" collapsed="false">
      <c r="A258" s="62"/>
      <c r="B258" s="202"/>
      <c r="C258" s="112"/>
      <c r="D258" s="200"/>
      <c r="E258" s="114"/>
      <c r="F258" s="204"/>
      <c r="G258" s="114"/>
      <c r="H258" s="116"/>
      <c r="I258" s="60"/>
      <c r="J258" s="117"/>
      <c r="K258" s="118"/>
      <c r="L258" s="71"/>
      <c r="M258" s="119"/>
      <c r="N258" s="114"/>
      <c r="O258" s="120"/>
      <c r="P258" s="121"/>
      <c r="Q258" s="121"/>
      <c r="R258" s="122"/>
      <c r="S258" s="123"/>
      <c r="U258" s="124"/>
      <c r="V258" s="125"/>
      <c r="X258" s="126"/>
      <c r="Z258" s="127"/>
      <c r="AA258" s="125"/>
      <c r="AC258" s="81"/>
      <c r="AD258" s="123"/>
    </row>
    <row r="259" customFormat="false" ht="17" hidden="false" customHeight="true" outlineLevel="0" collapsed="false">
      <c r="A259" s="62"/>
      <c r="B259" s="201"/>
      <c r="C259" s="186"/>
      <c r="D259" s="198"/>
      <c r="E259" s="147"/>
      <c r="F259" s="199"/>
      <c r="G259" s="147"/>
      <c r="H259" s="162"/>
      <c r="I259" s="60"/>
      <c r="J259" s="170"/>
      <c r="K259" s="177"/>
      <c r="L259" s="71"/>
      <c r="M259" s="164"/>
      <c r="N259" s="147"/>
      <c r="O259" s="165"/>
      <c r="P259" s="154"/>
      <c r="Q259" s="154"/>
      <c r="R259" s="166"/>
      <c r="S259" s="161"/>
      <c r="U259" s="157"/>
      <c r="V259" s="158"/>
      <c r="X259" s="159"/>
      <c r="Z259" s="160"/>
      <c r="AA259" s="158"/>
      <c r="AC259" s="81"/>
      <c r="AD259" s="161"/>
    </row>
    <row r="260" customFormat="false" ht="15.75" hidden="false" customHeight="true" outlineLevel="0" collapsed="false">
      <c r="A260" s="62"/>
      <c r="B260" s="201" t="s">
        <v>123</v>
      </c>
      <c r="C260" s="145" t="s">
        <v>40</v>
      </c>
      <c r="D260" s="198" t="n">
        <v>2006</v>
      </c>
      <c r="E260" s="147" t="s">
        <v>51</v>
      </c>
      <c r="F260" s="199" t="n">
        <v>0.71</v>
      </c>
      <c r="G260" s="147" t="s">
        <v>42</v>
      </c>
      <c r="H260" s="162" t="s">
        <v>115</v>
      </c>
      <c r="I260" s="60"/>
      <c r="J260" s="170" t="s">
        <v>72</v>
      </c>
      <c r="K260" s="177" t="s">
        <v>60</v>
      </c>
      <c r="L260" s="71"/>
      <c r="M260" s="164" t="s">
        <v>44</v>
      </c>
      <c r="N260" s="147" t="s">
        <v>74</v>
      </c>
      <c r="O260" s="165"/>
      <c r="P260" s="154" t="n">
        <v>17.05</v>
      </c>
      <c r="Q260" s="154"/>
      <c r="R260" s="166"/>
      <c r="S260" s="161"/>
      <c r="U260" s="157" t="n">
        <f aca="false">P260/F260</f>
        <v>24.0140845070423</v>
      </c>
      <c r="V260" s="158" t="s">
        <v>46</v>
      </c>
      <c r="X260" s="159"/>
      <c r="Z260" s="160" t="n">
        <f aca="false">U260</f>
        <v>24.0140845070423</v>
      </c>
      <c r="AA260" s="158" t="s">
        <v>46</v>
      </c>
      <c r="AC260" s="81"/>
      <c r="AD260" s="161" t="s">
        <v>126</v>
      </c>
    </row>
    <row r="261" customFormat="false" ht="15.75" hidden="false" customHeight="true" outlineLevel="0" collapsed="false">
      <c r="A261" s="62"/>
      <c r="B261" s="201" t="s">
        <v>123</v>
      </c>
      <c r="C261" s="145"/>
      <c r="D261" s="198" t="n">
        <v>2006</v>
      </c>
      <c r="E261" s="147" t="s">
        <v>51</v>
      </c>
      <c r="F261" s="199" t="n">
        <v>0.71</v>
      </c>
      <c r="G261" s="147" t="s">
        <v>42</v>
      </c>
      <c r="H261" s="162" t="s">
        <v>115</v>
      </c>
      <c r="I261" s="60"/>
      <c r="J261" s="170" t="s">
        <v>72</v>
      </c>
      <c r="K261" s="177" t="s">
        <v>73</v>
      </c>
      <c r="L261" s="71"/>
      <c r="M261" s="164" t="s">
        <v>44</v>
      </c>
      <c r="N261" s="147" t="s">
        <v>74</v>
      </c>
      <c r="O261" s="165"/>
      <c r="P261" s="154" t="n">
        <v>20.13</v>
      </c>
      <c r="Q261" s="154"/>
      <c r="R261" s="166"/>
      <c r="S261" s="161"/>
      <c r="U261" s="157" t="n">
        <f aca="false">P261/F261</f>
        <v>28.3521126760563</v>
      </c>
      <c r="V261" s="158" t="s">
        <v>46</v>
      </c>
      <c r="X261" s="159"/>
      <c r="Z261" s="160" t="n">
        <f aca="false">U261</f>
        <v>28.3521126760563</v>
      </c>
      <c r="AA261" s="158" t="s">
        <v>46</v>
      </c>
      <c r="AC261" s="81"/>
      <c r="AD261" s="161" t="s">
        <v>126</v>
      </c>
    </row>
    <row r="262" customFormat="false" ht="15.75" hidden="false" customHeight="true" outlineLevel="0" collapsed="false">
      <c r="A262" s="62"/>
      <c r="B262" s="201" t="s">
        <v>123</v>
      </c>
      <c r="C262" s="145"/>
      <c r="D262" s="198" t="n">
        <v>2006</v>
      </c>
      <c r="E262" s="147" t="s">
        <v>51</v>
      </c>
      <c r="F262" s="199" t="n">
        <v>0.71</v>
      </c>
      <c r="G262" s="147" t="s">
        <v>42</v>
      </c>
      <c r="H262" s="162" t="s">
        <v>115</v>
      </c>
      <c r="I262" s="60"/>
      <c r="J262" s="170" t="s">
        <v>72</v>
      </c>
      <c r="K262" s="177" t="s">
        <v>120</v>
      </c>
      <c r="L262" s="71"/>
      <c r="M262" s="164" t="s">
        <v>44</v>
      </c>
      <c r="N262" s="147" t="s">
        <v>74</v>
      </c>
      <c r="O262" s="165"/>
      <c r="P262" s="154" t="n">
        <v>21.63</v>
      </c>
      <c r="Q262" s="154"/>
      <c r="R262" s="166"/>
      <c r="S262" s="161"/>
      <c r="U262" s="157" t="n">
        <f aca="false">P262/F262</f>
        <v>30.4647887323944</v>
      </c>
      <c r="V262" s="158" t="s">
        <v>46</v>
      </c>
      <c r="X262" s="159"/>
      <c r="Z262" s="160" t="n">
        <f aca="false">U262</f>
        <v>30.4647887323944</v>
      </c>
      <c r="AA262" s="158" t="s">
        <v>46</v>
      </c>
      <c r="AC262" s="81"/>
      <c r="AD262" s="161" t="s">
        <v>126</v>
      </c>
    </row>
    <row r="263" customFormat="false" ht="15.75" hidden="false" customHeight="true" outlineLevel="0" collapsed="false">
      <c r="A263" s="62"/>
      <c r="B263" s="201"/>
      <c r="C263" s="145"/>
      <c r="D263" s="198"/>
      <c r="E263" s="147"/>
      <c r="F263" s="199"/>
      <c r="G263" s="147"/>
      <c r="H263" s="162"/>
      <c r="I263" s="60"/>
      <c r="J263" s="170"/>
      <c r="K263" s="177"/>
      <c r="L263" s="71"/>
      <c r="M263" s="164"/>
      <c r="N263" s="147"/>
      <c r="O263" s="165"/>
      <c r="P263" s="154"/>
      <c r="Q263" s="154"/>
      <c r="R263" s="166"/>
      <c r="S263" s="161"/>
      <c r="U263" s="157"/>
      <c r="V263" s="158"/>
      <c r="X263" s="159"/>
      <c r="Z263" s="160"/>
      <c r="AA263" s="158"/>
      <c r="AC263" s="81"/>
      <c r="AD263" s="161"/>
    </row>
    <row r="264" customFormat="false" ht="15.75" hidden="false" customHeight="true" outlineLevel="0" collapsed="false">
      <c r="A264" s="62"/>
      <c r="B264" s="201" t="s">
        <v>123</v>
      </c>
      <c r="C264" s="145" t="s">
        <v>47</v>
      </c>
      <c r="D264" s="198" t="n">
        <v>2006</v>
      </c>
      <c r="E264" s="147" t="s">
        <v>51</v>
      </c>
      <c r="F264" s="199" t="n">
        <v>0.71</v>
      </c>
      <c r="G264" s="147" t="s">
        <v>42</v>
      </c>
      <c r="H264" s="162" t="s">
        <v>115</v>
      </c>
      <c r="I264" s="60"/>
      <c r="J264" s="170" t="s">
        <v>72</v>
      </c>
      <c r="K264" s="177" t="s">
        <v>60</v>
      </c>
      <c r="L264" s="71"/>
      <c r="M264" s="164" t="s">
        <v>84</v>
      </c>
      <c r="N264" s="185" t="s">
        <v>91</v>
      </c>
      <c r="O264" s="165"/>
      <c r="P264" s="154" t="n">
        <v>-6.86</v>
      </c>
      <c r="Q264" s="167" t="n">
        <f aca="false">P264*$Q$10</f>
        <v>-8.454264</v>
      </c>
      <c r="R264" s="166"/>
      <c r="S264" s="161"/>
      <c r="U264" s="157" t="n">
        <f aca="false">Q264/F264</f>
        <v>-11.907414084507</v>
      </c>
      <c r="V264" s="158" t="s">
        <v>46</v>
      </c>
      <c r="X264" s="159"/>
      <c r="Z264" s="160" t="n">
        <f aca="false">U264</f>
        <v>-11.907414084507</v>
      </c>
      <c r="AA264" s="158" t="s">
        <v>46</v>
      </c>
      <c r="AC264" s="81"/>
      <c r="AD264" s="161" t="s">
        <v>127</v>
      </c>
    </row>
    <row r="265" customFormat="false" ht="15.75" hidden="false" customHeight="true" outlineLevel="0" collapsed="false">
      <c r="A265" s="62"/>
      <c r="B265" s="201" t="s">
        <v>123</v>
      </c>
      <c r="C265" s="145"/>
      <c r="D265" s="198" t="n">
        <v>2006</v>
      </c>
      <c r="E265" s="147" t="s">
        <v>51</v>
      </c>
      <c r="F265" s="199" t="n">
        <v>0.71</v>
      </c>
      <c r="G265" s="147" t="s">
        <v>42</v>
      </c>
      <c r="H265" s="162" t="s">
        <v>115</v>
      </c>
      <c r="I265" s="60"/>
      <c r="J265" s="170" t="s">
        <v>72</v>
      </c>
      <c r="K265" s="177" t="s">
        <v>73</v>
      </c>
      <c r="L265" s="71"/>
      <c r="M265" s="164" t="s">
        <v>84</v>
      </c>
      <c r="N265" s="185" t="s">
        <v>91</v>
      </c>
      <c r="O265" s="165"/>
      <c r="P265" s="154" t="n">
        <v>-9.14</v>
      </c>
      <c r="Q265" s="167" t="n">
        <f aca="false">P265*$Q$10</f>
        <v>-11.264136</v>
      </c>
      <c r="R265" s="166"/>
      <c r="S265" s="161"/>
      <c r="U265" s="157" t="n">
        <f aca="false">Q265/F265</f>
        <v>-15.8649802816901</v>
      </c>
      <c r="V265" s="158" t="s">
        <v>46</v>
      </c>
      <c r="X265" s="159"/>
      <c r="Z265" s="160" t="n">
        <f aca="false">U265</f>
        <v>-15.8649802816901</v>
      </c>
      <c r="AA265" s="158" t="s">
        <v>46</v>
      </c>
      <c r="AC265" s="81"/>
      <c r="AD265" s="161" t="s">
        <v>127</v>
      </c>
    </row>
    <row r="266" customFormat="false" ht="15.75" hidden="false" customHeight="true" outlineLevel="0" collapsed="false">
      <c r="A266" s="62"/>
      <c r="B266" s="201" t="s">
        <v>123</v>
      </c>
      <c r="C266" s="145"/>
      <c r="D266" s="198" t="n">
        <v>2006</v>
      </c>
      <c r="E266" s="147" t="s">
        <v>51</v>
      </c>
      <c r="F266" s="199" t="n">
        <v>0.71</v>
      </c>
      <c r="G266" s="147" t="s">
        <v>42</v>
      </c>
      <c r="H266" s="162" t="s">
        <v>115</v>
      </c>
      <c r="I266" s="60"/>
      <c r="J266" s="170" t="s">
        <v>72</v>
      </c>
      <c r="K266" s="177" t="s">
        <v>120</v>
      </c>
      <c r="L266" s="71"/>
      <c r="M266" s="164" t="s">
        <v>84</v>
      </c>
      <c r="N266" s="185" t="s">
        <v>91</v>
      </c>
      <c r="O266" s="165"/>
      <c r="P266" s="154" t="n">
        <v>-9.57</v>
      </c>
      <c r="Q266" s="167" t="n">
        <f aca="false">P266*$Q$10</f>
        <v>-11.794068</v>
      </c>
      <c r="R266" s="166"/>
      <c r="S266" s="161"/>
      <c r="U266" s="157" t="n">
        <f aca="false">Q266/F266</f>
        <v>-16.6113633802817</v>
      </c>
      <c r="V266" s="158" t="s">
        <v>46</v>
      </c>
      <c r="X266" s="159"/>
      <c r="Z266" s="205" t="n">
        <f aca="false">U266</f>
        <v>-16.6113633802817</v>
      </c>
      <c r="AA266" s="158" t="s">
        <v>46</v>
      </c>
      <c r="AC266" s="81"/>
      <c r="AD266" s="161" t="s">
        <v>127</v>
      </c>
    </row>
    <row r="267" customFormat="false" ht="15.75" hidden="false" customHeight="true" outlineLevel="0" collapsed="false">
      <c r="A267" s="62"/>
      <c r="B267" s="201"/>
      <c r="C267" s="186"/>
      <c r="D267" s="198"/>
      <c r="E267" s="147"/>
      <c r="F267" s="199"/>
      <c r="G267" s="147"/>
      <c r="H267" s="162"/>
      <c r="I267" s="60"/>
      <c r="J267" s="170"/>
      <c r="K267" s="177"/>
      <c r="L267" s="71"/>
      <c r="M267" s="164"/>
      <c r="N267" s="185"/>
      <c r="O267" s="165"/>
      <c r="P267" s="154"/>
      <c r="Q267" s="154"/>
      <c r="R267" s="166"/>
      <c r="S267" s="161"/>
      <c r="U267" s="157"/>
      <c r="V267" s="158"/>
      <c r="X267" s="159"/>
      <c r="Z267" s="160"/>
      <c r="AA267" s="158"/>
      <c r="AC267" s="81"/>
      <c r="AD267" s="161"/>
    </row>
    <row r="268" customFormat="false" ht="15.75" hidden="false" customHeight="true" outlineLevel="0" collapsed="false">
      <c r="A268" s="62"/>
      <c r="B268" s="201" t="s">
        <v>123</v>
      </c>
      <c r="C268" s="145" t="s">
        <v>48</v>
      </c>
      <c r="D268" s="198" t="n">
        <v>2006</v>
      </c>
      <c r="E268" s="147" t="s">
        <v>51</v>
      </c>
      <c r="F268" s="199" t="n">
        <v>0.71</v>
      </c>
      <c r="G268" s="147" t="s">
        <v>42</v>
      </c>
      <c r="H268" s="162" t="s">
        <v>115</v>
      </c>
      <c r="I268" s="60"/>
      <c r="J268" s="170" t="s">
        <v>72</v>
      </c>
      <c r="K268" s="177" t="s">
        <v>60</v>
      </c>
      <c r="L268" s="71"/>
      <c r="M268" s="164" t="s">
        <v>84</v>
      </c>
      <c r="N268" s="185" t="s">
        <v>122</v>
      </c>
      <c r="O268" s="165"/>
      <c r="P268" s="154" t="n">
        <v>-3.43</v>
      </c>
      <c r="Q268" s="154"/>
      <c r="R268" s="166" t="n">
        <f aca="false">0.5*Q264</f>
        <v>-4.227132</v>
      </c>
      <c r="S268" s="161"/>
      <c r="U268" s="157" t="n">
        <f aca="false">P268/F268</f>
        <v>-4.83098591549296</v>
      </c>
      <c r="V268" s="158" t="s">
        <v>46</v>
      </c>
      <c r="X268" s="159" t="n">
        <f aca="false">R268/F268</f>
        <v>-5.95370704225352</v>
      </c>
      <c r="Z268" s="160" t="n">
        <f aca="false">X268</f>
        <v>-5.95370704225352</v>
      </c>
      <c r="AA268" s="158" t="s">
        <v>46</v>
      </c>
      <c r="AC268" s="81"/>
      <c r="AD268" s="161"/>
    </row>
    <row r="269" customFormat="false" ht="15.75" hidden="false" customHeight="true" outlineLevel="0" collapsed="false">
      <c r="A269" s="62"/>
      <c r="B269" s="201" t="s">
        <v>123</v>
      </c>
      <c r="C269" s="145"/>
      <c r="D269" s="198" t="n">
        <v>2006</v>
      </c>
      <c r="E269" s="147" t="s">
        <v>51</v>
      </c>
      <c r="F269" s="199" t="n">
        <v>0.71</v>
      </c>
      <c r="G269" s="147" t="s">
        <v>42</v>
      </c>
      <c r="H269" s="162" t="s">
        <v>115</v>
      </c>
      <c r="I269" s="60"/>
      <c r="J269" s="170" t="s">
        <v>72</v>
      </c>
      <c r="K269" s="177" t="s">
        <v>73</v>
      </c>
      <c r="L269" s="71"/>
      <c r="M269" s="164" t="s">
        <v>84</v>
      </c>
      <c r="N269" s="185" t="s">
        <v>122</v>
      </c>
      <c r="O269" s="165"/>
      <c r="P269" s="154" t="n">
        <v>-4.57</v>
      </c>
      <c r="Q269" s="154"/>
      <c r="R269" s="166" t="n">
        <f aca="false">0.5*Q265</f>
        <v>-5.632068</v>
      </c>
      <c r="S269" s="161"/>
      <c r="U269" s="157" t="n">
        <f aca="false">P269/F269</f>
        <v>-6.43661971830986</v>
      </c>
      <c r="V269" s="158" t="s">
        <v>46</v>
      </c>
      <c r="X269" s="159" t="n">
        <f aca="false">R269/F269</f>
        <v>-7.93249014084507</v>
      </c>
      <c r="Z269" s="160" t="n">
        <f aca="false">X269</f>
        <v>-7.93249014084507</v>
      </c>
      <c r="AA269" s="158" t="s">
        <v>46</v>
      </c>
      <c r="AC269" s="81"/>
      <c r="AD269" s="161"/>
    </row>
    <row r="270" customFormat="false" ht="15.75" hidden="false" customHeight="true" outlineLevel="0" collapsed="false">
      <c r="A270" s="62"/>
      <c r="B270" s="201" t="s">
        <v>123</v>
      </c>
      <c r="C270" s="145"/>
      <c r="D270" s="198" t="n">
        <v>2006</v>
      </c>
      <c r="E270" s="147" t="s">
        <v>51</v>
      </c>
      <c r="F270" s="199" t="n">
        <v>0.71</v>
      </c>
      <c r="G270" s="147" t="s">
        <v>42</v>
      </c>
      <c r="H270" s="162" t="s">
        <v>115</v>
      </c>
      <c r="I270" s="60"/>
      <c r="J270" s="170" t="s">
        <v>72</v>
      </c>
      <c r="K270" s="177" t="s">
        <v>120</v>
      </c>
      <c r="L270" s="71"/>
      <c r="M270" s="164" t="s">
        <v>84</v>
      </c>
      <c r="N270" s="185" t="s">
        <v>122</v>
      </c>
      <c r="O270" s="165"/>
      <c r="P270" s="154" t="n">
        <v>-4.78</v>
      </c>
      <c r="Q270" s="154"/>
      <c r="R270" s="166" t="n">
        <f aca="false">0.5*Q266</f>
        <v>-5.897034</v>
      </c>
      <c r="S270" s="161"/>
      <c r="U270" s="157" t="n">
        <f aca="false">P270/F270</f>
        <v>-6.73239436619718</v>
      </c>
      <c r="V270" s="158" t="s">
        <v>46</v>
      </c>
      <c r="X270" s="159" t="n">
        <f aca="false">R270/F270</f>
        <v>-8.30568169014085</v>
      </c>
      <c r="Z270" s="160" t="n">
        <f aca="false">X270</f>
        <v>-8.30568169014085</v>
      </c>
      <c r="AA270" s="158" t="s">
        <v>46</v>
      </c>
      <c r="AC270" s="81"/>
      <c r="AD270" s="161"/>
    </row>
    <row r="271" customFormat="false" ht="15.75" hidden="false" customHeight="true" outlineLevel="0" collapsed="false">
      <c r="A271" s="62"/>
      <c r="B271" s="201"/>
      <c r="C271" s="186"/>
      <c r="D271" s="198"/>
      <c r="E271" s="147"/>
      <c r="F271" s="199"/>
      <c r="G271" s="147"/>
      <c r="H271" s="162"/>
      <c r="I271" s="60"/>
      <c r="J271" s="170"/>
      <c r="K271" s="177"/>
      <c r="L271" s="71"/>
      <c r="M271" s="164"/>
      <c r="N271" s="185"/>
      <c r="O271" s="165"/>
      <c r="P271" s="154"/>
      <c r="Q271" s="154"/>
      <c r="R271" s="166"/>
      <c r="S271" s="161"/>
      <c r="U271" s="157"/>
      <c r="V271" s="158"/>
      <c r="X271" s="159"/>
      <c r="Z271" s="160"/>
      <c r="AA271" s="158"/>
      <c r="AC271" s="81"/>
      <c r="AD271" s="161"/>
    </row>
    <row r="272" customFormat="false" ht="15.75" hidden="false" customHeight="true" outlineLevel="0" collapsed="false">
      <c r="A272" s="62"/>
      <c r="B272" s="201" t="s">
        <v>123</v>
      </c>
      <c r="C272" s="145" t="s">
        <v>49</v>
      </c>
      <c r="D272" s="198" t="n">
        <v>2006</v>
      </c>
      <c r="E272" s="147" t="s">
        <v>51</v>
      </c>
      <c r="F272" s="199" t="n">
        <v>0.71</v>
      </c>
      <c r="G272" s="147" t="s">
        <v>42</v>
      </c>
      <c r="H272" s="162" t="s">
        <v>115</v>
      </c>
      <c r="I272" s="60"/>
      <c r="J272" s="170" t="s">
        <v>72</v>
      </c>
      <c r="K272" s="177" t="s">
        <v>60</v>
      </c>
      <c r="L272" s="71"/>
      <c r="M272" s="164" t="s">
        <v>84</v>
      </c>
      <c r="N272" s="185" t="s">
        <v>94</v>
      </c>
      <c r="O272" s="165"/>
      <c r="P272" s="154" t="n">
        <v>-1.03</v>
      </c>
      <c r="Q272" s="154"/>
      <c r="R272" s="166" t="n">
        <f aca="false">0.15*Q264</f>
        <v>-1.2681396</v>
      </c>
      <c r="S272" s="161"/>
      <c r="U272" s="157" t="n">
        <f aca="false">P272/F272</f>
        <v>-1.45070422535211</v>
      </c>
      <c r="V272" s="158" t="s">
        <v>46</v>
      </c>
      <c r="X272" s="159" t="n">
        <f aca="false">R272/F272</f>
        <v>-1.78611211267606</v>
      </c>
      <c r="Z272" s="160" t="n">
        <f aca="false">X272</f>
        <v>-1.78611211267606</v>
      </c>
      <c r="AA272" s="158" t="s">
        <v>46</v>
      </c>
      <c r="AC272" s="81"/>
      <c r="AD272" s="161"/>
    </row>
    <row r="273" customFormat="false" ht="15.75" hidden="false" customHeight="true" outlineLevel="0" collapsed="false">
      <c r="A273" s="62"/>
      <c r="B273" s="201" t="s">
        <v>123</v>
      </c>
      <c r="C273" s="145"/>
      <c r="D273" s="198" t="n">
        <v>2006</v>
      </c>
      <c r="E273" s="147" t="s">
        <v>51</v>
      </c>
      <c r="F273" s="199" t="n">
        <v>0.71</v>
      </c>
      <c r="G273" s="147" t="s">
        <v>42</v>
      </c>
      <c r="H273" s="162" t="s">
        <v>115</v>
      </c>
      <c r="I273" s="60"/>
      <c r="J273" s="170" t="s">
        <v>72</v>
      </c>
      <c r="K273" s="177" t="s">
        <v>73</v>
      </c>
      <c r="L273" s="71"/>
      <c r="M273" s="164" t="s">
        <v>84</v>
      </c>
      <c r="N273" s="185" t="s">
        <v>94</v>
      </c>
      <c r="O273" s="165"/>
      <c r="P273" s="154" t="n">
        <v>-1.37</v>
      </c>
      <c r="Q273" s="154"/>
      <c r="R273" s="166" t="n">
        <f aca="false">0.15*Q265</f>
        <v>-1.6896204</v>
      </c>
      <c r="S273" s="161"/>
      <c r="U273" s="157" t="n">
        <f aca="false">P273/F273</f>
        <v>-1.92957746478873</v>
      </c>
      <c r="V273" s="158" t="s">
        <v>46</v>
      </c>
      <c r="X273" s="159" t="n">
        <f aca="false">R273/F273</f>
        <v>-2.37974704225352</v>
      </c>
      <c r="Z273" s="160" t="n">
        <f aca="false">X273</f>
        <v>-2.37974704225352</v>
      </c>
      <c r="AA273" s="158" t="s">
        <v>46</v>
      </c>
      <c r="AC273" s="81"/>
      <c r="AD273" s="161"/>
    </row>
    <row r="274" customFormat="false" ht="15.75" hidden="false" customHeight="true" outlineLevel="0" collapsed="false">
      <c r="A274" s="62"/>
      <c r="B274" s="201" t="s">
        <v>123</v>
      </c>
      <c r="C274" s="145"/>
      <c r="D274" s="198" t="n">
        <v>2006</v>
      </c>
      <c r="E274" s="147" t="s">
        <v>51</v>
      </c>
      <c r="F274" s="199" t="n">
        <v>0.71</v>
      </c>
      <c r="G274" s="147" t="s">
        <v>42</v>
      </c>
      <c r="H274" s="162" t="s">
        <v>115</v>
      </c>
      <c r="I274" s="60"/>
      <c r="J274" s="170" t="s">
        <v>72</v>
      </c>
      <c r="K274" s="177" t="s">
        <v>120</v>
      </c>
      <c r="L274" s="71"/>
      <c r="M274" s="164" t="s">
        <v>84</v>
      </c>
      <c r="N274" s="185" t="s">
        <v>94</v>
      </c>
      <c r="O274" s="165"/>
      <c r="P274" s="154" t="n">
        <v>-1.43</v>
      </c>
      <c r="Q274" s="154"/>
      <c r="R274" s="166" t="n">
        <f aca="false">0.15*Q266</f>
        <v>-1.7691102</v>
      </c>
      <c r="S274" s="161"/>
      <c r="U274" s="157" t="n">
        <f aca="false">P274/F274</f>
        <v>-2.01408450704225</v>
      </c>
      <c r="V274" s="158" t="s">
        <v>46</v>
      </c>
      <c r="X274" s="159" t="n">
        <f aca="false">R274/F274</f>
        <v>-2.49170450704225</v>
      </c>
      <c r="Z274" s="160" t="n">
        <f aca="false">X274</f>
        <v>-2.49170450704225</v>
      </c>
      <c r="AA274" s="158" t="s">
        <v>46</v>
      </c>
      <c r="AC274" s="81"/>
      <c r="AD274" s="161"/>
    </row>
    <row r="275" customFormat="false" ht="15.75" hidden="false" customHeight="true" outlineLevel="0" collapsed="false">
      <c r="A275" s="62"/>
      <c r="B275" s="202"/>
      <c r="C275" s="112"/>
      <c r="D275" s="200"/>
      <c r="E275" s="114"/>
      <c r="F275" s="204"/>
      <c r="G275" s="114"/>
      <c r="H275" s="116"/>
      <c r="I275" s="60"/>
      <c r="J275" s="117"/>
      <c r="K275" s="118"/>
      <c r="L275" s="71"/>
      <c r="M275" s="119"/>
      <c r="N275" s="114"/>
      <c r="O275" s="120"/>
      <c r="P275" s="121"/>
      <c r="Q275" s="121"/>
      <c r="R275" s="122"/>
      <c r="S275" s="123"/>
      <c r="U275" s="124"/>
      <c r="V275" s="125"/>
      <c r="X275" s="159"/>
      <c r="Z275" s="127"/>
      <c r="AA275" s="125"/>
      <c r="AC275" s="81"/>
      <c r="AD275" s="123"/>
    </row>
    <row r="276" customFormat="false" ht="15.75" hidden="false" customHeight="true" outlineLevel="0" collapsed="false">
      <c r="A276" s="62"/>
      <c r="B276" s="82"/>
      <c r="C276" s="145"/>
      <c r="D276" s="198"/>
      <c r="E276" s="147"/>
      <c r="F276" s="199"/>
      <c r="G276" s="147"/>
      <c r="H276" s="162"/>
      <c r="I276" s="60"/>
      <c r="J276" s="170"/>
      <c r="K276" s="177"/>
      <c r="L276" s="71"/>
      <c r="M276" s="164"/>
      <c r="N276" s="147"/>
      <c r="O276" s="165"/>
      <c r="P276" s="154"/>
      <c r="Q276" s="154"/>
      <c r="R276" s="166"/>
      <c r="S276" s="161"/>
      <c r="U276" s="157"/>
      <c r="V276" s="158"/>
      <c r="X276" s="143"/>
      <c r="Z276" s="160"/>
      <c r="AA276" s="158"/>
      <c r="AC276" s="81"/>
      <c r="AD276" s="161"/>
    </row>
    <row r="277" customFormat="false" ht="15.75" hidden="false" customHeight="true" outlineLevel="0" collapsed="false">
      <c r="A277" s="62"/>
      <c r="B277" s="201" t="s">
        <v>123</v>
      </c>
      <c r="C277" s="145" t="s">
        <v>40</v>
      </c>
      <c r="D277" s="198" t="n">
        <v>2006</v>
      </c>
      <c r="E277" s="147" t="s">
        <v>51</v>
      </c>
      <c r="F277" s="199" t="n">
        <v>0.71</v>
      </c>
      <c r="G277" s="147" t="s">
        <v>42</v>
      </c>
      <c r="H277" s="162" t="s">
        <v>115</v>
      </c>
      <c r="I277" s="60"/>
      <c r="J277" s="170" t="s">
        <v>72</v>
      </c>
      <c r="K277" s="177" t="s">
        <v>60</v>
      </c>
      <c r="L277" s="71"/>
      <c r="M277" s="164" t="s">
        <v>44</v>
      </c>
      <c r="N277" s="147" t="s">
        <v>60</v>
      </c>
      <c r="O277" s="165"/>
      <c r="P277" s="154" t="n">
        <v>17.35</v>
      </c>
      <c r="Q277" s="154"/>
      <c r="R277" s="166"/>
      <c r="S277" s="161"/>
      <c r="U277" s="157" t="n">
        <f aca="false">P277/F277</f>
        <v>24.4366197183099</v>
      </c>
      <c r="V277" s="158" t="s">
        <v>46</v>
      </c>
      <c r="X277" s="159"/>
      <c r="Z277" s="160" t="n">
        <f aca="false">U277</f>
        <v>24.4366197183099</v>
      </c>
      <c r="AA277" s="158" t="s">
        <v>46</v>
      </c>
      <c r="AC277" s="81"/>
      <c r="AD277" s="161" t="s">
        <v>126</v>
      </c>
    </row>
    <row r="278" customFormat="false" ht="15.75" hidden="false" customHeight="true" outlineLevel="0" collapsed="false">
      <c r="A278" s="62"/>
      <c r="B278" s="201" t="s">
        <v>123</v>
      </c>
      <c r="C278" s="145"/>
      <c r="D278" s="198" t="n">
        <v>2006</v>
      </c>
      <c r="E278" s="147" t="s">
        <v>51</v>
      </c>
      <c r="F278" s="199" t="n">
        <v>0.71</v>
      </c>
      <c r="G278" s="147" t="s">
        <v>42</v>
      </c>
      <c r="H278" s="162" t="s">
        <v>115</v>
      </c>
      <c r="I278" s="60"/>
      <c r="J278" s="170" t="s">
        <v>72</v>
      </c>
      <c r="K278" s="177" t="s">
        <v>73</v>
      </c>
      <c r="L278" s="71"/>
      <c r="M278" s="164" t="s">
        <v>44</v>
      </c>
      <c r="N278" s="147" t="s">
        <v>60</v>
      </c>
      <c r="O278" s="165"/>
      <c r="P278" s="154" t="n">
        <v>21.15</v>
      </c>
      <c r="Q278" s="154"/>
      <c r="R278" s="166"/>
      <c r="S278" s="161"/>
      <c r="U278" s="157" t="n">
        <f aca="false">P278/F278</f>
        <v>29.7887323943662</v>
      </c>
      <c r="V278" s="158" t="s">
        <v>46</v>
      </c>
      <c r="X278" s="159"/>
      <c r="Z278" s="160" t="n">
        <f aca="false">U278</f>
        <v>29.7887323943662</v>
      </c>
      <c r="AA278" s="158" t="s">
        <v>46</v>
      </c>
      <c r="AC278" s="81"/>
      <c r="AD278" s="161" t="s">
        <v>126</v>
      </c>
    </row>
    <row r="279" customFormat="false" ht="15.75" hidden="false" customHeight="true" outlineLevel="0" collapsed="false">
      <c r="A279" s="62"/>
      <c r="B279" s="201" t="s">
        <v>123</v>
      </c>
      <c r="C279" s="145"/>
      <c r="D279" s="198" t="n">
        <v>2006</v>
      </c>
      <c r="E279" s="147" t="s">
        <v>51</v>
      </c>
      <c r="F279" s="199" t="n">
        <v>0.71</v>
      </c>
      <c r="G279" s="147" t="s">
        <v>42</v>
      </c>
      <c r="H279" s="162" t="s">
        <v>115</v>
      </c>
      <c r="I279" s="60"/>
      <c r="J279" s="170" t="s">
        <v>72</v>
      </c>
      <c r="K279" s="177" t="s">
        <v>120</v>
      </c>
      <c r="L279" s="71"/>
      <c r="M279" s="164" t="s">
        <v>44</v>
      </c>
      <c r="N279" s="147" t="s">
        <v>60</v>
      </c>
      <c r="O279" s="165"/>
      <c r="P279" s="154" t="n">
        <v>22.87</v>
      </c>
      <c r="Q279" s="154"/>
      <c r="R279" s="166"/>
      <c r="S279" s="161"/>
      <c r="U279" s="157" t="n">
        <f aca="false">P279/F279</f>
        <v>32.2112676056338</v>
      </c>
      <c r="V279" s="158" t="s">
        <v>46</v>
      </c>
      <c r="X279" s="159"/>
      <c r="Z279" s="160" t="n">
        <f aca="false">U279</f>
        <v>32.2112676056338</v>
      </c>
      <c r="AA279" s="158" t="s">
        <v>46</v>
      </c>
      <c r="AC279" s="81"/>
      <c r="AD279" s="161" t="s">
        <v>126</v>
      </c>
    </row>
    <row r="280" customFormat="false" ht="15.75" hidden="false" customHeight="true" outlineLevel="0" collapsed="false">
      <c r="A280" s="62"/>
      <c r="B280" s="201"/>
      <c r="C280" s="145"/>
      <c r="D280" s="198"/>
      <c r="E280" s="147"/>
      <c r="F280" s="199"/>
      <c r="G280" s="147"/>
      <c r="H280" s="162"/>
      <c r="I280" s="60"/>
      <c r="J280" s="170"/>
      <c r="K280" s="177"/>
      <c r="L280" s="71"/>
      <c r="M280" s="164"/>
      <c r="N280" s="147"/>
      <c r="O280" s="165"/>
      <c r="P280" s="154"/>
      <c r="Q280" s="154"/>
      <c r="R280" s="166"/>
      <c r="S280" s="161"/>
      <c r="U280" s="157"/>
      <c r="V280" s="158"/>
      <c r="X280" s="159"/>
      <c r="Z280" s="160"/>
      <c r="AA280" s="158"/>
      <c r="AC280" s="81"/>
      <c r="AD280" s="161"/>
    </row>
    <row r="281" customFormat="false" ht="15.75" hidden="false" customHeight="true" outlineLevel="0" collapsed="false">
      <c r="A281" s="62"/>
      <c r="B281" s="201" t="s">
        <v>123</v>
      </c>
      <c r="C281" s="145" t="s">
        <v>47</v>
      </c>
      <c r="D281" s="198" t="n">
        <v>2006</v>
      </c>
      <c r="E281" s="147" t="s">
        <v>51</v>
      </c>
      <c r="F281" s="199" t="n">
        <v>0.71</v>
      </c>
      <c r="G281" s="147" t="s">
        <v>42</v>
      </c>
      <c r="H281" s="162" t="s">
        <v>115</v>
      </c>
      <c r="I281" s="60"/>
      <c r="J281" s="170" t="s">
        <v>72</v>
      </c>
      <c r="K281" s="177" t="s">
        <v>60</v>
      </c>
      <c r="L281" s="71"/>
      <c r="M281" s="164" t="s">
        <v>84</v>
      </c>
      <c r="N281" s="185" t="s">
        <v>91</v>
      </c>
      <c r="O281" s="165"/>
      <c r="P281" s="154" t="n">
        <v>-6.86</v>
      </c>
      <c r="Q281" s="167" t="n">
        <f aca="false">P281*$Q$10</f>
        <v>-8.454264</v>
      </c>
      <c r="R281" s="166"/>
      <c r="S281" s="161"/>
      <c r="U281" s="157" t="n">
        <f aca="false">Q281/F281</f>
        <v>-11.907414084507</v>
      </c>
      <c r="V281" s="158" t="s">
        <v>46</v>
      </c>
      <c r="X281" s="159"/>
      <c r="Z281" s="160" t="n">
        <f aca="false">U281</f>
        <v>-11.907414084507</v>
      </c>
      <c r="AA281" s="158" t="s">
        <v>46</v>
      </c>
      <c r="AC281" s="81"/>
      <c r="AD281" s="161" t="s">
        <v>127</v>
      </c>
    </row>
    <row r="282" customFormat="false" ht="15.75" hidden="false" customHeight="true" outlineLevel="0" collapsed="false">
      <c r="A282" s="62"/>
      <c r="B282" s="201" t="s">
        <v>123</v>
      </c>
      <c r="C282" s="145"/>
      <c r="D282" s="198" t="n">
        <v>2006</v>
      </c>
      <c r="E282" s="147" t="s">
        <v>51</v>
      </c>
      <c r="F282" s="199" t="n">
        <v>0.71</v>
      </c>
      <c r="G282" s="147" t="s">
        <v>42</v>
      </c>
      <c r="H282" s="162" t="s">
        <v>115</v>
      </c>
      <c r="I282" s="60"/>
      <c r="J282" s="170" t="s">
        <v>72</v>
      </c>
      <c r="K282" s="177" t="s">
        <v>73</v>
      </c>
      <c r="L282" s="71"/>
      <c r="M282" s="164" t="s">
        <v>84</v>
      </c>
      <c r="N282" s="185" t="s">
        <v>91</v>
      </c>
      <c r="O282" s="165"/>
      <c r="P282" s="154" t="n">
        <v>-9.14</v>
      </c>
      <c r="Q282" s="167" t="n">
        <f aca="false">P282*$Q$10</f>
        <v>-11.264136</v>
      </c>
      <c r="R282" s="166"/>
      <c r="S282" s="161"/>
      <c r="U282" s="157" t="n">
        <f aca="false">Q282/F282</f>
        <v>-15.8649802816901</v>
      </c>
      <c r="V282" s="158" t="s">
        <v>46</v>
      </c>
      <c r="X282" s="159"/>
      <c r="Z282" s="160" t="n">
        <f aca="false">U282</f>
        <v>-15.8649802816901</v>
      </c>
      <c r="AA282" s="158" t="s">
        <v>46</v>
      </c>
      <c r="AC282" s="81"/>
      <c r="AD282" s="161" t="s">
        <v>127</v>
      </c>
    </row>
    <row r="283" customFormat="false" ht="15.75" hidden="false" customHeight="true" outlineLevel="0" collapsed="false">
      <c r="A283" s="62"/>
      <c r="B283" s="201" t="s">
        <v>123</v>
      </c>
      <c r="C283" s="145"/>
      <c r="D283" s="198" t="n">
        <v>2006</v>
      </c>
      <c r="E283" s="147" t="s">
        <v>51</v>
      </c>
      <c r="F283" s="199" t="n">
        <v>0.71</v>
      </c>
      <c r="G283" s="147" t="s">
        <v>42</v>
      </c>
      <c r="H283" s="162" t="s">
        <v>115</v>
      </c>
      <c r="I283" s="60"/>
      <c r="J283" s="170" t="s">
        <v>72</v>
      </c>
      <c r="K283" s="177" t="s">
        <v>120</v>
      </c>
      <c r="L283" s="71"/>
      <c r="M283" s="164" t="s">
        <v>84</v>
      </c>
      <c r="N283" s="185" t="s">
        <v>91</v>
      </c>
      <c r="O283" s="165"/>
      <c r="P283" s="154" t="n">
        <v>-9.57</v>
      </c>
      <c r="Q283" s="167" t="n">
        <f aca="false">P283*$Q$10</f>
        <v>-11.794068</v>
      </c>
      <c r="R283" s="166"/>
      <c r="S283" s="161"/>
      <c r="U283" s="157" t="n">
        <f aca="false">Q283/F283</f>
        <v>-16.6113633802817</v>
      </c>
      <c r="V283" s="158" t="s">
        <v>46</v>
      </c>
      <c r="X283" s="159"/>
      <c r="Z283" s="160" t="n">
        <f aca="false">U283</f>
        <v>-16.6113633802817</v>
      </c>
      <c r="AA283" s="158" t="s">
        <v>46</v>
      </c>
      <c r="AC283" s="81"/>
      <c r="AD283" s="161" t="s">
        <v>127</v>
      </c>
    </row>
    <row r="284" customFormat="false" ht="15.75" hidden="false" customHeight="true" outlineLevel="0" collapsed="false">
      <c r="A284" s="62"/>
      <c r="B284" s="201"/>
      <c r="C284" s="186"/>
      <c r="D284" s="198"/>
      <c r="E284" s="147"/>
      <c r="F284" s="199"/>
      <c r="G284" s="147"/>
      <c r="H284" s="162"/>
      <c r="I284" s="60"/>
      <c r="J284" s="170"/>
      <c r="K284" s="177"/>
      <c r="L284" s="71"/>
      <c r="M284" s="164"/>
      <c r="N284" s="185"/>
      <c r="O284" s="165"/>
      <c r="P284" s="154"/>
      <c r="Q284" s="154"/>
      <c r="R284" s="166"/>
      <c r="S284" s="161"/>
      <c r="U284" s="157"/>
      <c r="V284" s="158"/>
      <c r="X284" s="159"/>
      <c r="Z284" s="160"/>
      <c r="AA284" s="158"/>
      <c r="AC284" s="81"/>
      <c r="AD284" s="161"/>
    </row>
    <row r="285" customFormat="false" ht="15.75" hidden="false" customHeight="true" outlineLevel="0" collapsed="false">
      <c r="A285" s="62"/>
      <c r="B285" s="201" t="s">
        <v>123</v>
      </c>
      <c r="C285" s="145" t="s">
        <v>48</v>
      </c>
      <c r="D285" s="198" t="n">
        <v>2006</v>
      </c>
      <c r="E285" s="147" t="s">
        <v>51</v>
      </c>
      <c r="F285" s="199" t="n">
        <v>0.71</v>
      </c>
      <c r="G285" s="147" t="s">
        <v>42</v>
      </c>
      <c r="H285" s="162" t="s">
        <v>115</v>
      </c>
      <c r="I285" s="60"/>
      <c r="J285" s="170" t="s">
        <v>72</v>
      </c>
      <c r="K285" s="177" t="s">
        <v>60</v>
      </c>
      <c r="L285" s="71"/>
      <c r="M285" s="164" t="s">
        <v>84</v>
      </c>
      <c r="N285" s="185" t="s">
        <v>122</v>
      </c>
      <c r="O285" s="165"/>
      <c r="P285" s="154" t="n">
        <v>-3.43</v>
      </c>
      <c r="Q285" s="154"/>
      <c r="R285" s="166" t="n">
        <f aca="false">0.5*Q281</f>
        <v>-4.227132</v>
      </c>
      <c r="S285" s="161"/>
      <c r="U285" s="157" t="n">
        <f aca="false">P285/F285</f>
        <v>-4.83098591549296</v>
      </c>
      <c r="V285" s="158" t="s">
        <v>46</v>
      </c>
      <c r="X285" s="159" t="n">
        <f aca="false">R285/F285</f>
        <v>-5.95370704225352</v>
      </c>
      <c r="Z285" s="160" t="n">
        <f aca="false">X285</f>
        <v>-5.95370704225352</v>
      </c>
      <c r="AA285" s="158" t="s">
        <v>46</v>
      </c>
      <c r="AC285" s="81"/>
      <c r="AD285" s="161"/>
    </row>
    <row r="286" customFormat="false" ht="15.75" hidden="false" customHeight="true" outlineLevel="0" collapsed="false">
      <c r="A286" s="62"/>
      <c r="B286" s="201" t="s">
        <v>123</v>
      </c>
      <c r="C286" s="145"/>
      <c r="D286" s="198" t="n">
        <v>2006</v>
      </c>
      <c r="E286" s="147" t="s">
        <v>51</v>
      </c>
      <c r="F286" s="199" t="n">
        <v>0.71</v>
      </c>
      <c r="G286" s="147" t="s">
        <v>42</v>
      </c>
      <c r="H286" s="162" t="s">
        <v>115</v>
      </c>
      <c r="I286" s="60"/>
      <c r="J286" s="170" t="s">
        <v>72</v>
      </c>
      <c r="K286" s="177" t="s">
        <v>73</v>
      </c>
      <c r="L286" s="71"/>
      <c r="M286" s="164" t="s">
        <v>84</v>
      </c>
      <c r="N286" s="185" t="s">
        <v>122</v>
      </c>
      <c r="O286" s="165"/>
      <c r="P286" s="154" t="n">
        <v>-4.57</v>
      </c>
      <c r="Q286" s="154"/>
      <c r="R286" s="166" t="n">
        <f aca="false">0.5*Q282</f>
        <v>-5.632068</v>
      </c>
      <c r="S286" s="161"/>
      <c r="U286" s="157" t="n">
        <f aca="false">P286/F286</f>
        <v>-6.43661971830986</v>
      </c>
      <c r="V286" s="158" t="s">
        <v>46</v>
      </c>
      <c r="X286" s="159" t="n">
        <f aca="false">R286/F286</f>
        <v>-7.93249014084507</v>
      </c>
      <c r="Z286" s="160" t="n">
        <f aca="false">X286</f>
        <v>-7.93249014084507</v>
      </c>
      <c r="AA286" s="158" t="s">
        <v>46</v>
      </c>
      <c r="AC286" s="81"/>
      <c r="AD286" s="161"/>
    </row>
    <row r="287" customFormat="false" ht="15.75" hidden="false" customHeight="true" outlineLevel="0" collapsed="false">
      <c r="A287" s="62"/>
      <c r="B287" s="201" t="s">
        <v>123</v>
      </c>
      <c r="C287" s="145"/>
      <c r="D287" s="198" t="n">
        <v>2006</v>
      </c>
      <c r="E287" s="147" t="s">
        <v>51</v>
      </c>
      <c r="F287" s="199" t="n">
        <v>0.71</v>
      </c>
      <c r="G287" s="147" t="s">
        <v>42</v>
      </c>
      <c r="H287" s="162" t="s">
        <v>115</v>
      </c>
      <c r="I287" s="60"/>
      <c r="J287" s="170" t="s">
        <v>72</v>
      </c>
      <c r="K287" s="177" t="s">
        <v>120</v>
      </c>
      <c r="L287" s="71"/>
      <c r="M287" s="164" t="s">
        <v>84</v>
      </c>
      <c r="N287" s="185" t="s">
        <v>122</v>
      </c>
      <c r="O287" s="165"/>
      <c r="P287" s="154" t="n">
        <v>-4.78</v>
      </c>
      <c r="Q287" s="154"/>
      <c r="R287" s="166" t="n">
        <f aca="false">0.5*Q283</f>
        <v>-5.897034</v>
      </c>
      <c r="S287" s="161"/>
      <c r="U287" s="157" t="n">
        <f aca="false">P287/F287</f>
        <v>-6.73239436619718</v>
      </c>
      <c r="V287" s="158" t="s">
        <v>46</v>
      </c>
      <c r="X287" s="159" t="n">
        <f aca="false">R287/F287</f>
        <v>-8.30568169014085</v>
      </c>
      <c r="Z287" s="160" t="n">
        <f aca="false">X287</f>
        <v>-8.30568169014085</v>
      </c>
      <c r="AA287" s="158" t="s">
        <v>46</v>
      </c>
      <c r="AC287" s="81"/>
      <c r="AD287" s="161"/>
    </row>
    <row r="288" customFormat="false" ht="15.75" hidden="false" customHeight="true" outlineLevel="0" collapsed="false">
      <c r="A288" s="62"/>
      <c r="B288" s="201"/>
      <c r="C288" s="186"/>
      <c r="D288" s="198"/>
      <c r="E288" s="147"/>
      <c r="F288" s="199"/>
      <c r="G288" s="147"/>
      <c r="H288" s="162"/>
      <c r="I288" s="60"/>
      <c r="J288" s="170"/>
      <c r="K288" s="177"/>
      <c r="L288" s="71"/>
      <c r="M288" s="164"/>
      <c r="N288" s="185"/>
      <c r="O288" s="165"/>
      <c r="P288" s="154"/>
      <c r="Q288" s="154"/>
      <c r="R288" s="166"/>
      <c r="S288" s="161"/>
      <c r="U288" s="157"/>
      <c r="V288" s="158"/>
      <c r="X288" s="159"/>
      <c r="Z288" s="160"/>
      <c r="AA288" s="158"/>
      <c r="AC288" s="81"/>
      <c r="AD288" s="161"/>
    </row>
    <row r="289" customFormat="false" ht="15.75" hidden="false" customHeight="true" outlineLevel="0" collapsed="false">
      <c r="A289" s="62"/>
      <c r="B289" s="201" t="s">
        <v>123</v>
      </c>
      <c r="C289" s="145" t="s">
        <v>49</v>
      </c>
      <c r="D289" s="198" t="n">
        <v>2006</v>
      </c>
      <c r="E289" s="147" t="s">
        <v>51</v>
      </c>
      <c r="F289" s="199" t="n">
        <v>0.71</v>
      </c>
      <c r="G289" s="147" t="s">
        <v>42</v>
      </c>
      <c r="H289" s="162" t="s">
        <v>115</v>
      </c>
      <c r="I289" s="60"/>
      <c r="J289" s="170" t="s">
        <v>72</v>
      </c>
      <c r="K289" s="177" t="s">
        <v>60</v>
      </c>
      <c r="L289" s="71"/>
      <c r="M289" s="164" t="s">
        <v>84</v>
      </c>
      <c r="N289" s="185" t="s">
        <v>94</v>
      </c>
      <c r="O289" s="165"/>
      <c r="P289" s="154" t="n">
        <v>-1.03</v>
      </c>
      <c r="Q289" s="154"/>
      <c r="R289" s="166" t="n">
        <f aca="false">0.15*Q281</f>
        <v>-1.2681396</v>
      </c>
      <c r="S289" s="161"/>
      <c r="U289" s="157" t="n">
        <f aca="false">P289/F289</f>
        <v>-1.45070422535211</v>
      </c>
      <c r="V289" s="158" t="s">
        <v>46</v>
      </c>
      <c r="X289" s="159" t="n">
        <f aca="false">R289/F289</f>
        <v>-1.78611211267606</v>
      </c>
      <c r="Z289" s="160" t="n">
        <f aca="false">X289</f>
        <v>-1.78611211267606</v>
      </c>
      <c r="AA289" s="158" t="s">
        <v>46</v>
      </c>
      <c r="AC289" s="81"/>
      <c r="AD289" s="161"/>
    </row>
    <row r="290" customFormat="false" ht="15.75" hidden="false" customHeight="true" outlineLevel="0" collapsed="false">
      <c r="A290" s="62"/>
      <c r="B290" s="201" t="s">
        <v>123</v>
      </c>
      <c r="C290" s="145"/>
      <c r="D290" s="198" t="n">
        <v>2006</v>
      </c>
      <c r="E290" s="147" t="s">
        <v>51</v>
      </c>
      <c r="F290" s="199" t="n">
        <v>0.71</v>
      </c>
      <c r="G290" s="147" t="s">
        <v>42</v>
      </c>
      <c r="H290" s="162" t="s">
        <v>115</v>
      </c>
      <c r="I290" s="60"/>
      <c r="J290" s="170" t="s">
        <v>72</v>
      </c>
      <c r="K290" s="177" t="s">
        <v>73</v>
      </c>
      <c r="L290" s="71"/>
      <c r="M290" s="164" t="s">
        <v>84</v>
      </c>
      <c r="N290" s="185" t="s">
        <v>94</v>
      </c>
      <c r="O290" s="165"/>
      <c r="P290" s="154" t="n">
        <v>-1.37</v>
      </c>
      <c r="Q290" s="154"/>
      <c r="R290" s="166" t="n">
        <f aca="false">0.15*Q282</f>
        <v>-1.6896204</v>
      </c>
      <c r="S290" s="161"/>
      <c r="U290" s="157" t="n">
        <f aca="false">P290/F290</f>
        <v>-1.92957746478873</v>
      </c>
      <c r="V290" s="158" t="s">
        <v>46</v>
      </c>
      <c r="X290" s="159" t="n">
        <f aca="false">R290/F290</f>
        <v>-2.37974704225352</v>
      </c>
      <c r="Z290" s="160" t="n">
        <f aca="false">X290</f>
        <v>-2.37974704225352</v>
      </c>
      <c r="AA290" s="158" t="s">
        <v>46</v>
      </c>
      <c r="AC290" s="81"/>
      <c r="AD290" s="161"/>
    </row>
    <row r="291" customFormat="false" ht="15.75" hidden="false" customHeight="true" outlineLevel="0" collapsed="false">
      <c r="A291" s="62"/>
      <c r="B291" s="201" t="s">
        <v>123</v>
      </c>
      <c r="C291" s="145"/>
      <c r="D291" s="198" t="n">
        <v>2006</v>
      </c>
      <c r="E291" s="147" t="s">
        <v>51</v>
      </c>
      <c r="F291" s="199" t="n">
        <v>0.71</v>
      </c>
      <c r="G291" s="147" t="s">
        <v>42</v>
      </c>
      <c r="H291" s="162" t="s">
        <v>115</v>
      </c>
      <c r="I291" s="60"/>
      <c r="J291" s="170" t="s">
        <v>72</v>
      </c>
      <c r="K291" s="177" t="s">
        <v>120</v>
      </c>
      <c r="L291" s="71"/>
      <c r="M291" s="164" t="s">
        <v>84</v>
      </c>
      <c r="N291" s="185" t="s">
        <v>94</v>
      </c>
      <c r="O291" s="165"/>
      <c r="P291" s="154" t="n">
        <v>-1.43</v>
      </c>
      <c r="Q291" s="154"/>
      <c r="R291" s="166" t="n">
        <f aca="false">0.15*Q283</f>
        <v>-1.7691102</v>
      </c>
      <c r="S291" s="161"/>
      <c r="U291" s="157" t="n">
        <f aca="false">P291/F291</f>
        <v>-2.01408450704225</v>
      </c>
      <c r="V291" s="158" t="s">
        <v>46</v>
      </c>
      <c r="X291" s="159" t="n">
        <f aca="false">R291/F291</f>
        <v>-2.49170450704225</v>
      </c>
      <c r="Z291" s="160" t="n">
        <f aca="false">X291</f>
        <v>-2.49170450704225</v>
      </c>
      <c r="AA291" s="158" t="s">
        <v>46</v>
      </c>
      <c r="AC291" s="81"/>
      <c r="AD291" s="161"/>
    </row>
    <row r="292" customFormat="false" ht="15.75" hidden="false" customHeight="true" outlineLevel="0" collapsed="false">
      <c r="A292" s="62"/>
      <c r="B292" s="202"/>
      <c r="C292" s="112"/>
      <c r="D292" s="200"/>
      <c r="E292" s="114"/>
      <c r="F292" s="204"/>
      <c r="G292" s="114"/>
      <c r="H292" s="116"/>
      <c r="I292" s="60"/>
      <c r="J292" s="117"/>
      <c r="K292" s="118"/>
      <c r="L292" s="71"/>
      <c r="M292" s="119"/>
      <c r="N292" s="114"/>
      <c r="O292" s="120"/>
      <c r="P292" s="121"/>
      <c r="Q292" s="121"/>
      <c r="R292" s="122"/>
      <c r="S292" s="123"/>
      <c r="U292" s="124"/>
      <c r="V292" s="125"/>
      <c r="X292" s="126"/>
      <c r="Z292" s="127"/>
      <c r="AA292" s="125"/>
      <c r="AC292" s="81"/>
      <c r="AD292" s="123"/>
    </row>
    <row r="293" customFormat="false" ht="15.75" hidden="false" customHeight="true" outlineLevel="0" collapsed="false">
      <c r="A293" s="62"/>
      <c r="B293" s="82"/>
      <c r="C293" s="186"/>
      <c r="D293" s="198"/>
      <c r="E293" s="147"/>
      <c r="F293" s="199"/>
      <c r="G293" s="147"/>
      <c r="H293" s="162"/>
      <c r="I293" s="60"/>
      <c r="J293" s="170"/>
      <c r="K293" s="177"/>
      <c r="L293" s="71"/>
      <c r="M293" s="164"/>
      <c r="N293" s="147"/>
      <c r="O293" s="165"/>
      <c r="P293" s="154"/>
      <c r="Q293" s="154"/>
      <c r="R293" s="166"/>
      <c r="S293" s="161"/>
      <c r="U293" s="157"/>
      <c r="V293" s="158"/>
      <c r="X293" s="159"/>
      <c r="Z293" s="160"/>
      <c r="AA293" s="158"/>
      <c r="AC293" s="81"/>
      <c r="AD293" s="161"/>
    </row>
    <row r="294" customFormat="false" ht="15.75" hidden="false" customHeight="true" outlineLevel="0" collapsed="false">
      <c r="A294" s="62"/>
      <c r="B294" s="82" t="s">
        <v>128</v>
      </c>
      <c r="C294" s="145" t="s">
        <v>40</v>
      </c>
      <c r="D294" s="198" t="n">
        <v>2006</v>
      </c>
      <c r="E294" s="147" t="s">
        <v>51</v>
      </c>
      <c r="F294" s="199" t="n">
        <v>0.035</v>
      </c>
      <c r="G294" s="147" t="s">
        <v>42</v>
      </c>
      <c r="H294" s="162" t="s">
        <v>129</v>
      </c>
      <c r="I294" s="60"/>
      <c r="J294" s="170" t="s">
        <v>72</v>
      </c>
      <c r="K294" s="177" t="s">
        <v>107</v>
      </c>
      <c r="L294" s="71"/>
      <c r="M294" s="164" t="s">
        <v>44</v>
      </c>
      <c r="N294" s="147" t="s">
        <v>104</v>
      </c>
      <c r="O294" s="165"/>
      <c r="P294" s="154" t="n">
        <v>0.658</v>
      </c>
      <c r="Q294" s="154"/>
      <c r="R294" s="166"/>
      <c r="S294" s="161" t="s">
        <v>130</v>
      </c>
      <c r="U294" s="157" t="n">
        <f aca="false">P294/F294</f>
        <v>18.8</v>
      </c>
      <c r="V294" s="158" t="s">
        <v>46</v>
      </c>
      <c r="X294" s="159"/>
      <c r="Z294" s="160" t="n">
        <f aca="false">U294</f>
        <v>18.8</v>
      </c>
      <c r="AA294" s="158" t="s">
        <v>46</v>
      </c>
      <c r="AC294" s="81"/>
      <c r="AD294" s="161" t="s">
        <v>131</v>
      </c>
    </row>
    <row r="295" customFormat="false" ht="15.75" hidden="false" customHeight="true" outlineLevel="0" collapsed="false">
      <c r="A295" s="62"/>
      <c r="B295" s="82"/>
      <c r="C295" s="145"/>
      <c r="D295" s="198"/>
      <c r="E295" s="147"/>
      <c r="F295" s="199"/>
      <c r="G295" s="147"/>
      <c r="H295" s="162"/>
      <c r="I295" s="60"/>
      <c r="J295" s="170"/>
      <c r="K295" s="177"/>
      <c r="L295" s="71"/>
      <c r="M295" s="164"/>
      <c r="N295" s="147"/>
      <c r="O295" s="165"/>
      <c r="P295" s="154"/>
      <c r="Q295" s="154"/>
      <c r="R295" s="166"/>
      <c r="S295" s="161"/>
      <c r="U295" s="157"/>
      <c r="V295" s="158"/>
      <c r="X295" s="159"/>
      <c r="Z295" s="160"/>
      <c r="AA295" s="158"/>
      <c r="AC295" s="81"/>
      <c r="AD295" s="161"/>
    </row>
    <row r="296" customFormat="false" ht="15.75" hidden="false" customHeight="true" outlineLevel="0" collapsed="false">
      <c r="A296" s="62"/>
      <c r="B296" s="82" t="s">
        <v>128</v>
      </c>
      <c r="C296" s="145" t="s">
        <v>47</v>
      </c>
      <c r="D296" s="198" t="n">
        <v>2006</v>
      </c>
      <c r="E296" s="147" t="s">
        <v>51</v>
      </c>
      <c r="F296" s="199" t="n">
        <v>0.035</v>
      </c>
      <c r="G296" s="147" t="s">
        <v>42</v>
      </c>
      <c r="H296" s="162" t="s">
        <v>129</v>
      </c>
      <c r="I296" s="60"/>
      <c r="J296" s="170" t="s">
        <v>72</v>
      </c>
      <c r="K296" s="177" t="s">
        <v>107</v>
      </c>
      <c r="L296" s="71"/>
      <c r="M296" s="164" t="s">
        <v>82</v>
      </c>
      <c r="N296" s="185" t="s">
        <v>83</v>
      </c>
      <c r="O296" s="165"/>
      <c r="P296" s="154" t="n">
        <v>-0.284</v>
      </c>
      <c r="Q296" s="167" t="n">
        <f aca="false">P296*$Q$10</f>
        <v>-0.3500016</v>
      </c>
      <c r="R296" s="166"/>
      <c r="S296" s="161"/>
      <c r="U296" s="157" t="n">
        <f aca="false">Q296/F296</f>
        <v>-10.0000457142857</v>
      </c>
      <c r="V296" s="158" t="s">
        <v>46</v>
      </c>
      <c r="X296" s="159"/>
      <c r="Z296" s="160" t="n">
        <f aca="false">U296</f>
        <v>-10.0000457142857</v>
      </c>
      <c r="AA296" s="158" t="s">
        <v>46</v>
      </c>
      <c r="AC296" s="81"/>
      <c r="AD296" s="161" t="s">
        <v>131</v>
      </c>
    </row>
    <row r="297" customFormat="false" ht="15.75" hidden="false" customHeight="true" outlineLevel="0" collapsed="false">
      <c r="A297" s="62"/>
      <c r="B297" s="82"/>
      <c r="C297" s="145"/>
      <c r="D297" s="198"/>
      <c r="E297" s="147"/>
      <c r="F297" s="199"/>
      <c r="G297" s="147"/>
      <c r="H297" s="162"/>
      <c r="I297" s="60"/>
      <c r="J297" s="170"/>
      <c r="K297" s="177"/>
      <c r="L297" s="71"/>
      <c r="M297" s="164"/>
      <c r="N297" s="185"/>
      <c r="O297" s="165"/>
      <c r="P297" s="154"/>
      <c r="Q297" s="154"/>
      <c r="R297" s="166"/>
      <c r="S297" s="161"/>
      <c r="U297" s="157"/>
      <c r="V297" s="158"/>
      <c r="X297" s="159"/>
      <c r="Z297" s="160"/>
      <c r="AA297" s="158"/>
      <c r="AC297" s="81"/>
      <c r="AD297" s="161"/>
    </row>
    <row r="298" customFormat="false" ht="15.75" hidden="false" customHeight="true" outlineLevel="0" collapsed="false">
      <c r="A298" s="62"/>
      <c r="B298" s="82" t="s">
        <v>128</v>
      </c>
      <c r="C298" s="145" t="s">
        <v>48</v>
      </c>
      <c r="D298" s="198" t="n">
        <v>2006</v>
      </c>
      <c r="E298" s="147" t="s">
        <v>51</v>
      </c>
      <c r="F298" s="199" t="n">
        <v>0.035</v>
      </c>
      <c r="G298" s="147" t="s">
        <v>42</v>
      </c>
      <c r="H298" s="162" t="s">
        <v>129</v>
      </c>
      <c r="I298" s="60"/>
      <c r="J298" s="170" t="s">
        <v>72</v>
      </c>
      <c r="K298" s="177" t="s">
        <v>107</v>
      </c>
      <c r="L298" s="71"/>
      <c r="M298" s="164" t="s">
        <v>84</v>
      </c>
      <c r="N298" s="185" t="s">
        <v>122</v>
      </c>
      <c r="O298" s="165"/>
      <c r="P298" s="154" t="n">
        <v>-0.14</v>
      </c>
      <c r="Q298" s="154"/>
      <c r="R298" s="166" t="n">
        <f aca="false">0.5*Q296</f>
        <v>-0.1750008</v>
      </c>
      <c r="S298" s="161"/>
      <c r="U298" s="157" t="n">
        <f aca="false">P298/F298</f>
        <v>-4</v>
      </c>
      <c r="V298" s="158" t="s">
        <v>46</v>
      </c>
      <c r="X298" s="159" t="n">
        <f aca="false">R298/F298</f>
        <v>-5.00002285714286</v>
      </c>
      <c r="Z298" s="160" t="n">
        <f aca="false">X298</f>
        <v>-5.00002285714286</v>
      </c>
      <c r="AA298" s="158" t="s">
        <v>46</v>
      </c>
      <c r="AC298" s="81"/>
      <c r="AD298" s="161" t="s">
        <v>131</v>
      </c>
    </row>
    <row r="299" customFormat="false" ht="15.75" hidden="false" customHeight="true" outlineLevel="0" collapsed="false">
      <c r="A299" s="62"/>
      <c r="B299" s="82"/>
      <c r="C299" s="145"/>
      <c r="D299" s="198"/>
      <c r="E299" s="147"/>
      <c r="F299" s="199"/>
      <c r="G299" s="147"/>
      <c r="H299" s="162"/>
      <c r="I299" s="60"/>
      <c r="J299" s="170"/>
      <c r="K299" s="177"/>
      <c r="L299" s="71"/>
      <c r="M299" s="164"/>
      <c r="N299" s="185"/>
      <c r="O299" s="165"/>
      <c r="P299" s="154"/>
      <c r="Q299" s="154"/>
      <c r="R299" s="166"/>
      <c r="S299" s="161"/>
      <c r="U299" s="157"/>
      <c r="V299" s="158"/>
      <c r="X299" s="159"/>
      <c r="Z299" s="160"/>
      <c r="AA299" s="158"/>
      <c r="AC299" s="81"/>
      <c r="AD299" s="161"/>
    </row>
    <row r="300" customFormat="false" ht="15.75" hidden="false" customHeight="true" outlineLevel="0" collapsed="false">
      <c r="A300" s="62"/>
      <c r="B300" s="82" t="s">
        <v>128</v>
      </c>
      <c r="C300" s="145" t="s">
        <v>49</v>
      </c>
      <c r="D300" s="198" t="n">
        <v>2006</v>
      </c>
      <c r="E300" s="147" t="s">
        <v>51</v>
      </c>
      <c r="F300" s="199" t="n">
        <v>0.035</v>
      </c>
      <c r="G300" s="147" t="s">
        <v>42</v>
      </c>
      <c r="H300" s="162" t="s">
        <v>129</v>
      </c>
      <c r="I300" s="60"/>
      <c r="J300" s="170" t="s">
        <v>72</v>
      </c>
      <c r="K300" s="177" t="s">
        <v>107</v>
      </c>
      <c r="L300" s="71"/>
      <c r="M300" s="164" t="s">
        <v>84</v>
      </c>
      <c r="N300" s="185" t="s">
        <v>94</v>
      </c>
      <c r="O300" s="165"/>
      <c r="P300" s="154" t="n">
        <v>-0.043</v>
      </c>
      <c r="Q300" s="154"/>
      <c r="R300" s="166" t="n">
        <f aca="false">0.15*Q296</f>
        <v>-0.05250024</v>
      </c>
      <c r="S300" s="161"/>
      <c r="U300" s="157" t="n">
        <f aca="false">P300/F300</f>
        <v>-1.22857142857143</v>
      </c>
      <c r="V300" s="158" t="s">
        <v>46</v>
      </c>
      <c r="X300" s="159" t="n">
        <f aca="false">R300/F300</f>
        <v>-1.50000685714286</v>
      </c>
      <c r="Z300" s="160" t="n">
        <f aca="false">X300</f>
        <v>-1.50000685714286</v>
      </c>
      <c r="AA300" s="158" t="s">
        <v>46</v>
      </c>
      <c r="AC300" s="81"/>
      <c r="AD300" s="161" t="s">
        <v>131</v>
      </c>
    </row>
    <row r="301" customFormat="false" ht="15.75" hidden="false" customHeight="true" outlineLevel="0" collapsed="false">
      <c r="A301" s="62"/>
      <c r="B301" s="82"/>
      <c r="C301" s="145"/>
      <c r="D301" s="198"/>
      <c r="E301" s="147"/>
      <c r="F301" s="199"/>
      <c r="G301" s="147"/>
      <c r="H301" s="162"/>
      <c r="I301" s="60"/>
      <c r="J301" s="170"/>
      <c r="K301" s="177"/>
      <c r="L301" s="71"/>
      <c r="M301" s="164"/>
      <c r="N301" s="185"/>
      <c r="O301" s="165"/>
      <c r="P301" s="154"/>
      <c r="Q301" s="154"/>
      <c r="R301" s="166"/>
      <c r="S301" s="161"/>
      <c r="U301" s="157"/>
      <c r="V301" s="158"/>
      <c r="X301" s="159"/>
      <c r="Z301" s="160"/>
      <c r="AA301" s="158"/>
      <c r="AC301" s="81"/>
      <c r="AD301" s="161"/>
    </row>
    <row r="302" customFormat="false" ht="15.75" hidden="false" customHeight="true" outlineLevel="0" collapsed="false">
      <c r="A302" s="62"/>
      <c r="B302" s="128"/>
      <c r="C302" s="206"/>
      <c r="D302" s="207"/>
      <c r="E302" s="131"/>
      <c r="F302" s="208"/>
      <c r="G302" s="131"/>
      <c r="H302" s="133"/>
      <c r="I302" s="60"/>
      <c r="J302" s="134"/>
      <c r="K302" s="135"/>
      <c r="L302" s="71"/>
      <c r="M302" s="136"/>
      <c r="N302" s="209"/>
      <c r="O302" s="137"/>
      <c r="P302" s="138"/>
      <c r="Q302" s="138"/>
      <c r="R302" s="139"/>
      <c r="S302" s="140"/>
      <c r="U302" s="141"/>
      <c r="V302" s="142"/>
      <c r="X302" s="143"/>
      <c r="Z302" s="144"/>
      <c r="AA302" s="142"/>
      <c r="AC302" s="81"/>
      <c r="AD302" s="140"/>
    </row>
    <row r="303" customFormat="false" ht="15.75" hidden="false" customHeight="true" outlineLevel="0" collapsed="false">
      <c r="A303" s="62"/>
      <c r="B303" s="82" t="s">
        <v>132</v>
      </c>
      <c r="C303" s="145" t="s">
        <v>40</v>
      </c>
      <c r="D303" s="198" t="n">
        <v>2005</v>
      </c>
      <c r="E303" s="147"/>
      <c r="F303" s="199" t="n">
        <v>0.79</v>
      </c>
      <c r="G303" s="147" t="s">
        <v>42</v>
      </c>
      <c r="H303" s="162" t="s">
        <v>133</v>
      </c>
      <c r="I303" s="60"/>
      <c r="J303" s="170" t="s">
        <v>76</v>
      </c>
      <c r="K303" s="177" t="s">
        <v>134</v>
      </c>
      <c r="L303" s="71"/>
      <c r="M303" s="164" t="s">
        <v>44</v>
      </c>
      <c r="N303" s="185" t="s">
        <v>135</v>
      </c>
      <c r="O303" s="165" t="n">
        <v>34</v>
      </c>
      <c r="P303" s="154" t="n">
        <f aca="false">0.8*O303</f>
        <v>27.2</v>
      </c>
      <c r="Q303" s="154"/>
      <c r="R303" s="166"/>
      <c r="S303" s="161" t="s">
        <v>130</v>
      </c>
      <c r="U303" s="157" t="n">
        <f aca="false">P303/F303</f>
        <v>34.4303797468354</v>
      </c>
      <c r="V303" s="158" t="s">
        <v>46</v>
      </c>
      <c r="X303" s="159"/>
      <c r="Z303" s="160" t="n">
        <f aca="false">U303</f>
        <v>34.4303797468354</v>
      </c>
      <c r="AA303" s="158" t="s">
        <v>46</v>
      </c>
      <c r="AC303" s="81"/>
      <c r="AD303" s="161" t="s">
        <v>136</v>
      </c>
    </row>
    <row r="304" customFormat="false" ht="15.75" hidden="false" customHeight="true" outlineLevel="0" collapsed="false">
      <c r="A304" s="62"/>
      <c r="B304" s="82" t="s">
        <v>132</v>
      </c>
      <c r="C304" s="145"/>
      <c r="D304" s="198" t="n">
        <v>2006</v>
      </c>
      <c r="E304" s="147" t="s">
        <v>111</v>
      </c>
      <c r="F304" s="199" t="n">
        <v>0.82</v>
      </c>
      <c r="G304" s="147" t="s">
        <v>42</v>
      </c>
      <c r="H304" s="162" t="s">
        <v>137</v>
      </c>
      <c r="I304" s="60"/>
      <c r="J304" s="170" t="s">
        <v>76</v>
      </c>
      <c r="K304" s="177" t="s">
        <v>134</v>
      </c>
      <c r="L304" s="71"/>
      <c r="M304" s="164" t="s">
        <v>44</v>
      </c>
      <c r="N304" s="185" t="s">
        <v>138</v>
      </c>
      <c r="O304" s="165" t="n">
        <v>36.5</v>
      </c>
      <c r="P304" s="154" t="n">
        <f aca="false">0.8*O304</f>
        <v>29.2</v>
      </c>
      <c r="Q304" s="154"/>
      <c r="R304" s="166"/>
      <c r="S304" s="161" t="s">
        <v>130</v>
      </c>
      <c r="U304" s="157" t="n">
        <f aca="false">P304/F304</f>
        <v>35.609756097561</v>
      </c>
      <c r="V304" s="158" t="s">
        <v>46</v>
      </c>
      <c r="X304" s="159"/>
      <c r="Z304" s="160" t="n">
        <f aca="false">U304</f>
        <v>35.609756097561</v>
      </c>
      <c r="AA304" s="158" t="s">
        <v>46</v>
      </c>
      <c r="AC304" s="81"/>
      <c r="AD304" s="161" t="s">
        <v>139</v>
      </c>
    </row>
    <row r="305" customFormat="false" ht="15.75" hidden="false" customHeight="true" outlineLevel="0" collapsed="false">
      <c r="A305" s="62"/>
      <c r="B305" s="82"/>
      <c r="C305" s="186"/>
      <c r="D305" s="198"/>
      <c r="E305" s="147"/>
      <c r="F305" s="199"/>
      <c r="G305" s="147"/>
      <c r="H305" s="162"/>
      <c r="I305" s="60"/>
      <c r="J305" s="170"/>
      <c r="K305" s="177"/>
      <c r="L305" s="71"/>
      <c r="M305" s="164"/>
      <c r="N305" s="185"/>
      <c r="O305" s="165"/>
      <c r="P305" s="154"/>
      <c r="Q305" s="154"/>
      <c r="R305" s="166"/>
      <c r="S305" s="161"/>
      <c r="U305" s="157"/>
      <c r="V305" s="158"/>
      <c r="X305" s="159"/>
      <c r="Z305" s="160"/>
      <c r="AA305" s="158"/>
      <c r="AC305" s="81"/>
      <c r="AD305" s="161"/>
    </row>
    <row r="306" customFormat="false" ht="15.75" hidden="false" customHeight="true" outlineLevel="0" collapsed="false">
      <c r="A306" s="62"/>
      <c r="B306" s="82" t="s">
        <v>132</v>
      </c>
      <c r="C306" s="145" t="s">
        <v>47</v>
      </c>
      <c r="D306" s="198" t="n">
        <v>2005</v>
      </c>
      <c r="E306" s="147"/>
      <c r="F306" s="199" t="n">
        <v>0.79</v>
      </c>
      <c r="G306" s="147" t="s">
        <v>42</v>
      </c>
      <c r="H306" s="162" t="s">
        <v>133</v>
      </c>
      <c r="I306" s="60"/>
      <c r="J306" s="170" t="s">
        <v>76</v>
      </c>
      <c r="K306" s="177" t="s">
        <v>134</v>
      </c>
      <c r="L306" s="71"/>
      <c r="M306" s="164" t="s">
        <v>44</v>
      </c>
      <c r="N306" s="185" t="s">
        <v>135</v>
      </c>
      <c r="O306" s="165"/>
      <c r="P306" s="154" t="n">
        <v>-10.8</v>
      </c>
      <c r="Q306" s="167" t="n">
        <f aca="false">P306*$Q$10</f>
        <v>-13.30992</v>
      </c>
      <c r="R306" s="166"/>
      <c r="S306" s="161"/>
      <c r="U306" s="157" t="n">
        <f aca="false">Q306/F306</f>
        <v>-16.848</v>
      </c>
      <c r="V306" s="158" t="s">
        <v>46</v>
      </c>
      <c r="X306" s="159"/>
      <c r="Z306" s="160" t="n">
        <f aca="false">U306</f>
        <v>-16.848</v>
      </c>
      <c r="AA306" s="158" t="s">
        <v>46</v>
      </c>
      <c r="AC306" s="81"/>
      <c r="AD306" s="161" t="s">
        <v>136</v>
      </c>
    </row>
    <row r="307" customFormat="false" ht="15.75" hidden="false" customHeight="true" outlineLevel="0" collapsed="false">
      <c r="A307" s="62"/>
      <c r="B307" s="82" t="s">
        <v>132</v>
      </c>
      <c r="C307" s="145"/>
      <c r="D307" s="198" t="n">
        <v>2006</v>
      </c>
      <c r="E307" s="147" t="s">
        <v>111</v>
      </c>
      <c r="F307" s="199" t="n">
        <v>0.82</v>
      </c>
      <c r="G307" s="147" t="s">
        <v>42</v>
      </c>
      <c r="H307" s="162" t="s">
        <v>137</v>
      </c>
      <c r="I307" s="60"/>
      <c r="J307" s="170" t="s">
        <v>76</v>
      </c>
      <c r="K307" s="177" t="s">
        <v>134</v>
      </c>
      <c r="L307" s="71"/>
      <c r="M307" s="164" t="s">
        <v>84</v>
      </c>
      <c r="N307" s="185" t="s">
        <v>140</v>
      </c>
      <c r="O307" s="165"/>
      <c r="P307" s="154" t="n">
        <v>-12.1</v>
      </c>
      <c r="Q307" s="167" t="n">
        <f aca="false">P307*$Q$10</f>
        <v>-14.91204</v>
      </c>
      <c r="R307" s="166"/>
      <c r="S307" s="161"/>
      <c r="U307" s="157" t="n">
        <f aca="false">Q307/F307</f>
        <v>-18.1854146341463</v>
      </c>
      <c r="V307" s="158" t="s">
        <v>46</v>
      </c>
      <c r="X307" s="159"/>
      <c r="Z307" s="160" t="n">
        <f aca="false">U307</f>
        <v>-18.1854146341463</v>
      </c>
      <c r="AA307" s="158" t="s">
        <v>46</v>
      </c>
      <c r="AC307" s="81"/>
      <c r="AD307" s="161" t="s">
        <v>139</v>
      </c>
    </row>
    <row r="308" customFormat="false" ht="15.75" hidden="false" customHeight="true" outlineLevel="0" collapsed="false">
      <c r="A308" s="62"/>
      <c r="B308" s="82"/>
      <c r="C308" s="145"/>
      <c r="D308" s="198"/>
      <c r="E308" s="147"/>
      <c r="F308" s="199"/>
      <c r="G308" s="147"/>
      <c r="H308" s="162"/>
      <c r="I308" s="60"/>
      <c r="J308" s="170"/>
      <c r="K308" s="177"/>
      <c r="L308" s="71"/>
      <c r="M308" s="164"/>
      <c r="N308" s="185"/>
      <c r="O308" s="165"/>
      <c r="P308" s="154"/>
      <c r="Q308" s="154"/>
      <c r="R308" s="166"/>
      <c r="S308" s="161"/>
      <c r="U308" s="157"/>
      <c r="V308" s="158"/>
      <c r="X308" s="159"/>
      <c r="Z308" s="160"/>
      <c r="AA308" s="158"/>
      <c r="AC308" s="81"/>
      <c r="AD308" s="161"/>
    </row>
    <row r="309" customFormat="false" ht="15.75" hidden="false" customHeight="true" outlineLevel="0" collapsed="false">
      <c r="A309" s="62"/>
      <c r="B309" s="82" t="s">
        <v>132</v>
      </c>
      <c r="C309" s="145" t="s">
        <v>48</v>
      </c>
      <c r="D309" s="198" t="n">
        <v>2005</v>
      </c>
      <c r="E309" s="147"/>
      <c r="F309" s="199" t="n">
        <v>0.79</v>
      </c>
      <c r="G309" s="147" t="s">
        <v>42</v>
      </c>
      <c r="H309" s="162" t="s">
        <v>133</v>
      </c>
      <c r="I309" s="60"/>
      <c r="J309" s="170" t="s">
        <v>76</v>
      </c>
      <c r="K309" s="177" t="s">
        <v>134</v>
      </c>
      <c r="L309" s="71"/>
      <c r="M309" s="164" t="s">
        <v>44</v>
      </c>
      <c r="N309" s="185" t="s">
        <v>135</v>
      </c>
      <c r="O309" s="165"/>
      <c r="P309" s="154" t="n">
        <v>-3.8</v>
      </c>
      <c r="Q309" s="154"/>
      <c r="R309" s="166" t="n">
        <f aca="false">0.5*Q306</f>
        <v>-6.65496</v>
      </c>
      <c r="S309" s="161"/>
      <c r="U309" s="157" t="n">
        <f aca="false">P309/F309</f>
        <v>-4.81012658227848</v>
      </c>
      <c r="V309" s="158" t="s">
        <v>46</v>
      </c>
      <c r="X309" s="159" t="n">
        <f aca="false">R309/F309</f>
        <v>-8.424</v>
      </c>
      <c r="Z309" s="160" t="n">
        <f aca="false">X309</f>
        <v>-8.424</v>
      </c>
      <c r="AA309" s="158" t="s">
        <v>46</v>
      </c>
      <c r="AC309" s="81"/>
      <c r="AD309" s="161" t="s">
        <v>136</v>
      </c>
    </row>
    <row r="310" customFormat="false" ht="15.75" hidden="false" customHeight="true" outlineLevel="0" collapsed="false">
      <c r="A310" s="62"/>
      <c r="B310" s="82" t="s">
        <v>132</v>
      </c>
      <c r="C310" s="145"/>
      <c r="D310" s="198" t="n">
        <v>2006</v>
      </c>
      <c r="E310" s="147" t="s">
        <v>111</v>
      </c>
      <c r="F310" s="199" t="n">
        <v>0.82</v>
      </c>
      <c r="G310" s="147" t="s">
        <v>42</v>
      </c>
      <c r="H310" s="162" t="s">
        <v>137</v>
      </c>
      <c r="I310" s="60"/>
      <c r="J310" s="170" t="s">
        <v>76</v>
      </c>
      <c r="K310" s="177" t="s">
        <v>134</v>
      </c>
      <c r="L310" s="71"/>
      <c r="M310" s="164" t="s">
        <v>84</v>
      </c>
      <c r="N310" s="185" t="s">
        <v>141</v>
      </c>
      <c r="O310" s="165"/>
      <c r="P310" s="154" t="n">
        <v>-4.4</v>
      </c>
      <c r="Q310" s="154"/>
      <c r="R310" s="166" t="n">
        <f aca="false">0.5*Q307</f>
        <v>-7.45602</v>
      </c>
      <c r="S310" s="161"/>
      <c r="U310" s="157" t="n">
        <f aca="false">P310/F310</f>
        <v>-5.36585365853659</v>
      </c>
      <c r="V310" s="158" t="s">
        <v>46</v>
      </c>
      <c r="X310" s="159" t="n">
        <f aca="false">R310/F310</f>
        <v>-9.09270731707317</v>
      </c>
      <c r="Z310" s="160" t="n">
        <f aca="false">X310</f>
        <v>-9.09270731707317</v>
      </c>
      <c r="AA310" s="158" t="s">
        <v>46</v>
      </c>
      <c r="AC310" s="81"/>
      <c r="AD310" s="161" t="s">
        <v>139</v>
      </c>
    </row>
    <row r="311" customFormat="false" ht="15.75" hidden="false" customHeight="true" outlineLevel="0" collapsed="false">
      <c r="A311" s="62"/>
      <c r="B311" s="82"/>
      <c r="C311" s="145"/>
      <c r="D311" s="198"/>
      <c r="E311" s="147"/>
      <c r="F311" s="199"/>
      <c r="G311" s="147"/>
      <c r="H311" s="162"/>
      <c r="I311" s="60"/>
      <c r="J311" s="170"/>
      <c r="K311" s="177"/>
      <c r="L311" s="71"/>
      <c r="M311" s="164"/>
      <c r="N311" s="185"/>
      <c r="O311" s="165"/>
      <c r="P311" s="154"/>
      <c r="Q311" s="154"/>
      <c r="R311" s="166"/>
      <c r="S311" s="161"/>
      <c r="U311" s="157"/>
      <c r="V311" s="158"/>
      <c r="X311" s="159"/>
      <c r="Z311" s="160"/>
      <c r="AA311" s="158"/>
      <c r="AC311" s="81"/>
      <c r="AD311" s="161"/>
    </row>
    <row r="312" customFormat="false" ht="15.75" hidden="false" customHeight="true" outlineLevel="0" collapsed="false">
      <c r="A312" s="62"/>
      <c r="B312" s="82" t="s">
        <v>132</v>
      </c>
      <c r="C312" s="145" t="s">
        <v>49</v>
      </c>
      <c r="D312" s="198" t="n">
        <v>2005</v>
      </c>
      <c r="E312" s="147"/>
      <c r="F312" s="199" t="n">
        <v>0.79</v>
      </c>
      <c r="G312" s="147" t="s">
        <v>42</v>
      </c>
      <c r="H312" s="162" t="s">
        <v>133</v>
      </c>
      <c r="I312" s="60"/>
      <c r="J312" s="170" t="s">
        <v>76</v>
      </c>
      <c r="K312" s="177" t="s">
        <v>134</v>
      </c>
      <c r="L312" s="71"/>
      <c r="M312" s="164" t="s">
        <v>84</v>
      </c>
      <c r="N312" s="185" t="s">
        <v>142</v>
      </c>
      <c r="O312" s="165"/>
      <c r="P312" s="154" t="n">
        <v>-2.3</v>
      </c>
      <c r="Q312" s="154"/>
      <c r="R312" s="166" t="n">
        <f aca="false">0.15*Q306</f>
        <v>-1.996488</v>
      </c>
      <c r="S312" s="161" t="s">
        <v>143</v>
      </c>
      <c r="U312" s="157" t="n">
        <f aca="false">P312/F312</f>
        <v>-2.91139240506329</v>
      </c>
      <c r="V312" s="158" t="s">
        <v>46</v>
      </c>
      <c r="X312" s="159" t="n">
        <f aca="false">R312/F312</f>
        <v>-2.5272</v>
      </c>
      <c r="Z312" s="160" t="n">
        <f aca="false">X312</f>
        <v>-2.5272</v>
      </c>
      <c r="AA312" s="158" t="s">
        <v>46</v>
      </c>
      <c r="AC312" s="81"/>
      <c r="AD312" s="161" t="s">
        <v>136</v>
      </c>
    </row>
    <row r="313" customFormat="false" ht="15.75" hidden="false" customHeight="true" outlineLevel="0" collapsed="false">
      <c r="A313" s="62"/>
      <c r="B313" s="82" t="s">
        <v>132</v>
      </c>
      <c r="C313" s="145"/>
      <c r="D313" s="198" t="n">
        <v>2006</v>
      </c>
      <c r="E313" s="147" t="s">
        <v>111</v>
      </c>
      <c r="F313" s="199" t="n">
        <v>0.82</v>
      </c>
      <c r="G313" s="147" t="s">
        <v>42</v>
      </c>
      <c r="H313" s="162" t="s">
        <v>137</v>
      </c>
      <c r="I313" s="60"/>
      <c r="J313" s="170" t="s">
        <v>76</v>
      </c>
      <c r="K313" s="177" t="s">
        <v>134</v>
      </c>
      <c r="L313" s="71"/>
      <c r="M313" s="164" t="s">
        <v>84</v>
      </c>
      <c r="N313" s="185" t="s">
        <v>142</v>
      </c>
      <c r="O313" s="165"/>
      <c r="P313" s="154" t="n">
        <v>-2.6</v>
      </c>
      <c r="Q313" s="154"/>
      <c r="R313" s="166" t="n">
        <f aca="false">0.15*Q307</f>
        <v>-2.236806</v>
      </c>
      <c r="S313" s="161" t="s">
        <v>143</v>
      </c>
      <c r="U313" s="157" t="n">
        <f aca="false">P313/F313</f>
        <v>-3.17073170731707</v>
      </c>
      <c r="V313" s="158" t="s">
        <v>46</v>
      </c>
      <c r="X313" s="159" t="n">
        <f aca="false">R313/F313</f>
        <v>-2.72781219512195</v>
      </c>
      <c r="Z313" s="160" t="n">
        <f aca="false">X313</f>
        <v>-2.72781219512195</v>
      </c>
      <c r="AA313" s="158" t="s">
        <v>46</v>
      </c>
      <c r="AC313" s="81"/>
      <c r="AD313" s="161" t="s">
        <v>139</v>
      </c>
    </row>
    <row r="314" customFormat="false" ht="15.75" hidden="false" customHeight="true" outlineLevel="0" collapsed="false">
      <c r="A314" s="62"/>
      <c r="B314" s="111"/>
      <c r="C314" s="203"/>
      <c r="D314" s="200"/>
      <c r="E314" s="114"/>
      <c r="F314" s="204"/>
      <c r="G314" s="114"/>
      <c r="H314" s="116"/>
      <c r="I314" s="60"/>
      <c r="J314" s="117"/>
      <c r="K314" s="118"/>
      <c r="L314" s="71"/>
      <c r="M314" s="119"/>
      <c r="N314" s="114"/>
      <c r="O314" s="120"/>
      <c r="P314" s="121"/>
      <c r="Q314" s="121"/>
      <c r="R314" s="122"/>
      <c r="S314" s="123"/>
      <c r="U314" s="124"/>
      <c r="V314" s="125"/>
      <c r="X314" s="126"/>
      <c r="Z314" s="127"/>
      <c r="AA314" s="125"/>
      <c r="AC314" s="81"/>
      <c r="AD314" s="123"/>
    </row>
    <row r="315" customFormat="false" ht="15.75" hidden="false" customHeight="true" outlineLevel="0" collapsed="false">
      <c r="A315" s="62"/>
      <c r="B315" s="82"/>
      <c r="C315" s="186"/>
      <c r="D315" s="198"/>
      <c r="E315" s="147"/>
      <c r="F315" s="199"/>
      <c r="G315" s="147"/>
      <c r="H315" s="162"/>
      <c r="I315" s="60"/>
      <c r="J315" s="170"/>
      <c r="K315" s="177"/>
      <c r="L315" s="71"/>
      <c r="M315" s="164"/>
      <c r="N315" s="147"/>
      <c r="O315" s="165"/>
      <c r="P315" s="154"/>
      <c r="Q315" s="154"/>
      <c r="R315" s="166"/>
      <c r="S315" s="161"/>
      <c r="U315" s="157"/>
      <c r="V315" s="158"/>
      <c r="X315" s="159"/>
      <c r="Z315" s="160"/>
      <c r="AA315" s="158"/>
      <c r="AC315" s="81"/>
      <c r="AD315" s="161"/>
    </row>
    <row r="316" customFormat="false" ht="15.75" hidden="false" customHeight="true" outlineLevel="0" collapsed="false">
      <c r="A316" s="62"/>
      <c r="B316" s="82" t="s">
        <v>144</v>
      </c>
      <c r="C316" s="145" t="s">
        <v>40</v>
      </c>
      <c r="D316" s="198" t="n">
        <v>2006</v>
      </c>
      <c r="E316" s="147" t="s">
        <v>111</v>
      </c>
      <c r="F316" s="199" t="n">
        <v>0.82</v>
      </c>
      <c r="G316" s="147" t="s">
        <v>42</v>
      </c>
      <c r="H316" s="162" t="s">
        <v>137</v>
      </c>
      <c r="I316" s="60"/>
      <c r="J316" s="170" t="s">
        <v>76</v>
      </c>
      <c r="K316" s="177" t="s">
        <v>145</v>
      </c>
      <c r="L316" s="71"/>
      <c r="M316" s="164" t="s">
        <v>44</v>
      </c>
      <c r="N316" s="147" t="s">
        <v>138</v>
      </c>
      <c r="O316" s="165" t="n">
        <v>40.3</v>
      </c>
      <c r="P316" s="154" t="n">
        <f aca="false">0.8*O316</f>
        <v>32.24</v>
      </c>
      <c r="Q316" s="154"/>
      <c r="R316" s="166"/>
      <c r="S316" s="161" t="s">
        <v>130</v>
      </c>
      <c r="U316" s="157" t="n">
        <f aca="false">P316/F316</f>
        <v>39.3170731707317</v>
      </c>
      <c r="V316" s="158" t="s">
        <v>46</v>
      </c>
      <c r="X316" s="159"/>
      <c r="Z316" s="160" t="n">
        <f aca="false">U316</f>
        <v>39.3170731707317</v>
      </c>
      <c r="AA316" s="158" t="s">
        <v>46</v>
      </c>
      <c r="AC316" s="81"/>
      <c r="AD316" s="161" t="s">
        <v>146</v>
      </c>
    </row>
    <row r="317" customFormat="false" ht="15.75" hidden="false" customHeight="true" outlineLevel="0" collapsed="false">
      <c r="A317" s="62"/>
      <c r="B317" s="111"/>
      <c r="C317" s="203"/>
      <c r="D317" s="198"/>
      <c r="E317" s="147"/>
      <c r="F317" s="199"/>
      <c r="G317" s="147"/>
      <c r="H317" s="162"/>
      <c r="I317" s="60"/>
      <c r="J317" s="170"/>
      <c r="K317" s="177"/>
      <c r="L317" s="71"/>
      <c r="M317" s="119"/>
      <c r="N317" s="114"/>
      <c r="O317" s="120"/>
      <c r="P317" s="121"/>
      <c r="Q317" s="121"/>
      <c r="R317" s="122"/>
      <c r="S317" s="123"/>
      <c r="U317" s="124"/>
      <c r="V317" s="125"/>
      <c r="X317" s="159"/>
      <c r="Z317" s="127"/>
      <c r="AA317" s="125"/>
      <c r="AC317" s="81"/>
      <c r="AD317" s="123"/>
    </row>
    <row r="318" customFormat="false" ht="15.75" hidden="false" customHeight="true" outlineLevel="0" collapsed="false">
      <c r="A318" s="62"/>
      <c r="B318" s="82"/>
      <c r="C318" s="186"/>
      <c r="D318" s="207"/>
      <c r="E318" s="131"/>
      <c r="F318" s="208"/>
      <c r="G318" s="131"/>
      <c r="H318" s="133"/>
      <c r="I318" s="60"/>
      <c r="J318" s="134"/>
      <c r="K318" s="135"/>
      <c r="L318" s="71"/>
      <c r="M318" s="164"/>
      <c r="N318" s="147"/>
      <c r="O318" s="165"/>
      <c r="P318" s="154"/>
      <c r="Q318" s="154"/>
      <c r="R318" s="166"/>
      <c r="S318" s="161"/>
      <c r="U318" s="157"/>
      <c r="V318" s="158"/>
      <c r="X318" s="143"/>
      <c r="Z318" s="160"/>
      <c r="AA318" s="158"/>
      <c r="AC318" s="81"/>
      <c r="AD318" s="161"/>
    </row>
    <row r="319" customFormat="false" ht="15.75" hidden="false" customHeight="true" outlineLevel="0" collapsed="false">
      <c r="A319" s="62"/>
      <c r="B319" s="82" t="s">
        <v>147</v>
      </c>
      <c r="C319" s="145" t="s">
        <v>40</v>
      </c>
      <c r="D319" s="198" t="n">
        <v>2006</v>
      </c>
      <c r="E319" s="147" t="s">
        <v>111</v>
      </c>
      <c r="F319" s="199" t="n">
        <v>0.82</v>
      </c>
      <c r="G319" s="147" t="s">
        <v>42</v>
      </c>
      <c r="H319" s="162" t="s">
        <v>137</v>
      </c>
      <c r="I319" s="60"/>
      <c r="J319" s="170" t="s">
        <v>76</v>
      </c>
      <c r="K319" s="177" t="s">
        <v>134</v>
      </c>
      <c r="L319" s="71"/>
      <c r="M319" s="164" t="s">
        <v>44</v>
      </c>
      <c r="N319" s="147" t="s">
        <v>138</v>
      </c>
      <c r="O319" s="165" t="n">
        <v>36.5</v>
      </c>
      <c r="P319" s="154" t="n">
        <f aca="false">0.8*O319</f>
        <v>29.2</v>
      </c>
      <c r="Q319" s="154"/>
      <c r="R319" s="166"/>
      <c r="S319" s="161" t="s">
        <v>130</v>
      </c>
      <c r="U319" s="157" t="n">
        <f aca="false">P319/F319</f>
        <v>35.609756097561</v>
      </c>
      <c r="V319" s="158" t="s">
        <v>46</v>
      </c>
      <c r="X319" s="159"/>
      <c r="Z319" s="205" t="n">
        <f aca="false">U319</f>
        <v>35.609756097561</v>
      </c>
      <c r="AA319" s="158" t="s">
        <v>46</v>
      </c>
      <c r="AC319" s="81"/>
      <c r="AD319" s="161"/>
    </row>
    <row r="320" customFormat="false" ht="15.75" hidden="false" customHeight="true" outlineLevel="0" collapsed="false">
      <c r="A320" s="62"/>
      <c r="B320" s="82" t="s">
        <v>147</v>
      </c>
      <c r="C320" s="145"/>
      <c r="D320" s="198" t="n">
        <v>2006</v>
      </c>
      <c r="E320" s="147" t="s">
        <v>111</v>
      </c>
      <c r="F320" s="199" t="n">
        <v>0.82</v>
      </c>
      <c r="G320" s="147" t="s">
        <v>42</v>
      </c>
      <c r="H320" s="162" t="s">
        <v>137</v>
      </c>
      <c r="I320" s="60"/>
      <c r="J320" s="170" t="s">
        <v>76</v>
      </c>
      <c r="K320" s="177" t="s">
        <v>145</v>
      </c>
      <c r="L320" s="71"/>
      <c r="M320" s="164" t="s">
        <v>44</v>
      </c>
      <c r="N320" s="147" t="s">
        <v>138</v>
      </c>
      <c r="O320" s="165" t="n">
        <v>24.5</v>
      </c>
      <c r="P320" s="154" t="n">
        <f aca="false">0.8*O320</f>
        <v>19.6</v>
      </c>
      <c r="Q320" s="154"/>
      <c r="R320" s="166"/>
      <c r="S320" s="161" t="s">
        <v>130</v>
      </c>
      <c r="U320" s="157" t="n">
        <f aca="false">P320/F320</f>
        <v>23.9024390243902</v>
      </c>
      <c r="V320" s="158" t="s">
        <v>46</v>
      </c>
      <c r="X320" s="159"/>
      <c r="Z320" s="160" t="n">
        <f aca="false">U320</f>
        <v>23.9024390243902</v>
      </c>
      <c r="AA320" s="158" t="s">
        <v>46</v>
      </c>
      <c r="AC320" s="81"/>
      <c r="AD320" s="161"/>
    </row>
    <row r="321" customFormat="false" ht="15.75" hidden="false" customHeight="true" outlineLevel="0" collapsed="false">
      <c r="A321" s="62"/>
      <c r="B321" s="82" t="s">
        <v>147</v>
      </c>
      <c r="C321" s="145"/>
      <c r="D321" s="198" t="n">
        <v>2006</v>
      </c>
      <c r="E321" s="147" t="s">
        <v>111</v>
      </c>
      <c r="F321" s="199" t="n">
        <v>0.82</v>
      </c>
      <c r="G321" s="147" t="s">
        <v>42</v>
      </c>
      <c r="H321" s="162" t="s">
        <v>137</v>
      </c>
      <c r="I321" s="60"/>
      <c r="J321" s="170" t="s">
        <v>148</v>
      </c>
      <c r="K321" s="177" t="s">
        <v>149</v>
      </c>
      <c r="L321" s="71"/>
      <c r="M321" s="164" t="s">
        <v>44</v>
      </c>
      <c r="N321" s="147" t="s">
        <v>149</v>
      </c>
      <c r="O321" s="165" t="n">
        <v>6.4</v>
      </c>
      <c r="P321" s="154" t="n">
        <f aca="false">0.8*O321</f>
        <v>5.12</v>
      </c>
      <c r="Q321" s="154"/>
      <c r="R321" s="166"/>
      <c r="S321" s="161" t="s">
        <v>130</v>
      </c>
      <c r="U321" s="157" t="n">
        <f aca="false">P321/F321</f>
        <v>6.24390243902439</v>
      </c>
      <c r="V321" s="158" t="s">
        <v>46</v>
      </c>
      <c r="X321" s="159"/>
      <c r="Z321" s="160" t="n">
        <f aca="false">U321</f>
        <v>6.24390243902439</v>
      </c>
      <c r="AA321" s="158" t="s">
        <v>46</v>
      </c>
      <c r="AC321" s="81"/>
      <c r="AD321" s="156" t="s">
        <v>150</v>
      </c>
    </row>
    <row r="322" customFormat="false" ht="15.75" hidden="false" customHeight="true" outlineLevel="0" collapsed="false">
      <c r="A322" s="62"/>
      <c r="B322" s="82" t="s">
        <v>147</v>
      </c>
      <c r="C322" s="145"/>
      <c r="D322" s="198" t="n">
        <v>2006</v>
      </c>
      <c r="E322" s="147" t="s">
        <v>111</v>
      </c>
      <c r="F322" s="199" t="n">
        <v>0.82</v>
      </c>
      <c r="G322" s="147" t="s">
        <v>42</v>
      </c>
      <c r="H322" s="162" t="s">
        <v>137</v>
      </c>
      <c r="I322" s="60"/>
      <c r="J322" s="170" t="s">
        <v>151</v>
      </c>
      <c r="K322" s="177" t="s">
        <v>152</v>
      </c>
      <c r="L322" s="71"/>
      <c r="M322" s="164" t="s">
        <v>44</v>
      </c>
      <c r="N322" s="147" t="s">
        <v>152</v>
      </c>
      <c r="O322" s="165" t="n">
        <v>26</v>
      </c>
      <c r="P322" s="154" t="n">
        <f aca="false">0.8*O322</f>
        <v>20.8</v>
      </c>
      <c r="Q322" s="154"/>
      <c r="R322" s="166"/>
      <c r="S322" s="161" t="s">
        <v>130</v>
      </c>
      <c r="U322" s="157" t="n">
        <f aca="false">P322/F322</f>
        <v>25.3658536585366</v>
      </c>
      <c r="V322" s="158" t="s">
        <v>46</v>
      </c>
      <c r="X322" s="159"/>
      <c r="Z322" s="160" t="n">
        <f aca="false">U322</f>
        <v>25.3658536585366</v>
      </c>
      <c r="AA322" s="158" t="s">
        <v>46</v>
      </c>
      <c r="AC322" s="81"/>
      <c r="AD322" s="161"/>
    </row>
    <row r="323" customFormat="false" ht="15.75" hidden="false" customHeight="true" outlineLevel="0" collapsed="false">
      <c r="A323" s="62"/>
      <c r="B323" s="82" t="s">
        <v>147</v>
      </c>
      <c r="C323" s="145"/>
      <c r="D323" s="198" t="n">
        <v>2006</v>
      </c>
      <c r="E323" s="147" t="s">
        <v>111</v>
      </c>
      <c r="F323" s="199" t="n">
        <v>0.82</v>
      </c>
      <c r="G323" s="147" t="s">
        <v>42</v>
      </c>
      <c r="H323" s="162" t="s">
        <v>137</v>
      </c>
      <c r="I323" s="60"/>
      <c r="J323" s="170" t="s">
        <v>76</v>
      </c>
      <c r="K323" s="177" t="s">
        <v>153</v>
      </c>
      <c r="L323" s="71"/>
      <c r="M323" s="164" t="s">
        <v>44</v>
      </c>
      <c r="N323" s="147" t="s">
        <v>138</v>
      </c>
      <c r="O323" s="165" t="n">
        <v>30.5</v>
      </c>
      <c r="P323" s="154" t="n">
        <f aca="false">0.8*O323</f>
        <v>24.4</v>
      </c>
      <c r="Q323" s="154"/>
      <c r="R323" s="166"/>
      <c r="S323" s="161" t="s">
        <v>130</v>
      </c>
      <c r="U323" s="157" t="n">
        <f aca="false">P323/F323</f>
        <v>29.7560975609756</v>
      </c>
      <c r="V323" s="158" t="s">
        <v>46</v>
      </c>
      <c r="X323" s="159"/>
      <c r="Z323" s="160" t="n">
        <f aca="false">U323</f>
        <v>29.7560975609756</v>
      </c>
      <c r="AA323" s="158" t="s">
        <v>46</v>
      </c>
      <c r="AC323" s="81"/>
      <c r="AD323" s="161"/>
    </row>
    <row r="324" customFormat="false" ht="15.75" hidden="false" customHeight="true" outlineLevel="0" collapsed="false">
      <c r="A324" s="62"/>
      <c r="B324" s="82"/>
      <c r="C324" s="145"/>
      <c r="D324" s="198"/>
      <c r="E324" s="147"/>
      <c r="F324" s="199"/>
      <c r="G324" s="147"/>
      <c r="H324" s="162"/>
      <c r="I324" s="60"/>
      <c r="J324" s="170"/>
      <c r="K324" s="177"/>
      <c r="L324" s="71"/>
      <c r="M324" s="164"/>
      <c r="N324" s="147"/>
      <c r="O324" s="165"/>
      <c r="P324" s="154"/>
      <c r="Q324" s="154"/>
      <c r="R324" s="166"/>
      <c r="S324" s="161"/>
      <c r="U324" s="157"/>
      <c r="V324" s="158"/>
      <c r="X324" s="159"/>
      <c r="Z324" s="160"/>
      <c r="AA324" s="158"/>
      <c r="AC324" s="81"/>
      <c r="AD324" s="161"/>
    </row>
    <row r="325" customFormat="false" ht="15.75" hidden="false" customHeight="true" outlineLevel="0" collapsed="false">
      <c r="A325" s="62"/>
      <c r="B325" s="82" t="s">
        <v>147</v>
      </c>
      <c r="C325" s="145" t="s">
        <v>47</v>
      </c>
      <c r="D325" s="198" t="n">
        <v>2006</v>
      </c>
      <c r="E325" s="147" t="s">
        <v>111</v>
      </c>
      <c r="F325" s="199" t="n">
        <v>0.82</v>
      </c>
      <c r="G325" s="147" t="s">
        <v>42</v>
      </c>
      <c r="H325" s="162" t="s">
        <v>137</v>
      </c>
      <c r="I325" s="60"/>
      <c r="J325" s="170" t="s">
        <v>76</v>
      </c>
      <c r="K325" s="177" t="s">
        <v>134</v>
      </c>
      <c r="L325" s="71"/>
      <c r="M325" s="164" t="s">
        <v>84</v>
      </c>
      <c r="N325" s="185" t="s">
        <v>154</v>
      </c>
      <c r="O325" s="165"/>
      <c r="P325" s="154" t="n">
        <v>-12.5</v>
      </c>
      <c r="Q325" s="167" t="n">
        <f aca="false">P325*$Q$10</f>
        <v>-15.405</v>
      </c>
      <c r="R325" s="166"/>
      <c r="S325" s="161"/>
      <c r="U325" s="157" t="n">
        <f aca="false">Q325/F325</f>
        <v>-18.7865853658537</v>
      </c>
      <c r="V325" s="158" t="s">
        <v>46</v>
      </c>
      <c r="X325" s="159"/>
      <c r="Z325" s="160" t="n">
        <f aca="false">U325</f>
        <v>-18.7865853658537</v>
      </c>
      <c r="AA325" s="158" t="s">
        <v>46</v>
      </c>
      <c r="AC325" s="81"/>
      <c r="AD325" s="161"/>
    </row>
    <row r="326" customFormat="false" ht="15.75" hidden="false" customHeight="true" outlineLevel="0" collapsed="false">
      <c r="A326" s="62"/>
      <c r="B326" s="82" t="s">
        <v>147</v>
      </c>
      <c r="C326" s="145"/>
      <c r="D326" s="198" t="n">
        <v>2006</v>
      </c>
      <c r="E326" s="147" t="s">
        <v>111</v>
      </c>
      <c r="F326" s="199" t="n">
        <v>0.82</v>
      </c>
      <c r="G326" s="147" t="s">
        <v>42</v>
      </c>
      <c r="H326" s="162" t="s">
        <v>137</v>
      </c>
      <c r="I326" s="60"/>
      <c r="J326" s="170" t="s">
        <v>76</v>
      </c>
      <c r="K326" s="177" t="s">
        <v>145</v>
      </c>
      <c r="L326" s="71"/>
      <c r="M326" s="164" t="s">
        <v>84</v>
      </c>
      <c r="N326" s="185" t="s">
        <v>154</v>
      </c>
      <c r="O326" s="165"/>
      <c r="P326" s="154" t="n">
        <v>-11.2</v>
      </c>
      <c r="Q326" s="167" t="n">
        <f aca="false">P326*$Q$10</f>
        <v>-13.80288</v>
      </c>
      <c r="R326" s="166"/>
      <c r="S326" s="161"/>
      <c r="U326" s="157" t="n">
        <f aca="false">Q326/F326</f>
        <v>-16.8327804878049</v>
      </c>
      <c r="V326" s="158" t="s">
        <v>46</v>
      </c>
      <c r="X326" s="159"/>
      <c r="Z326" s="160" t="n">
        <f aca="false">U326</f>
        <v>-16.8327804878049</v>
      </c>
      <c r="AA326" s="158" t="s">
        <v>46</v>
      </c>
      <c r="AC326" s="81"/>
      <c r="AD326" s="161"/>
    </row>
    <row r="327" customFormat="false" ht="15.75" hidden="false" customHeight="true" outlineLevel="0" collapsed="false">
      <c r="A327" s="62"/>
      <c r="B327" s="82" t="s">
        <v>147</v>
      </c>
      <c r="C327" s="145"/>
      <c r="D327" s="198" t="n">
        <v>2006</v>
      </c>
      <c r="E327" s="147" t="s">
        <v>111</v>
      </c>
      <c r="F327" s="199" t="n">
        <v>0.82</v>
      </c>
      <c r="G327" s="147" t="s">
        <v>42</v>
      </c>
      <c r="H327" s="162" t="s">
        <v>137</v>
      </c>
      <c r="I327" s="60"/>
      <c r="J327" s="170" t="s">
        <v>148</v>
      </c>
      <c r="K327" s="177" t="s">
        <v>149</v>
      </c>
      <c r="L327" s="71"/>
      <c r="M327" s="164" t="s">
        <v>84</v>
      </c>
      <c r="N327" s="185" t="s">
        <v>154</v>
      </c>
      <c r="O327" s="165"/>
      <c r="P327" s="154" t="n">
        <v>-8.3</v>
      </c>
      <c r="Q327" s="167" t="n">
        <f aca="false">P327*$Q$10</f>
        <v>-10.22892</v>
      </c>
      <c r="R327" s="166"/>
      <c r="S327" s="161"/>
      <c r="U327" s="157" t="n">
        <f aca="false">Q327/F327</f>
        <v>-12.4742926829268</v>
      </c>
      <c r="V327" s="158" t="s">
        <v>46</v>
      </c>
      <c r="X327" s="159"/>
      <c r="Z327" s="160" t="n">
        <f aca="false">U327</f>
        <v>-12.4742926829268</v>
      </c>
      <c r="AA327" s="158" t="s">
        <v>46</v>
      </c>
      <c r="AC327" s="81"/>
      <c r="AD327" s="156" t="s">
        <v>155</v>
      </c>
    </row>
    <row r="328" customFormat="false" ht="15.75" hidden="false" customHeight="true" outlineLevel="0" collapsed="false">
      <c r="A328" s="62"/>
      <c r="B328" s="82" t="s">
        <v>147</v>
      </c>
      <c r="C328" s="145"/>
      <c r="D328" s="198" t="n">
        <v>2006</v>
      </c>
      <c r="E328" s="147" t="s">
        <v>111</v>
      </c>
      <c r="F328" s="199" t="n">
        <v>0.82</v>
      </c>
      <c r="G328" s="147" t="s">
        <v>42</v>
      </c>
      <c r="H328" s="162" t="s">
        <v>137</v>
      </c>
      <c r="I328" s="60"/>
      <c r="J328" s="170" t="s">
        <v>151</v>
      </c>
      <c r="K328" s="177" t="s">
        <v>152</v>
      </c>
      <c r="L328" s="71"/>
      <c r="M328" s="164" t="s">
        <v>69</v>
      </c>
      <c r="N328" s="185" t="s">
        <v>152</v>
      </c>
      <c r="O328" s="165"/>
      <c r="P328" s="154" t="n">
        <v>-9.7</v>
      </c>
      <c r="Q328" s="167" t="n">
        <f aca="false">P328*$Q$10</f>
        <v>-11.95428</v>
      </c>
      <c r="R328" s="166"/>
      <c r="S328" s="161"/>
      <c r="U328" s="157" t="n">
        <f aca="false">Q328/F328</f>
        <v>-14.5783902439024</v>
      </c>
      <c r="V328" s="158" t="s">
        <v>46</v>
      </c>
      <c r="X328" s="159"/>
      <c r="Z328" s="160" t="n">
        <f aca="false">U328</f>
        <v>-14.5783902439024</v>
      </c>
      <c r="AA328" s="158" t="s">
        <v>46</v>
      </c>
      <c r="AC328" s="81"/>
      <c r="AD328" s="161"/>
    </row>
    <row r="329" customFormat="false" ht="15.75" hidden="false" customHeight="true" outlineLevel="0" collapsed="false">
      <c r="A329" s="62"/>
      <c r="B329" s="82" t="s">
        <v>147</v>
      </c>
      <c r="C329" s="145"/>
      <c r="D329" s="198" t="n">
        <v>2006</v>
      </c>
      <c r="E329" s="147" t="s">
        <v>111</v>
      </c>
      <c r="F329" s="199" t="n">
        <v>0.82</v>
      </c>
      <c r="G329" s="147" t="s">
        <v>42</v>
      </c>
      <c r="H329" s="162" t="s">
        <v>137</v>
      </c>
      <c r="I329" s="60"/>
      <c r="J329" s="170" t="s">
        <v>76</v>
      </c>
      <c r="K329" s="177" t="s">
        <v>153</v>
      </c>
      <c r="L329" s="71"/>
      <c r="M329" s="164" t="s">
        <v>84</v>
      </c>
      <c r="N329" s="185" t="s">
        <v>154</v>
      </c>
      <c r="O329" s="165"/>
      <c r="P329" s="154" t="n">
        <v>-12.3</v>
      </c>
      <c r="Q329" s="167" t="n">
        <f aca="false">P329*$Q$10</f>
        <v>-15.15852</v>
      </c>
      <c r="R329" s="166"/>
      <c r="S329" s="161"/>
      <c r="U329" s="157" t="n">
        <f aca="false">Q329/F329</f>
        <v>-18.486</v>
      </c>
      <c r="V329" s="158" t="s">
        <v>46</v>
      </c>
      <c r="X329" s="159"/>
      <c r="Z329" s="160" t="n">
        <f aca="false">U329</f>
        <v>-18.486</v>
      </c>
      <c r="AA329" s="158" t="s">
        <v>46</v>
      </c>
      <c r="AC329" s="81"/>
      <c r="AD329" s="161"/>
    </row>
    <row r="330" customFormat="false" ht="15.75" hidden="false" customHeight="true" outlineLevel="0" collapsed="false">
      <c r="A330" s="62"/>
      <c r="B330" s="82"/>
      <c r="C330" s="186"/>
      <c r="D330" s="198"/>
      <c r="E330" s="147"/>
      <c r="F330" s="199"/>
      <c r="G330" s="147"/>
      <c r="H330" s="162"/>
      <c r="I330" s="60"/>
      <c r="J330" s="170"/>
      <c r="K330" s="177"/>
      <c r="L330" s="71"/>
      <c r="M330" s="164"/>
      <c r="N330" s="147"/>
      <c r="O330" s="165"/>
      <c r="P330" s="154"/>
      <c r="Q330" s="154"/>
      <c r="R330" s="166"/>
      <c r="S330" s="161"/>
      <c r="U330" s="157"/>
      <c r="V330" s="158"/>
      <c r="X330" s="159"/>
      <c r="Z330" s="160"/>
      <c r="AA330" s="158"/>
      <c r="AC330" s="81"/>
      <c r="AD330" s="161"/>
    </row>
    <row r="331" customFormat="false" ht="15.75" hidden="false" customHeight="true" outlineLevel="0" collapsed="false">
      <c r="A331" s="62"/>
      <c r="B331" s="82" t="s">
        <v>147</v>
      </c>
      <c r="C331" s="145" t="s">
        <v>48</v>
      </c>
      <c r="D331" s="198" t="n">
        <v>2006</v>
      </c>
      <c r="E331" s="147" t="s">
        <v>111</v>
      </c>
      <c r="F331" s="199" t="n">
        <v>0.82</v>
      </c>
      <c r="G331" s="147" t="s">
        <v>42</v>
      </c>
      <c r="H331" s="162" t="s">
        <v>137</v>
      </c>
      <c r="I331" s="60"/>
      <c r="J331" s="170" t="s">
        <v>76</v>
      </c>
      <c r="K331" s="177" t="s">
        <v>134</v>
      </c>
      <c r="L331" s="71"/>
      <c r="M331" s="164"/>
      <c r="N331" s="147"/>
      <c r="O331" s="165"/>
      <c r="P331" s="154"/>
      <c r="Q331" s="154"/>
      <c r="R331" s="166" t="n">
        <f aca="false">0.5*Q325</f>
        <v>-7.7025</v>
      </c>
      <c r="S331" s="161"/>
      <c r="U331" s="157"/>
      <c r="V331" s="158"/>
      <c r="X331" s="159" t="n">
        <f aca="false">R331/F331</f>
        <v>-9.39329268292683</v>
      </c>
      <c r="Z331" s="160" t="n">
        <f aca="false">X331</f>
        <v>-9.39329268292683</v>
      </c>
      <c r="AA331" s="158" t="s">
        <v>46</v>
      </c>
      <c r="AC331" s="81"/>
      <c r="AD331" s="161"/>
    </row>
    <row r="332" customFormat="false" ht="15.75" hidden="false" customHeight="true" outlineLevel="0" collapsed="false">
      <c r="A332" s="62"/>
      <c r="B332" s="82" t="s">
        <v>147</v>
      </c>
      <c r="C332" s="145"/>
      <c r="D332" s="198" t="n">
        <v>2006</v>
      </c>
      <c r="E332" s="147" t="s">
        <v>111</v>
      </c>
      <c r="F332" s="199" t="n">
        <v>0.82</v>
      </c>
      <c r="G332" s="147" t="s">
        <v>42</v>
      </c>
      <c r="H332" s="162" t="s">
        <v>137</v>
      </c>
      <c r="I332" s="60"/>
      <c r="J332" s="170" t="s">
        <v>76</v>
      </c>
      <c r="K332" s="177" t="s">
        <v>145</v>
      </c>
      <c r="L332" s="71"/>
      <c r="M332" s="164"/>
      <c r="N332" s="147"/>
      <c r="O332" s="165"/>
      <c r="P332" s="154"/>
      <c r="Q332" s="154"/>
      <c r="R332" s="166" t="n">
        <f aca="false">0.5*Q326</f>
        <v>-6.90144</v>
      </c>
      <c r="S332" s="161"/>
      <c r="U332" s="157"/>
      <c r="V332" s="158"/>
      <c r="X332" s="159" t="n">
        <f aca="false">R332/F332</f>
        <v>-8.41639024390244</v>
      </c>
      <c r="Z332" s="160" t="n">
        <f aca="false">X332</f>
        <v>-8.41639024390244</v>
      </c>
      <c r="AA332" s="158" t="s">
        <v>46</v>
      </c>
      <c r="AC332" s="81"/>
      <c r="AD332" s="161"/>
    </row>
    <row r="333" customFormat="false" ht="15.75" hidden="false" customHeight="true" outlineLevel="0" collapsed="false">
      <c r="A333" s="62"/>
      <c r="B333" s="82" t="s">
        <v>147</v>
      </c>
      <c r="C333" s="145"/>
      <c r="D333" s="198" t="n">
        <v>2006</v>
      </c>
      <c r="E333" s="147" t="s">
        <v>111</v>
      </c>
      <c r="F333" s="199" t="n">
        <v>0.82</v>
      </c>
      <c r="G333" s="147" t="s">
        <v>42</v>
      </c>
      <c r="H333" s="162" t="s">
        <v>137</v>
      </c>
      <c r="I333" s="60"/>
      <c r="J333" s="170" t="s">
        <v>148</v>
      </c>
      <c r="K333" s="177" t="s">
        <v>149</v>
      </c>
      <c r="L333" s="71"/>
      <c r="M333" s="164"/>
      <c r="N333" s="147"/>
      <c r="O333" s="165"/>
      <c r="P333" s="154"/>
      <c r="Q333" s="154"/>
      <c r="R333" s="166" t="n">
        <f aca="false">0.5*Q327</f>
        <v>-5.11446</v>
      </c>
      <c r="S333" s="161"/>
      <c r="U333" s="157"/>
      <c r="V333" s="158"/>
      <c r="X333" s="159" t="n">
        <f aca="false">R333/F333</f>
        <v>-6.23714634146342</v>
      </c>
      <c r="Z333" s="160" t="n">
        <f aca="false">X333</f>
        <v>-6.23714634146342</v>
      </c>
      <c r="AA333" s="158" t="s">
        <v>46</v>
      </c>
      <c r="AC333" s="81"/>
      <c r="AD333" s="161"/>
    </row>
    <row r="334" customFormat="false" ht="15.75" hidden="false" customHeight="true" outlineLevel="0" collapsed="false">
      <c r="A334" s="62"/>
      <c r="B334" s="82" t="s">
        <v>147</v>
      </c>
      <c r="C334" s="145"/>
      <c r="D334" s="198" t="n">
        <v>2006</v>
      </c>
      <c r="E334" s="147" t="s">
        <v>111</v>
      </c>
      <c r="F334" s="199" t="n">
        <v>0.82</v>
      </c>
      <c r="G334" s="147" t="s">
        <v>42</v>
      </c>
      <c r="H334" s="162" t="s">
        <v>137</v>
      </c>
      <c r="I334" s="60"/>
      <c r="J334" s="170" t="s">
        <v>151</v>
      </c>
      <c r="K334" s="177" t="s">
        <v>152</v>
      </c>
      <c r="L334" s="71"/>
      <c r="M334" s="164"/>
      <c r="N334" s="147"/>
      <c r="O334" s="165"/>
      <c r="P334" s="154"/>
      <c r="Q334" s="154"/>
      <c r="R334" s="166" t="n">
        <f aca="false">0.5*Q328</f>
        <v>-5.97714</v>
      </c>
      <c r="S334" s="161"/>
      <c r="U334" s="157"/>
      <c r="V334" s="158"/>
      <c r="X334" s="159" t="n">
        <f aca="false">R334/F334</f>
        <v>-7.28919512195122</v>
      </c>
      <c r="Z334" s="160" t="n">
        <f aca="false">X334</f>
        <v>-7.28919512195122</v>
      </c>
      <c r="AA334" s="158" t="s">
        <v>46</v>
      </c>
      <c r="AC334" s="81"/>
      <c r="AD334" s="161"/>
    </row>
    <row r="335" customFormat="false" ht="15.75" hidden="false" customHeight="true" outlineLevel="0" collapsed="false">
      <c r="A335" s="62"/>
      <c r="B335" s="82" t="s">
        <v>147</v>
      </c>
      <c r="C335" s="145"/>
      <c r="D335" s="198" t="n">
        <v>2006</v>
      </c>
      <c r="E335" s="147" t="s">
        <v>111</v>
      </c>
      <c r="F335" s="199" t="n">
        <v>0.82</v>
      </c>
      <c r="G335" s="147" t="s">
        <v>42</v>
      </c>
      <c r="H335" s="162" t="s">
        <v>137</v>
      </c>
      <c r="I335" s="60"/>
      <c r="J335" s="170" t="s">
        <v>76</v>
      </c>
      <c r="K335" s="177" t="s">
        <v>153</v>
      </c>
      <c r="L335" s="71"/>
      <c r="M335" s="164"/>
      <c r="N335" s="147"/>
      <c r="O335" s="165"/>
      <c r="P335" s="154"/>
      <c r="Q335" s="154"/>
      <c r="R335" s="166" t="n">
        <f aca="false">0.5*Q329</f>
        <v>-7.57926</v>
      </c>
      <c r="S335" s="161"/>
      <c r="U335" s="157"/>
      <c r="V335" s="158"/>
      <c r="X335" s="159" t="n">
        <f aca="false">R335/F335</f>
        <v>-9.243</v>
      </c>
      <c r="Z335" s="160" t="n">
        <f aca="false">X335</f>
        <v>-9.243</v>
      </c>
      <c r="AA335" s="158" t="s">
        <v>46</v>
      </c>
      <c r="AC335" s="81"/>
      <c r="AD335" s="161"/>
    </row>
    <row r="336" customFormat="false" ht="15.75" hidden="false" customHeight="true" outlineLevel="0" collapsed="false">
      <c r="A336" s="62"/>
      <c r="B336" s="82"/>
      <c r="C336" s="186"/>
      <c r="D336" s="198"/>
      <c r="E336" s="147"/>
      <c r="F336" s="199"/>
      <c r="G336" s="147"/>
      <c r="H336" s="162"/>
      <c r="I336" s="60"/>
      <c r="J336" s="170"/>
      <c r="K336" s="177"/>
      <c r="L336" s="71"/>
      <c r="M336" s="164"/>
      <c r="N336" s="147"/>
      <c r="O336" s="165"/>
      <c r="P336" s="154"/>
      <c r="Q336" s="154"/>
      <c r="R336" s="166"/>
      <c r="S336" s="161"/>
      <c r="U336" s="157"/>
      <c r="V336" s="158"/>
      <c r="X336" s="159"/>
      <c r="Z336" s="160"/>
      <c r="AA336" s="158"/>
      <c r="AC336" s="81"/>
      <c r="AD336" s="161"/>
    </row>
    <row r="337" customFormat="false" ht="15.75" hidden="false" customHeight="true" outlineLevel="0" collapsed="false">
      <c r="A337" s="62"/>
      <c r="B337" s="82" t="s">
        <v>147</v>
      </c>
      <c r="C337" s="145" t="s">
        <v>49</v>
      </c>
      <c r="D337" s="198" t="n">
        <v>2006</v>
      </c>
      <c r="E337" s="147" t="s">
        <v>111</v>
      </c>
      <c r="F337" s="199" t="n">
        <v>0.82</v>
      </c>
      <c r="G337" s="147" t="s">
        <v>42</v>
      </c>
      <c r="H337" s="162" t="s">
        <v>137</v>
      </c>
      <c r="I337" s="60"/>
      <c r="J337" s="170" t="s">
        <v>76</v>
      </c>
      <c r="K337" s="177" t="s">
        <v>134</v>
      </c>
      <c r="L337" s="71"/>
      <c r="M337" s="164"/>
      <c r="N337" s="147"/>
      <c r="O337" s="165"/>
      <c r="P337" s="154"/>
      <c r="Q337" s="154"/>
      <c r="R337" s="166" t="n">
        <f aca="false">0.15*Q325</f>
        <v>-2.31075</v>
      </c>
      <c r="S337" s="161"/>
      <c r="U337" s="157"/>
      <c r="V337" s="158"/>
      <c r="X337" s="159" t="n">
        <f aca="false">R337/F337</f>
        <v>-2.81798780487805</v>
      </c>
      <c r="Z337" s="160" t="n">
        <f aca="false">X337</f>
        <v>-2.81798780487805</v>
      </c>
      <c r="AA337" s="158" t="s">
        <v>46</v>
      </c>
      <c r="AC337" s="81"/>
      <c r="AD337" s="161"/>
    </row>
    <row r="338" customFormat="false" ht="15.75" hidden="false" customHeight="true" outlineLevel="0" collapsed="false">
      <c r="A338" s="62"/>
      <c r="B338" s="82" t="s">
        <v>147</v>
      </c>
      <c r="C338" s="145"/>
      <c r="D338" s="198" t="n">
        <v>2006</v>
      </c>
      <c r="E338" s="147" t="s">
        <v>111</v>
      </c>
      <c r="F338" s="199" t="n">
        <v>0.82</v>
      </c>
      <c r="G338" s="147" t="s">
        <v>42</v>
      </c>
      <c r="H338" s="162" t="s">
        <v>137</v>
      </c>
      <c r="I338" s="60"/>
      <c r="J338" s="170" t="s">
        <v>76</v>
      </c>
      <c r="K338" s="177" t="s">
        <v>145</v>
      </c>
      <c r="L338" s="71"/>
      <c r="M338" s="164"/>
      <c r="N338" s="147"/>
      <c r="O338" s="165"/>
      <c r="P338" s="154"/>
      <c r="Q338" s="154"/>
      <c r="R338" s="166" t="n">
        <f aca="false">0.15*Q326</f>
        <v>-2.070432</v>
      </c>
      <c r="S338" s="161"/>
      <c r="U338" s="157"/>
      <c r="V338" s="158"/>
      <c r="X338" s="159" t="n">
        <f aca="false">R338/F338</f>
        <v>-2.52491707317073</v>
      </c>
      <c r="Z338" s="160" t="n">
        <f aca="false">X338</f>
        <v>-2.52491707317073</v>
      </c>
      <c r="AA338" s="158" t="s">
        <v>46</v>
      </c>
      <c r="AC338" s="81"/>
      <c r="AD338" s="161"/>
    </row>
    <row r="339" customFormat="false" ht="15.75" hidden="false" customHeight="true" outlineLevel="0" collapsed="false">
      <c r="A339" s="62"/>
      <c r="B339" s="82" t="s">
        <v>147</v>
      </c>
      <c r="C339" s="145"/>
      <c r="D339" s="198" t="n">
        <v>2006</v>
      </c>
      <c r="E339" s="147" t="s">
        <v>111</v>
      </c>
      <c r="F339" s="199" t="n">
        <v>0.82</v>
      </c>
      <c r="G339" s="147" t="s">
        <v>42</v>
      </c>
      <c r="H339" s="162" t="s">
        <v>137</v>
      </c>
      <c r="I339" s="60"/>
      <c r="J339" s="170" t="s">
        <v>148</v>
      </c>
      <c r="K339" s="177" t="s">
        <v>149</v>
      </c>
      <c r="L339" s="71"/>
      <c r="M339" s="164"/>
      <c r="N339" s="147"/>
      <c r="O339" s="165"/>
      <c r="P339" s="154"/>
      <c r="Q339" s="154"/>
      <c r="R339" s="166" t="n">
        <f aca="false">0.15*Q327</f>
        <v>-1.534338</v>
      </c>
      <c r="S339" s="161"/>
      <c r="U339" s="157"/>
      <c r="V339" s="158"/>
      <c r="X339" s="159" t="n">
        <f aca="false">R339/F339</f>
        <v>-1.87114390243902</v>
      </c>
      <c r="Z339" s="160" t="n">
        <f aca="false">X339</f>
        <v>-1.87114390243902</v>
      </c>
      <c r="AA339" s="158" t="s">
        <v>46</v>
      </c>
      <c r="AC339" s="81"/>
      <c r="AD339" s="161"/>
    </row>
    <row r="340" customFormat="false" ht="15.75" hidden="false" customHeight="true" outlineLevel="0" collapsed="false">
      <c r="A340" s="62"/>
      <c r="B340" s="82" t="s">
        <v>147</v>
      </c>
      <c r="C340" s="145"/>
      <c r="D340" s="198" t="n">
        <v>2006</v>
      </c>
      <c r="E340" s="147" t="s">
        <v>111</v>
      </c>
      <c r="F340" s="199" t="n">
        <v>0.82</v>
      </c>
      <c r="G340" s="147" t="s">
        <v>42</v>
      </c>
      <c r="H340" s="162" t="s">
        <v>137</v>
      </c>
      <c r="I340" s="60"/>
      <c r="J340" s="170" t="s">
        <v>151</v>
      </c>
      <c r="K340" s="177" t="s">
        <v>152</v>
      </c>
      <c r="L340" s="71"/>
      <c r="M340" s="164"/>
      <c r="N340" s="147"/>
      <c r="O340" s="165"/>
      <c r="P340" s="154"/>
      <c r="Q340" s="154"/>
      <c r="R340" s="166" t="n">
        <f aca="false">0.15*Q328</f>
        <v>-1.793142</v>
      </c>
      <c r="S340" s="161"/>
      <c r="U340" s="157"/>
      <c r="V340" s="158"/>
      <c r="X340" s="159" t="n">
        <f aca="false">R340/F340</f>
        <v>-2.18675853658537</v>
      </c>
      <c r="Z340" s="160" t="n">
        <f aca="false">X340</f>
        <v>-2.18675853658537</v>
      </c>
      <c r="AA340" s="158" t="s">
        <v>46</v>
      </c>
      <c r="AC340" s="81"/>
      <c r="AD340" s="161"/>
    </row>
    <row r="341" customFormat="false" ht="15.75" hidden="false" customHeight="true" outlineLevel="0" collapsed="false">
      <c r="A341" s="62"/>
      <c r="B341" s="82" t="s">
        <v>147</v>
      </c>
      <c r="C341" s="145"/>
      <c r="D341" s="198" t="n">
        <v>2006</v>
      </c>
      <c r="E341" s="147" t="s">
        <v>111</v>
      </c>
      <c r="F341" s="199" t="n">
        <v>0.82</v>
      </c>
      <c r="G341" s="147" t="s">
        <v>42</v>
      </c>
      <c r="H341" s="162" t="s">
        <v>137</v>
      </c>
      <c r="I341" s="60"/>
      <c r="J341" s="170" t="s">
        <v>76</v>
      </c>
      <c r="K341" s="177" t="s">
        <v>153</v>
      </c>
      <c r="L341" s="71"/>
      <c r="M341" s="164"/>
      <c r="N341" s="147"/>
      <c r="O341" s="165"/>
      <c r="P341" s="154"/>
      <c r="Q341" s="154"/>
      <c r="R341" s="166" t="n">
        <f aca="false">0.15*Q329</f>
        <v>-2.273778</v>
      </c>
      <c r="S341" s="161"/>
      <c r="U341" s="157"/>
      <c r="V341" s="158"/>
      <c r="X341" s="159" t="n">
        <f aca="false">R341/F341</f>
        <v>-2.7729</v>
      </c>
      <c r="Z341" s="160" t="n">
        <f aca="false">X341</f>
        <v>-2.7729</v>
      </c>
      <c r="AA341" s="158" t="s">
        <v>46</v>
      </c>
      <c r="AC341" s="81"/>
      <c r="AD341" s="161"/>
    </row>
    <row r="342" customFormat="false" ht="15.75" hidden="false" customHeight="true" outlineLevel="0" collapsed="false">
      <c r="A342" s="62"/>
      <c r="B342" s="202"/>
      <c r="C342" s="112"/>
      <c r="D342" s="200"/>
      <c r="E342" s="114"/>
      <c r="F342" s="204"/>
      <c r="G342" s="114"/>
      <c r="H342" s="116"/>
      <c r="I342" s="60"/>
      <c r="J342" s="117"/>
      <c r="K342" s="118"/>
      <c r="L342" s="71"/>
      <c r="M342" s="119"/>
      <c r="N342" s="114"/>
      <c r="O342" s="120"/>
      <c r="P342" s="121"/>
      <c r="Q342" s="121"/>
      <c r="R342" s="122"/>
      <c r="S342" s="123"/>
      <c r="U342" s="124"/>
      <c r="V342" s="125"/>
      <c r="X342" s="159"/>
      <c r="Z342" s="127"/>
      <c r="AA342" s="125"/>
      <c r="AC342" s="81"/>
      <c r="AD342" s="123"/>
    </row>
    <row r="343" customFormat="false" ht="15.75" hidden="false" customHeight="true" outlineLevel="0" collapsed="false">
      <c r="A343" s="62"/>
      <c r="B343" s="201"/>
      <c r="C343" s="186"/>
      <c r="D343" s="198"/>
      <c r="E343" s="210"/>
      <c r="F343" s="199"/>
      <c r="G343" s="210"/>
      <c r="H343" s="162"/>
      <c r="I343" s="60"/>
      <c r="J343" s="170"/>
      <c r="K343" s="211"/>
      <c r="L343" s="71"/>
      <c r="M343" s="164"/>
      <c r="N343" s="210"/>
      <c r="O343" s="165"/>
      <c r="P343" s="154"/>
      <c r="Q343" s="154"/>
      <c r="R343" s="166"/>
      <c r="S343" s="161"/>
      <c r="U343" s="157"/>
      <c r="V343" s="158"/>
      <c r="X343" s="143"/>
      <c r="Z343" s="205"/>
      <c r="AA343" s="158"/>
      <c r="AC343" s="81"/>
      <c r="AD343" s="161"/>
    </row>
    <row r="344" customFormat="false" ht="15.75" hidden="false" customHeight="true" outlineLevel="0" collapsed="false">
      <c r="A344" s="62"/>
      <c r="B344" s="201" t="s">
        <v>156</v>
      </c>
      <c r="C344" s="145" t="s">
        <v>40</v>
      </c>
      <c r="D344" s="198" t="n">
        <v>2006</v>
      </c>
      <c r="E344" s="210" t="s">
        <v>111</v>
      </c>
      <c r="F344" s="199" t="n">
        <v>0.81</v>
      </c>
      <c r="G344" s="210" t="s">
        <v>42</v>
      </c>
      <c r="H344" s="162" t="s">
        <v>137</v>
      </c>
      <c r="I344" s="60"/>
      <c r="J344" s="170" t="s">
        <v>72</v>
      </c>
      <c r="K344" s="211" t="s">
        <v>120</v>
      </c>
      <c r="L344" s="71"/>
      <c r="M344" s="164" t="s">
        <v>44</v>
      </c>
      <c r="N344" s="210" t="s">
        <v>74</v>
      </c>
      <c r="O344" s="165"/>
      <c r="P344" s="154" t="n">
        <v>19.4</v>
      </c>
      <c r="Q344" s="154"/>
      <c r="R344" s="166"/>
      <c r="S344" s="161"/>
      <c r="U344" s="157" t="n">
        <f aca="false">P344/F344</f>
        <v>23.9506172839506</v>
      </c>
      <c r="V344" s="158" t="s">
        <v>46</v>
      </c>
      <c r="X344" s="159"/>
      <c r="Z344" s="205" t="n">
        <f aca="false">U344</f>
        <v>23.9506172839506</v>
      </c>
      <c r="AA344" s="158" t="s">
        <v>46</v>
      </c>
      <c r="AC344" s="81"/>
      <c r="AD344" s="161"/>
    </row>
    <row r="345" customFormat="false" ht="15.75" hidden="false" customHeight="true" outlineLevel="0" collapsed="false">
      <c r="A345" s="62"/>
      <c r="B345" s="201"/>
      <c r="C345" s="145"/>
      <c r="D345" s="198"/>
      <c r="E345" s="210"/>
      <c r="F345" s="199"/>
      <c r="G345" s="210"/>
      <c r="H345" s="162"/>
      <c r="I345" s="60"/>
      <c r="J345" s="170"/>
      <c r="K345" s="211"/>
      <c r="L345" s="71"/>
      <c r="M345" s="164"/>
      <c r="N345" s="210"/>
      <c r="O345" s="165"/>
      <c r="P345" s="154"/>
      <c r="Q345" s="154"/>
      <c r="R345" s="166"/>
      <c r="S345" s="161"/>
      <c r="U345" s="157"/>
      <c r="V345" s="158"/>
      <c r="X345" s="159"/>
      <c r="Z345" s="205"/>
      <c r="AA345" s="158"/>
      <c r="AC345" s="81"/>
      <c r="AD345" s="161"/>
    </row>
    <row r="346" customFormat="false" ht="15.75" hidden="false" customHeight="true" outlineLevel="0" collapsed="false">
      <c r="A346" s="62"/>
      <c r="B346" s="201" t="s">
        <v>156</v>
      </c>
      <c r="C346" s="145" t="s">
        <v>47</v>
      </c>
      <c r="D346" s="198" t="n">
        <v>2006</v>
      </c>
      <c r="E346" s="210" t="s">
        <v>111</v>
      </c>
      <c r="F346" s="199" t="n">
        <v>0.81</v>
      </c>
      <c r="G346" s="210" t="s">
        <v>42</v>
      </c>
      <c r="H346" s="162" t="s">
        <v>137</v>
      </c>
      <c r="I346" s="60"/>
      <c r="J346" s="170" t="s">
        <v>72</v>
      </c>
      <c r="K346" s="211" t="s">
        <v>120</v>
      </c>
      <c r="L346" s="71"/>
      <c r="M346" s="164" t="s">
        <v>84</v>
      </c>
      <c r="N346" s="212" t="s">
        <v>157</v>
      </c>
      <c r="O346" s="165"/>
      <c r="P346" s="154" t="n">
        <v>-8.05</v>
      </c>
      <c r="Q346" s="167" t="n">
        <f aca="false">P346*$Q$10</f>
        <v>-9.92082</v>
      </c>
      <c r="R346" s="166"/>
      <c r="S346" s="161"/>
      <c r="U346" s="157" t="n">
        <f aca="false">Q346/F346</f>
        <v>-12.2479259259259</v>
      </c>
      <c r="V346" s="158" t="s">
        <v>46</v>
      </c>
      <c r="X346" s="159"/>
      <c r="Z346" s="205" t="n">
        <f aca="false">U346</f>
        <v>-12.2479259259259</v>
      </c>
      <c r="AA346" s="158" t="s">
        <v>46</v>
      </c>
      <c r="AC346" s="81"/>
      <c r="AD346" s="161"/>
    </row>
    <row r="347" customFormat="false" ht="15.75" hidden="false" customHeight="true" outlineLevel="0" collapsed="false">
      <c r="A347" s="62"/>
      <c r="B347" s="201"/>
      <c r="C347" s="145"/>
      <c r="D347" s="198"/>
      <c r="E347" s="210"/>
      <c r="F347" s="199"/>
      <c r="G347" s="210"/>
      <c r="H347" s="162"/>
      <c r="I347" s="60"/>
      <c r="J347" s="170"/>
      <c r="K347" s="211"/>
      <c r="L347" s="71"/>
      <c r="M347" s="164"/>
      <c r="N347" s="212"/>
      <c r="O347" s="165"/>
      <c r="P347" s="154"/>
      <c r="Q347" s="154"/>
      <c r="R347" s="166"/>
      <c r="S347" s="161"/>
      <c r="U347" s="157"/>
      <c r="V347" s="158"/>
      <c r="X347" s="159"/>
      <c r="Z347" s="205"/>
      <c r="AA347" s="158"/>
      <c r="AC347" s="81"/>
      <c r="AD347" s="161"/>
    </row>
    <row r="348" customFormat="false" ht="15.75" hidden="false" customHeight="true" outlineLevel="0" collapsed="false">
      <c r="A348" s="62"/>
      <c r="B348" s="201" t="s">
        <v>156</v>
      </c>
      <c r="C348" s="145" t="s">
        <v>48</v>
      </c>
      <c r="D348" s="198" t="n">
        <v>2006</v>
      </c>
      <c r="E348" s="210" t="s">
        <v>111</v>
      </c>
      <c r="F348" s="199" t="n">
        <v>0.81</v>
      </c>
      <c r="G348" s="210" t="s">
        <v>42</v>
      </c>
      <c r="H348" s="162" t="s">
        <v>137</v>
      </c>
      <c r="I348" s="60"/>
      <c r="J348" s="170" t="s">
        <v>72</v>
      </c>
      <c r="K348" s="211" t="s">
        <v>120</v>
      </c>
      <c r="L348" s="71"/>
      <c r="M348" s="164" t="s">
        <v>84</v>
      </c>
      <c r="N348" s="212" t="s">
        <v>122</v>
      </c>
      <c r="O348" s="165"/>
      <c r="P348" s="154" t="n">
        <v>-4</v>
      </c>
      <c r="Q348" s="154"/>
      <c r="R348" s="166" t="n">
        <f aca="false">0.5*Q346</f>
        <v>-4.96041</v>
      </c>
      <c r="S348" s="161"/>
      <c r="U348" s="157" t="n">
        <f aca="false">P348/F348</f>
        <v>-4.93827160493827</v>
      </c>
      <c r="V348" s="158" t="s">
        <v>46</v>
      </c>
      <c r="X348" s="159" t="n">
        <f aca="false">R348/F348</f>
        <v>-6.12396296296296</v>
      </c>
      <c r="Z348" s="205" t="n">
        <f aca="false">X348</f>
        <v>-6.12396296296296</v>
      </c>
      <c r="AA348" s="158" t="s">
        <v>46</v>
      </c>
      <c r="AC348" s="81"/>
      <c r="AD348" s="161"/>
    </row>
    <row r="349" customFormat="false" ht="15.75" hidden="false" customHeight="true" outlineLevel="0" collapsed="false">
      <c r="A349" s="62"/>
      <c r="B349" s="201"/>
      <c r="C349" s="145"/>
      <c r="D349" s="198"/>
      <c r="E349" s="210"/>
      <c r="F349" s="199"/>
      <c r="G349" s="210"/>
      <c r="H349" s="162"/>
      <c r="I349" s="60"/>
      <c r="J349" s="170"/>
      <c r="K349" s="211"/>
      <c r="L349" s="71"/>
      <c r="M349" s="164"/>
      <c r="N349" s="212"/>
      <c r="O349" s="165"/>
      <c r="P349" s="154"/>
      <c r="Q349" s="154"/>
      <c r="R349" s="166"/>
      <c r="S349" s="161"/>
      <c r="U349" s="157"/>
      <c r="V349" s="158"/>
      <c r="X349" s="159"/>
      <c r="Z349" s="205"/>
      <c r="AA349" s="158"/>
      <c r="AC349" s="81"/>
      <c r="AD349" s="161"/>
    </row>
    <row r="350" customFormat="false" ht="15.75" hidden="false" customHeight="true" outlineLevel="0" collapsed="false">
      <c r="A350" s="62"/>
      <c r="B350" s="201" t="s">
        <v>156</v>
      </c>
      <c r="C350" s="145" t="s">
        <v>49</v>
      </c>
      <c r="D350" s="198" t="n">
        <v>2006</v>
      </c>
      <c r="E350" s="210" t="s">
        <v>111</v>
      </c>
      <c r="F350" s="199" t="n">
        <v>0.81</v>
      </c>
      <c r="G350" s="210" t="s">
        <v>42</v>
      </c>
      <c r="H350" s="162" t="s">
        <v>137</v>
      </c>
      <c r="I350" s="60"/>
      <c r="J350" s="170" t="s">
        <v>72</v>
      </c>
      <c r="K350" s="211" t="s">
        <v>120</v>
      </c>
      <c r="L350" s="71"/>
      <c r="M350" s="164" t="s">
        <v>84</v>
      </c>
      <c r="N350" s="212" t="s">
        <v>94</v>
      </c>
      <c r="O350" s="165"/>
      <c r="P350" s="154"/>
      <c r="Q350" s="154"/>
      <c r="R350" s="166" t="n">
        <f aca="false">0.15*Q346</f>
        <v>-1.488123</v>
      </c>
      <c r="S350" s="161"/>
      <c r="U350" s="157"/>
      <c r="V350" s="158" t="s">
        <v>46</v>
      </c>
      <c r="X350" s="159" t="n">
        <f aca="false">R350/F350</f>
        <v>-1.83718888888889</v>
      </c>
      <c r="Z350" s="205" t="n">
        <f aca="false">X350</f>
        <v>-1.83718888888889</v>
      </c>
      <c r="AA350" s="158" t="s">
        <v>46</v>
      </c>
      <c r="AC350" s="81"/>
      <c r="AD350" s="161"/>
    </row>
    <row r="351" customFormat="false" ht="15.75" hidden="false" customHeight="true" outlineLevel="0" collapsed="false">
      <c r="A351" s="62"/>
      <c r="B351" s="202"/>
      <c r="C351" s="112"/>
      <c r="D351" s="200"/>
      <c r="E351" s="114"/>
      <c r="F351" s="204"/>
      <c r="G351" s="114"/>
      <c r="H351" s="116"/>
      <c r="I351" s="60"/>
      <c r="J351" s="117"/>
      <c r="K351" s="118"/>
      <c r="L351" s="71"/>
      <c r="M351" s="119"/>
      <c r="N351" s="114"/>
      <c r="O351" s="120"/>
      <c r="P351" s="121"/>
      <c r="Q351" s="121"/>
      <c r="R351" s="122"/>
      <c r="S351" s="123"/>
      <c r="U351" s="124"/>
      <c r="V351" s="125"/>
      <c r="X351" s="159"/>
      <c r="Z351" s="213"/>
      <c r="AA351" s="125"/>
      <c r="AC351" s="81"/>
      <c r="AD351" s="123"/>
    </row>
    <row r="352" customFormat="false" ht="15.75" hidden="false" customHeight="true" outlineLevel="0" collapsed="false">
      <c r="A352" s="62"/>
      <c r="B352" s="128"/>
      <c r="C352" s="129"/>
      <c r="D352" s="130"/>
      <c r="E352" s="131"/>
      <c r="F352" s="132"/>
      <c r="G352" s="131"/>
      <c r="H352" s="133"/>
      <c r="I352" s="60"/>
      <c r="J352" s="134"/>
      <c r="K352" s="135"/>
      <c r="L352" s="71"/>
      <c r="M352" s="136"/>
      <c r="N352" s="131"/>
      <c r="O352" s="137"/>
      <c r="P352" s="138"/>
      <c r="Q352" s="138"/>
      <c r="R352" s="139"/>
      <c r="S352" s="140"/>
      <c r="U352" s="141"/>
      <c r="V352" s="142"/>
      <c r="X352" s="143"/>
      <c r="Z352" s="214"/>
      <c r="AA352" s="142"/>
      <c r="AC352" s="81"/>
      <c r="AD352" s="140"/>
    </row>
    <row r="353" customFormat="false" ht="15.75" hidden="false" customHeight="true" outlineLevel="0" collapsed="false">
      <c r="A353" s="62"/>
      <c r="B353" s="82" t="s">
        <v>158</v>
      </c>
      <c r="C353" s="145" t="s">
        <v>40</v>
      </c>
      <c r="D353" s="4" t="n">
        <v>2000</v>
      </c>
      <c r="E353" s="210" t="s">
        <v>51</v>
      </c>
      <c r="F353" s="215" t="n">
        <v>0.85</v>
      </c>
      <c r="G353" s="210" t="s">
        <v>42</v>
      </c>
      <c r="H353" s="162" t="s">
        <v>66</v>
      </c>
      <c r="I353" s="60"/>
      <c r="J353" s="170" t="s">
        <v>72</v>
      </c>
      <c r="K353" s="211" t="s">
        <v>159</v>
      </c>
      <c r="L353" s="71"/>
      <c r="M353" s="164" t="s">
        <v>69</v>
      </c>
      <c r="N353" s="210" t="s">
        <v>68</v>
      </c>
      <c r="O353" s="165"/>
      <c r="P353" s="154" t="n">
        <v>8.9</v>
      </c>
      <c r="Q353" s="154"/>
      <c r="R353" s="166"/>
      <c r="S353" s="161"/>
      <c r="U353" s="157" t="n">
        <f aca="false">P353/F353</f>
        <v>10.4705882352941</v>
      </c>
      <c r="V353" s="158" t="s">
        <v>46</v>
      </c>
      <c r="X353" s="159"/>
      <c r="Z353" s="205" t="n">
        <f aca="false">U353</f>
        <v>10.4705882352941</v>
      </c>
      <c r="AA353" s="158" t="s">
        <v>46</v>
      </c>
      <c r="AC353" s="81"/>
      <c r="AD353" s="161"/>
    </row>
    <row r="354" customFormat="false" ht="15.75" hidden="false" customHeight="true" outlineLevel="0" collapsed="false">
      <c r="A354" s="62"/>
      <c r="B354" s="82"/>
      <c r="C354" s="145"/>
      <c r="D354" s="146"/>
      <c r="E354" s="210"/>
      <c r="F354" s="148"/>
      <c r="G354" s="210"/>
      <c r="H354" s="162"/>
      <c r="I354" s="60"/>
      <c r="J354" s="170"/>
      <c r="K354" s="211"/>
      <c r="L354" s="71"/>
      <c r="M354" s="164"/>
      <c r="N354" s="210"/>
      <c r="O354" s="165"/>
      <c r="P354" s="154"/>
      <c r="Q354" s="154"/>
      <c r="R354" s="166"/>
      <c r="S354" s="161"/>
      <c r="U354" s="157"/>
      <c r="V354" s="158"/>
      <c r="X354" s="126"/>
      <c r="Z354" s="205"/>
      <c r="AA354" s="158"/>
      <c r="AC354" s="81"/>
      <c r="AD354" s="161"/>
    </row>
    <row r="355" customFormat="false" ht="15.75" hidden="false" customHeight="true" outlineLevel="0" collapsed="false">
      <c r="A355" s="62"/>
      <c r="B355" s="128"/>
      <c r="C355" s="129"/>
      <c r="D355" s="130"/>
      <c r="E355" s="131"/>
      <c r="F355" s="132"/>
      <c r="G355" s="131"/>
      <c r="H355" s="133"/>
      <c r="I355" s="60"/>
      <c r="J355" s="134"/>
      <c r="K355" s="135"/>
      <c r="L355" s="71"/>
      <c r="M355" s="136"/>
      <c r="N355" s="131"/>
      <c r="O355" s="137"/>
      <c r="P355" s="138"/>
      <c r="Q355" s="138"/>
      <c r="R355" s="139"/>
      <c r="S355" s="140"/>
      <c r="U355" s="141"/>
      <c r="V355" s="142"/>
      <c r="X355" s="159"/>
      <c r="Z355" s="144"/>
      <c r="AA355" s="142"/>
      <c r="AC355" s="81"/>
      <c r="AD355" s="140"/>
    </row>
    <row r="356" customFormat="false" ht="15.75" hidden="false" customHeight="true" outlineLevel="0" collapsed="false">
      <c r="A356" s="62"/>
      <c r="B356" s="201" t="s">
        <v>160</v>
      </c>
      <c r="C356" s="145" t="s">
        <v>40</v>
      </c>
      <c r="D356" s="198" t="n">
        <v>2006</v>
      </c>
      <c r="E356" s="147" t="s">
        <v>51</v>
      </c>
      <c r="F356" s="199" t="n">
        <v>0.71</v>
      </c>
      <c r="G356" s="216" t="s">
        <v>42</v>
      </c>
      <c r="H356" s="161" t="s">
        <v>161</v>
      </c>
      <c r="J356" s="170" t="s">
        <v>72</v>
      </c>
      <c r="K356" s="177" t="s">
        <v>60</v>
      </c>
      <c r="L356" s="71"/>
      <c r="M356" s="164" t="s">
        <v>44</v>
      </c>
      <c r="N356" s="147" t="s">
        <v>60</v>
      </c>
      <c r="O356" s="165"/>
      <c r="P356" s="154" t="n">
        <v>15.17</v>
      </c>
      <c r="Q356" s="154"/>
      <c r="R356" s="166"/>
      <c r="S356" s="161"/>
      <c r="U356" s="157" t="n">
        <f aca="false">P356/F356</f>
        <v>21.3661971830986</v>
      </c>
      <c r="V356" s="158" t="s">
        <v>46</v>
      </c>
      <c r="X356" s="159"/>
      <c r="Z356" s="160" t="n">
        <f aca="false">U356</f>
        <v>21.3661971830986</v>
      </c>
      <c r="AA356" s="158" t="s">
        <v>46</v>
      </c>
      <c r="AC356" s="81"/>
      <c r="AD356" s="161"/>
    </row>
    <row r="357" customFormat="false" ht="15.75" hidden="false" customHeight="true" outlineLevel="0" collapsed="false">
      <c r="A357" s="62"/>
      <c r="B357" s="201" t="s">
        <v>160</v>
      </c>
      <c r="C357" s="145"/>
      <c r="D357" s="198" t="n">
        <v>2006</v>
      </c>
      <c r="E357" s="147" t="s">
        <v>51</v>
      </c>
      <c r="F357" s="199" t="n">
        <v>0.71</v>
      </c>
      <c r="G357" s="216" t="s">
        <v>42</v>
      </c>
      <c r="H357" s="161" t="s">
        <v>161</v>
      </c>
      <c r="J357" s="170" t="s">
        <v>72</v>
      </c>
      <c r="K357" s="177" t="s">
        <v>120</v>
      </c>
      <c r="L357" s="71"/>
      <c r="M357" s="164" t="s">
        <v>44</v>
      </c>
      <c r="N357" s="147" t="s">
        <v>60</v>
      </c>
      <c r="O357" s="165"/>
      <c r="P357" s="154" t="n">
        <v>19.41</v>
      </c>
      <c r="Q357" s="154"/>
      <c r="R357" s="166"/>
      <c r="S357" s="161"/>
      <c r="U357" s="157" t="n">
        <f aca="false">P357/F357</f>
        <v>27.3380281690141</v>
      </c>
      <c r="V357" s="158" t="s">
        <v>46</v>
      </c>
      <c r="X357" s="159"/>
      <c r="Z357" s="160" t="n">
        <f aca="false">U357</f>
        <v>27.3380281690141</v>
      </c>
      <c r="AA357" s="158" t="s">
        <v>46</v>
      </c>
      <c r="AC357" s="81"/>
      <c r="AD357" s="161"/>
    </row>
    <row r="358" customFormat="false" ht="15.75" hidden="false" customHeight="true" outlineLevel="0" collapsed="false">
      <c r="A358" s="62"/>
      <c r="B358" s="201"/>
      <c r="C358" s="145"/>
      <c r="D358" s="198"/>
      <c r="E358" s="147"/>
      <c r="F358" s="199"/>
      <c r="G358" s="147"/>
      <c r="H358" s="162"/>
      <c r="I358" s="60"/>
      <c r="J358" s="170"/>
      <c r="K358" s="177"/>
      <c r="L358" s="71"/>
      <c r="M358" s="164"/>
      <c r="N358" s="147"/>
      <c r="O358" s="165"/>
      <c r="P358" s="154"/>
      <c r="Q358" s="154"/>
      <c r="R358" s="166"/>
      <c r="S358" s="161"/>
      <c r="U358" s="157"/>
      <c r="V358" s="158"/>
      <c r="X358" s="159"/>
      <c r="Z358" s="160"/>
      <c r="AA358" s="158"/>
      <c r="AC358" s="81"/>
      <c r="AD358" s="161"/>
    </row>
    <row r="359" customFormat="false" ht="15.75" hidden="false" customHeight="true" outlineLevel="0" collapsed="false">
      <c r="A359" s="62"/>
      <c r="B359" s="201" t="s">
        <v>160</v>
      </c>
      <c r="C359" s="145" t="s">
        <v>47</v>
      </c>
      <c r="D359" s="198" t="n">
        <v>2006</v>
      </c>
      <c r="E359" s="147" t="s">
        <v>51</v>
      </c>
      <c r="F359" s="199" t="n">
        <v>0.71</v>
      </c>
      <c r="G359" s="147" t="s">
        <v>42</v>
      </c>
      <c r="H359" s="162" t="s">
        <v>162</v>
      </c>
      <c r="I359" s="60"/>
      <c r="J359" s="170" t="s">
        <v>72</v>
      </c>
      <c r="K359" s="177" t="s">
        <v>60</v>
      </c>
      <c r="L359" s="71"/>
      <c r="M359" s="164" t="s">
        <v>44</v>
      </c>
      <c r="N359" s="147" t="s">
        <v>60</v>
      </c>
      <c r="O359" s="165"/>
      <c r="P359" s="154" t="n">
        <v>-8.38</v>
      </c>
      <c r="Q359" s="167"/>
      <c r="R359" s="166"/>
      <c r="S359" s="161"/>
      <c r="U359" s="157" t="n">
        <f aca="false">P359/F359</f>
        <v>-11.8028169014085</v>
      </c>
      <c r="V359" s="158" t="s">
        <v>46</v>
      </c>
      <c r="X359" s="159"/>
      <c r="Z359" s="160" t="n">
        <f aca="false">U359</f>
        <v>-11.8028169014085</v>
      </c>
      <c r="AA359" s="158" t="s">
        <v>46</v>
      </c>
      <c r="AC359" s="81"/>
      <c r="AD359" s="161"/>
    </row>
    <row r="360" customFormat="false" ht="17" hidden="false" customHeight="true" outlineLevel="0" collapsed="false">
      <c r="A360" s="62"/>
      <c r="B360" s="201" t="s">
        <v>160</v>
      </c>
      <c r="C360" s="145"/>
      <c r="D360" s="198" t="n">
        <v>2006</v>
      </c>
      <c r="E360" s="147" t="s">
        <v>51</v>
      </c>
      <c r="F360" s="199" t="n">
        <v>0.71</v>
      </c>
      <c r="G360" s="147" t="s">
        <v>42</v>
      </c>
      <c r="H360" s="162" t="s">
        <v>162</v>
      </c>
      <c r="I360" s="60"/>
      <c r="J360" s="170" t="s">
        <v>72</v>
      </c>
      <c r="K360" s="177" t="s">
        <v>120</v>
      </c>
      <c r="L360" s="71"/>
      <c r="M360" s="164" t="s">
        <v>44</v>
      </c>
      <c r="N360" s="147" t="s">
        <v>60</v>
      </c>
      <c r="O360" s="165"/>
      <c r="P360" s="154" t="n">
        <v>-10.35</v>
      </c>
      <c r="Q360" s="154"/>
      <c r="R360" s="166"/>
      <c r="S360" s="161"/>
      <c r="U360" s="157" t="n">
        <f aca="false">P360/F360</f>
        <v>-14.5774647887324</v>
      </c>
      <c r="V360" s="158" t="s">
        <v>46</v>
      </c>
      <c r="X360" s="159"/>
      <c r="Z360" s="160" t="n">
        <f aca="false">U360</f>
        <v>-14.5774647887324</v>
      </c>
      <c r="AA360" s="158" t="s">
        <v>46</v>
      </c>
      <c r="AC360" s="81"/>
      <c r="AD360" s="161"/>
    </row>
    <row r="361" customFormat="false" ht="17.75" hidden="false" customHeight="true" outlineLevel="0" collapsed="false">
      <c r="A361" s="62"/>
      <c r="B361" s="201"/>
      <c r="C361" s="145"/>
      <c r="D361" s="198"/>
      <c r="E361" s="147"/>
      <c r="F361" s="199"/>
      <c r="G361" s="147"/>
      <c r="H361" s="162"/>
      <c r="I361" s="60"/>
      <c r="J361" s="170"/>
      <c r="K361" s="177"/>
      <c r="L361" s="71"/>
      <c r="M361" s="164"/>
      <c r="N361" s="147"/>
      <c r="O361" s="165"/>
      <c r="P361" s="154"/>
      <c r="Q361" s="154"/>
      <c r="R361" s="166"/>
      <c r="S361" s="161"/>
      <c r="U361" s="157"/>
      <c r="V361" s="158"/>
      <c r="X361" s="159"/>
      <c r="Z361" s="160"/>
      <c r="AA361" s="158"/>
      <c r="AC361" s="81"/>
      <c r="AD361" s="161"/>
    </row>
    <row r="362" customFormat="false" ht="15.75" hidden="false" customHeight="true" outlineLevel="0" collapsed="false">
      <c r="A362" s="62"/>
      <c r="B362" s="201" t="s">
        <v>160</v>
      </c>
      <c r="C362" s="145" t="s">
        <v>48</v>
      </c>
      <c r="D362" s="198" t="n">
        <v>2006</v>
      </c>
      <c r="E362" s="147" t="s">
        <v>51</v>
      </c>
      <c r="F362" s="199" t="n">
        <v>0.71</v>
      </c>
      <c r="G362" s="147" t="s">
        <v>42</v>
      </c>
      <c r="H362" s="162" t="s">
        <v>162</v>
      </c>
      <c r="I362" s="60"/>
      <c r="J362" s="170" t="s">
        <v>72</v>
      </c>
      <c r="K362" s="177" t="s">
        <v>60</v>
      </c>
      <c r="L362" s="71"/>
      <c r="M362" s="164" t="s">
        <v>44</v>
      </c>
      <c r="N362" s="147" t="s">
        <v>60</v>
      </c>
      <c r="O362" s="165"/>
      <c r="P362" s="154" t="n">
        <v>-5.01</v>
      </c>
      <c r="Q362" s="154"/>
      <c r="R362" s="166"/>
      <c r="S362" s="161"/>
      <c r="U362" s="157" t="n">
        <f aca="false">P362/F362</f>
        <v>-7.05633802816901</v>
      </c>
      <c r="V362" s="158" t="s">
        <v>46</v>
      </c>
      <c r="X362" s="159"/>
      <c r="Z362" s="160" t="n">
        <f aca="false">U362</f>
        <v>-7.05633802816901</v>
      </c>
      <c r="AA362" s="158" t="s">
        <v>46</v>
      </c>
      <c r="AC362" s="81"/>
      <c r="AD362" s="161"/>
    </row>
    <row r="363" customFormat="false" ht="15.75" hidden="false" customHeight="true" outlineLevel="0" collapsed="false">
      <c r="A363" s="62"/>
      <c r="B363" s="201" t="s">
        <v>160</v>
      </c>
      <c r="C363" s="145"/>
      <c r="D363" s="198" t="n">
        <v>2006</v>
      </c>
      <c r="E363" s="147" t="s">
        <v>51</v>
      </c>
      <c r="F363" s="199" t="n">
        <v>0.71</v>
      </c>
      <c r="G363" s="147" t="s">
        <v>42</v>
      </c>
      <c r="H363" s="162" t="s">
        <v>162</v>
      </c>
      <c r="I363" s="60"/>
      <c r="J363" s="170" t="s">
        <v>72</v>
      </c>
      <c r="K363" s="177" t="s">
        <v>120</v>
      </c>
      <c r="L363" s="71"/>
      <c r="M363" s="164" t="s">
        <v>44</v>
      </c>
      <c r="N363" s="147" t="s">
        <v>60</v>
      </c>
      <c r="O363" s="165"/>
      <c r="P363" s="154" t="n">
        <v>-5.28</v>
      </c>
      <c r="Q363" s="154"/>
      <c r="R363" s="166"/>
      <c r="S363" s="161"/>
      <c r="U363" s="157" t="n">
        <f aca="false">P363/F363</f>
        <v>-7.43661971830986</v>
      </c>
      <c r="V363" s="158" t="s">
        <v>46</v>
      </c>
      <c r="X363" s="159"/>
      <c r="Z363" s="160" t="n">
        <f aca="false">U363</f>
        <v>-7.43661971830986</v>
      </c>
      <c r="AA363" s="158" t="s">
        <v>46</v>
      </c>
      <c r="AC363" s="81"/>
      <c r="AD363" s="161"/>
    </row>
    <row r="364" customFormat="false" ht="15.75" hidden="false" customHeight="true" outlineLevel="0" collapsed="false">
      <c r="A364" s="62"/>
      <c r="B364" s="201"/>
      <c r="C364" s="145"/>
      <c r="D364" s="198"/>
      <c r="E364" s="147"/>
      <c r="F364" s="199"/>
      <c r="G364" s="147"/>
      <c r="H364" s="162"/>
      <c r="I364" s="60"/>
      <c r="J364" s="170"/>
      <c r="K364" s="177"/>
      <c r="L364" s="71"/>
      <c r="M364" s="164"/>
      <c r="N364" s="147"/>
      <c r="O364" s="165"/>
      <c r="P364" s="154"/>
      <c r="Q364" s="154"/>
      <c r="R364" s="166"/>
      <c r="S364" s="161"/>
      <c r="U364" s="157"/>
      <c r="V364" s="158"/>
      <c r="X364" s="159"/>
      <c r="Z364" s="160"/>
      <c r="AA364" s="158"/>
      <c r="AC364" s="81"/>
      <c r="AD364" s="161"/>
    </row>
    <row r="365" customFormat="false" ht="15.75" hidden="false" customHeight="true" outlineLevel="0" collapsed="false">
      <c r="A365" s="62"/>
      <c r="B365" s="201" t="s">
        <v>160</v>
      </c>
      <c r="C365" s="145" t="s">
        <v>49</v>
      </c>
      <c r="D365" s="198" t="n">
        <v>2006</v>
      </c>
      <c r="E365" s="147" t="s">
        <v>51</v>
      </c>
      <c r="F365" s="199" t="n">
        <v>0.71</v>
      </c>
      <c r="G365" s="147" t="s">
        <v>42</v>
      </c>
      <c r="H365" s="162" t="s">
        <v>162</v>
      </c>
      <c r="I365" s="60"/>
      <c r="J365" s="170" t="s">
        <v>72</v>
      </c>
      <c r="K365" s="177" t="s">
        <v>60</v>
      </c>
      <c r="L365" s="71"/>
      <c r="M365" s="164" t="s">
        <v>44</v>
      </c>
      <c r="N365" s="147" t="s">
        <v>60</v>
      </c>
      <c r="O365" s="165"/>
      <c r="P365" s="154" t="n">
        <v>-1.34</v>
      </c>
      <c r="Q365" s="154"/>
      <c r="R365" s="166"/>
      <c r="S365" s="161"/>
      <c r="U365" s="157" t="n">
        <f aca="false">P365/F365</f>
        <v>-1.88732394366197</v>
      </c>
      <c r="V365" s="158" t="s">
        <v>46</v>
      </c>
      <c r="X365" s="159"/>
      <c r="Z365" s="160" t="n">
        <f aca="false">U365</f>
        <v>-1.88732394366197</v>
      </c>
      <c r="AA365" s="158" t="s">
        <v>46</v>
      </c>
      <c r="AC365" s="81"/>
      <c r="AD365" s="161"/>
    </row>
    <row r="366" customFormat="false" ht="15.75" hidden="false" customHeight="true" outlineLevel="0" collapsed="false">
      <c r="A366" s="62"/>
      <c r="B366" s="201" t="s">
        <v>160</v>
      </c>
      <c r="C366" s="145"/>
      <c r="D366" s="198" t="n">
        <v>2006</v>
      </c>
      <c r="E366" s="147" t="s">
        <v>51</v>
      </c>
      <c r="F366" s="199" t="n">
        <v>0.71</v>
      </c>
      <c r="G366" s="147" t="s">
        <v>42</v>
      </c>
      <c r="H366" s="162" t="s">
        <v>162</v>
      </c>
      <c r="I366" s="60"/>
      <c r="J366" s="170" t="s">
        <v>72</v>
      </c>
      <c r="K366" s="177" t="s">
        <v>120</v>
      </c>
      <c r="L366" s="71"/>
      <c r="M366" s="164" t="s">
        <v>44</v>
      </c>
      <c r="N366" s="147" t="s">
        <v>60</v>
      </c>
      <c r="O366" s="165"/>
      <c r="P366" s="154" t="n">
        <v>-1.45</v>
      </c>
      <c r="Q366" s="154"/>
      <c r="R366" s="166"/>
      <c r="S366" s="161"/>
      <c r="U366" s="157" t="n">
        <f aca="false">P366/F366</f>
        <v>-2.04225352112676</v>
      </c>
      <c r="V366" s="158" t="s">
        <v>46</v>
      </c>
      <c r="X366" s="159"/>
      <c r="Z366" s="160" t="n">
        <f aca="false">U366</f>
        <v>-2.04225352112676</v>
      </c>
      <c r="AA366" s="158" t="s">
        <v>46</v>
      </c>
      <c r="AC366" s="81"/>
      <c r="AD366" s="161"/>
    </row>
    <row r="367" customFormat="false" ht="15.75" hidden="false" customHeight="true" outlineLevel="0" collapsed="false">
      <c r="A367" s="62"/>
      <c r="B367" s="217"/>
      <c r="C367" s="218"/>
      <c r="D367" s="219"/>
      <c r="E367" s="220"/>
      <c r="F367" s="221"/>
      <c r="G367" s="220"/>
      <c r="H367" s="222"/>
      <c r="I367" s="60"/>
      <c r="J367" s="223"/>
      <c r="K367" s="224"/>
      <c r="L367" s="225"/>
      <c r="M367" s="226"/>
      <c r="N367" s="220"/>
      <c r="O367" s="227"/>
      <c r="P367" s="228"/>
      <c r="Q367" s="228"/>
      <c r="R367" s="229"/>
      <c r="S367" s="230"/>
      <c r="U367" s="231"/>
      <c r="V367" s="232"/>
      <c r="X367" s="233"/>
      <c r="Z367" s="234"/>
      <c r="AA367" s="232"/>
      <c r="AC367" s="81"/>
      <c r="AD367" s="235"/>
    </row>
    <row r="368" customFormat="false" ht="15.75" hidden="false" customHeight="true" outlineLevel="0" collapsed="false">
      <c r="A368" s="236"/>
      <c r="B368" s="8"/>
      <c r="C368" s="5"/>
      <c r="D368" s="5"/>
      <c r="H368" s="5"/>
      <c r="I368" s="5"/>
      <c r="J368" s="5"/>
      <c r="K368" s="5"/>
      <c r="L368" s="5"/>
      <c r="M368" s="5"/>
      <c r="S368" s="5"/>
      <c r="T368" s="5"/>
      <c r="W368" s="5"/>
      <c r="Y368" s="5"/>
      <c r="Z368" s="5"/>
      <c r="AA368" s="5"/>
      <c r="AB368" s="5"/>
      <c r="AC368" s="5"/>
      <c r="AD368" s="5"/>
    </row>
    <row r="369" customFormat="false" ht="15.75" hidden="false" customHeight="true" outlineLevel="0" collapsed="false">
      <c r="A369" s="236"/>
      <c r="B369" s="237"/>
      <c r="C369" s="238" t="s">
        <v>163</v>
      </c>
      <c r="D369" s="239" t="s">
        <v>164</v>
      </c>
      <c r="E369" s="239"/>
      <c r="F369" s="239"/>
      <c r="G369" s="239"/>
      <c r="H369" s="239"/>
      <c r="I369" s="239"/>
      <c r="J369" s="239"/>
      <c r="K369" s="239"/>
      <c r="L369" s="239"/>
      <c r="M369" s="239"/>
      <c r="N369" s="239"/>
      <c r="O369" s="239"/>
      <c r="P369" s="239"/>
      <c r="Q369" s="239"/>
      <c r="R369" s="239"/>
      <c r="S369" s="239"/>
      <c r="T369" s="239"/>
      <c r="U369" s="239"/>
      <c r="V369" s="239"/>
      <c r="W369" s="239"/>
      <c r="X369" s="239"/>
      <c r="Y369" s="239"/>
      <c r="Z369" s="239"/>
      <c r="AA369" s="239"/>
      <c r="AB369" s="239"/>
      <c r="AC369" s="239"/>
      <c r="AD369" s="239"/>
    </row>
    <row r="370" customFormat="false" ht="15.75" hidden="false" customHeight="true" outlineLevel="0" collapsed="false">
      <c r="A370" s="236"/>
      <c r="B370" s="237"/>
      <c r="C370" s="238" t="s">
        <v>165</v>
      </c>
      <c r="D370" s="239" t="s">
        <v>166</v>
      </c>
      <c r="E370" s="239"/>
      <c r="F370" s="239"/>
      <c r="G370" s="239"/>
      <c r="H370" s="239"/>
      <c r="I370" s="239"/>
      <c r="J370" s="239"/>
      <c r="K370" s="239"/>
      <c r="L370" s="239"/>
      <c r="M370" s="239"/>
      <c r="N370" s="239"/>
      <c r="O370" s="239"/>
      <c r="P370" s="239"/>
      <c r="Q370" s="239"/>
      <c r="R370" s="239"/>
      <c r="S370" s="239"/>
      <c r="T370" s="239"/>
      <c r="U370" s="239"/>
      <c r="V370" s="239"/>
      <c r="W370" s="239"/>
      <c r="X370" s="239"/>
      <c r="Y370" s="239"/>
      <c r="Z370" s="239"/>
      <c r="AA370" s="239"/>
      <c r="AB370" s="239"/>
      <c r="AC370" s="239"/>
      <c r="AD370" s="239"/>
    </row>
    <row r="371" customFormat="false" ht="15.75" hidden="false" customHeight="true" outlineLevel="0" collapsed="false">
      <c r="A371" s="236"/>
      <c r="B371" s="240"/>
      <c r="C371" s="241" t="s">
        <v>167</v>
      </c>
      <c r="D371" s="242" t="s">
        <v>168</v>
      </c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  <c r="AA371" s="242"/>
      <c r="AB371" s="242"/>
      <c r="AC371" s="242"/>
      <c r="AD371" s="242"/>
    </row>
    <row r="372" customFormat="false" ht="15.75" hidden="false" customHeight="true" outlineLevel="0" collapsed="false">
      <c r="A372" s="236"/>
      <c r="B372" s="243"/>
      <c r="C372" s="244" t="s">
        <v>169</v>
      </c>
      <c r="D372" s="239" t="s">
        <v>170</v>
      </c>
      <c r="E372" s="239"/>
      <c r="F372" s="239"/>
      <c r="G372" s="239"/>
      <c r="H372" s="239"/>
      <c r="I372" s="239"/>
      <c r="J372" s="239"/>
      <c r="K372" s="239"/>
      <c r="L372" s="239"/>
      <c r="M372" s="239"/>
      <c r="N372" s="239"/>
      <c r="O372" s="239"/>
      <c r="P372" s="239"/>
      <c r="Q372" s="239"/>
      <c r="R372" s="239"/>
      <c r="S372" s="239"/>
      <c r="T372" s="239"/>
      <c r="U372" s="239"/>
      <c r="V372" s="239"/>
      <c r="W372" s="239"/>
      <c r="X372" s="239"/>
      <c r="Y372" s="239"/>
      <c r="Z372" s="239"/>
      <c r="AA372" s="239"/>
      <c r="AB372" s="239"/>
      <c r="AC372" s="239"/>
      <c r="AD372" s="239"/>
    </row>
    <row r="373" customFormat="false" ht="15.75" hidden="true" customHeight="true" outlineLevel="0" collapsed="false">
      <c r="A373" s="245"/>
      <c r="B373" s="8"/>
      <c r="AC373" s="246"/>
    </row>
    <row r="374" customFormat="false" ht="15.75" hidden="true" customHeight="true" outlineLevel="0" collapsed="false">
      <c r="A374" s="245"/>
      <c r="B374" s="8"/>
      <c r="AC374" s="246"/>
    </row>
    <row r="375" customFormat="false" ht="15.75" hidden="true" customHeight="true" outlineLevel="0" collapsed="false">
      <c r="A375" s="245"/>
      <c r="B375" s="8"/>
      <c r="AC375" s="246"/>
    </row>
    <row r="376" customFormat="false" ht="15.75" hidden="true" customHeight="true" outlineLevel="0" collapsed="false">
      <c r="A376" s="245"/>
      <c r="B376" s="8"/>
      <c r="AC376" s="246"/>
    </row>
    <row r="377" customFormat="false" ht="15.75" hidden="true" customHeight="true" outlineLevel="0" collapsed="false">
      <c r="A377" s="245"/>
      <c r="B377" s="8"/>
      <c r="AC377" s="246"/>
    </row>
    <row r="378" customFormat="false" ht="15.75" hidden="true" customHeight="true" outlineLevel="0" collapsed="false">
      <c r="A378" s="245"/>
      <c r="B378" s="8"/>
      <c r="AC378" s="246"/>
    </row>
    <row r="379" customFormat="false" ht="15.75" hidden="true" customHeight="true" outlineLevel="0" collapsed="false">
      <c r="A379" s="245"/>
      <c r="B379" s="8"/>
      <c r="AC379" s="246"/>
    </row>
    <row r="380" customFormat="false" ht="15.75" hidden="true" customHeight="true" outlineLevel="0" collapsed="false">
      <c r="A380" s="245"/>
      <c r="B380" s="8"/>
      <c r="AC380" s="246"/>
    </row>
    <row r="381" customFormat="false" ht="15.75" hidden="true" customHeight="true" outlineLevel="0" collapsed="false">
      <c r="A381" s="245"/>
      <c r="B381" s="8"/>
      <c r="AC381" s="246"/>
    </row>
    <row r="382" customFormat="false" ht="15.75" hidden="true" customHeight="true" outlineLevel="0" collapsed="false">
      <c r="A382" s="245"/>
      <c r="B382" s="8"/>
      <c r="AC382" s="247"/>
    </row>
    <row r="383" customFormat="false" ht="15.75" hidden="true" customHeight="true" outlineLevel="0" collapsed="false">
      <c r="A383" s="248"/>
      <c r="B383" s="8"/>
      <c r="AC383" s="249"/>
    </row>
    <row r="384" customFormat="false" ht="15.75" hidden="true" customHeight="true" outlineLevel="0" collapsed="false">
      <c r="A384" s="248"/>
      <c r="B384" s="8"/>
    </row>
    <row r="385" customFormat="false" ht="15.75" hidden="true" customHeight="true" outlineLevel="0" collapsed="false">
      <c r="B385" s="8"/>
    </row>
    <row r="386" s="8" customFormat="true" ht="15.75" hidden="true" customHeight="true" outlineLevel="0" collapsed="false">
      <c r="C386" s="3"/>
      <c r="D386" s="4"/>
      <c r="E386" s="5"/>
      <c r="F386" s="5"/>
      <c r="G386" s="5"/>
      <c r="H386" s="6"/>
      <c r="I386" s="6"/>
      <c r="J386" s="6"/>
      <c r="K386" s="6"/>
      <c r="L386" s="6"/>
      <c r="M386" s="6"/>
      <c r="N386" s="5"/>
      <c r="O386" s="5"/>
      <c r="P386" s="5"/>
      <c r="Q386" s="5"/>
      <c r="R386" s="5"/>
      <c r="S386" s="6"/>
      <c r="T386" s="6"/>
      <c r="U386" s="5"/>
      <c r="V386" s="5"/>
      <c r="W386" s="6"/>
      <c r="X386" s="5"/>
      <c r="Y386" s="6"/>
      <c r="Z386" s="7"/>
      <c r="AA386" s="7"/>
      <c r="AB386" s="5"/>
      <c r="AC386" s="5"/>
      <c r="AD386" s="6"/>
    </row>
    <row r="387" s="8" customFormat="true" ht="15.75" hidden="true" customHeight="true" outlineLevel="0" collapsed="false">
      <c r="C387" s="3"/>
      <c r="D387" s="4"/>
      <c r="E387" s="5"/>
      <c r="F387" s="5"/>
      <c r="G387" s="5"/>
      <c r="H387" s="6"/>
      <c r="I387" s="6"/>
      <c r="J387" s="6"/>
      <c r="K387" s="6"/>
      <c r="L387" s="6"/>
      <c r="M387" s="6"/>
      <c r="N387" s="5"/>
      <c r="O387" s="5"/>
      <c r="P387" s="5"/>
      <c r="Q387" s="5"/>
      <c r="R387" s="5"/>
      <c r="S387" s="6"/>
      <c r="T387" s="6"/>
      <c r="U387" s="5"/>
      <c r="V387" s="5"/>
      <c r="W387" s="6"/>
      <c r="X387" s="5"/>
      <c r="Y387" s="6"/>
      <c r="Z387" s="7"/>
      <c r="AA387" s="7"/>
      <c r="AB387" s="5"/>
      <c r="AC387" s="5"/>
      <c r="AD387" s="6"/>
    </row>
    <row r="388" s="8" customFormat="true" ht="15.75" hidden="true" customHeight="true" outlineLevel="0" collapsed="false">
      <c r="C388" s="3"/>
      <c r="D388" s="4"/>
      <c r="E388" s="5"/>
      <c r="F388" s="5"/>
      <c r="G388" s="5"/>
      <c r="H388" s="6"/>
      <c r="I388" s="6"/>
      <c r="J388" s="6"/>
      <c r="K388" s="6"/>
      <c r="L388" s="6"/>
      <c r="M388" s="6"/>
      <c r="N388" s="5"/>
      <c r="O388" s="5"/>
      <c r="P388" s="5"/>
      <c r="Q388" s="5"/>
      <c r="R388" s="5"/>
      <c r="S388" s="6"/>
      <c r="T388" s="6"/>
      <c r="U388" s="5"/>
      <c r="V388" s="5"/>
      <c r="W388" s="6"/>
      <c r="X388" s="5"/>
      <c r="Y388" s="6"/>
      <c r="Z388" s="7"/>
      <c r="AA388" s="7"/>
      <c r="AB388" s="5"/>
      <c r="AC388" s="5"/>
      <c r="AD388" s="6"/>
    </row>
    <row r="389" s="8" customFormat="true" ht="15.75" hidden="true" customHeight="true" outlineLevel="0" collapsed="false">
      <c r="B389" s="2"/>
      <c r="C389" s="3"/>
      <c r="D389" s="4"/>
      <c r="E389" s="5"/>
      <c r="F389" s="5"/>
      <c r="G389" s="5"/>
      <c r="H389" s="6"/>
      <c r="I389" s="6"/>
      <c r="J389" s="6"/>
      <c r="K389" s="6"/>
      <c r="L389" s="6"/>
      <c r="M389" s="6"/>
      <c r="N389" s="5"/>
      <c r="O389" s="5"/>
      <c r="P389" s="5"/>
      <c r="Q389" s="5"/>
      <c r="R389" s="5"/>
      <c r="S389" s="6"/>
      <c r="T389" s="6"/>
      <c r="U389" s="5"/>
      <c r="V389" s="5"/>
      <c r="W389" s="6"/>
      <c r="X389" s="5"/>
      <c r="Y389" s="6"/>
      <c r="Z389" s="7"/>
      <c r="AA389" s="7"/>
      <c r="AB389" s="5"/>
      <c r="AC389" s="5"/>
      <c r="AD389" s="6"/>
    </row>
  </sheetData>
  <mergeCells count="88">
    <mergeCell ref="A1:A11"/>
    <mergeCell ref="B1:B4"/>
    <mergeCell ref="D1:H7"/>
    <mergeCell ref="J1:K7"/>
    <mergeCell ref="M1:S7"/>
    <mergeCell ref="U1:V7"/>
    <mergeCell ref="Z1:AA4"/>
    <mergeCell ref="B5:B7"/>
    <mergeCell ref="Z5:AA7"/>
    <mergeCell ref="B8:B9"/>
    <mergeCell ref="C8:C9"/>
    <mergeCell ref="D8:D9"/>
    <mergeCell ref="F8:G8"/>
    <mergeCell ref="J8:J9"/>
    <mergeCell ref="K8:K9"/>
    <mergeCell ref="O8:P8"/>
    <mergeCell ref="U8:V8"/>
    <mergeCell ref="Z8:AA8"/>
    <mergeCell ref="AC8:AC9"/>
    <mergeCell ref="AD8:AD9"/>
    <mergeCell ref="A12:A367"/>
    <mergeCell ref="AC12:AC367"/>
    <mergeCell ref="C13:C14"/>
    <mergeCell ref="C19:C20"/>
    <mergeCell ref="C22:C23"/>
    <mergeCell ref="J26:J32"/>
    <mergeCell ref="C41:C44"/>
    <mergeCell ref="C46:C49"/>
    <mergeCell ref="C51:C54"/>
    <mergeCell ref="C56:C59"/>
    <mergeCell ref="C62:C66"/>
    <mergeCell ref="C68:C72"/>
    <mergeCell ref="C74:C78"/>
    <mergeCell ref="C80:C84"/>
    <mergeCell ref="C87:C91"/>
    <mergeCell ref="C93:C97"/>
    <mergeCell ref="C99:C103"/>
    <mergeCell ref="C105:C109"/>
    <mergeCell ref="C112:C114"/>
    <mergeCell ref="C116:C118"/>
    <mergeCell ref="C120:C122"/>
    <mergeCell ref="C124:C126"/>
    <mergeCell ref="C147:C152"/>
    <mergeCell ref="C154:C159"/>
    <mergeCell ref="C161:C166"/>
    <mergeCell ref="C168:C173"/>
    <mergeCell ref="C176:C180"/>
    <mergeCell ref="C182:C186"/>
    <mergeCell ref="C188:C192"/>
    <mergeCell ref="C194:C198"/>
    <mergeCell ref="C201:C205"/>
    <mergeCell ref="C207:C211"/>
    <mergeCell ref="C213:C217"/>
    <mergeCell ref="C219:C223"/>
    <mergeCell ref="C226:C228"/>
    <mergeCell ref="C230:C232"/>
    <mergeCell ref="C234:C236"/>
    <mergeCell ref="C238:C240"/>
    <mergeCell ref="C243:C245"/>
    <mergeCell ref="C247:C249"/>
    <mergeCell ref="C251:C253"/>
    <mergeCell ref="C255:C257"/>
    <mergeCell ref="C260:C262"/>
    <mergeCell ref="C264:C266"/>
    <mergeCell ref="C268:C270"/>
    <mergeCell ref="C272:C274"/>
    <mergeCell ref="C277:C279"/>
    <mergeCell ref="C281:C283"/>
    <mergeCell ref="C285:C287"/>
    <mergeCell ref="C289:C291"/>
    <mergeCell ref="C303:C304"/>
    <mergeCell ref="C306:C307"/>
    <mergeCell ref="C309:C310"/>
    <mergeCell ref="C312:C313"/>
    <mergeCell ref="C319:C323"/>
    <mergeCell ref="C325:C329"/>
    <mergeCell ref="C331:C335"/>
    <mergeCell ref="C337:C341"/>
    <mergeCell ref="C356:C357"/>
    <mergeCell ref="C359:C360"/>
    <mergeCell ref="C362:C363"/>
    <mergeCell ref="C365:C366"/>
    <mergeCell ref="A368:A372"/>
    <mergeCell ref="D368:AD368"/>
    <mergeCell ref="D369:AD369"/>
    <mergeCell ref="D370:AD370"/>
    <mergeCell ref="D371:AD371"/>
    <mergeCell ref="D372:AD372"/>
  </mergeCells>
  <hyperlinks>
    <hyperlink ref="B13" location="REFERENCES!A13" display="IPCC 1999"/>
    <hyperlink ref="B14" location="REFERENCES!A13" display="IPCC 1999"/>
    <hyperlink ref="B16" location="REFERENCES!A13" display="IPCC 1999"/>
    <hyperlink ref="B17" location="REFERENCES!A13" display="IPCC 1999"/>
    <hyperlink ref="B19" location="REFERENCES!A13" display="IPCC 1999"/>
    <hyperlink ref="B20" location="REFERENCES!A13" display="IPCC 1999"/>
    <hyperlink ref="B22" location="REFERENCES!A13" display="IPCC 1999"/>
    <hyperlink ref="B23" location="REFERENCES!A13" display="IPCC 1999"/>
    <hyperlink ref="B26" location="REFERENCES!A31" display="Sausen et al 2005"/>
    <hyperlink ref="B28" location="REFERENCES!A31" display="Sausen et al 2005"/>
    <hyperlink ref="B30" location="REFERENCES!A31" display="Sausen et al 2005"/>
    <hyperlink ref="B32" location="REFERENCES!A31" display="Sausen et al 2005"/>
    <hyperlink ref="B35" location="REFERENCES!A7" display="Fromming et al 2012"/>
    <hyperlink ref="B38" location="REFERENCES!A23" display="Olivié et al 2012"/>
    <hyperlink ref="B41" location="REFERENCES!A36" display="Stordal et al 2006"/>
    <hyperlink ref="B42" location="REFERENCES!A36" display="Stordal et al 2006"/>
    <hyperlink ref="B43" location="REFERENCES!A36" display="Stordal et al 2006"/>
    <hyperlink ref="B44" location="REFERENCES!A36" display="Stordal et al 2006"/>
    <hyperlink ref="B46" location="REFERENCES!A36" display="Stordal et al 2006"/>
    <hyperlink ref="B47" location="REFERENCES!A36" display="Stordal et al 2006"/>
    <hyperlink ref="B48" location="REFERENCES!A36" display="Stordal et al 2006"/>
    <hyperlink ref="B49" location="REFERENCES!A36" display="Stordal et al 2006"/>
    <hyperlink ref="B51" location="REFERENCES!A36" display="Stordal et al 2006"/>
    <hyperlink ref="B52" location="REFERENCES!A36" display="Stordal et al 2006"/>
    <hyperlink ref="B53" location="REFERENCES!A36" display="Stordal et al 2006"/>
    <hyperlink ref="B54" location="REFERENCES!A36" display="Stordal et al 2006"/>
    <hyperlink ref="B56" location="REFERENCES!A36" display="Stordal et al 2006"/>
    <hyperlink ref="B57" location="REFERENCES!A36" display="Stordal et al 2006"/>
    <hyperlink ref="B58" location="REFERENCES!A36" display="Stordal et al 2006"/>
    <hyperlink ref="B59" location="REFERENCES!A36" display="Stordal et al 2006"/>
    <hyperlink ref="B62" location="REFERENCES!A12" display="Hoor et al 2009"/>
    <hyperlink ref="B63" location="REFERENCES!A12" display="Hoor et al 2009"/>
    <hyperlink ref="B64" location="REFERENCES!A12" display="Hoor et al 2009"/>
    <hyperlink ref="B65" location="REFERENCES!A12" display="Hoor et al 2009"/>
    <hyperlink ref="B66" location="REFERENCES!A12" display="Hoor et al 2009"/>
    <hyperlink ref="B68" location="REFERENCES!A12" display="Hoor et al 2009"/>
    <hyperlink ref="B69" location="REFERENCES!A12" display="Hoor et al 2009"/>
    <hyperlink ref="B70" location="REFERENCES!A12" display="Hoor et al 2009"/>
    <hyperlink ref="B71" location="REFERENCES!A12" display="Hoor et al 2009"/>
    <hyperlink ref="B72" location="REFERENCES!A12" display="Hoor et al 2009"/>
    <hyperlink ref="B74" location="REFERENCES!A12" display="Hoor et al 2009"/>
    <hyperlink ref="B75" location="REFERENCES!A12" display="Hoor et al 2009"/>
    <hyperlink ref="B76" location="REFERENCES!A12" display="Hoor et al 2009"/>
    <hyperlink ref="B77" location="REFERENCES!A12" display="Hoor et al 2009"/>
    <hyperlink ref="B78" location="REFERENCES!A12" display="Hoor et al 2009"/>
    <hyperlink ref="B80" location="REFERENCES!A12" display="Hoor et al 2009"/>
    <hyperlink ref="B81" location="REFERENCES!A12" display="Hoor et al 2009"/>
    <hyperlink ref="B82" location="REFERENCES!A12" display="Hoor et al 2009"/>
    <hyperlink ref="B83" location="REFERENCES!A12" display="Hoor et al 2009"/>
    <hyperlink ref="B84" location="REFERENCES!A12" display="Hoor et al 2009"/>
    <hyperlink ref="B87" location="REFERENCES!A22" display="Myhre et al 2011"/>
    <hyperlink ref="B88" location="REFERENCES!A22" display="Myhre et al 2011"/>
    <hyperlink ref="B89" location="REFERENCES!A22" display="Myhre et al 2011"/>
    <hyperlink ref="B90" location="REFERENCES!A22" display="Myhre et al 2011"/>
    <hyperlink ref="B91" location="REFERENCES!A22" display="Myhre et al 2011"/>
    <hyperlink ref="B93" location="REFERENCES!A22" display="Myhre et al 2011"/>
    <hyperlink ref="B94" location="REFERENCES!A22" display="Myhre et al 2011"/>
    <hyperlink ref="B95" location="REFERENCES!A22" display="Myhre et al 2011"/>
    <hyperlink ref="B96" location="REFERENCES!A22" display="Myhre et al 2011"/>
    <hyperlink ref="B97" location="REFERENCES!A22" display="Myhre et al 2011"/>
    <hyperlink ref="B99" location="REFERENCES!A22" display="Myhre et al 2011"/>
    <hyperlink ref="B100" location="REFERENCES!A22" display="Myhre et al 2011"/>
    <hyperlink ref="B101" location="REFERENCES!A22" display="Myhre et al 2011"/>
    <hyperlink ref="B102" location="REFERENCES!A22" display="Myhre et al 2011"/>
    <hyperlink ref="B103" location="REFERENCES!A22" display="Myhre et al 2011"/>
    <hyperlink ref="B105" location="REFERENCES!A22" display="Myhre et al 2011"/>
    <hyperlink ref="B106" location="REFERENCES!A22" display="Myhre et al 2011"/>
    <hyperlink ref="B107" location="REFERENCES!A22" display="Myhre et al 2011"/>
    <hyperlink ref="B108" location="REFERENCES!A22" display="Myhre et al 2011"/>
    <hyperlink ref="B109" location="REFERENCES!A22" display="Myhre et al 2011"/>
    <hyperlink ref="B112" location="REFERENCES!A11" display="Gottschaldt et al 2013"/>
    <hyperlink ref="B113" location="REFERENCES!A11" display="Gottschaldt et al 2013"/>
    <hyperlink ref="B114" location="REFERENCES!A11" display="Gottschaldt et al 2013"/>
    <hyperlink ref="B116" location="REFERENCES!A11" display="Gottschaldt et al 2013"/>
    <hyperlink ref="B117" location="REFERENCES!A11" display="Gottschaldt et al 2013"/>
    <hyperlink ref="B118" location="REFERENCES!A11" display="Gottschaldt et al 2013"/>
    <hyperlink ref="B120" location="REFERENCES!A11" display="Gottschaldt et al 2013"/>
    <hyperlink ref="B121" location="REFERENCES!A11" display="Gottschaldt et al 2013"/>
    <hyperlink ref="B122" location="REFERENCES!A11" display="Gottschaldt et al 2013"/>
    <hyperlink ref="B124" location="REFERENCES!A11" display="Gottschaldt et al 2013"/>
    <hyperlink ref="B125" location="REFERENCES!A11" display="Gottschaldt et al 2013"/>
    <hyperlink ref="B126" location="REFERENCES!A11" display="Gottschaldt et al 2013"/>
    <hyperlink ref="B129" location="REFERENCES!A17" display="Köhler et al 2008"/>
    <hyperlink ref="B131" location="REFERENCES!A17" display="Köhler et al 2008"/>
    <hyperlink ref="B133" location="REFERENCES!A17" display="Köhler et al 2008"/>
    <hyperlink ref="B135" location="REFERENCES!A17" display="Köhler et al 2008"/>
    <hyperlink ref="B138" location="REFERENCES!A18" display="Köhler et al 2013"/>
    <hyperlink ref="B140" location="REFERENCES!A18" display="Köhler et al 2013"/>
    <hyperlink ref="B142" location="REFERENCES!A18" display="Köhler et al 2013"/>
    <hyperlink ref="B144" location="REFERENCES!A18" display="Köhler et al 2013"/>
    <hyperlink ref="B147" location="REFERENCES!A33" display="Skowron et al 2013"/>
    <hyperlink ref="B148" location="REFERENCES!A33" display="Skowron et al 2013"/>
    <hyperlink ref="B149" location="REFERENCES!A33" display="Skowron et al 2013"/>
    <hyperlink ref="B150" location="REFERENCES!A33" display="Skowron et al 2013"/>
    <hyperlink ref="B151" location="REFERENCES!A33" display="Skowron et al 2013"/>
    <hyperlink ref="B152" location="REFERENCES!A33" display="Skowron et al 2013"/>
    <hyperlink ref="B154" location="REFERENCES!A33" display="Skowron et al 2013"/>
    <hyperlink ref="B155" location="REFERENCES!A33" display="Skowron et al 2013"/>
    <hyperlink ref="B156" location="REFERENCES!A33" display="Skowron et al 2013"/>
    <hyperlink ref="B157" location="REFERENCES!A33" display="Skowron et al 2013"/>
    <hyperlink ref="B158" location="REFERENCES!A33" display="Skowron et al 2013"/>
    <hyperlink ref="B159" location="REFERENCES!A33" display="Skowron et al 2013"/>
    <hyperlink ref="B161" location="REFERENCES!A33" display="Skowron et al 2013"/>
    <hyperlink ref="B162" location="REFERENCES!A33" display="Skowron et al 2013"/>
    <hyperlink ref="B163" location="REFERENCES!A33" display="Skowron et al 2013"/>
    <hyperlink ref="B164" location="REFERENCES!A33" display="Skowron et al 2013"/>
    <hyperlink ref="B165" location="REFERENCES!A33" display="Skowron et al 2013"/>
    <hyperlink ref="B166" location="REFERENCES!A33" display="Skowron et al 2013"/>
    <hyperlink ref="B168" location="REFERENCES!A33" display="Skowron et al 2013"/>
    <hyperlink ref="B169" location="REFERENCES!A33" display="Skowron et al 2013"/>
    <hyperlink ref="B170" location="REFERENCES!A33" display="Skowron et al 2013"/>
    <hyperlink ref="B171" location="REFERENCES!A33" display="Skowron et al 2013"/>
    <hyperlink ref="B172" location="REFERENCES!A33" display="Skowron et al 2013"/>
    <hyperlink ref="B173" location="REFERENCES!A33" display="Skowron et al 2013"/>
    <hyperlink ref="B176" location="REFERENCES!A35" display="Søvde et al 2014"/>
    <hyperlink ref="B177" location="REFERENCES!A35" display="Søvde et al 2014"/>
    <hyperlink ref="B178" location="REFERENCES!A35" display="Søvde et al 2014"/>
    <hyperlink ref="B179" location="REFERENCES!A35" display="Søvde et al 2014"/>
    <hyperlink ref="B180" location="REFERENCES!A35" display="Søvde et al 2014"/>
    <hyperlink ref="B182" location="REFERENCES!A35" display="Søvde et al 2014"/>
    <hyperlink ref="B183" location="REFERENCES!A35" display="Søvde et al 2014"/>
    <hyperlink ref="B184" location="REFERENCES!A35" display="Søvde et al 2014"/>
    <hyperlink ref="B185" location="REFERENCES!A35" display="Søvde et al 2014"/>
    <hyperlink ref="B186" location="REFERENCES!A35" display="Søvde et al 2014"/>
    <hyperlink ref="B188" location="REFERENCES!A35" display="Søvde et al 2014"/>
    <hyperlink ref="B189" location="REFERENCES!A35" display="Søvde et al 2014"/>
    <hyperlink ref="B190" location="REFERENCES!A35" display="Søvde et al 2014"/>
    <hyperlink ref="B191" location="REFERENCES!A35" display="Søvde et al 2014"/>
    <hyperlink ref="B192" location="REFERENCES!A35" display="Søvde et al 2014"/>
    <hyperlink ref="B194" location="REFERENCES!A35" display="Søvde et al 2014"/>
    <hyperlink ref="B195" location="REFERENCES!A35" display="Søvde et al 2014"/>
    <hyperlink ref="B196" location="REFERENCES!A35" display="Søvde et al 2014"/>
    <hyperlink ref="B197" location="REFERENCES!A35" display="Søvde et al 2014"/>
    <hyperlink ref="B198" location="REFERENCES!A35" display="Søvde et al 2014"/>
    <hyperlink ref="B201" location="REFERENCES!A35" display="Søvde et al 2014"/>
    <hyperlink ref="B202" location="REFERENCES!A35" display="Søvde et al 2014"/>
    <hyperlink ref="B203" location="REFERENCES!A35" display="Søvde et al 2014"/>
    <hyperlink ref="B204" location="REFERENCES!A35" display="Søvde et al 2014"/>
    <hyperlink ref="B205" location="REFERENCES!A35" display="Søvde et al 2014"/>
    <hyperlink ref="B207" location="REFERENCES!A35" display="Søvde et al 2014"/>
    <hyperlink ref="B208" location="REFERENCES!A35" display="Søvde et al 2014"/>
    <hyperlink ref="B209" location="REFERENCES!A35" display="Søvde et al 2014"/>
    <hyperlink ref="B210" location="REFERENCES!A35" display="Søvde et al 2014"/>
    <hyperlink ref="B211" location="REFERENCES!A35" display="Søvde et al 2014"/>
    <hyperlink ref="B213" location="REFERENCES!A35" display="Søvde et al 2014"/>
    <hyperlink ref="B214" location="REFERENCES!A35" display="Søvde et al 2014"/>
    <hyperlink ref="B215" location="REFERENCES!A35" display="Søvde et al 2014"/>
    <hyperlink ref="B216" location="REFERENCES!A35" display="Søvde et al 2014"/>
    <hyperlink ref="B217" location="REFERENCES!A35" display="Søvde et al 2014"/>
    <hyperlink ref="B219" location="REFERENCES!A35" display="Søvde et al 2014"/>
    <hyperlink ref="B220" location="REFERENCES!A35" display="Søvde et al 2014"/>
    <hyperlink ref="B221" location="REFERENCES!A35" display="Søvde et al 2014"/>
    <hyperlink ref="B222" location="REFERENCES!A35" display="Søvde et al 2014"/>
    <hyperlink ref="B223" location="REFERENCES!A35" display="Søvde et al 2014"/>
    <hyperlink ref="B226" location="REFERENCES!A27" display="Pitari et al 2015"/>
    <hyperlink ref="B227" location="REFERENCES!A27" display="Pitari et al 2015"/>
    <hyperlink ref="B228" location="REFERENCES!A27" display="Pitari et al 2015"/>
    <hyperlink ref="B230" location="REFERENCES!A27" display="Pitari et al 2015"/>
    <hyperlink ref="B231" location="REFERENCES!A27" display="Pitari et al 2015"/>
    <hyperlink ref="B232" location="REFERENCES!A27" display="Pitari et al 2015"/>
    <hyperlink ref="B234" location="REFERENCES!A27" display="Pitari et al 2015"/>
    <hyperlink ref="B235" location="REFERENCES!A27" display="Pitari et al 2015"/>
    <hyperlink ref="B236" location="REFERENCES!A27" display="Pitari et al 2015"/>
    <hyperlink ref="B238" location="REFERENCES!A27" display="Pitari et al 2015"/>
    <hyperlink ref="B239" location="REFERENCES!A27" display="Pitari et al 2015"/>
    <hyperlink ref="B240" location="REFERENCES!A27" display="Pitari et al 2015"/>
    <hyperlink ref="B243" location="REFERENCES!A27" display="Pitari et al 2015"/>
    <hyperlink ref="B244" location="REFERENCES!A27" display="Pitari et al 2015"/>
    <hyperlink ref="B245" location="REFERENCES!A27" display="Pitari et al 2015"/>
    <hyperlink ref="B247" location="REFERENCES!A27" display="Pitari et al 2015"/>
    <hyperlink ref="B248" location="REFERENCES!A27" display="Pitari et al 2015"/>
    <hyperlink ref="B249" location="REFERENCES!A27" display="Pitari et al 2015"/>
    <hyperlink ref="B251" location="REFERENCES!A27" display="Pitari et al 2015"/>
    <hyperlink ref="B252" location="REFERENCES!A27" display="Pitari et al 2015"/>
    <hyperlink ref="B253" location="REFERENCES!A27" display="Pitari et al 2015"/>
    <hyperlink ref="B255" location="REFERENCES!A27" display="Pitari et al 2015"/>
    <hyperlink ref="B256" location="REFERENCES!A27" display="Pitari et al 2015"/>
    <hyperlink ref="B257" location="REFERENCES!A27" display="Pitari et al 2015"/>
    <hyperlink ref="B260" location="REFERENCES!A27" display="Pitari et al 2015"/>
    <hyperlink ref="B261" location="REFERENCES!A27" display="Pitari et al 2015"/>
    <hyperlink ref="B262" location="REFERENCES!A27" display="Pitari et al 2015"/>
    <hyperlink ref="B264" location="REFERENCES!A27" display="Pitari et al 2015"/>
    <hyperlink ref="B265" location="REFERENCES!A27" display="Pitari et al 2015"/>
    <hyperlink ref="B266" location="REFERENCES!A27" display="Pitari et al 2015"/>
    <hyperlink ref="B268" location="REFERENCES!A27" display="Pitari et al 2015"/>
    <hyperlink ref="B269" location="REFERENCES!A27" display="Pitari et al 2015"/>
    <hyperlink ref="B270" location="REFERENCES!A27" display="Pitari et al 2015"/>
    <hyperlink ref="B272" location="REFERENCES!A27" display="Pitari et al 2015"/>
    <hyperlink ref="B273" location="REFERENCES!A27" display="Pitari et al 2015"/>
    <hyperlink ref="B274" location="REFERENCES!A27" display="Pitari et al 2015"/>
    <hyperlink ref="B277" location="REFERENCES!A27" display="Pitari et al 2015"/>
    <hyperlink ref="B278" location="REFERENCES!A27" display="Pitari et al 2015"/>
    <hyperlink ref="B279" location="REFERENCES!A27" display="Pitari et al 2015"/>
    <hyperlink ref="B281" location="REFERENCES!A27" display="Pitari et al 2015"/>
    <hyperlink ref="B282" location="REFERENCES!A27" display="Pitari et al 2015"/>
    <hyperlink ref="B283" location="REFERENCES!A27" display="Pitari et al 2015"/>
    <hyperlink ref="B285" location="REFERENCES!A27" display="Pitari et al 2015"/>
    <hyperlink ref="B286" location="REFERENCES!A27" display="Pitari et al 2015"/>
    <hyperlink ref="B287" location="REFERENCES!A27" display="Pitari et al 2015"/>
    <hyperlink ref="B289" location="REFERENCES!A27" display="Pitari et al 2015"/>
    <hyperlink ref="B290" location="REFERENCES!A27" display="Pitari et al 2015"/>
    <hyperlink ref="B291" location="REFERENCES!A27" display="Pitari et al 2015"/>
    <hyperlink ref="B294" location="REFERENCES!A34" display="Skowron et al 2015"/>
    <hyperlink ref="B296" location="REFERENCES!A34" display="Skowron et al 2015"/>
    <hyperlink ref="B298" location="REFERENCES!A34" display="Skowron et al 2015"/>
    <hyperlink ref="B300" location="REFERENCES!A34" display="Skowron et al 2015"/>
    <hyperlink ref="B303" location="REFERENCES!A15" display="Khodayari et al 2014a"/>
    <hyperlink ref="B304" location="REFERENCES!A15" display="Khodayari et al 2014a"/>
    <hyperlink ref="B306" location="REFERENCES!A15" display="Khodayari et al 2014a"/>
    <hyperlink ref="B307" location="REFERENCES!A15" display="Khodayari et al 2014a"/>
    <hyperlink ref="B309" location="REFERENCES!A15" display="Khodayari et al 2014a"/>
    <hyperlink ref="B310" location="REFERENCES!A15" display="Khodayari et al 2014a"/>
    <hyperlink ref="B312" location="REFERENCES!A15" display="Khodayari et al 2014a"/>
    <hyperlink ref="B313" location="REFERENCES!A15" display="Khodayari et al 2014a"/>
    <hyperlink ref="B316" location="REFERENCES!A16" display="Khodayari et al 2014b"/>
    <hyperlink ref="B319" location="REFERENCES!A24" display="Olsen et al 2013"/>
    <hyperlink ref="B320" location="REFERENCES!A24" display="Olsen et al 2013"/>
    <hyperlink ref="B321" location="REFERENCES!A24" display="Olsen et al 2013"/>
    <hyperlink ref="B322" location="REFERENCES!A24" display="Olsen et al 2013"/>
    <hyperlink ref="B323" location="REFERENCES!A24" display="Olsen et al 2013"/>
    <hyperlink ref="B325" location="REFERENCES!A24" display="Olsen et al 2013"/>
    <hyperlink ref="B326" location="REFERENCES!A24" display="Olsen et al 2013"/>
    <hyperlink ref="B327" location="REFERENCES!A24" display="Olsen et al 2013"/>
    <hyperlink ref="B328" location="REFERENCES!A24" display="Olsen et al 2013"/>
    <hyperlink ref="B329" location="REFERENCES!A24" display="Olsen et al 2013"/>
    <hyperlink ref="B331" location="REFERENCES!A24" display="Olsen et al 2013"/>
    <hyperlink ref="B332" location="REFERENCES!A24" display="Olsen et al 2013"/>
    <hyperlink ref="B333" location="REFERENCES!A24" display="Olsen et al 2013"/>
    <hyperlink ref="B334" location="REFERENCES!A24" display="Olsen et al 2013"/>
    <hyperlink ref="B335" location="REFERENCES!A24" display="Olsen et al 2013"/>
    <hyperlink ref="B337" location="REFERENCES!A24" display="Olsen et al 2013"/>
    <hyperlink ref="B338" location="REFERENCES!A24" display="Olsen et al 2013"/>
    <hyperlink ref="B339" location="REFERENCES!A24" display="Olsen et al 2013"/>
    <hyperlink ref="B340" location="REFERENCES!A24" display="Olsen et al 2013"/>
    <hyperlink ref="B341" location="REFERENCES!A24" display="Olsen et al 2013"/>
    <hyperlink ref="B344" location="REFERENCES!A20" display="Lund et al 2017"/>
    <hyperlink ref="B346" location="REFERENCES!A20" display="Lund et al 2017"/>
    <hyperlink ref="B348" location="REFERENCES!A20" display="Lund et al 2017"/>
    <hyperlink ref="B350" location="REFERENCES!A20" display="Lund et al 2017"/>
    <hyperlink ref="B353" location="REFERENCES!A14" display="Kapadia et al 2016"/>
    <hyperlink ref="B356" location="REFERENCES!A28" display="Pitari et al 2017"/>
    <hyperlink ref="B357" location="REFERENCES!A28" display="Pitari et al 2017"/>
    <hyperlink ref="B359" location="REFERENCES!A28" display="Pitari et al 2017"/>
    <hyperlink ref="B360" location="REFERENCES!A28" display="Pitari et al 2017"/>
    <hyperlink ref="B362" location="REFERENCES!A28" display="Pitari et al 2017"/>
    <hyperlink ref="B363" location="REFERENCES!A28" display="Pitari et al 2017"/>
    <hyperlink ref="B365" location="REFERENCES!A28" display="Pitari et al 2017"/>
    <hyperlink ref="B366" location="REFERENCES!A28" display="Pitari et al 201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LibreOffice/7.0.2.2$MacOSX_X86_64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2020-12-04T14:16:04Z</dcterms:created>
  <dc:creator>Milan </dc:creator>
  <dc:description/>
  <dc:language>en-GB</dc:language>
  <cp:lastModifiedBy>Milan </cp:lastModifiedBy>
  <dcterms:modified xsi:type="dcterms:W3CDTF">2020-12-04T18:44:45Z</dcterms:modified>
  <cp:revision>5</cp:revision>
  <dc:subject/>
  <dc:title/>
</cp:coreProperties>
</file>