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herman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T46" i="1"/>
  <c r="O44" i="1"/>
  <c r="N44" i="1"/>
  <c r="M44" i="1"/>
  <c r="R44" i="1" s="1"/>
  <c r="L44" i="1"/>
  <c r="Q44" i="1" s="1"/>
  <c r="O43" i="1"/>
  <c r="N43" i="1"/>
  <c r="M43" i="1"/>
  <c r="R43" i="1" s="1"/>
  <c r="L43" i="1"/>
  <c r="Q43" i="1" s="1"/>
  <c r="Q42" i="1"/>
  <c r="O42" i="1"/>
  <c r="N42" i="1"/>
  <c r="M42" i="1"/>
  <c r="R42" i="1" s="1"/>
  <c r="L42" i="1"/>
  <c r="R41" i="1"/>
  <c r="Q41" i="1"/>
  <c r="P41" i="1"/>
  <c r="S41" i="1" s="1"/>
  <c r="O41" i="1"/>
  <c r="N41" i="1"/>
  <c r="M41" i="1"/>
  <c r="L41" i="1"/>
  <c r="R40" i="1"/>
  <c r="Q40" i="1"/>
  <c r="O40" i="1"/>
  <c r="N40" i="1"/>
  <c r="M40" i="1"/>
  <c r="L40" i="1"/>
  <c r="P40" i="1" s="1"/>
  <c r="S40" i="1" s="1"/>
  <c r="O39" i="1"/>
  <c r="N39" i="1"/>
  <c r="M39" i="1"/>
  <c r="R39" i="1" s="1"/>
  <c r="L39" i="1"/>
  <c r="Q39" i="1" s="1"/>
  <c r="Q38" i="1"/>
  <c r="O38" i="1"/>
  <c r="N38" i="1"/>
  <c r="M38" i="1"/>
  <c r="R38" i="1" s="1"/>
  <c r="L38" i="1"/>
  <c r="R37" i="1"/>
  <c r="Q37" i="1"/>
  <c r="P37" i="1"/>
  <c r="S37" i="1" s="1"/>
  <c r="O37" i="1"/>
  <c r="N37" i="1"/>
  <c r="M37" i="1"/>
  <c r="L37" i="1"/>
  <c r="R36" i="1"/>
  <c r="Q36" i="1"/>
  <c r="T36" i="1" s="1"/>
  <c r="U36" i="1" s="1"/>
  <c r="O36" i="1"/>
  <c r="N36" i="1"/>
  <c r="M36" i="1"/>
  <c r="L36" i="1"/>
  <c r="P36" i="1" s="1"/>
  <c r="S36" i="1" s="1"/>
  <c r="T28" i="1"/>
  <c r="T29" i="1"/>
  <c r="S28" i="1"/>
  <c r="S29" i="1"/>
  <c r="R28" i="1"/>
  <c r="R29" i="1"/>
  <c r="Q28" i="1"/>
  <c r="Q29" i="1"/>
  <c r="L28" i="1"/>
  <c r="M28" i="1"/>
  <c r="N28" i="1"/>
  <c r="O28" i="1"/>
  <c r="P28" i="1"/>
  <c r="L29" i="1"/>
  <c r="P29" i="1" s="1"/>
  <c r="M29" i="1"/>
  <c r="N29" i="1"/>
  <c r="O29" i="1"/>
  <c r="T38" i="1" l="1"/>
  <c r="U38" i="1" s="1"/>
  <c r="T41" i="1"/>
  <c r="U41" i="1" s="1"/>
  <c r="T40" i="1"/>
  <c r="U40" i="1" s="1"/>
  <c r="T37" i="1"/>
  <c r="U37" i="1" s="1"/>
  <c r="T44" i="1"/>
  <c r="T42" i="1"/>
  <c r="U42" i="1" s="1"/>
  <c r="P38" i="1"/>
  <c r="S38" i="1" s="1"/>
  <c r="P42" i="1"/>
  <c r="S42" i="1" s="1"/>
  <c r="P39" i="1"/>
  <c r="S39" i="1" s="1"/>
  <c r="T39" i="1" s="1"/>
  <c r="U39" i="1" s="1"/>
  <c r="P43" i="1"/>
  <c r="S43" i="1" s="1"/>
  <c r="T43" i="1" s="1"/>
  <c r="P44" i="1"/>
  <c r="S44" i="1" s="1"/>
  <c r="E35" i="1"/>
  <c r="D35" i="1"/>
  <c r="F34" i="1"/>
  <c r="F33" i="1"/>
  <c r="L23" i="1"/>
  <c r="M23" i="1"/>
  <c r="P23" i="1" s="1"/>
  <c r="N23" i="1"/>
  <c r="O23" i="1"/>
  <c r="Q23" i="1"/>
  <c r="L24" i="1"/>
  <c r="M24" i="1"/>
  <c r="P24" i="1" s="1"/>
  <c r="N24" i="1"/>
  <c r="O24" i="1"/>
  <c r="Q24" i="1"/>
  <c r="L25" i="1"/>
  <c r="Q25" i="1" s="1"/>
  <c r="M25" i="1"/>
  <c r="R25" i="1" s="1"/>
  <c r="N25" i="1"/>
  <c r="O25" i="1"/>
  <c r="L26" i="1"/>
  <c r="Q26" i="1" s="1"/>
  <c r="M26" i="1"/>
  <c r="R26" i="1" s="1"/>
  <c r="N26" i="1"/>
  <c r="O26" i="1"/>
  <c r="L27" i="1"/>
  <c r="M27" i="1"/>
  <c r="R27" i="1" s="1"/>
  <c r="N27" i="1"/>
  <c r="O27" i="1"/>
  <c r="E20" i="1"/>
  <c r="D20" i="1"/>
  <c r="F19" i="1"/>
  <c r="F18" i="1"/>
  <c r="O22" i="1"/>
  <c r="N22" i="1"/>
  <c r="M22" i="1"/>
  <c r="R22" i="1" s="1"/>
  <c r="L22" i="1"/>
  <c r="Q22" i="1" s="1"/>
  <c r="O21" i="1"/>
  <c r="N21" i="1"/>
  <c r="M21" i="1"/>
  <c r="R21" i="1" s="1"/>
  <c r="L21" i="1"/>
  <c r="Q21" i="1" s="1"/>
  <c r="L9" i="1"/>
  <c r="P9" i="1" s="1"/>
  <c r="S9" i="1" s="1"/>
  <c r="M9" i="1"/>
  <c r="R9" i="1" s="1"/>
  <c r="N9" i="1"/>
  <c r="O9" i="1"/>
  <c r="L10" i="1"/>
  <c r="Q10" i="1" s="1"/>
  <c r="M10" i="1"/>
  <c r="R10" i="1" s="1"/>
  <c r="N10" i="1"/>
  <c r="O10" i="1"/>
  <c r="L11" i="1"/>
  <c r="M11" i="1"/>
  <c r="R11" i="1" s="1"/>
  <c r="N11" i="1"/>
  <c r="O11" i="1"/>
  <c r="L12" i="1"/>
  <c r="M12" i="1"/>
  <c r="R12" i="1" s="1"/>
  <c r="N12" i="1"/>
  <c r="O12" i="1"/>
  <c r="L13" i="1"/>
  <c r="M13" i="1"/>
  <c r="R13" i="1" s="1"/>
  <c r="N13" i="1"/>
  <c r="O13" i="1"/>
  <c r="L8" i="1"/>
  <c r="Q8" i="1" s="1"/>
  <c r="M8" i="1"/>
  <c r="P8" i="1" s="1"/>
  <c r="S8" i="1" s="1"/>
  <c r="N8" i="1"/>
  <c r="O8" i="1"/>
  <c r="O7" i="1"/>
  <c r="N7" i="1"/>
  <c r="M7" i="1"/>
  <c r="R7" i="1" s="1"/>
  <c r="L7" i="1"/>
  <c r="Q7" i="1" s="1"/>
  <c r="S23" i="1" l="1"/>
  <c r="S24" i="1"/>
  <c r="P12" i="1"/>
  <c r="S12" i="1" s="1"/>
  <c r="Q9" i="1"/>
  <c r="T9" i="1" s="1"/>
  <c r="U9" i="1" s="1"/>
  <c r="R24" i="1"/>
  <c r="R23" i="1"/>
  <c r="F35" i="1"/>
  <c r="P10" i="1"/>
  <c r="S10" i="1" s="1"/>
  <c r="T10" i="1" s="1"/>
  <c r="R8" i="1"/>
  <c r="T8" i="1" s="1"/>
  <c r="U8" i="1" s="1"/>
  <c r="P25" i="1"/>
  <c r="S25" i="1" s="1"/>
  <c r="T25" i="1" s="1"/>
  <c r="P11" i="1"/>
  <c r="S11" i="1" s="1"/>
  <c r="P27" i="1"/>
  <c r="S27" i="1" s="1"/>
  <c r="P7" i="1"/>
  <c r="S7" i="1" s="1"/>
  <c r="T7" i="1" s="1"/>
  <c r="F20" i="1"/>
  <c r="P26" i="1"/>
  <c r="S26" i="1" s="1"/>
  <c r="T26" i="1" s="1"/>
  <c r="P13" i="1"/>
  <c r="S13" i="1" s="1"/>
  <c r="Q27" i="1"/>
  <c r="P21" i="1"/>
  <c r="S21" i="1" s="1"/>
  <c r="T21" i="1" s="1"/>
  <c r="P22" i="1"/>
  <c r="S22" i="1" s="1"/>
  <c r="T22" i="1" s="1"/>
  <c r="Q13" i="1"/>
  <c r="Q12" i="1"/>
  <c r="Q11" i="1"/>
  <c r="T24" i="1" l="1"/>
  <c r="T23" i="1"/>
  <c r="U26" i="1"/>
  <c r="U21" i="1"/>
  <c r="U23" i="1"/>
  <c r="U24" i="1"/>
  <c r="U25" i="1"/>
  <c r="T11" i="1"/>
  <c r="U11" i="1" s="1"/>
  <c r="T12" i="1"/>
  <c r="U12" i="1" s="1"/>
  <c r="U10" i="1"/>
  <c r="T13" i="1"/>
  <c r="U13" i="1" s="1"/>
  <c r="U7" i="1"/>
  <c r="T27" i="1"/>
  <c r="U27" i="1" s="1"/>
  <c r="T15" i="1" l="1"/>
  <c r="E10" i="1"/>
  <c r="D10" i="1"/>
  <c r="F9" i="1"/>
  <c r="F8" i="1"/>
  <c r="C8" i="2"/>
  <c r="C5" i="2"/>
  <c r="D5" i="2"/>
  <c r="B5" i="2"/>
  <c r="B9" i="2" s="1"/>
  <c r="D3" i="2"/>
  <c r="D4" i="2"/>
  <c r="C9" i="2" s="1"/>
  <c r="D2" i="2"/>
  <c r="C7" i="2" s="1"/>
  <c r="B8" i="2" l="1"/>
  <c r="B7" i="2"/>
  <c r="F10" i="1"/>
  <c r="B2" i="1" l="1"/>
  <c r="C2" i="1"/>
  <c r="B3" i="1"/>
  <c r="C3" i="1"/>
  <c r="E3" i="1" l="1"/>
</calcChain>
</file>

<file path=xl/sharedStrings.xml><?xml version="1.0" encoding="utf-8"?>
<sst xmlns="http://schemas.openxmlformats.org/spreadsheetml/2006/main" count="86" uniqueCount="22">
  <si>
    <t>Above</t>
  </si>
  <si>
    <t>Previous</t>
  </si>
  <si>
    <t>Current</t>
  </si>
  <si>
    <t>Below</t>
  </si>
  <si>
    <r>
      <rPr>
        <vertAlign val="subscript"/>
        <sz val="14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>C</t>
    </r>
    <r>
      <rPr>
        <vertAlign val="subscript"/>
        <sz val="14"/>
        <color theme="1"/>
        <rFont val="Calibri"/>
        <family val="2"/>
        <scheme val="minor"/>
      </rPr>
      <t>a+c</t>
    </r>
  </si>
  <si>
    <t>a</t>
  </si>
  <si>
    <t>b</t>
  </si>
  <si>
    <t>c</t>
  </si>
  <si>
    <t>d</t>
  </si>
  <si>
    <r>
      <rPr>
        <vertAlign val="subscript"/>
        <sz val="14"/>
        <color theme="1"/>
        <rFont val="Calibri"/>
        <family val="2"/>
        <scheme val="minor"/>
      </rPr>
      <t>a+b</t>
    </r>
    <r>
      <rPr>
        <sz val="14"/>
        <color theme="1"/>
        <rFont val="Calibri"/>
        <family val="2"/>
        <scheme val="minor"/>
      </rPr>
      <t>C</t>
    </r>
    <r>
      <rPr>
        <vertAlign val="subscript"/>
        <sz val="14"/>
        <color theme="1"/>
        <rFont val="Calibri"/>
        <family val="2"/>
        <scheme val="minor"/>
      </rPr>
      <t>a</t>
    </r>
  </si>
  <si>
    <t xml:space="preserve">Current </t>
  </si>
  <si>
    <t>a+b</t>
  </si>
  <si>
    <t>c+d</t>
  </si>
  <si>
    <t>a+c</t>
  </si>
  <si>
    <t>b+d</t>
  </si>
  <si>
    <t>N</t>
  </si>
  <si>
    <t>p</t>
  </si>
  <si>
    <r>
      <rPr>
        <vertAlign val="subscript"/>
        <sz val="14"/>
        <color theme="1"/>
        <rFont val="Calibri"/>
        <family val="2"/>
        <scheme val="minor"/>
      </rPr>
      <t>c+d</t>
    </r>
    <r>
      <rPr>
        <sz val="14"/>
        <color theme="1"/>
        <rFont val="Calibri"/>
        <family val="2"/>
        <scheme val="minor"/>
      </rPr>
      <t>C</t>
    </r>
    <r>
      <rPr>
        <vertAlign val="subscript"/>
        <sz val="14"/>
        <color theme="1"/>
        <rFont val="Calibri"/>
        <family val="2"/>
        <scheme val="minor"/>
      </rPr>
      <t>c</t>
    </r>
  </si>
  <si>
    <t>chi-square</t>
  </si>
  <si>
    <t>a+b+c+d = N</t>
  </si>
  <si>
    <t>Fisher Exact Test</t>
  </si>
  <si>
    <t>p-cutoff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</si>
</sst>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A16" zoomScale="120" zoomScaleNormal="120" workbookViewId="0">
      <selection activeCell="T32" sqref="T32"/>
    </sheetView>
  </sheetViews>
  <sheetFormatPr defaultRowHeight="14.5" x14ac:dyDescent="0.35"/>
  <cols>
    <col min="1" max="1" width="9.54296875" bestFit="1" customWidth="1"/>
    <col min="6" max="6" width="11" bestFit="1" customWidth="1"/>
    <col min="8" max="18" width="8.7265625" style="2"/>
    <col min="19" max="19" width="11.6328125" style="2" customWidth="1"/>
    <col min="20" max="20" width="11.81640625" style="2" bestFit="1" customWidth="1"/>
    <col min="21" max="21" width="8.7265625" style="2"/>
  </cols>
  <sheetData>
    <row r="1" spans="1:21" x14ac:dyDescent="0.35">
      <c r="A1" s="1" t="s">
        <v>18</v>
      </c>
      <c r="B1" t="s">
        <v>1</v>
      </c>
      <c r="C1" t="s">
        <v>2</v>
      </c>
    </row>
    <row r="2" spans="1:21" x14ac:dyDescent="0.35">
      <c r="A2" t="s">
        <v>0</v>
      </c>
      <c r="B2">
        <f>$F8*$D$10/$F$10</f>
        <v>22.115384615384617</v>
      </c>
      <c r="C2">
        <f>$F8*$E$10/$F$10</f>
        <v>2.8846153846153846</v>
      </c>
    </row>
    <row r="3" spans="1:21" x14ac:dyDescent="0.35">
      <c r="A3" t="s">
        <v>3</v>
      </c>
      <c r="B3">
        <f>$F9*$D$10/$F$10</f>
        <v>23.884615384615383</v>
      </c>
      <c r="C3">
        <f>$F9*$E$10/$F$10</f>
        <v>3.1153846153846154</v>
      </c>
      <c r="E3">
        <f>_xlfn.CHISQ.TEST(D8:E9,B2:C3)</f>
        <v>0.10157326658220664</v>
      </c>
    </row>
    <row r="4" spans="1:21" x14ac:dyDescent="0.35">
      <c r="H4" s="2" t="s">
        <v>0</v>
      </c>
      <c r="J4" s="2" t="s">
        <v>3</v>
      </c>
    </row>
    <row r="5" spans="1:21" x14ac:dyDescent="0.35">
      <c r="A5" s="1" t="s">
        <v>20</v>
      </c>
      <c r="B5" s="1"/>
      <c r="H5" s="2" t="s">
        <v>1</v>
      </c>
      <c r="I5" s="2" t="s">
        <v>2</v>
      </c>
      <c r="J5" s="2" t="s">
        <v>1</v>
      </c>
      <c r="K5" s="2" t="s">
        <v>10</v>
      </c>
    </row>
    <row r="6" spans="1:21" ht="20.5" x14ac:dyDescent="0.55000000000000004">
      <c r="H6" s="2" t="s">
        <v>5</v>
      </c>
      <c r="I6" s="2" t="s">
        <v>6</v>
      </c>
      <c r="J6" s="2" t="s">
        <v>7</v>
      </c>
      <c r="K6" s="2" t="s">
        <v>8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3" t="s">
        <v>9</v>
      </c>
      <c r="R6" s="3" t="s">
        <v>17</v>
      </c>
      <c r="S6" s="3" t="s">
        <v>4</v>
      </c>
      <c r="T6" s="3" t="s">
        <v>16</v>
      </c>
    </row>
    <row r="7" spans="1:21" x14ac:dyDescent="0.35">
      <c r="D7" t="s">
        <v>1</v>
      </c>
      <c r="E7" t="s">
        <v>2</v>
      </c>
      <c r="H7" s="2">
        <v>25</v>
      </c>
      <c r="I7" s="2">
        <v>0</v>
      </c>
      <c r="J7" s="2">
        <v>21</v>
      </c>
      <c r="K7" s="2">
        <v>6</v>
      </c>
      <c r="L7" s="2">
        <f t="shared" ref="L7:L13" si="0">H7+I7</f>
        <v>25</v>
      </c>
      <c r="M7" s="2">
        <f t="shared" ref="M7:M13" si="1">J7+K7</f>
        <v>27</v>
      </c>
      <c r="N7" s="2">
        <f t="shared" ref="N7:O13" si="2">H7+J7</f>
        <v>46</v>
      </c>
      <c r="O7" s="2">
        <f t="shared" si="2"/>
        <v>6</v>
      </c>
      <c r="P7" s="2">
        <f t="shared" ref="P7:P13" si="3">L7+M7</f>
        <v>52</v>
      </c>
      <c r="Q7" s="2">
        <f t="shared" ref="Q7:Q13" si="4">COMBIN(L7,H7)</f>
        <v>1</v>
      </c>
      <c r="R7" s="2">
        <f>COMBIN(M7,J7)</f>
        <v>296010</v>
      </c>
      <c r="S7" s="2">
        <f t="shared" ref="S7:S13" si="5">COMBIN(P7,N7)</f>
        <v>20358520</v>
      </c>
      <c r="T7" s="4">
        <f t="shared" ref="T7:T13" si="6">Q7*R7/S7</f>
        <v>1.4539858496590126E-2</v>
      </c>
      <c r="U7" s="2" t="b">
        <f>T7&lt;=T$8</f>
        <v>1</v>
      </c>
    </row>
    <row r="8" spans="1:21" x14ac:dyDescent="0.35">
      <c r="C8" t="s">
        <v>0</v>
      </c>
      <c r="D8">
        <v>24</v>
      </c>
      <c r="E8">
        <v>1</v>
      </c>
      <c r="F8">
        <f>SUM(D8:E8)</f>
        <v>25</v>
      </c>
      <c r="H8" s="5">
        <v>24</v>
      </c>
      <c r="I8" s="5">
        <v>1</v>
      </c>
      <c r="J8" s="5">
        <v>22</v>
      </c>
      <c r="K8" s="5">
        <v>5</v>
      </c>
      <c r="L8" s="5">
        <f t="shared" si="0"/>
        <v>25</v>
      </c>
      <c r="M8" s="5">
        <f t="shared" si="1"/>
        <v>27</v>
      </c>
      <c r="N8" s="5">
        <f t="shared" si="2"/>
        <v>46</v>
      </c>
      <c r="O8" s="5">
        <f t="shared" si="2"/>
        <v>6</v>
      </c>
      <c r="P8" s="5">
        <f t="shared" si="3"/>
        <v>52</v>
      </c>
      <c r="Q8" s="5">
        <f t="shared" si="4"/>
        <v>25</v>
      </c>
      <c r="R8" s="5">
        <f t="shared" ref="R8:R13" si="7">COMBIN(M8,J8)</f>
        <v>80730</v>
      </c>
      <c r="S8" s="5">
        <f t="shared" si="5"/>
        <v>20358520</v>
      </c>
      <c r="T8" s="5">
        <f t="shared" si="6"/>
        <v>9.9135398840387218E-2</v>
      </c>
      <c r="U8" s="2" t="b">
        <f t="shared" ref="U8:U13" si="8">T8&lt;=T$8</f>
        <v>1</v>
      </c>
    </row>
    <row r="9" spans="1:21" x14ac:dyDescent="0.35">
      <c r="C9" t="s">
        <v>3</v>
      </c>
      <c r="D9">
        <v>22</v>
      </c>
      <c r="E9">
        <v>5</v>
      </c>
      <c r="F9">
        <f>SUM(D9:E9)</f>
        <v>27</v>
      </c>
      <c r="H9" s="2">
        <v>23</v>
      </c>
      <c r="I9" s="2">
        <v>2</v>
      </c>
      <c r="J9" s="2">
        <v>23</v>
      </c>
      <c r="K9" s="2">
        <v>4</v>
      </c>
      <c r="L9" s="2">
        <f t="shared" si="0"/>
        <v>25</v>
      </c>
      <c r="M9" s="2">
        <f t="shared" si="1"/>
        <v>27</v>
      </c>
      <c r="N9" s="2">
        <f t="shared" si="2"/>
        <v>46</v>
      </c>
      <c r="O9" s="2">
        <f t="shared" si="2"/>
        <v>6</v>
      </c>
      <c r="P9" s="2">
        <f t="shared" si="3"/>
        <v>52</v>
      </c>
      <c r="Q9" s="2">
        <f t="shared" si="4"/>
        <v>300</v>
      </c>
      <c r="R9" s="2">
        <f t="shared" si="7"/>
        <v>17550</v>
      </c>
      <c r="S9" s="2">
        <f t="shared" si="5"/>
        <v>20358520</v>
      </c>
      <c r="T9" s="4">
        <f t="shared" si="6"/>
        <v>0.25861408393144492</v>
      </c>
      <c r="U9" s="2" t="b">
        <f t="shared" si="8"/>
        <v>0</v>
      </c>
    </row>
    <row r="10" spans="1:21" x14ac:dyDescent="0.35">
      <c r="D10">
        <f>SUM(D8:D9)</f>
        <v>46</v>
      </c>
      <c r="E10">
        <f>SUM(E8:E9)</f>
        <v>6</v>
      </c>
      <c r="F10">
        <f>SUM(F8:F9)</f>
        <v>52</v>
      </c>
      <c r="H10" s="2">
        <v>22</v>
      </c>
      <c r="I10" s="2">
        <v>3</v>
      </c>
      <c r="J10" s="2">
        <v>24</v>
      </c>
      <c r="K10" s="2">
        <v>3</v>
      </c>
      <c r="L10" s="2">
        <f t="shared" si="0"/>
        <v>25</v>
      </c>
      <c r="M10" s="2">
        <f t="shared" si="1"/>
        <v>27</v>
      </c>
      <c r="N10" s="2">
        <f t="shared" si="2"/>
        <v>46</v>
      </c>
      <c r="O10" s="2">
        <f t="shared" si="2"/>
        <v>6</v>
      </c>
      <c r="P10" s="2">
        <f t="shared" si="3"/>
        <v>52</v>
      </c>
      <c r="Q10" s="2">
        <f t="shared" si="4"/>
        <v>2300</v>
      </c>
      <c r="R10" s="2">
        <f t="shared" si="7"/>
        <v>2925</v>
      </c>
      <c r="S10" s="2">
        <f t="shared" si="5"/>
        <v>20358520</v>
      </c>
      <c r="T10" s="4">
        <f t="shared" si="6"/>
        <v>0.33045132946795741</v>
      </c>
      <c r="U10" s="2" t="b">
        <f t="shared" si="8"/>
        <v>0</v>
      </c>
    </row>
    <row r="11" spans="1:21" x14ac:dyDescent="0.35">
      <c r="H11" s="2">
        <v>21</v>
      </c>
      <c r="I11" s="2">
        <v>4</v>
      </c>
      <c r="J11" s="2">
        <v>25</v>
      </c>
      <c r="K11" s="2">
        <v>2</v>
      </c>
      <c r="L11" s="2">
        <f t="shared" si="0"/>
        <v>25</v>
      </c>
      <c r="M11" s="2">
        <f t="shared" si="1"/>
        <v>27</v>
      </c>
      <c r="N11" s="2">
        <f t="shared" si="2"/>
        <v>46</v>
      </c>
      <c r="O11" s="2">
        <f t="shared" si="2"/>
        <v>6</v>
      </c>
      <c r="P11" s="2">
        <f t="shared" si="3"/>
        <v>52</v>
      </c>
      <c r="Q11" s="2">
        <f t="shared" si="4"/>
        <v>12650.000000000002</v>
      </c>
      <c r="R11" s="2">
        <f t="shared" si="7"/>
        <v>351</v>
      </c>
      <c r="S11" s="2">
        <f t="shared" si="5"/>
        <v>20358520</v>
      </c>
      <c r="T11" s="4">
        <f t="shared" si="6"/>
        <v>0.21809787744885192</v>
      </c>
      <c r="U11" s="2" t="b">
        <f t="shared" si="8"/>
        <v>0</v>
      </c>
    </row>
    <row r="12" spans="1:21" x14ac:dyDescent="0.35">
      <c r="D12" t="s">
        <v>5</v>
      </c>
      <c r="E12" t="s">
        <v>6</v>
      </c>
      <c r="F12" t="s">
        <v>11</v>
      </c>
      <c r="H12" s="2">
        <v>20</v>
      </c>
      <c r="I12" s="2">
        <v>5</v>
      </c>
      <c r="J12" s="2">
        <v>26</v>
      </c>
      <c r="K12" s="2">
        <v>1</v>
      </c>
      <c r="L12" s="2">
        <f t="shared" si="0"/>
        <v>25</v>
      </c>
      <c r="M12" s="2">
        <f t="shared" si="1"/>
        <v>27</v>
      </c>
      <c r="N12" s="2">
        <f t="shared" si="2"/>
        <v>46</v>
      </c>
      <c r="O12" s="2">
        <f t="shared" si="2"/>
        <v>6</v>
      </c>
      <c r="P12" s="2">
        <f t="shared" si="3"/>
        <v>52</v>
      </c>
      <c r="Q12" s="2">
        <f t="shared" si="4"/>
        <v>53129.999999999993</v>
      </c>
      <c r="R12" s="2">
        <f t="shared" si="7"/>
        <v>27</v>
      </c>
      <c r="S12" s="2">
        <f t="shared" si="5"/>
        <v>20358520</v>
      </c>
      <c r="T12" s="4">
        <f t="shared" si="6"/>
        <v>7.0462391175782901E-2</v>
      </c>
      <c r="U12" s="2" t="b">
        <f t="shared" si="8"/>
        <v>1</v>
      </c>
    </row>
    <row r="13" spans="1:21" x14ac:dyDescent="0.35">
      <c r="D13" t="s">
        <v>7</v>
      </c>
      <c r="E13" t="s">
        <v>8</v>
      </c>
      <c r="F13" t="s">
        <v>12</v>
      </c>
      <c r="H13" s="2">
        <v>19</v>
      </c>
      <c r="I13" s="2">
        <v>6</v>
      </c>
      <c r="J13" s="2">
        <v>27</v>
      </c>
      <c r="K13" s="2">
        <v>0</v>
      </c>
      <c r="L13" s="2">
        <f t="shared" si="0"/>
        <v>25</v>
      </c>
      <c r="M13" s="2">
        <f t="shared" si="1"/>
        <v>27</v>
      </c>
      <c r="N13" s="2">
        <f t="shared" si="2"/>
        <v>46</v>
      </c>
      <c r="O13" s="2">
        <f t="shared" si="2"/>
        <v>6</v>
      </c>
      <c r="P13" s="2">
        <f t="shared" si="3"/>
        <v>52</v>
      </c>
      <c r="Q13" s="2">
        <f t="shared" si="4"/>
        <v>177099.99999999997</v>
      </c>
      <c r="R13" s="2">
        <f t="shared" si="7"/>
        <v>1</v>
      </c>
      <c r="S13" s="2">
        <f t="shared" si="5"/>
        <v>20358520</v>
      </c>
      <c r="T13" s="4">
        <f t="shared" si="6"/>
        <v>8.6990606389855431E-3</v>
      </c>
      <c r="U13" s="2" t="b">
        <f t="shared" si="8"/>
        <v>1</v>
      </c>
    </row>
    <row r="14" spans="1:21" x14ac:dyDescent="0.35">
      <c r="D14" t="s">
        <v>13</v>
      </c>
      <c r="E14" t="s">
        <v>14</v>
      </c>
      <c r="F14" t="s">
        <v>19</v>
      </c>
      <c r="T14" s="4"/>
    </row>
    <row r="15" spans="1:21" x14ac:dyDescent="0.35">
      <c r="T15" s="4">
        <f>T7+T8+T12+T13</f>
        <v>0.19283670915174578</v>
      </c>
    </row>
    <row r="17" spans="3:21" x14ac:dyDescent="0.35">
      <c r="D17" t="s">
        <v>1</v>
      </c>
      <c r="E17" t="s">
        <v>2</v>
      </c>
    </row>
    <row r="18" spans="3:21" x14ac:dyDescent="0.35">
      <c r="C18" t="s">
        <v>0</v>
      </c>
      <c r="D18">
        <v>18</v>
      </c>
      <c r="E18">
        <v>8</v>
      </c>
      <c r="F18">
        <f>SUM(D18:E18)</f>
        <v>26</v>
      </c>
      <c r="H18" s="2" t="s">
        <v>0</v>
      </c>
      <c r="J18" s="2" t="s">
        <v>3</v>
      </c>
    </row>
    <row r="19" spans="3:21" x14ac:dyDescent="0.35">
      <c r="C19" t="s">
        <v>3</v>
      </c>
      <c r="D19">
        <v>26</v>
      </c>
      <c r="E19">
        <v>0</v>
      </c>
      <c r="F19">
        <f>SUM(D19:E19)</f>
        <v>26</v>
      </c>
      <c r="H19" s="2" t="s">
        <v>1</v>
      </c>
      <c r="I19" s="2" t="s">
        <v>2</v>
      </c>
      <c r="J19" s="2" t="s">
        <v>1</v>
      </c>
      <c r="K19" s="2" t="s">
        <v>10</v>
      </c>
    </row>
    <row r="20" spans="3:21" ht="20.5" x14ac:dyDescent="0.55000000000000004">
      <c r="D20">
        <f>SUM(D18:D19)</f>
        <v>44</v>
      </c>
      <c r="E20">
        <f>SUM(E18:E19)</f>
        <v>8</v>
      </c>
      <c r="F20">
        <f>SUM(F18:F19)</f>
        <v>52</v>
      </c>
      <c r="H20" s="2" t="s">
        <v>5</v>
      </c>
      <c r="I20" s="2" t="s">
        <v>6</v>
      </c>
      <c r="J20" s="2" t="s">
        <v>7</v>
      </c>
      <c r="K20" s="2" t="s">
        <v>8</v>
      </c>
      <c r="L20" s="2" t="s">
        <v>11</v>
      </c>
      <c r="M20" s="2" t="s">
        <v>12</v>
      </c>
      <c r="N20" s="2" t="s">
        <v>13</v>
      </c>
      <c r="O20" s="2" t="s">
        <v>14</v>
      </c>
      <c r="P20" s="2" t="s">
        <v>15</v>
      </c>
      <c r="Q20" s="3" t="s">
        <v>9</v>
      </c>
      <c r="R20" s="3" t="s">
        <v>17</v>
      </c>
      <c r="S20" s="3" t="s">
        <v>4</v>
      </c>
      <c r="T20" s="3" t="s">
        <v>16</v>
      </c>
    </row>
    <row r="21" spans="3:21" x14ac:dyDescent="0.35">
      <c r="G21" t="s">
        <v>21</v>
      </c>
      <c r="H21" s="5">
        <v>26</v>
      </c>
      <c r="I21" s="5">
        <v>0</v>
      </c>
      <c r="J21" s="5">
        <v>18</v>
      </c>
      <c r="K21" s="5">
        <v>8</v>
      </c>
      <c r="L21" s="5">
        <f t="shared" ref="L21:L27" si="9">H21+I21</f>
        <v>26</v>
      </c>
      <c r="M21" s="5">
        <f t="shared" ref="M21:M27" si="10">J21+K21</f>
        <v>26</v>
      </c>
      <c r="N21" s="5">
        <f t="shared" ref="N21:O27" si="11">H21+J21</f>
        <v>44</v>
      </c>
      <c r="O21" s="5">
        <f t="shared" si="11"/>
        <v>8</v>
      </c>
      <c r="P21" s="5">
        <f t="shared" ref="P21:P27" si="12">L21+M21</f>
        <v>52</v>
      </c>
      <c r="Q21" s="5">
        <f t="shared" ref="Q21:Q29" si="13">COMBIN(L21,H21)</f>
        <v>1</v>
      </c>
      <c r="R21" s="5">
        <f t="shared" ref="R21:R29" si="14">COMBIN(M21,J21)</f>
        <v>1562275.0000000005</v>
      </c>
      <c r="S21" s="5">
        <f t="shared" ref="S21:S29" si="15">COMBIN(P21,N21)</f>
        <v>752538150</v>
      </c>
      <c r="T21" s="5">
        <f t="shared" ref="T21:T29" si="16">Q21*R21/S21</f>
        <v>2.0760077080477588E-3</v>
      </c>
      <c r="U21" s="2" t="b">
        <f>T21&lt;=T$22</f>
        <v>1</v>
      </c>
    </row>
    <row r="22" spans="3:21" x14ac:dyDescent="0.35">
      <c r="H22" s="6">
        <v>25</v>
      </c>
      <c r="I22" s="6">
        <v>1</v>
      </c>
      <c r="J22" s="6">
        <v>19</v>
      </c>
      <c r="K22" s="6">
        <v>7</v>
      </c>
      <c r="L22" s="6">
        <f t="shared" si="9"/>
        <v>26</v>
      </c>
      <c r="M22" s="6">
        <f t="shared" si="10"/>
        <v>26</v>
      </c>
      <c r="N22" s="6">
        <f t="shared" si="11"/>
        <v>44</v>
      </c>
      <c r="O22" s="6">
        <f t="shared" si="11"/>
        <v>8</v>
      </c>
      <c r="P22" s="6">
        <f t="shared" si="12"/>
        <v>52</v>
      </c>
      <c r="Q22" s="6">
        <f t="shared" si="13"/>
        <v>26</v>
      </c>
      <c r="R22" s="6">
        <f t="shared" si="14"/>
        <v>657799.99999999988</v>
      </c>
      <c r="S22" s="6">
        <f t="shared" si="15"/>
        <v>752538150</v>
      </c>
      <c r="T22" s="6">
        <f t="shared" si="16"/>
        <v>2.2726821224943874E-2</v>
      </c>
      <c r="U22" s="2" t="b">
        <v>0</v>
      </c>
    </row>
    <row r="23" spans="3:21" x14ac:dyDescent="0.35">
      <c r="H23" s="2">
        <v>24</v>
      </c>
      <c r="I23" s="2">
        <v>2</v>
      </c>
      <c r="J23" s="2">
        <v>20</v>
      </c>
      <c r="K23" s="2">
        <v>6</v>
      </c>
      <c r="L23" s="2">
        <f t="shared" si="9"/>
        <v>26</v>
      </c>
      <c r="M23" s="2">
        <f t="shared" si="10"/>
        <v>26</v>
      </c>
      <c r="N23" s="2">
        <f t="shared" si="11"/>
        <v>44</v>
      </c>
      <c r="O23" s="2">
        <f t="shared" si="11"/>
        <v>8</v>
      </c>
      <c r="P23" s="2">
        <f t="shared" si="12"/>
        <v>52</v>
      </c>
      <c r="Q23" s="2">
        <f t="shared" si="13"/>
        <v>325</v>
      </c>
      <c r="R23" s="2">
        <f t="shared" si="14"/>
        <v>230230</v>
      </c>
      <c r="S23" s="2">
        <f t="shared" si="15"/>
        <v>752538150</v>
      </c>
      <c r="T23" s="6">
        <f t="shared" si="16"/>
        <v>9.9429842859129466E-2</v>
      </c>
      <c r="U23" s="2" t="b">
        <f t="shared" ref="U22:U27" si="17">T23&lt;=T$22</f>
        <v>0</v>
      </c>
    </row>
    <row r="24" spans="3:21" x14ac:dyDescent="0.35">
      <c r="H24" s="2">
        <v>23</v>
      </c>
      <c r="I24" s="2">
        <v>3</v>
      </c>
      <c r="J24" s="6">
        <v>21</v>
      </c>
      <c r="K24" s="6">
        <v>5</v>
      </c>
      <c r="L24" s="2">
        <f t="shared" si="9"/>
        <v>26</v>
      </c>
      <c r="M24" s="2">
        <f t="shared" si="10"/>
        <v>26</v>
      </c>
      <c r="N24" s="2">
        <f t="shared" si="11"/>
        <v>44</v>
      </c>
      <c r="O24" s="2">
        <f t="shared" si="11"/>
        <v>8</v>
      </c>
      <c r="P24" s="2">
        <f t="shared" si="12"/>
        <v>52</v>
      </c>
      <c r="Q24" s="2">
        <f t="shared" si="13"/>
        <v>2600</v>
      </c>
      <c r="R24" s="2">
        <f t="shared" si="14"/>
        <v>65780.000000000015</v>
      </c>
      <c r="S24" s="2">
        <f t="shared" si="15"/>
        <v>752538150</v>
      </c>
      <c r="T24" s="6">
        <f t="shared" si="16"/>
        <v>0.22726821224943883</v>
      </c>
      <c r="U24" s="2" t="b">
        <f t="shared" si="17"/>
        <v>0</v>
      </c>
    </row>
    <row r="25" spans="3:21" x14ac:dyDescent="0.35">
      <c r="H25" s="2">
        <v>22</v>
      </c>
      <c r="I25" s="2">
        <v>4</v>
      </c>
      <c r="J25" s="2">
        <v>22</v>
      </c>
      <c r="K25" s="2">
        <v>4</v>
      </c>
      <c r="L25" s="2">
        <f t="shared" si="9"/>
        <v>26</v>
      </c>
      <c r="M25" s="2">
        <f t="shared" si="10"/>
        <v>26</v>
      </c>
      <c r="N25" s="2">
        <f t="shared" si="11"/>
        <v>44</v>
      </c>
      <c r="O25" s="2">
        <f t="shared" si="11"/>
        <v>8</v>
      </c>
      <c r="P25" s="2">
        <f t="shared" si="12"/>
        <v>52</v>
      </c>
      <c r="Q25" s="2">
        <f t="shared" si="13"/>
        <v>14950</v>
      </c>
      <c r="R25" s="2">
        <f t="shared" si="14"/>
        <v>14950</v>
      </c>
      <c r="S25" s="2">
        <f t="shared" si="15"/>
        <v>752538150</v>
      </c>
      <c r="T25" s="6">
        <f t="shared" si="16"/>
        <v>0.29699823191688024</v>
      </c>
      <c r="U25" s="2" t="b">
        <f t="shared" si="17"/>
        <v>0</v>
      </c>
    </row>
    <row r="26" spans="3:21" x14ac:dyDescent="0.35">
      <c r="H26" s="2">
        <v>21</v>
      </c>
      <c r="I26" s="2">
        <v>5</v>
      </c>
      <c r="J26" s="6">
        <v>23</v>
      </c>
      <c r="K26" s="6">
        <v>3</v>
      </c>
      <c r="L26" s="2">
        <f t="shared" si="9"/>
        <v>26</v>
      </c>
      <c r="M26" s="2">
        <f t="shared" si="10"/>
        <v>26</v>
      </c>
      <c r="N26" s="2">
        <f t="shared" si="11"/>
        <v>44</v>
      </c>
      <c r="O26" s="2">
        <f t="shared" si="11"/>
        <v>8</v>
      </c>
      <c r="P26" s="2">
        <f t="shared" si="12"/>
        <v>52</v>
      </c>
      <c r="Q26" s="2">
        <f t="shared" si="13"/>
        <v>65780.000000000015</v>
      </c>
      <c r="R26" s="2">
        <f t="shared" si="14"/>
        <v>2600</v>
      </c>
      <c r="S26" s="2">
        <f t="shared" si="15"/>
        <v>752538150</v>
      </c>
      <c r="T26" s="6">
        <f t="shared" si="16"/>
        <v>0.22726821224943883</v>
      </c>
      <c r="U26" s="2" t="b">
        <f t="shared" si="17"/>
        <v>0</v>
      </c>
    </row>
    <row r="27" spans="3:21" x14ac:dyDescent="0.35">
      <c r="H27" s="2">
        <v>20</v>
      </c>
      <c r="I27" s="2">
        <v>6</v>
      </c>
      <c r="J27" s="2">
        <v>24</v>
      </c>
      <c r="K27" s="2">
        <v>2</v>
      </c>
      <c r="L27" s="2">
        <f t="shared" si="9"/>
        <v>26</v>
      </c>
      <c r="M27" s="2">
        <f t="shared" si="10"/>
        <v>26</v>
      </c>
      <c r="N27" s="2">
        <f t="shared" si="11"/>
        <v>44</v>
      </c>
      <c r="O27" s="2">
        <f t="shared" si="11"/>
        <v>8</v>
      </c>
      <c r="P27" s="2">
        <f t="shared" si="12"/>
        <v>52</v>
      </c>
      <c r="Q27" s="2">
        <f t="shared" si="13"/>
        <v>230230</v>
      </c>
      <c r="R27" s="2">
        <f t="shared" si="14"/>
        <v>325</v>
      </c>
      <c r="S27" s="2">
        <f t="shared" si="15"/>
        <v>752538150</v>
      </c>
      <c r="T27" s="6">
        <f t="shared" si="16"/>
        <v>9.9429842859129466E-2</v>
      </c>
      <c r="U27" s="2" t="b">
        <f t="shared" si="17"/>
        <v>0</v>
      </c>
    </row>
    <row r="28" spans="3:21" x14ac:dyDescent="0.35">
      <c r="H28" s="2">
        <v>19</v>
      </c>
      <c r="I28" s="2">
        <v>7</v>
      </c>
      <c r="J28" s="2">
        <v>25</v>
      </c>
      <c r="K28" s="2">
        <v>1</v>
      </c>
      <c r="L28" s="2">
        <f t="shared" ref="L28:L29" si="18">H28+I28</f>
        <v>26</v>
      </c>
      <c r="M28" s="2">
        <f t="shared" ref="M28:M29" si="19">J28+K28</f>
        <v>26</v>
      </c>
      <c r="N28" s="2">
        <f t="shared" ref="N28:N29" si="20">H28+J28</f>
        <v>44</v>
      </c>
      <c r="O28" s="2">
        <f t="shared" ref="O28:O29" si="21">I28+K28</f>
        <v>8</v>
      </c>
      <c r="P28" s="2">
        <f t="shared" ref="P28:P29" si="22">L28+M28</f>
        <v>52</v>
      </c>
      <c r="Q28" s="2">
        <f t="shared" si="13"/>
        <v>657799.99999999988</v>
      </c>
      <c r="R28" s="2">
        <f t="shared" si="14"/>
        <v>26</v>
      </c>
      <c r="S28" s="2">
        <f t="shared" si="15"/>
        <v>752538150</v>
      </c>
      <c r="T28" s="6">
        <f t="shared" si="16"/>
        <v>2.2726821224943874E-2</v>
      </c>
      <c r="U28" s="2" t="b">
        <v>0</v>
      </c>
    </row>
    <row r="29" spans="3:21" x14ac:dyDescent="0.35">
      <c r="H29" s="5">
        <v>18</v>
      </c>
      <c r="I29" s="5">
        <v>8</v>
      </c>
      <c r="J29" s="5">
        <v>26</v>
      </c>
      <c r="K29" s="5">
        <v>0</v>
      </c>
      <c r="L29" s="5">
        <f t="shared" si="18"/>
        <v>26</v>
      </c>
      <c r="M29" s="5">
        <f t="shared" si="19"/>
        <v>26</v>
      </c>
      <c r="N29" s="5">
        <f t="shared" si="20"/>
        <v>44</v>
      </c>
      <c r="O29" s="5">
        <f t="shared" si="21"/>
        <v>8</v>
      </c>
      <c r="P29" s="5">
        <f t="shared" si="22"/>
        <v>52</v>
      </c>
      <c r="Q29" s="5">
        <f t="shared" si="13"/>
        <v>1562275.0000000005</v>
      </c>
      <c r="R29" s="5">
        <f t="shared" si="14"/>
        <v>1</v>
      </c>
      <c r="S29" s="5">
        <f t="shared" si="15"/>
        <v>752538150</v>
      </c>
      <c r="T29" s="5">
        <f t="shared" si="16"/>
        <v>2.0760077080477588E-3</v>
      </c>
      <c r="U29" s="2" t="b">
        <v>1</v>
      </c>
    </row>
    <row r="30" spans="3:21" x14ac:dyDescent="0.35">
      <c r="T30" s="6"/>
    </row>
    <row r="31" spans="3:21" x14ac:dyDescent="0.35">
      <c r="T31" s="6">
        <f>T21+T29</f>
        <v>4.1520154160955176E-3</v>
      </c>
    </row>
    <row r="32" spans="3:21" x14ac:dyDescent="0.35">
      <c r="D32" t="s">
        <v>1</v>
      </c>
      <c r="E32" t="s">
        <v>2</v>
      </c>
    </row>
    <row r="33" spans="3:21" x14ac:dyDescent="0.35">
      <c r="C33" t="s">
        <v>0</v>
      </c>
      <c r="D33">
        <v>19</v>
      </c>
      <c r="E33">
        <v>7</v>
      </c>
      <c r="F33">
        <f>SUM(D33:E33)</f>
        <v>26</v>
      </c>
      <c r="H33" s="2" t="s">
        <v>0</v>
      </c>
      <c r="J33" s="2" t="s">
        <v>3</v>
      </c>
    </row>
    <row r="34" spans="3:21" x14ac:dyDescent="0.35">
      <c r="C34" t="s">
        <v>3</v>
      </c>
      <c r="D34">
        <v>25</v>
      </c>
      <c r="E34">
        <v>1</v>
      </c>
      <c r="F34">
        <f>SUM(D34:E34)</f>
        <v>26</v>
      </c>
      <c r="H34" s="2" t="s">
        <v>1</v>
      </c>
      <c r="I34" s="2" t="s">
        <v>2</v>
      </c>
      <c r="J34" s="2" t="s">
        <v>1</v>
      </c>
      <c r="K34" s="2" t="s">
        <v>10</v>
      </c>
    </row>
    <row r="35" spans="3:21" ht="20.5" x14ac:dyDescent="0.55000000000000004">
      <c r="D35">
        <f>SUM(D33:D34)</f>
        <v>44</v>
      </c>
      <c r="E35">
        <f>SUM(E33:E34)</f>
        <v>8</v>
      </c>
      <c r="F35">
        <f>SUM(F33:F34)</f>
        <v>52</v>
      </c>
      <c r="H35" s="2" t="s">
        <v>5</v>
      </c>
      <c r="I35" s="2" t="s">
        <v>6</v>
      </c>
      <c r="J35" s="2" t="s">
        <v>7</v>
      </c>
      <c r="K35" s="2" t="s">
        <v>8</v>
      </c>
      <c r="L35" s="2" t="s">
        <v>11</v>
      </c>
      <c r="M35" s="2" t="s">
        <v>12</v>
      </c>
      <c r="N35" s="2" t="s">
        <v>13</v>
      </c>
      <c r="O35" s="2" t="s">
        <v>14</v>
      </c>
      <c r="P35" s="2" t="s">
        <v>15</v>
      </c>
      <c r="Q35" s="3" t="s">
        <v>9</v>
      </c>
      <c r="R35" s="3" t="s">
        <v>17</v>
      </c>
      <c r="S35" s="3" t="s">
        <v>4</v>
      </c>
      <c r="T35" s="3" t="s">
        <v>16</v>
      </c>
    </row>
    <row r="36" spans="3:21" x14ac:dyDescent="0.35">
      <c r="H36" s="5">
        <v>26</v>
      </c>
      <c r="I36" s="5">
        <v>0</v>
      </c>
      <c r="J36" s="5">
        <v>18</v>
      </c>
      <c r="K36" s="5">
        <v>8</v>
      </c>
      <c r="L36" s="5">
        <f t="shared" ref="L36:L44" si="23">H36+I36</f>
        <v>26</v>
      </c>
      <c r="M36" s="5">
        <f t="shared" ref="M36:M44" si="24">J36+K36</f>
        <v>26</v>
      </c>
      <c r="N36" s="5">
        <f t="shared" ref="N36:N44" si="25">H36+J36</f>
        <v>44</v>
      </c>
      <c r="O36" s="5">
        <f t="shared" ref="O36:O44" si="26">I36+K36</f>
        <v>8</v>
      </c>
      <c r="P36" s="5">
        <f t="shared" ref="P36:P44" si="27">L36+M36</f>
        <v>52</v>
      </c>
      <c r="Q36" s="5">
        <f t="shared" ref="Q36:Q44" si="28">COMBIN(L36,H36)</f>
        <v>1</v>
      </c>
      <c r="R36" s="5">
        <f t="shared" ref="R36:R44" si="29">COMBIN(M36,J36)</f>
        <v>1562275.0000000005</v>
      </c>
      <c r="S36" s="5">
        <f t="shared" ref="S36:S44" si="30">COMBIN(P36,N36)</f>
        <v>752538150</v>
      </c>
      <c r="T36" s="5">
        <f t="shared" ref="T36:T44" si="31">Q36*R36/S36</f>
        <v>2.0760077080477588E-3</v>
      </c>
      <c r="U36" s="2" t="b">
        <f>T36&lt;=T$22</f>
        <v>1</v>
      </c>
    </row>
    <row r="37" spans="3:21" x14ac:dyDescent="0.35">
      <c r="G37" t="s">
        <v>21</v>
      </c>
      <c r="H37" s="5">
        <v>25</v>
      </c>
      <c r="I37" s="5">
        <v>1</v>
      </c>
      <c r="J37" s="5">
        <v>19</v>
      </c>
      <c r="K37" s="5">
        <v>7</v>
      </c>
      <c r="L37" s="5">
        <f t="shared" si="23"/>
        <v>26</v>
      </c>
      <c r="M37" s="5">
        <f t="shared" si="24"/>
        <v>26</v>
      </c>
      <c r="N37" s="5">
        <f t="shared" si="25"/>
        <v>44</v>
      </c>
      <c r="O37" s="5">
        <f t="shared" si="26"/>
        <v>8</v>
      </c>
      <c r="P37" s="5">
        <f t="shared" si="27"/>
        <v>52</v>
      </c>
      <c r="Q37" s="5">
        <f t="shared" si="28"/>
        <v>26</v>
      </c>
      <c r="R37" s="5">
        <f t="shared" si="29"/>
        <v>657799.99999999988</v>
      </c>
      <c r="S37" s="5">
        <f t="shared" si="30"/>
        <v>752538150</v>
      </c>
      <c r="T37" s="5">
        <f t="shared" si="31"/>
        <v>2.2726821224943874E-2</v>
      </c>
      <c r="U37" s="6" t="b">
        <f t="shared" ref="U37:U42" si="32">T37&lt;=T$22</f>
        <v>1</v>
      </c>
    </row>
    <row r="38" spans="3:21" x14ac:dyDescent="0.35">
      <c r="H38" s="2">
        <v>24</v>
      </c>
      <c r="I38" s="2">
        <v>2</v>
      </c>
      <c r="J38" s="2">
        <v>20</v>
      </c>
      <c r="K38" s="2">
        <v>6</v>
      </c>
      <c r="L38" s="2">
        <f t="shared" si="23"/>
        <v>26</v>
      </c>
      <c r="M38" s="2">
        <f t="shared" si="24"/>
        <v>26</v>
      </c>
      <c r="N38" s="2">
        <f t="shared" si="25"/>
        <v>44</v>
      </c>
      <c r="O38" s="2">
        <f t="shared" si="26"/>
        <v>8</v>
      </c>
      <c r="P38" s="2">
        <f t="shared" si="27"/>
        <v>52</v>
      </c>
      <c r="Q38" s="2">
        <f t="shared" si="28"/>
        <v>325</v>
      </c>
      <c r="R38" s="2">
        <f t="shared" si="29"/>
        <v>230230</v>
      </c>
      <c r="S38" s="2">
        <f t="shared" si="30"/>
        <v>752538150</v>
      </c>
      <c r="T38" s="6">
        <f t="shared" si="31"/>
        <v>9.9429842859129466E-2</v>
      </c>
      <c r="U38" s="2" t="b">
        <f t="shared" si="32"/>
        <v>0</v>
      </c>
    </row>
    <row r="39" spans="3:21" x14ac:dyDescent="0.35">
      <c r="H39" s="2">
        <v>23</v>
      </c>
      <c r="I39" s="2">
        <v>3</v>
      </c>
      <c r="J39" s="6">
        <v>21</v>
      </c>
      <c r="K39" s="6">
        <v>5</v>
      </c>
      <c r="L39" s="2">
        <f t="shared" si="23"/>
        <v>26</v>
      </c>
      <c r="M39" s="2">
        <f t="shared" si="24"/>
        <v>26</v>
      </c>
      <c r="N39" s="2">
        <f t="shared" si="25"/>
        <v>44</v>
      </c>
      <c r="O39" s="2">
        <f t="shared" si="26"/>
        <v>8</v>
      </c>
      <c r="P39" s="2">
        <f t="shared" si="27"/>
        <v>52</v>
      </c>
      <c r="Q39" s="2">
        <f t="shared" si="28"/>
        <v>2600</v>
      </c>
      <c r="R39" s="2">
        <f t="shared" si="29"/>
        <v>65780.000000000015</v>
      </c>
      <c r="S39" s="2">
        <f t="shared" si="30"/>
        <v>752538150</v>
      </c>
      <c r="T39" s="6">
        <f t="shared" si="31"/>
        <v>0.22726821224943883</v>
      </c>
      <c r="U39" s="2" t="b">
        <f t="shared" si="32"/>
        <v>0</v>
      </c>
    </row>
    <row r="40" spans="3:21" x14ac:dyDescent="0.35">
      <c r="H40" s="2">
        <v>22</v>
      </c>
      <c r="I40" s="2">
        <v>4</v>
      </c>
      <c r="J40" s="2">
        <v>22</v>
      </c>
      <c r="K40" s="2">
        <v>4</v>
      </c>
      <c r="L40" s="2">
        <f t="shared" si="23"/>
        <v>26</v>
      </c>
      <c r="M40" s="2">
        <f t="shared" si="24"/>
        <v>26</v>
      </c>
      <c r="N40" s="2">
        <f t="shared" si="25"/>
        <v>44</v>
      </c>
      <c r="O40" s="2">
        <f t="shared" si="26"/>
        <v>8</v>
      </c>
      <c r="P40" s="2">
        <f t="shared" si="27"/>
        <v>52</v>
      </c>
      <c r="Q40" s="2">
        <f t="shared" si="28"/>
        <v>14950</v>
      </c>
      <c r="R40" s="2">
        <f t="shared" si="29"/>
        <v>14950</v>
      </c>
      <c r="S40" s="2">
        <f t="shared" si="30"/>
        <v>752538150</v>
      </c>
      <c r="T40" s="6">
        <f t="shared" si="31"/>
        <v>0.29699823191688024</v>
      </c>
      <c r="U40" s="2" t="b">
        <f t="shared" si="32"/>
        <v>0</v>
      </c>
    </row>
    <row r="41" spans="3:21" x14ac:dyDescent="0.35">
      <c r="H41" s="2">
        <v>21</v>
      </c>
      <c r="I41" s="2">
        <v>5</v>
      </c>
      <c r="J41" s="6">
        <v>23</v>
      </c>
      <c r="K41" s="6">
        <v>3</v>
      </c>
      <c r="L41" s="2">
        <f t="shared" si="23"/>
        <v>26</v>
      </c>
      <c r="M41" s="2">
        <f t="shared" si="24"/>
        <v>26</v>
      </c>
      <c r="N41" s="2">
        <f t="shared" si="25"/>
        <v>44</v>
      </c>
      <c r="O41" s="2">
        <f t="shared" si="26"/>
        <v>8</v>
      </c>
      <c r="P41" s="2">
        <f t="shared" si="27"/>
        <v>52</v>
      </c>
      <c r="Q41" s="2">
        <f t="shared" si="28"/>
        <v>65780.000000000015</v>
      </c>
      <c r="R41" s="2">
        <f t="shared" si="29"/>
        <v>2600</v>
      </c>
      <c r="S41" s="2">
        <f t="shared" si="30"/>
        <v>752538150</v>
      </c>
      <c r="T41" s="6">
        <f t="shared" si="31"/>
        <v>0.22726821224943883</v>
      </c>
      <c r="U41" s="2" t="b">
        <f t="shared" si="32"/>
        <v>0</v>
      </c>
    </row>
    <row r="42" spans="3:21" x14ac:dyDescent="0.35">
      <c r="H42" s="2">
        <v>20</v>
      </c>
      <c r="I42" s="2">
        <v>6</v>
      </c>
      <c r="J42" s="2">
        <v>24</v>
      </c>
      <c r="K42" s="2">
        <v>2</v>
      </c>
      <c r="L42" s="2">
        <f t="shared" si="23"/>
        <v>26</v>
      </c>
      <c r="M42" s="2">
        <f t="shared" si="24"/>
        <v>26</v>
      </c>
      <c r="N42" s="2">
        <f t="shared" si="25"/>
        <v>44</v>
      </c>
      <c r="O42" s="2">
        <f t="shared" si="26"/>
        <v>8</v>
      </c>
      <c r="P42" s="2">
        <f t="shared" si="27"/>
        <v>52</v>
      </c>
      <c r="Q42" s="2">
        <f t="shared" si="28"/>
        <v>230230</v>
      </c>
      <c r="R42" s="2">
        <f t="shared" si="29"/>
        <v>325</v>
      </c>
      <c r="S42" s="2">
        <f t="shared" si="30"/>
        <v>752538150</v>
      </c>
      <c r="T42" s="6">
        <f t="shared" si="31"/>
        <v>9.9429842859129466E-2</v>
      </c>
      <c r="U42" s="2" t="b">
        <f t="shared" si="32"/>
        <v>0</v>
      </c>
    </row>
    <row r="43" spans="3:21" x14ac:dyDescent="0.35">
      <c r="H43" s="5">
        <v>19</v>
      </c>
      <c r="I43" s="5">
        <v>7</v>
      </c>
      <c r="J43" s="5">
        <v>25</v>
      </c>
      <c r="K43" s="5">
        <v>1</v>
      </c>
      <c r="L43" s="5">
        <f t="shared" si="23"/>
        <v>26</v>
      </c>
      <c r="M43" s="5">
        <f t="shared" si="24"/>
        <v>26</v>
      </c>
      <c r="N43" s="5">
        <f t="shared" si="25"/>
        <v>44</v>
      </c>
      <c r="O43" s="5">
        <f t="shared" si="26"/>
        <v>8</v>
      </c>
      <c r="P43" s="5">
        <f t="shared" si="27"/>
        <v>52</v>
      </c>
      <c r="Q43" s="5">
        <f t="shared" si="28"/>
        <v>657799.99999999988</v>
      </c>
      <c r="R43" s="5">
        <f t="shared" si="29"/>
        <v>26</v>
      </c>
      <c r="S43" s="5">
        <f t="shared" si="30"/>
        <v>752538150</v>
      </c>
      <c r="T43" s="5">
        <f t="shared" si="31"/>
        <v>2.2726821224943874E-2</v>
      </c>
      <c r="U43" s="6" t="b">
        <v>1</v>
      </c>
    </row>
    <row r="44" spans="3:21" x14ac:dyDescent="0.35">
      <c r="H44" s="5">
        <v>18</v>
      </c>
      <c r="I44" s="5">
        <v>8</v>
      </c>
      <c r="J44" s="5">
        <v>26</v>
      </c>
      <c r="K44" s="5">
        <v>0</v>
      </c>
      <c r="L44" s="5">
        <f t="shared" si="23"/>
        <v>26</v>
      </c>
      <c r="M44" s="5">
        <f t="shared" si="24"/>
        <v>26</v>
      </c>
      <c r="N44" s="5">
        <f t="shared" si="25"/>
        <v>44</v>
      </c>
      <c r="O44" s="5">
        <f t="shared" si="26"/>
        <v>8</v>
      </c>
      <c r="P44" s="5">
        <f t="shared" si="27"/>
        <v>52</v>
      </c>
      <c r="Q44" s="5">
        <f t="shared" si="28"/>
        <v>1562275.0000000005</v>
      </c>
      <c r="R44" s="5">
        <f t="shared" si="29"/>
        <v>1</v>
      </c>
      <c r="S44" s="5">
        <f t="shared" si="30"/>
        <v>752538150</v>
      </c>
      <c r="T44" s="5">
        <f t="shared" si="31"/>
        <v>2.0760077080477588E-3</v>
      </c>
      <c r="U44" s="2" t="b">
        <v>1</v>
      </c>
    </row>
    <row r="46" spans="3:21" x14ac:dyDescent="0.35">
      <c r="T46" s="2">
        <f>T36+T37+T43+T44</f>
        <v>4.9605657865983262E-2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7" sqref="C7:C9"/>
    </sheetView>
  </sheetViews>
  <sheetFormatPr defaultRowHeight="14.5" x14ac:dyDescent="0.35"/>
  <sheetData>
    <row r="2" spans="2:4" x14ac:dyDescent="0.35">
      <c r="B2">
        <v>58</v>
      </c>
      <c r="C2">
        <v>35</v>
      </c>
      <c r="D2">
        <f>SUM(B2:C2)</f>
        <v>93</v>
      </c>
    </row>
    <row r="3" spans="2:4" x14ac:dyDescent="0.35">
      <c r="B3">
        <v>11</v>
      </c>
      <c r="C3">
        <v>25</v>
      </c>
      <c r="D3">
        <f>SUM(B3:C3)</f>
        <v>36</v>
      </c>
    </row>
    <row r="4" spans="2:4" x14ac:dyDescent="0.35">
      <c r="B4">
        <v>10</v>
      </c>
      <c r="C4">
        <v>23</v>
      </c>
      <c r="D4">
        <f>SUM(B4:C4)</f>
        <v>33</v>
      </c>
    </row>
    <row r="5" spans="2:4" x14ac:dyDescent="0.35">
      <c r="B5">
        <f>SUM(B2:B4)</f>
        <v>79</v>
      </c>
      <c r="C5">
        <f>SUM(C2:C4)</f>
        <v>83</v>
      </c>
      <c r="D5">
        <f>SUM(D2:D4)</f>
        <v>162</v>
      </c>
    </row>
    <row r="7" spans="2:4" x14ac:dyDescent="0.35">
      <c r="B7">
        <f>$D2*$B$5/$D$5</f>
        <v>45.351851851851855</v>
      </c>
      <c r="C7">
        <f>$D2*$C$5/$D$5</f>
        <v>47.648148148148145</v>
      </c>
    </row>
    <row r="8" spans="2:4" x14ac:dyDescent="0.35">
      <c r="B8">
        <f>$D3*$B$5/$D$5</f>
        <v>17.555555555555557</v>
      </c>
      <c r="C8">
        <f>$D3*$C$5/$D$5</f>
        <v>18.444444444444443</v>
      </c>
    </row>
    <row r="9" spans="2:4" x14ac:dyDescent="0.35">
      <c r="B9">
        <f>$D4*$B$5/$D$5</f>
        <v>16.092592592592592</v>
      </c>
      <c r="C9">
        <f>$D4*$C$5/$D$5</f>
        <v>16.907407407407408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Sherman, Milan</dc:creator>
  <cp:lastModifiedBy>Sherman, Milan</cp:lastModifiedBy>
  <dcterms:created xsi:type="dcterms:W3CDTF">2019-08-06T15:00:44Z</dcterms:created>
  <dcterms:modified xsi:type="dcterms:W3CDTF">2019-08-16T22:00:54Z</dcterms:modified>
</cp:coreProperties>
</file>