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234" documentId="8_{DAE66667-4E0C-4C9A-AEDA-DA490CF80049}" xr6:coauthVersionLast="47" xr6:coauthVersionMax="47" xr10:uidLastSave="{F0348FAC-DA32-4B8D-A59C-E6B8BA726DD7}"/>
  <bookViews>
    <workbookView xWindow="-108" yWindow="-108" windowWidth="23256" windowHeight="12456" xr2:uid="{71EDB520-EC28-4FE1-BA56-B29058D905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5" i="1"/>
  <c r="G16" i="1"/>
  <c r="G17" i="1"/>
  <c r="G18" i="1"/>
  <c r="G14" i="1"/>
  <c r="G11" i="1"/>
  <c r="G12" i="1"/>
  <c r="G10" i="1"/>
  <c r="D21" i="1"/>
  <c r="E21" i="1"/>
  <c r="F21" i="1"/>
  <c r="C21" i="1"/>
  <c r="D20" i="1"/>
  <c r="E20" i="1"/>
  <c r="F20" i="1"/>
  <c r="C20" i="1"/>
  <c r="D18" i="1"/>
  <c r="E18" i="1"/>
  <c r="F18" i="1"/>
  <c r="C18" i="1"/>
  <c r="D17" i="1"/>
  <c r="E17" i="1"/>
  <c r="F17" i="1"/>
  <c r="C17" i="1"/>
  <c r="D15" i="1"/>
  <c r="E15" i="1"/>
  <c r="F15" i="1"/>
  <c r="C15" i="1"/>
  <c r="D12" i="1"/>
  <c r="E12" i="1"/>
  <c r="F12" i="1"/>
  <c r="C12" i="1"/>
  <c r="D11" i="1"/>
  <c r="E11" i="1"/>
  <c r="F11" i="1"/>
  <c r="C11" i="1"/>
  <c r="D10" i="1"/>
  <c r="E10" i="1"/>
  <c r="F10" i="1"/>
  <c r="C10" i="1"/>
  <c r="G7" i="1"/>
  <c r="G8" i="1"/>
  <c r="G6" i="1"/>
</calcChain>
</file>

<file path=xl/sharedStrings.xml><?xml version="1.0" encoding="utf-8"?>
<sst xmlns="http://schemas.openxmlformats.org/spreadsheetml/2006/main" count="30" uniqueCount="24">
  <si>
    <t>Total trimestral</t>
  </si>
  <si>
    <t>1°</t>
  </si>
  <si>
    <t>2°</t>
  </si>
  <si>
    <t>4°</t>
  </si>
  <si>
    <t>3°</t>
  </si>
  <si>
    <t>Total anual</t>
  </si>
  <si>
    <t>Unidades vendidas</t>
  </si>
  <si>
    <t>Modelo 1</t>
  </si>
  <si>
    <t>Modelo 2</t>
  </si>
  <si>
    <t>Modelo 3</t>
  </si>
  <si>
    <t>Coste de las ventas</t>
  </si>
  <si>
    <t>Margen bruto</t>
  </si>
  <si>
    <t>Personal ventas</t>
  </si>
  <si>
    <t>Comisión venta</t>
  </si>
  <si>
    <t>Publicidad</t>
  </si>
  <si>
    <t>Costes fijos</t>
  </si>
  <si>
    <t>Coste total</t>
  </si>
  <si>
    <t xml:space="preserve">Beneficio </t>
  </si>
  <si>
    <t>Margen beneficio</t>
  </si>
  <si>
    <t>Comisión ventas</t>
  </si>
  <si>
    <t>Porcentaje Costos Fijos</t>
  </si>
  <si>
    <t>Precio</t>
  </si>
  <si>
    <t>Costes</t>
  </si>
  <si>
    <t>Ingreso por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</si>
</sst>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4" fontId="4" fillId="0" borderId="5" xfId="1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ADB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Hoja1!$B$6:$B$8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Hoja1!$G$6:$G$8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AEE-4C3F-BC6B-8242F60E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593713199"/>
        <c:axId val="593712719"/>
        <c:axId val="0"/>
      </c:bar3DChart>
      <c:catAx>
        <c:axId val="59371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712719"/>
        <c:crosses val="autoZero"/>
        <c:auto val="1"/>
        <c:lblAlgn val="ctr"/>
        <c:lblOffset val="100"/>
        <c:noMultiLvlLbl val="0"/>
      </c:catAx>
      <c:valAx>
        <c:axId val="5937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7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Hoja1!$B$6:$B$8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Hoja1!$G$6:$G$8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2-4336-9455-D95FD9B7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593713199"/>
        <c:axId val="593712719"/>
        <c:axId val="0"/>
      </c:bar3DChart>
      <c:catAx>
        <c:axId val="5937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712719"/>
        <c:crosses val="autoZero"/>
        <c:auto val="1"/>
        <c:lblAlgn val="ctr"/>
        <c:lblOffset val="100"/>
        <c:noMultiLvlLbl val="0"/>
      </c:catAx>
      <c:valAx>
        <c:axId val="5937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7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Hoja1!$C$6:$F$6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6-4C31-837F-0866D2A6DDF8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Hoja1!$C$7:$F$7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6-4C31-837F-0866D2A6DDF8}"/>
            </c:ext>
          </c:extLst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Hoja1!$C$8:$F$8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6-4C31-837F-0866D2A6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47552"/>
        <c:axId val="834053312"/>
      </c:barChart>
      <c:catAx>
        <c:axId val="8340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053312"/>
        <c:crosses val="autoZero"/>
        <c:auto val="1"/>
        <c:lblAlgn val="ctr"/>
        <c:lblOffset val="100"/>
        <c:noMultiLvlLbl val="0"/>
      </c:catAx>
      <c:valAx>
        <c:axId val="8340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0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Modelo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Hoja1!$C$6:$F$6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49F5-9A3F-4720E7E4294D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Modelo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Hoja1!$C$7:$F$7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6-49F5-9A3F-4720E7E4294D}"/>
            </c:ext>
          </c:extLst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Modelo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Hoja1!$C$8:$F$8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6-49F5-9A3F-4720E7E429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3497504"/>
        <c:axId val="833497984"/>
      </c:lineChart>
      <c:catAx>
        <c:axId val="8334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497984"/>
        <c:crosses val="autoZero"/>
        <c:auto val="1"/>
        <c:lblAlgn val="ctr"/>
        <c:lblOffset val="100"/>
        <c:noMultiLvlLbl val="0"/>
      </c:catAx>
      <c:valAx>
        <c:axId val="8334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34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Margen bruto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Hoja1!$C$3:$F$3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Hoja1!$C$10:$F$10</c:f>
              <c:numCache>
                <c:formatCode>_("$"* #,##0.00_);_("$"* \(#,##0.00\);_("$"* "-"??_);_(@_)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E-4694-AFE0-A89A7D828CE1}"/>
            </c:ext>
          </c:extLst>
        </c:ser>
        <c:ser>
          <c:idx val="1"/>
          <c:order val="1"/>
          <c:tx>
            <c:strRef>
              <c:f>Hoja1!$B$11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Hoja1!$C$3:$F$3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Hoja1!$C$11:$F$11</c:f>
              <c:numCache>
                <c:formatCode>_("$"* #,##0.00_);_("$"* \(#,##0.00\);_("$"* "-"??_);_(@_)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E-4694-AFE0-A89A7D82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67232"/>
        <c:axId val="988975872"/>
      </c:areaChart>
      <c:barChart>
        <c:barDir val="col"/>
        <c:grouping val="clustered"/>
        <c:varyColors val="0"/>
        <c:ser>
          <c:idx val="2"/>
          <c:order val="2"/>
          <c:tx>
            <c:strRef>
              <c:f>Hoja1!$B$12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Hoja1!$C$3:$F$3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Hoja1!$C$12:$F$12</c:f>
              <c:numCache>
                <c:formatCode>_("$"* #,##0.00_);_("$"* \(#,##0.00\);_("$"* "-"??_);_(@_)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E-4694-AFE0-A89A7D82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7232"/>
        <c:axId val="988975872"/>
      </c:barChart>
      <c:catAx>
        <c:axId val="9889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8975872"/>
        <c:crosses val="autoZero"/>
        <c:auto val="1"/>
        <c:lblAlgn val="ctr"/>
        <c:lblOffset val="100"/>
        <c:noMultiLvlLbl val="0"/>
      </c:catAx>
      <c:valAx>
        <c:axId val="988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89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Personal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Hoja1!$C$14:$F$14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8-423A-B3F9-C74724A7FB58}"/>
            </c:ext>
          </c:extLst>
        </c:ser>
        <c:ser>
          <c:idx val="1"/>
          <c:order val="1"/>
          <c:tx>
            <c:strRef>
              <c:f>Hoja1!$B$15</c:f>
              <c:strCache>
                <c:ptCount val="1"/>
                <c:pt idx="0">
                  <c:v>Comisión 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Hoja1!$C$15:$F$15</c:f>
              <c:numCache>
                <c:formatCode>_("$"* #,##0.00_);_("$"* \(#,##0.00\);_("$"* "-"??_);_(@_)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8-423A-B3F9-C74724A7FB58}"/>
            </c:ext>
          </c:extLst>
        </c:ser>
        <c:ser>
          <c:idx val="2"/>
          <c:order val="2"/>
          <c:tx>
            <c:strRef>
              <c:f>Hoja1!$B$16</c:f>
              <c:strCache>
                <c:ptCount val="1"/>
                <c:pt idx="0">
                  <c:v>Publicidad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Hoja1!$C$16:$F$16</c:f>
              <c:numCache>
                <c:formatCode>_("$"* #,##0.00_);_("$"* \(#,##0.00\);_("$"* "-"??_);_(@_)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8-423A-B3F9-C74724A7FB58}"/>
            </c:ext>
          </c:extLst>
        </c:ser>
        <c:ser>
          <c:idx val="3"/>
          <c:order val="3"/>
          <c:tx>
            <c:strRef>
              <c:f>Hoja1!$B$17</c:f>
              <c:strCache>
                <c:ptCount val="1"/>
                <c:pt idx="0">
                  <c:v>Costes fijos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Hoja1!$C$17:$F$17</c:f>
              <c:numCache>
                <c:formatCode>_("$"* #,##0.00_);_("$"* \(#,##0.00\);_("$"* "-"??_);_(@_)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8-423A-B3F9-C74724A7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3636000"/>
        <c:axId val="1023631680"/>
        <c:axId val="0"/>
      </c:bar3DChart>
      <c:catAx>
        <c:axId val="102363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631680"/>
        <c:crosses val="autoZero"/>
        <c:auto val="1"/>
        <c:lblAlgn val="ctr"/>
        <c:lblOffset val="100"/>
        <c:noMultiLvlLbl val="0"/>
      </c:catAx>
      <c:valAx>
        <c:axId val="10236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6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438871</xdr:colOff>
      <xdr:row>6</xdr:row>
      <xdr:rowOff>46843</xdr:rowOff>
    </xdr:from>
    <xdr:to>
      <xdr:col>13</xdr:col>
      <xdr:colOff>260542</xdr:colOff>
      <xdr:row>20</xdr:row>
      <xdr:rowOff>174456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4A65E5-A2B8-14EA-ECE0-3479A52B0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15</xdr:col>
      <xdr:colOff>608655</xdr:colOff>
      <xdr:row>41</xdr:row>
      <xdr:rowOff>127613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8C4CDB-02C5-4BEF-9C59-9DF704B7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450646</xdr:colOff>
      <xdr:row>32</xdr:row>
      <xdr:rowOff>103238</xdr:rowOff>
    </xdr:from>
    <xdr:to>
      <xdr:col>5</xdr:col>
      <xdr:colOff>335936</xdr:colOff>
      <xdr:row>47</xdr:row>
      <xdr:rowOff>142567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D797D5-DA03-415E-3966-FD506066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843936</xdr:colOff>
      <xdr:row>44</xdr:row>
      <xdr:rowOff>81934</xdr:rowOff>
    </xdr:from>
    <xdr:to>
      <xdr:col>11</xdr:col>
      <xdr:colOff>737420</xdr:colOff>
      <xdr:row>62</xdr:row>
      <xdr:rowOff>167147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ECD347-4E45-F1E8-53A3-33CBBEC0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385096</xdr:colOff>
      <xdr:row>50</xdr:row>
      <xdr:rowOff>103238</xdr:rowOff>
    </xdr:from>
    <xdr:to>
      <xdr:col>4</xdr:col>
      <xdr:colOff>540773</xdr:colOff>
      <xdr:row>65</xdr:row>
      <xdr:rowOff>142567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167B1F-DB5C-5C59-268B-E07B2B33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270387</xdr:colOff>
      <xdr:row>52</xdr:row>
      <xdr:rowOff>62269</xdr:rowOff>
    </xdr:from>
    <xdr:to>
      <xdr:col>18</xdr:col>
      <xdr:colOff>73741</xdr:colOff>
      <xdr:row>67</xdr:row>
      <xdr:rowOff>101598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3367DB-B26F-AEB6-9312-A911C2C7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DD8B-FF64-4C66-8B92-B8017E677033}">
  <dimension ref="B3:I27"/>
  <sheetViews>
    <sheetView tabSelected="1" topLeftCell="A3" zoomScale="93" zoomScaleNormal="85" workbookViewId="0">
      <selection activeCell="I3" sqref="I3"/>
    </sheetView>
  </sheetViews>
  <sheetFormatPr baseColWidth="10" defaultRowHeight="14.4" x14ac:dyDescent="0.3"/>
  <cols>
    <col min="2" max="2" width="22.5546875" customWidth="1"/>
    <col min="3" max="3" width="16.109375" customWidth="1"/>
    <col min="4" max="4" width="14.109375" customWidth="1"/>
    <col min="5" max="5" width="15.5546875" customWidth="1"/>
    <col min="6" max="6" width="18.6640625" customWidth="1"/>
    <col min="7" max="7" width="14.77734375" customWidth="1"/>
  </cols>
  <sheetData>
    <row r="3" spans="2:9" ht="20.399999999999999" customHeight="1" x14ac:dyDescent="0.3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5</v>
      </c>
    </row>
    <row r="4" spans="2:9" x14ac:dyDescent="0.3">
      <c r="B4" s="1"/>
      <c r="C4" s="1"/>
      <c r="D4" s="1"/>
      <c r="E4" s="1"/>
      <c r="F4" s="1"/>
      <c r="G4" s="1"/>
      <c r="H4" s="1"/>
      <c r="I4" s="1"/>
    </row>
    <row r="5" spans="2:9" x14ac:dyDescent="0.3">
      <c r="B5" s="2" t="s">
        <v>6</v>
      </c>
      <c r="C5" s="4"/>
      <c r="D5" s="4"/>
      <c r="E5" s="4"/>
      <c r="F5" s="4"/>
      <c r="G5" s="4"/>
      <c r="H5" s="1"/>
      <c r="I5" s="1"/>
    </row>
    <row r="6" spans="2:9" x14ac:dyDescent="0.3">
      <c r="B6" s="6" t="s">
        <v>7</v>
      </c>
      <c r="C6" s="7">
        <v>49</v>
      </c>
      <c r="D6" s="7">
        <v>32</v>
      </c>
      <c r="E6" s="7">
        <v>44</v>
      </c>
      <c r="F6" s="7">
        <v>37</v>
      </c>
      <c r="G6" s="7">
        <f>SUM(C6:F6)</f>
        <v>162</v>
      </c>
      <c r="H6" s="1"/>
      <c r="I6" s="1"/>
    </row>
    <row r="7" spans="2:9" x14ac:dyDescent="0.3">
      <c r="B7" s="6" t="s">
        <v>8</v>
      </c>
      <c r="C7" s="7">
        <v>38</v>
      </c>
      <c r="D7" s="7">
        <v>25</v>
      </c>
      <c r="E7" s="7">
        <v>35</v>
      </c>
      <c r="F7" s="7">
        <v>28</v>
      </c>
      <c r="G7" s="7">
        <f t="shared" ref="G7:G8" si="0">SUM(C7:F7)</f>
        <v>126</v>
      </c>
      <c r="H7" s="1"/>
      <c r="I7" s="1"/>
    </row>
    <row r="8" spans="2:9" x14ac:dyDescent="0.3">
      <c r="B8" s="6" t="s">
        <v>9</v>
      </c>
      <c r="C8" s="7">
        <v>21</v>
      </c>
      <c r="D8" s="7">
        <v>15</v>
      </c>
      <c r="E8" s="7">
        <v>20</v>
      </c>
      <c r="F8" s="7">
        <v>16</v>
      </c>
      <c r="G8" s="7">
        <f t="shared" si="0"/>
        <v>72</v>
      </c>
      <c r="H8" s="1"/>
      <c r="I8" s="1"/>
    </row>
    <row r="9" spans="2:9" x14ac:dyDescent="0.3">
      <c r="B9" s="3"/>
      <c r="C9" s="8"/>
      <c r="D9" s="8"/>
      <c r="E9" s="8"/>
      <c r="F9" s="8"/>
      <c r="G9" s="8"/>
      <c r="H9" s="1"/>
      <c r="I9" s="1"/>
    </row>
    <row r="10" spans="2:9" x14ac:dyDescent="0.3">
      <c r="B10" s="2" t="s">
        <v>23</v>
      </c>
      <c r="C10" s="13">
        <f>C6*$E$24+C7*$E$25+C8*$E$26</f>
        <v>1445820</v>
      </c>
      <c r="D10" s="13">
        <f t="shared" ref="D10:F10" si="1">D6*$E$24+D7*$E$25+D8*$E$26</f>
        <v>969780</v>
      </c>
      <c r="E10" s="13">
        <f t="shared" si="1"/>
        <v>1331510</v>
      </c>
      <c r="F10" s="13">
        <f t="shared" si="1"/>
        <v>1084090</v>
      </c>
      <c r="G10" s="8">
        <f>SUM(C10:F10)</f>
        <v>4831200</v>
      </c>
      <c r="H10" s="1"/>
      <c r="I10" s="1"/>
    </row>
    <row r="11" spans="2:9" ht="15" thickBot="1" x14ac:dyDescent="0.35">
      <c r="B11" s="11" t="s">
        <v>10</v>
      </c>
      <c r="C11" s="12">
        <f>C6*$G$24+C7*$G$25+C8*$G$26</f>
        <v>1074570.2</v>
      </c>
      <c r="D11" s="12">
        <f t="shared" ref="D11:F11" si="2">D6*$G$24+D7*$G$25+D8*$G$26</f>
        <v>721597.6</v>
      </c>
      <c r="E11" s="12">
        <f t="shared" si="2"/>
        <v>990318.2</v>
      </c>
      <c r="F11" s="12">
        <f t="shared" si="2"/>
        <v>805849.60000000009</v>
      </c>
      <c r="G11" s="12">
        <f t="shared" ref="G11:G12" si="3">SUM(C11:F11)</f>
        <v>3592335.6</v>
      </c>
      <c r="H11" s="1"/>
      <c r="I11" s="1"/>
    </row>
    <row r="12" spans="2:9" ht="15" thickBot="1" x14ac:dyDescent="0.35">
      <c r="B12" s="11" t="s">
        <v>11</v>
      </c>
      <c r="C12" s="12">
        <f>C10-C11</f>
        <v>371249.80000000005</v>
      </c>
      <c r="D12" s="12">
        <f t="shared" ref="D12:F12" si="4">D10-D11</f>
        <v>248182.40000000002</v>
      </c>
      <c r="E12" s="12">
        <f t="shared" si="4"/>
        <v>341191.80000000005</v>
      </c>
      <c r="F12" s="12">
        <f t="shared" si="4"/>
        <v>278240.39999999991</v>
      </c>
      <c r="G12" s="14">
        <f t="shared" si="3"/>
        <v>1238864.3999999999</v>
      </c>
      <c r="H12" s="1"/>
      <c r="I12" s="1"/>
    </row>
    <row r="13" spans="2:9" x14ac:dyDescent="0.3">
      <c r="B13" s="2"/>
      <c r="C13" s="8"/>
      <c r="D13" s="8"/>
      <c r="E13" s="8"/>
      <c r="F13" s="8"/>
      <c r="G13" s="8"/>
      <c r="H13" s="1"/>
      <c r="I13" s="1"/>
    </row>
    <row r="14" spans="2:9" x14ac:dyDescent="0.3">
      <c r="B14" s="2" t="s">
        <v>12</v>
      </c>
      <c r="C14" s="13">
        <v>10000</v>
      </c>
      <c r="D14" s="13">
        <v>10001</v>
      </c>
      <c r="E14" s="13">
        <v>10002</v>
      </c>
      <c r="F14" s="13">
        <v>10003</v>
      </c>
      <c r="G14" s="8">
        <f>SUM(C14:F14)</f>
        <v>40006</v>
      </c>
      <c r="H14" s="1"/>
      <c r="I14" s="1"/>
    </row>
    <row r="15" spans="2:9" x14ac:dyDescent="0.3">
      <c r="B15" s="2" t="s">
        <v>13</v>
      </c>
      <c r="C15" s="13">
        <f>C10*$B$24</f>
        <v>3614.55</v>
      </c>
      <c r="D15" s="13">
        <f t="shared" ref="D15:F15" si="5">D10*$B$24</f>
        <v>2424.4500000000003</v>
      </c>
      <c r="E15" s="13">
        <f t="shared" si="5"/>
        <v>3328.7750000000001</v>
      </c>
      <c r="F15" s="13">
        <f t="shared" si="5"/>
        <v>2710.2249999999999</v>
      </c>
      <c r="G15" s="8">
        <f t="shared" ref="G15:G18" si="6">SUM(C15:F15)</f>
        <v>12078</v>
      </c>
      <c r="H15" s="1"/>
      <c r="I15" s="1"/>
    </row>
    <row r="16" spans="2:9" x14ac:dyDescent="0.3">
      <c r="B16" s="2" t="s">
        <v>14</v>
      </c>
      <c r="C16" s="13">
        <v>22000</v>
      </c>
      <c r="D16" s="13">
        <v>22001</v>
      </c>
      <c r="E16" s="13">
        <v>22002</v>
      </c>
      <c r="F16" s="13">
        <v>22003</v>
      </c>
      <c r="G16" s="8">
        <f t="shared" si="6"/>
        <v>88006</v>
      </c>
      <c r="H16" s="1"/>
      <c r="I16" s="1"/>
    </row>
    <row r="17" spans="2:9" ht="15" thickBot="1" x14ac:dyDescent="0.35">
      <c r="B17" s="11" t="s">
        <v>15</v>
      </c>
      <c r="C17" s="12">
        <f>C10*$B$26</f>
        <v>260247.59999999998</v>
      </c>
      <c r="D17" s="12">
        <f t="shared" ref="D17:F17" si="7">D10*$B$26</f>
        <v>174560.4</v>
      </c>
      <c r="E17" s="12">
        <f t="shared" si="7"/>
        <v>239671.8</v>
      </c>
      <c r="F17" s="12">
        <f t="shared" si="7"/>
        <v>195136.19999999998</v>
      </c>
      <c r="G17" s="12">
        <f t="shared" si="6"/>
        <v>869616</v>
      </c>
      <c r="H17" s="1"/>
      <c r="I17" s="1"/>
    </row>
    <row r="18" spans="2:9" ht="15" thickBot="1" x14ac:dyDescent="0.35">
      <c r="B18" s="11" t="s">
        <v>16</v>
      </c>
      <c r="C18" s="12">
        <f>SUM(C14:C17)</f>
        <v>295862.14999999997</v>
      </c>
      <c r="D18" s="12">
        <f t="shared" ref="D18:F18" si="8">SUM(D14:D17)</f>
        <v>208986.84999999998</v>
      </c>
      <c r="E18" s="12">
        <f t="shared" si="8"/>
        <v>275004.57500000001</v>
      </c>
      <c r="F18" s="12">
        <f t="shared" si="8"/>
        <v>229852.42499999999</v>
      </c>
      <c r="G18" s="14">
        <f t="shared" si="6"/>
        <v>1009706</v>
      </c>
      <c r="H18" s="1"/>
      <c r="I18" s="1"/>
    </row>
    <row r="19" spans="2:9" ht="15" thickBot="1" x14ac:dyDescent="0.35">
      <c r="B19" s="11"/>
      <c r="C19" s="12"/>
      <c r="D19" s="12"/>
      <c r="E19" s="12"/>
      <c r="F19" s="12"/>
      <c r="G19" s="14"/>
      <c r="H19" s="1"/>
      <c r="I19" s="1"/>
    </row>
    <row r="20" spans="2:9" ht="15" thickBot="1" x14ac:dyDescent="0.35">
      <c r="B20" s="11" t="s">
        <v>17</v>
      </c>
      <c r="C20" s="12">
        <f>C12-C18</f>
        <v>75387.650000000081</v>
      </c>
      <c r="D20" s="12">
        <f t="shared" ref="D20:F20" si="9">D12-D18</f>
        <v>39195.550000000047</v>
      </c>
      <c r="E20" s="12">
        <f t="shared" si="9"/>
        <v>66187.225000000035</v>
      </c>
      <c r="F20" s="12">
        <f t="shared" si="9"/>
        <v>48387.974999999919</v>
      </c>
      <c r="G20" s="14">
        <f>SUM(C20:F20)</f>
        <v>229158.40000000008</v>
      </c>
      <c r="H20" s="1"/>
      <c r="I20" s="1"/>
    </row>
    <row r="21" spans="2:9" ht="15" thickBot="1" x14ac:dyDescent="0.35">
      <c r="B21" s="11" t="s">
        <v>18</v>
      </c>
      <c r="C21" s="12">
        <f>C20/C10</f>
        <v>5.2141794967561717E-2</v>
      </c>
      <c r="D21" s="12">
        <f t="shared" ref="D21:G21" si="10">D20/D10</f>
        <v>4.0416950236136076E-2</v>
      </c>
      <c r="E21" s="12">
        <f t="shared" si="10"/>
        <v>4.9708394980135365E-2</v>
      </c>
      <c r="F21" s="12">
        <f t="shared" si="10"/>
        <v>4.4634647492366793E-2</v>
      </c>
      <c r="G21" s="12">
        <f t="shared" si="10"/>
        <v>4.7433018711707256E-2</v>
      </c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7" t="s">
        <v>19</v>
      </c>
      <c r="C23" s="18"/>
      <c r="D23" s="17" t="s">
        <v>21</v>
      </c>
      <c r="E23" s="18"/>
      <c r="F23" s="17" t="s">
        <v>22</v>
      </c>
      <c r="G23" s="18"/>
      <c r="H23" s="1"/>
      <c r="I23" s="1"/>
    </row>
    <row r="24" spans="2:9" x14ac:dyDescent="0.3">
      <c r="B24" s="15">
        <v>2.5000000000000001E-3</v>
      </c>
      <c r="C24" s="16"/>
      <c r="D24" s="9" t="s">
        <v>7</v>
      </c>
      <c r="E24" s="10">
        <v>10490</v>
      </c>
      <c r="F24" s="9" t="s">
        <v>7</v>
      </c>
      <c r="G24" s="10">
        <v>7552.8</v>
      </c>
      <c r="H24" s="1"/>
      <c r="I24" s="1"/>
    </row>
    <row r="25" spans="2:9" x14ac:dyDescent="0.3">
      <c r="B25" s="17" t="s">
        <v>20</v>
      </c>
      <c r="C25" s="18"/>
      <c r="D25" s="9" t="s">
        <v>8</v>
      </c>
      <c r="E25" s="10">
        <v>14690</v>
      </c>
      <c r="F25" s="9" t="s">
        <v>8</v>
      </c>
      <c r="G25" s="10">
        <v>10870.6</v>
      </c>
      <c r="H25" s="1"/>
      <c r="I25" s="1"/>
    </row>
    <row r="26" spans="2:9" x14ac:dyDescent="0.3">
      <c r="B26" s="15">
        <v>0.18</v>
      </c>
      <c r="C26" s="16"/>
      <c r="D26" s="9" t="s">
        <v>9</v>
      </c>
      <c r="E26" s="10">
        <v>17790</v>
      </c>
      <c r="F26" s="9" t="s">
        <v>9</v>
      </c>
      <c r="G26" s="10">
        <v>13876.2</v>
      </c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</sheetData>
  <mergeCells count="6">
    <mergeCell ref="B26:C26"/>
    <mergeCell ref="D23:E23"/>
    <mergeCell ref="F23:G23"/>
    <mergeCell ref="B23:C23"/>
    <mergeCell ref="B24:C24"/>
    <mergeCell ref="B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2025-03-20T17:13:08Z</dcterms:created>
  <dcterms:modified xsi:type="dcterms:W3CDTF">2025-04-03T17:54:27Z</dcterms:modified>
</cp:coreProperties>
</file>