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ecnologicoreynosa-my.sharepoint.com/personal/l23580210_reynosa_tecnm_mx/Documents/Trabajos TecNM/ALGORITMOS 1-2/"/>
    </mc:Choice>
  </mc:AlternateContent>
  <xr:revisionPtr revIDLastSave="370" documentId="8_{2A96E675-A822-46FC-B02A-A7D1BA881E41}" xr6:coauthVersionLast="47" xr6:coauthVersionMax="47" xr10:uidLastSave="{31673C22-970D-4C55-B9D9-4FD62FE86B3F}"/>
  <bookViews>
    <workbookView xWindow="-108" yWindow="-108" windowWidth="23256" windowHeight="12456" activeTab="2" xr2:uid="{9D49D4A3-7089-41D7-A823-5EB9038F1FD6}"/>
  </bookViews>
  <sheets>
    <sheet name="Ejercicio 1" sheetId="1" r:id="rId1"/>
    <sheet name="Ejercicio 2" sheetId="2" r:id="rId2"/>
    <sheet name="Ej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1" i="3"/>
  <c r="D23" i="3"/>
  <c r="D22" i="3"/>
  <c r="D21" i="3"/>
  <c r="B23" i="3"/>
  <c r="B22" i="3"/>
  <c r="B21" i="3"/>
  <c r="C15" i="3"/>
  <c r="D15" i="3"/>
  <c r="C16" i="3"/>
  <c r="D16" i="3"/>
  <c r="C17" i="3"/>
  <c r="D17" i="3"/>
  <c r="C18" i="3"/>
  <c r="D18" i="3"/>
  <c r="B18" i="3"/>
  <c r="B17" i="3"/>
  <c r="B16" i="3"/>
  <c r="B15" i="3"/>
  <c r="F7" i="3"/>
  <c r="F8" i="3"/>
  <c r="F9" i="3"/>
  <c r="F10" i="3"/>
  <c r="F11" i="3"/>
  <c r="F12" i="3"/>
  <c r="F6" i="3"/>
  <c r="E7" i="3"/>
  <c r="E8" i="3"/>
  <c r="E9" i="3"/>
  <c r="E10" i="3"/>
  <c r="E11" i="3"/>
  <c r="E12" i="3"/>
  <c r="E6" i="3"/>
  <c r="E13" i="1"/>
  <c r="E14" i="1"/>
  <c r="E15" i="1"/>
  <c r="E16" i="1"/>
  <c r="E12" i="1"/>
  <c r="C23" i="2"/>
  <c r="C22" i="2"/>
  <c r="C21" i="2"/>
  <c r="I18" i="2"/>
  <c r="H18" i="2"/>
  <c r="F18" i="2"/>
  <c r="E18" i="2"/>
  <c r="D18" i="2"/>
  <c r="G18" i="2"/>
  <c r="I8" i="2" l="1"/>
  <c r="I9" i="2"/>
  <c r="I10" i="2"/>
  <c r="I11" i="2"/>
  <c r="I12" i="2"/>
  <c r="I13" i="2"/>
  <c r="I14" i="2"/>
  <c r="I15" i="2"/>
  <c r="I16" i="2"/>
  <c r="I17" i="2"/>
  <c r="I7" i="2"/>
  <c r="H8" i="2"/>
  <c r="H9" i="2"/>
  <c r="H10" i="2"/>
  <c r="H11" i="2"/>
  <c r="H12" i="2"/>
  <c r="H13" i="2"/>
  <c r="H14" i="2"/>
  <c r="H15" i="2"/>
  <c r="H16" i="2"/>
  <c r="H17" i="2"/>
  <c r="H7" i="2"/>
  <c r="F8" i="2"/>
  <c r="F9" i="2"/>
  <c r="F10" i="2"/>
  <c r="F11" i="2"/>
  <c r="F12" i="2"/>
  <c r="F13" i="2"/>
  <c r="G13" i="2" s="1"/>
  <c r="F14" i="2"/>
  <c r="G14" i="2" s="1"/>
  <c r="F15" i="2"/>
  <c r="G15" i="2" s="1"/>
  <c r="F16" i="2"/>
  <c r="F17" i="2"/>
  <c r="F7" i="2"/>
  <c r="G8" i="2"/>
  <c r="G9" i="2"/>
  <c r="G10" i="2"/>
  <c r="G11" i="2"/>
  <c r="G12" i="2"/>
  <c r="G16" i="2"/>
  <c r="G17" i="2"/>
  <c r="G7" i="2"/>
  <c r="E8" i="2"/>
  <c r="E9" i="2"/>
  <c r="E10" i="2"/>
  <c r="E11" i="2"/>
  <c r="E12" i="2"/>
  <c r="E13" i="2"/>
  <c r="E14" i="2"/>
  <c r="E15" i="2"/>
  <c r="E16" i="2"/>
  <c r="E17" i="2"/>
  <c r="E7" i="2"/>
  <c r="D8" i="2"/>
  <c r="D9" i="2"/>
  <c r="D10" i="2"/>
  <c r="D11" i="2"/>
  <c r="D12" i="2"/>
  <c r="D13" i="2"/>
  <c r="D14" i="2"/>
  <c r="D15" i="2"/>
  <c r="D16" i="2"/>
  <c r="D17" i="2"/>
  <c r="D7" i="2"/>
  <c r="C18" i="2"/>
  <c r="C19" i="1"/>
  <c r="C18" i="1"/>
</calcChain>
</file>

<file path=xl/sharedStrings.xml><?xml version="1.0" encoding="utf-8"?>
<sst xmlns="http://schemas.openxmlformats.org/spreadsheetml/2006/main" count="65" uniqueCount="65">
  <si>
    <t>Ejercicio 1.</t>
  </si>
  <si>
    <t>PLANILLAS DE NOTAS DE ALUMNOS</t>
  </si>
  <si>
    <t>NOTAS DE INFORMÁTICA</t>
  </si>
  <si>
    <t>ALUMNOS</t>
  </si>
  <si>
    <t>TRABAJOS PRÁCTICOS</t>
  </si>
  <si>
    <t>EVALUACIÓN</t>
  </si>
  <si>
    <t>PROMEDIO</t>
  </si>
  <si>
    <t>ABÁLSAMO, Elena</t>
  </si>
  <si>
    <t>VIDELA, Fernanda</t>
  </si>
  <si>
    <t>ALETTO, Emiliano</t>
  </si>
  <si>
    <t>MARTINEZ, Fernando</t>
  </si>
  <si>
    <t>VARANGOT, Juan</t>
  </si>
  <si>
    <t>Mayor promedio :</t>
  </si>
  <si>
    <t xml:space="preserve">Menor promedio : </t>
  </si>
  <si>
    <t>Ejercicio 2.</t>
  </si>
  <si>
    <t>AUTOMÓVILES</t>
  </si>
  <si>
    <t>MARCA</t>
  </si>
  <si>
    <t>PRECIO</t>
  </si>
  <si>
    <t>IVA 21%</t>
  </si>
  <si>
    <t>PRECIO CONTADO</t>
  </si>
  <si>
    <t>INTERÉS 10%</t>
  </si>
  <si>
    <t>PRECIO CON INTERES</t>
  </si>
  <si>
    <t>VALOR EN 24 CUOTAS</t>
  </si>
  <si>
    <t>VALOR EN 36 CUOTAS</t>
  </si>
  <si>
    <t>Chevrolet Corsa City</t>
  </si>
  <si>
    <t>Citroen C4</t>
  </si>
  <si>
    <t>Flat Palio Weekend</t>
  </si>
  <si>
    <t>Fiat Siena</t>
  </si>
  <si>
    <t>Ford Explorer XLT 4x4</t>
  </si>
  <si>
    <t>Ford Ranger XLT 4x4</t>
  </si>
  <si>
    <t>Peugeot 306</t>
  </si>
  <si>
    <t>Renault Laguna</t>
  </si>
  <si>
    <t>Suzuki Fun</t>
  </si>
  <si>
    <t>Volkswagen Gol</t>
  </si>
  <si>
    <t>Volkswagen Suran</t>
  </si>
  <si>
    <t>TOTALES</t>
  </si>
  <si>
    <t>Mayor precio con intéres</t>
  </si>
  <si>
    <t>Promedio valor en 24 cuotas</t>
  </si>
  <si>
    <t>Promedio valor en 36 cuotas</t>
  </si>
  <si>
    <t>Ejercicio 3.</t>
  </si>
  <si>
    <t>Turismo en Vacaciones 2OO9</t>
  </si>
  <si>
    <t>Ciudades</t>
  </si>
  <si>
    <t>Fecha actual :</t>
  </si>
  <si>
    <t>Mar de plata</t>
  </si>
  <si>
    <t>Pinamar</t>
  </si>
  <si>
    <t>Miramar</t>
  </si>
  <si>
    <t>Punta del este</t>
  </si>
  <si>
    <t>Colonia</t>
  </si>
  <si>
    <t>Camboriu</t>
  </si>
  <si>
    <t>Buzios</t>
  </si>
  <si>
    <t>Total mensual</t>
  </si>
  <si>
    <t>Promedio</t>
  </si>
  <si>
    <t>Maximo</t>
  </si>
  <si>
    <t>Minimo</t>
  </si>
  <si>
    <t>Total de turistas en Argentina</t>
  </si>
  <si>
    <t>Total de turistas en Uruguay</t>
  </si>
  <si>
    <t>Total de turistas en Brasil</t>
  </si>
  <si>
    <t>Promedio Argentina</t>
  </si>
  <si>
    <t>Promedio Uuruguay</t>
  </si>
  <si>
    <t>Promedio Brasil</t>
  </si>
  <si>
    <t>Mes de Enero</t>
  </si>
  <si>
    <t>Mes de Febrero</t>
  </si>
  <si>
    <t>Mes de Marzo</t>
  </si>
  <si>
    <t>Total por ciudad</t>
  </si>
  <si>
    <t>Promedio por ciudad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</si>
</sst>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FF00"/>
      <name val="Aptos Narrow"/>
      <family val="2"/>
      <scheme val="minor"/>
    </font>
    <font>
      <b/>
      <i/>
      <sz val="14"/>
      <color rgb="FFFF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i/>
      <sz val="24"/>
      <color theme="8" tint="-0.249977111117893"/>
      <name val="Aptos Narrow"/>
      <family val="2"/>
      <scheme val="minor"/>
    </font>
    <font>
      <sz val="11"/>
      <color theme="1"/>
      <name val="Dreaming Outloud Pro"/>
      <family val="4"/>
    </font>
    <font>
      <sz val="12"/>
      <color theme="1"/>
      <name val="Dreaming Outloud Pro"/>
      <family val="4"/>
    </font>
    <font>
      <b/>
      <sz val="12"/>
      <color theme="1"/>
      <name val="Dreaming Outloud Pro"/>
      <family val="4"/>
    </font>
    <font>
      <b/>
      <sz val="20"/>
      <color theme="1"/>
      <name val="Dreaming Outloud Pro"/>
      <family val="4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1" xfId="0" applyBorder="1"/>
    <xf numFmtId="0" fontId="0" fillId="3" borderId="0" xfId="0" applyFill="1"/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7" fillId="7" borderId="0" xfId="0" applyFont="1" applyFill="1" applyAlignment="1">
      <alignment horizontal="center"/>
    </xf>
    <xf numFmtId="0" fontId="2" fillId="0" borderId="1" xfId="0" applyFont="1" applyBorder="1"/>
    <xf numFmtId="0" fontId="2" fillId="8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44" fontId="2" fillId="0" borderId="1" xfId="1" applyFont="1" applyBorder="1"/>
    <xf numFmtId="44" fontId="0" fillId="0" borderId="1" xfId="0" applyNumberFormat="1" applyBorder="1"/>
    <xf numFmtId="44" fontId="0" fillId="0" borderId="0" xfId="0" applyNumberFormat="1"/>
    <xf numFmtId="44" fontId="0" fillId="9" borderId="1" xfId="0" applyNumberFormat="1" applyFill="1" applyBorder="1"/>
    <xf numFmtId="0" fontId="2" fillId="0" borderId="1" xfId="0" applyFont="1" applyBorder="1" applyAlignment="1">
      <alignment wrapText="1"/>
    </xf>
    <xf numFmtId="0" fontId="10" fillId="0" borderId="0" xfId="0" applyFont="1"/>
    <xf numFmtId="0" fontId="10" fillId="0" borderId="2" xfId="0" applyFont="1" applyBorder="1" applyAlignment="1">
      <alignment wrapText="1"/>
    </xf>
    <xf numFmtId="0" fontId="10" fillId="0" borderId="2" xfId="0" applyFont="1" applyBorder="1"/>
    <xf numFmtId="0" fontId="11" fillId="0" borderId="0" xfId="0" applyFont="1"/>
    <xf numFmtId="0" fontId="11" fillId="0" borderId="2" xfId="0" applyFont="1" applyBorder="1"/>
    <xf numFmtId="0" fontId="10" fillId="0" borderId="4" xfId="0" applyFont="1" applyBorder="1" applyAlignment="1">
      <alignment wrapText="1"/>
    </xf>
    <xf numFmtId="0" fontId="10" fillId="0" borderId="5" xfId="0" applyFont="1" applyBorder="1"/>
    <xf numFmtId="0" fontId="10" fillId="0" borderId="6" xfId="0" applyFont="1" applyBorder="1" applyAlignment="1">
      <alignment wrapText="1"/>
    </xf>
    <xf numFmtId="0" fontId="10" fillId="0" borderId="4" xfId="0" applyFont="1" applyBorder="1"/>
    <xf numFmtId="0" fontId="10" fillId="0" borderId="5" xfId="0" applyFont="1" applyBorder="1" applyAlignment="1">
      <alignment wrapText="1"/>
    </xf>
    <xf numFmtId="0" fontId="10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14" fontId="0" fillId="2" borderId="0" xfId="0" applyNumberFormat="1" applyFill="1"/>
    <xf numFmtId="0" fontId="11" fillId="9" borderId="3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right" wrapText="1"/>
    </xf>
    <xf numFmtId="0" fontId="11" fillId="5" borderId="3" xfId="0" applyFont="1" applyFill="1" applyBorder="1" applyAlignment="1">
      <alignment horizontal="center" vertical="center" wrapText="1"/>
    </xf>
    <xf numFmtId="0" fontId="11" fillId="12" borderId="3" xfId="0" applyFont="1" applyFill="1" applyBorder="1" applyAlignment="1">
      <alignment horizontal="center" vertical="center" wrapText="1"/>
    </xf>
    <xf numFmtId="0" fontId="11" fillId="7" borderId="3" xfId="0" applyFont="1" applyFill="1" applyBorder="1" applyAlignment="1">
      <alignment horizontal="center" wrapText="1"/>
    </xf>
    <xf numFmtId="0" fontId="12" fillId="10" borderId="3" xfId="0" applyFont="1" applyFill="1" applyBorder="1" applyAlignment="1">
      <alignment horizontal="center" vertical="center" wrapText="1"/>
    </xf>
    <xf numFmtId="14" fontId="6" fillId="0" borderId="3" xfId="0" applyNumberFormat="1" applyFont="1" applyBorder="1" applyAlignment="1">
      <alignment wrapText="1"/>
    </xf>
    <xf numFmtId="0" fontId="4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9" fillId="8" borderId="1" xfId="0" applyFont="1" applyFill="1" applyBorder="1" applyAlignment="1">
      <alignment horizontal="center"/>
    </xf>
    <xf numFmtId="0" fontId="13" fillId="6" borderId="3" xfId="0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FF9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5</xdr:row>
      <xdr:rowOff>99060</xdr:rowOff>
    </xdr:from>
    <xdr:to>
      <xdr:col>6</xdr:col>
      <xdr:colOff>83820</xdr:colOff>
      <xdr:row>7</xdr:row>
      <xdr:rowOff>121920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B90AA1C-8A55-4F54-4040-8A48E853EAA3}"/>
            </a:ext>
          </a:extLst>
        </xdr:cNvPr>
        <xdr:cNvSpPr txBox="1"/>
      </xdr:nvSpPr>
      <xdr:spPr>
        <a:xfrm>
          <a:off x="3451860" y="1013460"/>
          <a:ext cx="1386840" cy="38862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 algn="l"/>
          <a:r>
            <a:rPr lang="es-MX" sz="900" b="1">
              <a:solidFill>
                <a:schemeClr val="tx1"/>
              </a:solidFill>
            </a:rPr>
            <a:t>INGRESA</a:t>
          </a:r>
          <a:r>
            <a:rPr lang="es-MX" sz="900" b="1" baseline="0">
              <a:solidFill>
                <a:schemeClr val="tx1"/>
              </a:solidFill>
            </a:rPr>
            <a:t> LA FECHA DE HOY</a:t>
          </a:r>
          <a:endParaRPr lang="es-MX" sz="900" b="1">
            <a:solidFill>
              <a:schemeClr val="tx1"/>
            </a:solidFill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FCD4C-D743-4FFD-83B5-CBE5F0AA9F86}">
  <dimension ref="B2:F19"/>
  <sheetViews>
    <sheetView workbookViewId="0">
      <selection activeCell="H7" sqref="H7"/>
    </sheetView>
  </sheetViews>
  <sheetFormatPr baseColWidth="10" defaultRowHeight="14.4" x14ac:dyDescent="0.3"/>
  <cols>
    <col min="2" max="2" width="20.6640625" customWidth="1"/>
    <col min="3" max="3" width="12.6640625" customWidth="1"/>
  </cols>
  <sheetData>
    <row r="2" spans="2:6" ht="21" x14ac:dyDescent="0.4">
      <c r="B2" s="7" t="s">
        <v>0</v>
      </c>
    </row>
    <row r="5" spans="2:6" ht="18" x14ac:dyDescent="0.35">
      <c r="B5" s="37" t="s">
        <v>1</v>
      </c>
      <c r="C5" s="37"/>
      <c r="D5" s="37"/>
      <c r="E5" s="37"/>
    </row>
    <row r="7" spans="2:6" x14ac:dyDescent="0.3">
      <c r="D7" s="29">
        <f ca="1">TODAY()</f>
        <v>45722</v>
      </c>
    </row>
    <row r="10" spans="2:6" x14ac:dyDescent="0.3">
      <c r="B10" s="38" t="s">
        <v>2</v>
      </c>
      <c r="C10" s="38"/>
      <c r="D10" s="38"/>
      <c r="E10" s="38"/>
      <c r="F10" s="2"/>
    </row>
    <row r="11" spans="2:6" ht="28.8" x14ac:dyDescent="0.3">
      <c r="B11" s="3" t="s">
        <v>3</v>
      </c>
      <c r="C11" s="4" t="s">
        <v>4</v>
      </c>
      <c r="D11" s="3" t="s">
        <v>5</v>
      </c>
      <c r="E11" s="3" t="s">
        <v>6</v>
      </c>
      <c r="F11" s="2"/>
    </row>
    <row r="12" spans="2:6" x14ac:dyDescent="0.3">
      <c r="B12" s="1" t="s">
        <v>7</v>
      </c>
      <c r="C12" s="1">
        <v>7</v>
      </c>
      <c r="D12" s="1">
        <v>7</v>
      </c>
      <c r="E12" s="6">
        <f>AVERAGE(C12:D12)</f>
        <v>7</v>
      </c>
      <c r="F12" s="2"/>
    </row>
    <row r="13" spans="2:6" x14ac:dyDescent="0.3">
      <c r="B13" s="1" t="s">
        <v>9</v>
      </c>
      <c r="C13" s="1">
        <v>8</v>
      </c>
      <c r="D13" s="1">
        <v>7</v>
      </c>
      <c r="E13" s="6">
        <f t="shared" ref="E13:E16" si="0">AVERAGE(C13:D13)</f>
        <v>7.5</v>
      </c>
      <c r="F13" s="2"/>
    </row>
    <row r="14" spans="2:6" x14ac:dyDescent="0.3">
      <c r="B14" s="1" t="s">
        <v>10</v>
      </c>
      <c r="C14" s="1">
        <v>8</v>
      </c>
      <c r="D14" s="1">
        <v>4</v>
      </c>
      <c r="E14" s="6">
        <f t="shared" si="0"/>
        <v>6</v>
      </c>
      <c r="F14" s="2"/>
    </row>
    <row r="15" spans="2:6" x14ac:dyDescent="0.3">
      <c r="B15" s="1" t="s">
        <v>11</v>
      </c>
      <c r="C15" s="1">
        <v>6</v>
      </c>
      <c r="D15" s="1">
        <v>4</v>
      </c>
      <c r="E15" s="6">
        <f t="shared" si="0"/>
        <v>5</v>
      </c>
      <c r="F15" s="2"/>
    </row>
    <row r="16" spans="2:6" x14ac:dyDescent="0.3">
      <c r="B16" s="1" t="s">
        <v>8</v>
      </c>
      <c r="C16" s="1">
        <v>9</v>
      </c>
      <c r="D16" s="1">
        <v>8</v>
      </c>
      <c r="E16" s="6">
        <f t="shared" si="0"/>
        <v>8.5</v>
      </c>
      <c r="F16" s="2"/>
    </row>
    <row r="18" spans="2:3" x14ac:dyDescent="0.3">
      <c r="B18" s="1" t="s">
        <v>12</v>
      </c>
      <c r="C18" s="5">
        <f>E16</f>
        <v>8.5</v>
      </c>
    </row>
    <row r="19" spans="2:3" x14ac:dyDescent="0.3">
      <c r="B19" s="1" t="s">
        <v>13</v>
      </c>
      <c r="C19" s="5">
        <f>E15</f>
        <v>5</v>
      </c>
    </row>
  </sheetData>
  <mergeCells count="2">
    <mergeCell ref="B5:E5"/>
    <mergeCell ref="B10:E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BA91F-B6EF-4452-8298-07562CAC466A}">
  <dimension ref="B2:I23"/>
  <sheetViews>
    <sheetView workbookViewId="0">
      <selection activeCell="B2" sqref="B2"/>
    </sheetView>
  </sheetViews>
  <sheetFormatPr baseColWidth="10" defaultRowHeight="14.4" x14ac:dyDescent="0.3"/>
  <cols>
    <col min="2" max="2" width="21.88671875" customWidth="1"/>
    <col min="3" max="3" width="12.44140625" bestFit="1" customWidth="1"/>
    <col min="4" max="4" width="15" customWidth="1"/>
    <col min="5" max="5" width="12.44140625" bestFit="1" customWidth="1"/>
    <col min="7" max="7" width="12.44140625" bestFit="1" customWidth="1"/>
  </cols>
  <sheetData>
    <row r="2" spans="2:9" ht="21" x14ac:dyDescent="0.4">
      <c r="B2" s="7" t="s">
        <v>14</v>
      </c>
    </row>
    <row r="5" spans="2:9" ht="31.2" x14ac:dyDescent="0.6">
      <c r="B5" s="39" t="s">
        <v>15</v>
      </c>
      <c r="C5" s="39"/>
      <c r="D5" s="39"/>
      <c r="E5" s="39"/>
      <c r="F5" s="39"/>
      <c r="G5" s="39"/>
      <c r="H5" s="39"/>
      <c r="I5" s="39"/>
    </row>
    <row r="6" spans="2:9" ht="28.8" x14ac:dyDescent="0.3">
      <c r="B6" s="9" t="s">
        <v>16</v>
      </c>
      <c r="C6" s="9" t="s">
        <v>17</v>
      </c>
      <c r="D6" s="9" t="s">
        <v>18</v>
      </c>
      <c r="E6" s="9" t="s">
        <v>19</v>
      </c>
      <c r="F6" s="9" t="s">
        <v>20</v>
      </c>
      <c r="G6" s="9" t="s">
        <v>21</v>
      </c>
      <c r="H6" s="9" t="s">
        <v>22</v>
      </c>
      <c r="I6" s="9" t="s">
        <v>23</v>
      </c>
    </row>
    <row r="7" spans="2:9" x14ac:dyDescent="0.3">
      <c r="B7" s="8" t="s">
        <v>24</v>
      </c>
      <c r="C7" s="12">
        <v>39450</v>
      </c>
      <c r="D7" s="13">
        <f>C7*21%</f>
        <v>8284.5</v>
      </c>
      <c r="E7" s="13">
        <f>C7+D7</f>
        <v>47734.5</v>
      </c>
      <c r="F7" s="13">
        <f>E7*10%</f>
        <v>4773.45</v>
      </c>
      <c r="G7" s="13">
        <f>E7+F7</f>
        <v>52507.95</v>
      </c>
      <c r="H7" s="13">
        <f>G7/24</f>
        <v>2187.8312499999997</v>
      </c>
      <c r="I7" s="13">
        <f>G7/36</f>
        <v>1458.5541666666666</v>
      </c>
    </row>
    <row r="8" spans="2:9" x14ac:dyDescent="0.3">
      <c r="B8" s="8" t="s">
        <v>25</v>
      </c>
      <c r="C8" s="12">
        <v>63000</v>
      </c>
      <c r="D8" s="13">
        <f t="shared" ref="D8:D17" si="0">C8*21%</f>
        <v>13230</v>
      </c>
      <c r="E8" s="13">
        <f t="shared" ref="E8:E17" si="1">C8+D8</f>
        <v>76230</v>
      </c>
      <c r="F8" s="13">
        <f t="shared" ref="F8:F17" si="2">E8*10%</f>
        <v>7623</v>
      </c>
      <c r="G8" s="13">
        <f t="shared" ref="G8:G17" si="3">E8+F8</f>
        <v>83853</v>
      </c>
      <c r="H8" s="13">
        <f t="shared" ref="H8:H17" si="4">G8/24</f>
        <v>3493.875</v>
      </c>
      <c r="I8" s="13">
        <f t="shared" ref="I8:I17" si="5">G8/36</f>
        <v>2329.25</v>
      </c>
    </row>
    <row r="9" spans="2:9" x14ac:dyDescent="0.3">
      <c r="B9" s="8" t="s">
        <v>26</v>
      </c>
      <c r="C9" s="12">
        <v>54400</v>
      </c>
      <c r="D9" s="13">
        <f t="shared" si="0"/>
        <v>11424</v>
      </c>
      <c r="E9" s="13">
        <f t="shared" si="1"/>
        <v>65824</v>
      </c>
      <c r="F9" s="13">
        <f t="shared" si="2"/>
        <v>6582.4000000000005</v>
      </c>
      <c r="G9" s="13">
        <f t="shared" si="3"/>
        <v>72406.399999999994</v>
      </c>
      <c r="H9" s="13">
        <f t="shared" si="4"/>
        <v>3016.9333333333329</v>
      </c>
      <c r="I9" s="13">
        <f t="shared" si="5"/>
        <v>2011.2888888888888</v>
      </c>
    </row>
    <row r="10" spans="2:9" x14ac:dyDescent="0.3">
      <c r="B10" s="8" t="s">
        <v>27</v>
      </c>
      <c r="C10" s="12">
        <v>37200</v>
      </c>
      <c r="D10" s="13">
        <f t="shared" si="0"/>
        <v>7812</v>
      </c>
      <c r="E10" s="13">
        <f t="shared" si="1"/>
        <v>45012</v>
      </c>
      <c r="F10" s="13">
        <f t="shared" si="2"/>
        <v>4501.2</v>
      </c>
      <c r="G10" s="13">
        <f t="shared" si="3"/>
        <v>49513.2</v>
      </c>
      <c r="H10" s="13">
        <f t="shared" si="4"/>
        <v>2063.0499999999997</v>
      </c>
      <c r="I10" s="13">
        <f t="shared" si="5"/>
        <v>1375.3666666666666</v>
      </c>
    </row>
    <row r="11" spans="2:9" x14ac:dyDescent="0.3">
      <c r="B11" s="8" t="s">
        <v>28</v>
      </c>
      <c r="C11" s="12">
        <v>42900</v>
      </c>
      <c r="D11" s="13">
        <f t="shared" si="0"/>
        <v>9009</v>
      </c>
      <c r="E11" s="13">
        <f t="shared" si="1"/>
        <v>51909</v>
      </c>
      <c r="F11" s="13">
        <f t="shared" si="2"/>
        <v>5190.9000000000005</v>
      </c>
      <c r="G11" s="13">
        <f t="shared" si="3"/>
        <v>57099.9</v>
      </c>
      <c r="H11" s="13">
        <f t="shared" si="4"/>
        <v>2379.1624999999999</v>
      </c>
      <c r="I11" s="13">
        <f t="shared" si="5"/>
        <v>1586.1083333333333</v>
      </c>
    </row>
    <row r="12" spans="2:9" x14ac:dyDescent="0.3">
      <c r="B12" s="8" t="s">
        <v>29</v>
      </c>
      <c r="C12" s="12">
        <v>66600</v>
      </c>
      <c r="D12" s="13">
        <f t="shared" si="0"/>
        <v>13986</v>
      </c>
      <c r="E12" s="13">
        <f t="shared" si="1"/>
        <v>80586</v>
      </c>
      <c r="F12" s="13">
        <f t="shared" si="2"/>
        <v>8058.6</v>
      </c>
      <c r="G12" s="13">
        <f t="shared" si="3"/>
        <v>88644.6</v>
      </c>
      <c r="H12" s="13">
        <f t="shared" si="4"/>
        <v>3693.5250000000001</v>
      </c>
      <c r="I12" s="13">
        <f t="shared" si="5"/>
        <v>2462.3500000000004</v>
      </c>
    </row>
    <row r="13" spans="2:9" x14ac:dyDescent="0.3">
      <c r="B13" s="8" t="s">
        <v>30</v>
      </c>
      <c r="C13" s="12">
        <v>25000</v>
      </c>
      <c r="D13" s="13">
        <f t="shared" si="0"/>
        <v>5250</v>
      </c>
      <c r="E13" s="13">
        <f t="shared" si="1"/>
        <v>30250</v>
      </c>
      <c r="F13" s="13">
        <f t="shared" si="2"/>
        <v>3025</v>
      </c>
      <c r="G13" s="13">
        <f t="shared" si="3"/>
        <v>33275</v>
      </c>
      <c r="H13" s="13">
        <f t="shared" si="4"/>
        <v>1386.4583333333333</v>
      </c>
      <c r="I13" s="13">
        <f t="shared" si="5"/>
        <v>924.30555555555554</v>
      </c>
    </row>
    <row r="14" spans="2:9" x14ac:dyDescent="0.3">
      <c r="B14" s="8" t="s">
        <v>31</v>
      </c>
      <c r="C14" s="12">
        <v>29500</v>
      </c>
      <c r="D14" s="13">
        <f t="shared" si="0"/>
        <v>6195</v>
      </c>
      <c r="E14" s="13">
        <f t="shared" si="1"/>
        <v>35695</v>
      </c>
      <c r="F14" s="13">
        <f t="shared" si="2"/>
        <v>3569.5</v>
      </c>
      <c r="G14" s="13">
        <f t="shared" si="3"/>
        <v>39264.5</v>
      </c>
      <c r="H14" s="13">
        <f t="shared" si="4"/>
        <v>1636.0208333333333</v>
      </c>
      <c r="I14" s="13">
        <f t="shared" si="5"/>
        <v>1090.6805555555557</v>
      </c>
    </row>
    <row r="15" spans="2:9" x14ac:dyDescent="0.3">
      <c r="B15" s="8" t="s">
        <v>32</v>
      </c>
      <c r="C15" s="12">
        <v>32590</v>
      </c>
      <c r="D15" s="13">
        <f t="shared" si="0"/>
        <v>6843.9</v>
      </c>
      <c r="E15" s="13">
        <f t="shared" si="1"/>
        <v>39433.9</v>
      </c>
      <c r="F15" s="13">
        <f t="shared" si="2"/>
        <v>3943.3900000000003</v>
      </c>
      <c r="G15" s="13">
        <f t="shared" si="3"/>
        <v>43377.29</v>
      </c>
      <c r="H15" s="13">
        <f t="shared" si="4"/>
        <v>1807.3870833333333</v>
      </c>
      <c r="I15" s="13">
        <f t="shared" si="5"/>
        <v>1204.9247222222223</v>
      </c>
    </row>
    <row r="16" spans="2:9" x14ac:dyDescent="0.3">
      <c r="B16" s="8" t="s">
        <v>33</v>
      </c>
      <c r="C16" s="12">
        <v>39800</v>
      </c>
      <c r="D16" s="13">
        <f t="shared" si="0"/>
        <v>8358</v>
      </c>
      <c r="E16" s="13">
        <f t="shared" si="1"/>
        <v>48158</v>
      </c>
      <c r="F16" s="13">
        <f t="shared" si="2"/>
        <v>4815.8</v>
      </c>
      <c r="G16" s="13">
        <f t="shared" si="3"/>
        <v>52973.8</v>
      </c>
      <c r="H16" s="13">
        <f t="shared" si="4"/>
        <v>2207.2416666666668</v>
      </c>
      <c r="I16" s="13">
        <f t="shared" si="5"/>
        <v>1471.4944444444445</v>
      </c>
    </row>
    <row r="17" spans="2:9" x14ac:dyDescent="0.3">
      <c r="B17" s="10" t="s">
        <v>34</v>
      </c>
      <c r="C17" s="12">
        <v>13320</v>
      </c>
      <c r="D17" s="13">
        <f t="shared" si="0"/>
        <v>2797.2</v>
      </c>
      <c r="E17" s="13">
        <f t="shared" si="1"/>
        <v>16117.2</v>
      </c>
      <c r="F17" s="13">
        <f t="shared" si="2"/>
        <v>1611.7200000000003</v>
      </c>
      <c r="G17" s="13">
        <f t="shared" si="3"/>
        <v>17728.920000000002</v>
      </c>
      <c r="H17" s="13">
        <f t="shared" si="4"/>
        <v>738.70500000000004</v>
      </c>
      <c r="I17" s="13">
        <f t="shared" si="5"/>
        <v>492.47</v>
      </c>
    </row>
    <row r="18" spans="2:9" x14ac:dyDescent="0.3">
      <c r="B18" s="11" t="s">
        <v>35</v>
      </c>
      <c r="C18" s="15">
        <f t="shared" ref="C18:I18" si="6">SUM(C7:C17)</f>
        <v>443760</v>
      </c>
      <c r="D18" s="15">
        <f t="shared" si="6"/>
        <v>93189.599999999991</v>
      </c>
      <c r="E18" s="15">
        <f t="shared" si="6"/>
        <v>536949.6</v>
      </c>
      <c r="F18" s="15">
        <f t="shared" si="6"/>
        <v>53694.960000000006</v>
      </c>
      <c r="G18" s="15">
        <f t="shared" si="6"/>
        <v>590644.56000000006</v>
      </c>
      <c r="H18" s="15">
        <f t="shared" si="6"/>
        <v>24610.190000000002</v>
      </c>
      <c r="I18" s="15">
        <f t="shared" si="6"/>
        <v>16406.793333333335</v>
      </c>
    </row>
    <row r="20" spans="2:9" x14ac:dyDescent="0.3">
      <c r="D20" s="14"/>
    </row>
    <row r="21" spans="2:9" x14ac:dyDescent="0.3">
      <c r="B21" s="16" t="s">
        <v>36</v>
      </c>
      <c r="C21" s="15">
        <f>MAX(G18)</f>
        <v>590644.56000000006</v>
      </c>
    </row>
    <row r="22" spans="2:9" ht="28.8" x14ac:dyDescent="0.3">
      <c r="B22" s="16" t="s">
        <v>37</v>
      </c>
      <c r="C22" s="15">
        <f>AVERAGE(H7:H17)</f>
        <v>2237.2900000000004</v>
      </c>
    </row>
    <row r="23" spans="2:9" ht="28.8" x14ac:dyDescent="0.3">
      <c r="B23" s="16" t="s">
        <v>38</v>
      </c>
      <c r="C23" s="15">
        <f>AVERAGE(I7:I17)</f>
        <v>1491.5266666666669</v>
      </c>
    </row>
  </sheetData>
  <mergeCells count="1">
    <mergeCell ref="B5:I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C8B25-BF90-4AC9-817D-6E80C6A341E0}">
  <dimension ref="A1:K69"/>
  <sheetViews>
    <sheetView tabSelected="1" zoomScale="78" workbookViewId="0">
      <selection activeCell="J5" sqref="J5"/>
    </sheetView>
  </sheetViews>
  <sheetFormatPr baseColWidth="10" defaultRowHeight="14.4" x14ac:dyDescent="0.3"/>
  <cols>
    <col min="1" max="1" width="18.44140625" customWidth="1"/>
    <col min="2" max="2" width="22" customWidth="1"/>
    <col min="3" max="3" width="19.33203125" customWidth="1"/>
    <col min="4" max="4" width="20.6640625" customWidth="1"/>
    <col min="5" max="5" width="21" customWidth="1"/>
    <col min="6" max="6" width="18.77734375" customWidth="1"/>
  </cols>
  <sheetData>
    <row r="1" spans="1:11" ht="21" x14ac:dyDescent="0.4">
      <c r="A1" s="7" t="s">
        <v>39</v>
      </c>
      <c r="C1" s="28" t="s">
        <v>42</v>
      </c>
      <c r="E1" s="36">
        <f ca="1">TODAY()</f>
        <v>45722</v>
      </c>
    </row>
    <row r="2" spans="1:11" ht="17.399999999999999" x14ac:dyDescent="0.45">
      <c r="A2" s="17"/>
      <c r="B2" s="17"/>
      <c r="C2" s="17"/>
      <c r="D2" s="17"/>
      <c r="E2" s="17"/>
      <c r="F2" s="17"/>
      <c r="G2" s="17"/>
      <c r="H2" s="17"/>
      <c r="I2" s="17"/>
      <c r="J2" s="20"/>
      <c r="K2" s="20"/>
    </row>
    <row r="3" spans="1:11" ht="28.2" x14ac:dyDescent="0.45">
      <c r="A3" s="40" t="s">
        <v>40</v>
      </c>
      <c r="B3" s="40"/>
      <c r="C3" s="40"/>
      <c r="D3" s="40"/>
      <c r="E3" s="40"/>
      <c r="F3" s="40"/>
      <c r="G3" s="17"/>
      <c r="H3" s="17"/>
      <c r="I3" s="17"/>
      <c r="J3" s="20"/>
      <c r="K3" s="20"/>
    </row>
    <row r="4" spans="1:11" ht="17.399999999999999" x14ac:dyDescent="0.45">
      <c r="A4" s="17"/>
      <c r="B4" s="17"/>
      <c r="C4" s="17"/>
      <c r="D4" s="17"/>
      <c r="E4" s="17"/>
      <c r="F4" s="17"/>
      <c r="G4" s="17"/>
      <c r="H4" s="17"/>
      <c r="I4" s="17"/>
      <c r="J4" s="20"/>
      <c r="K4" s="20"/>
    </row>
    <row r="5" spans="1:11" ht="34.799999999999997" x14ac:dyDescent="0.45">
      <c r="A5" s="35" t="s">
        <v>41</v>
      </c>
      <c r="B5" s="35" t="s">
        <v>60</v>
      </c>
      <c r="C5" s="35" t="s">
        <v>61</v>
      </c>
      <c r="D5" s="35" t="s">
        <v>62</v>
      </c>
      <c r="E5" s="35" t="s">
        <v>63</v>
      </c>
      <c r="F5" s="35" t="s">
        <v>64</v>
      </c>
      <c r="G5" s="24"/>
      <c r="H5" s="18"/>
      <c r="I5" s="19"/>
      <c r="J5" s="21"/>
      <c r="K5" s="20"/>
    </row>
    <row r="6" spans="1:11" ht="17.399999999999999" x14ac:dyDescent="0.45">
      <c r="A6" s="30" t="s">
        <v>43</v>
      </c>
      <c r="B6" s="31">
        <v>1370500</v>
      </c>
      <c r="C6" s="31">
        <v>1100600</v>
      </c>
      <c r="D6" s="31">
        <v>8000670</v>
      </c>
      <c r="E6" s="31">
        <f>SUM(B6:D6)</f>
        <v>10471770</v>
      </c>
      <c r="F6" s="31">
        <f>AVERAGE(B6:D6)</f>
        <v>3490590</v>
      </c>
      <c r="G6" s="17"/>
      <c r="H6" s="19"/>
      <c r="I6" s="19"/>
      <c r="J6" s="20"/>
      <c r="K6" s="20"/>
    </row>
    <row r="7" spans="1:11" ht="17.399999999999999" x14ac:dyDescent="0.45">
      <c r="A7" s="30" t="s">
        <v>44</v>
      </c>
      <c r="B7" s="31">
        <v>650460</v>
      </c>
      <c r="C7" s="31">
        <v>550340</v>
      </c>
      <c r="D7" s="31">
        <v>300420</v>
      </c>
      <c r="E7" s="31">
        <f t="shared" ref="E7:E12" si="0">SUM(B7:D7)</f>
        <v>1501220</v>
      </c>
      <c r="F7" s="31">
        <f t="shared" ref="F7:F12" si="1">AVERAGE(B7:D7)</f>
        <v>500406.66666666669</v>
      </c>
      <c r="G7" s="27"/>
      <c r="H7" s="19"/>
      <c r="I7" s="19"/>
      <c r="J7" s="20"/>
      <c r="K7" s="20"/>
    </row>
    <row r="8" spans="1:11" ht="17.399999999999999" x14ac:dyDescent="0.45">
      <c r="A8" s="30" t="s">
        <v>45</v>
      </c>
      <c r="B8" s="31">
        <v>200320</v>
      </c>
      <c r="C8" s="31">
        <v>290760</v>
      </c>
      <c r="D8" s="31">
        <v>50600</v>
      </c>
      <c r="E8" s="31">
        <f t="shared" si="0"/>
        <v>541680</v>
      </c>
      <c r="F8" s="31">
        <f t="shared" si="1"/>
        <v>180560</v>
      </c>
      <c r="G8" s="17"/>
      <c r="H8" s="19"/>
      <c r="I8" s="19"/>
      <c r="J8" s="20"/>
      <c r="K8" s="20"/>
    </row>
    <row r="9" spans="1:11" ht="17.399999999999999" x14ac:dyDescent="0.45">
      <c r="A9" s="32" t="s">
        <v>46</v>
      </c>
      <c r="B9" s="31">
        <v>1100530</v>
      </c>
      <c r="C9" s="31">
        <v>1000800</v>
      </c>
      <c r="D9" s="31">
        <v>500880</v>
      </c>
      <c r="E9" s="31">
        <f t="shared" si="0"/>
        <v>2602210</v>
      </c>
      <c r="F9" s="31">
        <f t="shared" si="1"/>
        <v>867403.33333333337</v>
      </c>
      <c r="G9" s="17"/>
      <c r="H9" s="19"/>
      <c r="I9" s="19"/>
      <c r="J9" s="20"/>
      <c r="K9" s="20"/>
    </row>
    <row r="10" spans="1:11" ht="17.399999999999999" x14ac:dyDescent="0.45">
      <c r="A10" s="32" t="s">
        <v>47</v>
      </c>
      <c r="B10" s="31">
        <v>650880</v>
      </c>
      <c r="C10" s="31">
        <v>490850</v>
      </c>
      <c r="D10" s="31">
        <v>100950</v>
      </c>
      <c r="E10" s="31">
        <f t="shared" si="0"/>
        <v>1242680</v>
      </c>
      <c r="F10" s="31">
        <f t="shared" si="1"/>
        <v>414226.66666666669</v>
      </c>
      <c r="G10" s="17"/>
      <c r="H10" s="19"/>
      <c r="I10" s="19"/>
      <c r="J10" s="20"/>
      <c r="K10" s="20"/>
    </row>
    <row r="11" spans="1:11" ht="17.399999999999999" x14ac:dyDescent="0.45">
      <c r="A11" s="33" t="s">
        <v>48</v>
      </c>
      <c r="B11" s="31">
        <v>1210300</v>
      </c>
      <c r="C11" s="31">
        <v>1150150</v>
      </c>
      <c r="D11" s="31">
        <v>1090850</v>
      </c>
      <c r="E11" s="31">
        <f t="shared" si="0"/>
        <v>3451300</v>
      </c>
      <c r="F11" s="31">
        <f t="shared" si="1"/>
        <v>1150433.3333333333</v>
      </c>
      <c r="G11" s="17"/>
      <c r="H11" s="19"/>
      <c r="I11" s="19"/>
      <c r="J11" s="20"/>
      <c r="K11" s="20"/>
    </row>
    <row r="12" spans="1:11" ht="15" customHeight="1" x14ac:dyDescent="0.45">
      <c r="A12" s="33" t="s">
        <v>49</v>
      </c>
      <c r="B12" s="31">
        <v>1120890</v>
      </c>
      <c r="C12" s="31">
        <v>9000740</v>
      </c>
      <c r="D12" s="31">
        <v>600980</v>
      </c>
      <c r="E12" s="31">
        <f t="shared" si="0"/>
        <v>10722610</v>
      </c>
      <c r="F12" s="31">
        <f t="shared" si="1"/>
        <v>3574203.3333333335</v>
      </c>
      <c r="G12" s="17"/>
      <c r="H12" s="19"/>
      <c r="I12" s="19"/>
      <c r="J12" s="20"/>
      <c r="K12" s="20"/>
    </row>
    <row r="13" spans="1:11" ht="17.399999999999999" x14ac:dyDescent="0.45">
      <c r="A13" s="23"/>
      <c r="B13" s="17"/>
      <c r="C13" s="17"/>
      <c r="D13" s="17"/>
      <c r="E13" s="17"/>
      <c r="F13" s="17"/>
      <c r="G13" s="17"/>
      <c r="H13" s="19"/>
      <c r="I13" s="19"/>
      <c r="J13" s="20"/>
      <c r="K13" s="20"/>
    </row>
    <row r="14" spans="1:11" ht="17.399999999999999" x14ac:dyDescent="0.45">
      <c r="A14" s="25"/>
      <c r="B14" s="17"/>
      <c r="C14" s="17"/>
      <c r="D14" s="17"/>
      <c r="E14" s="17"/>
      <c r="F14" s="17"/>
      <c r="G14" s="17"/>
      <c r="H14" s="19"/>
      <c r="I14" s="19"/>
      <c r="J14" s="20"/>
      <c r="K14" s="20"/>
    </row>
    <row r="15" spans="1:11" ht="17.399999999999999" x14ac:dyDescent="0.45">
      <c r="A15" s="34" t="s">
        <v>50</v>
      </c>
      <c r="B15" s="31">
        <f>SUM(B6:B12)</f>
        <v>6303880</v>
      </c>
      <c r="C15" s="31">
        <f t="shared" ref="C15:D15" si="2">SUM(C6:C12)</f>
        <v>13584240</v>
      </c>
      <c r="D15" s="31">
        <f t="shared" si="2"/>
        <v>10645350</v>
      </c>
      <c r="E15" s="17"/>
      <c r="F15" s="17"/>
      <c r="G15" s="17"/>
      <c r="H15" s="19"/>
      <c r="I15" s="19"/>
      <c r="J15" s="20"/>
      <c r="K15" s="20"/>
    </row>
    <row r="16" spans="1:11" ht="17.399999999999999" x14ac:dyDescent="0.45">
      <c r="A16" s="34" t="s">
        <v>51</v>
      </c>
      <c r="B16" s="31">
        <f>AVERAGE(B6:B12)</f>
        <v>900554.28571428568</v>
      </c>
      <c r="C16" s="31">
        <f t="shared" ref="C16:D16" si="3">AVERAGE(C6:C12)</f>
        <v>1940605.7142857143</v>
      </c>
      <c r="D16" s="31">
        <f t="shared" si="3"/>
        <v>1520764.2857142857</v>
      </c>
      <c r="E16" s="24"/>
      <c r="F16" s="18"/>
      <c r="G16" s="18"/>
      <c r="H16" s="19"/>
      <c r="I16" s="19"/>
      <c r="J16" s="20"/>
      <c r="K16" s="20"/>
    </row>
    <row r="17" spans="1:11" ht="17.399999999999999" x14ac:dyDescent="0.45">
      <c r="A17" s="34" t="s">
        <v>52</v>
      </c>
      <c r="B17" s="31">
        <f>MAX(B6:B12)</f>
        <v>1370500</v>
      </c>
      <c r="C17" s="31">
        <f t="shared" ref="C17:D17" si="4">MAX(C6:C12)</f>
        <v>9000740</v>
      </c>
      <c r="D17" s="31">
        <f t="shared" si="4"/>
        <v>8000670</v>
      </c>
      <c r="E17" s="17"/>
      <c r="F17" s="18"/>
      <c r="G17" s="18"/>
      <c r="H17" s="19"/>
      <c r="I17" s="19"/>
      <c r="J17" s="20"/>
      <c r="K17" s="20"/>
    </row>
    <row r="18" spans="1:11" ht="17.399999999999999" x14ac:dyDescent="0.45">
      <c r="A18" s="34" t="s">
        <v>53</v>
      </c>
      <c r="B18" s="31">
        <f>MIN(B6:B12)</f>
        <v>200320</v>
      </c>
      <c r="C18" s="31">
        <f t="shared" ref="C18:D18" si="5">MIN(C6:C12)</f>
        <v>290760</v>
      </c>
      <c r="D18" s="31">
        <f t="shared" si="5"/>
        <v>50600</v>
      </c>
      <c r="E18" s="17"/>
      <c r="F18" s="18"/>
      <c r="G18" s="18"/>
      <c r="H18" s="19"/>
      <c r="I18" s="19"/>
      <c r="J18" s="20"/>
      <c r="K18" s="20"/>
    </row>
    <row r="19" spans="1:11" ht="17.399999999999999" x14ac:dyDescent="0.45">
      <c r="A19" s="26"/>
      <c r="B19" s="26"/>
      <c r="C19" s="26"/>
      <c r="D19" s="26"/>
      <c r="E19" s="17"/>
      <c r="F19" s="18"/>
      <c r="G19" s="18"/>
      <c r="H19" s="19"/>
      <c r="I19" s="19"/>
      <c r="J19" s="20"/>
      <c r="K19" s="20"/>
    </row>
    <row r="20" spans="1:11" ht="17.399999999999999" x14ac:dyDescent="0.45">
      <c r="A20" s="22"/>
      <c r="B20" s="22"/>
      <c r="C20" s="22"/>
      <c r="D20" s="22"/>
      <c r="E20" s="17"/>
      <c r="F20" s="18"/>
      <c r="G20" s="18"/>
      <c r="H20" s="19"/>
      <c r="I20" s="19"/>
      <c r="J20" s="20"/>
      <c r="K20" s="20"/>
    </row>
    <row r="21" spans="1:11" ht="34.799999999999997" x14ac:dyDescent="0.45">
      <c r="A21" s="30" t="s">
        <v>54</v>
      </c>
      <c r="B21" s="31">
        <f>SUM(E6:E8)</f>
        <v>12514670</v>
      </c>
      <c r="C21" s="30" t="s">
        <v>57</v>
      </c>
      <c r="D21" s="31">
        <f>AVERAGE(E6:E8)</f>
        <v>4171556.6666666665</v>
      </c>
      <c r="E21" s="17"/>
      <c r="F21" s="18"/>
      <c r="G21" s="18"/>
      <c r="H21" s="19"/>
      <c r="I21" s="19"/>
      <c r="J21" s="20"/>
      <c r="K21" s="20"/>
    </row>
    <row r="22" spans="1:11" ht="34.799999999999997" x14ac:dyDescent="0.45">
      <c r="A22" s="32" t="s">
        <v>55</v>
      </c>
      <c r="B22" s="31">
        <f>SUM(E9:E10)</f>
        <v>3844890</v>
      </c>
      <c r="C22" s="32" t="s">
        <v>58</v>
      </c>
      <c r="D22" s="31">
        <f>AVERAGE(E9:E10)</f>
        <v>1922445</v>
      </c>
      <c r="E22" s="17"/>
      <c r="F22" s="18"/>
      <c r="G22" s="18"/>
      <c r="H22" s="19"/>
      <c r="I22" s="19"/>
      <c r="J22" s="20"/>
      <c r="K22" s="20"/>
    </row>
    <row r="23" spans="1:11" ht="34.799999999999997" x14ac:dyDescent="0.45">
      <c r="A23" s="33" t="s">
        <v>56</v>
      </c>
      <c r="B23" s="31">
        <f>SUM(E11:E12)</f>
        <v>14173910</v>
      </c>
      <c r="C23" s="33" t="s">
        <v>59</v>
      </c>
      <c r="D23" s="31">
        <f>AVERAGE(E11:E12)</f>
        <v>7086955</v>
      </c>
      <c r="E23" s="17"/>
      <c r="F23" s="18"/>
      <c r="G23" s="18"/>
      <c r="H23" s="19"/>
      <c r="I23" s="19"/>
      <c r="J23" s="20"/>
      <c r="K23" s="20"/>
    </row>
    <row r="24" spans="1:11" ht="17.399999999999999" x14ac:dyDescent="0.45">
      <c r="A24" s="23"/>
      <c r="B24" s="17"/>
      <c r="C24" s="17"/>
      <c r="D24" s="17"/>
      <c r="E24" s="17"/>
      <c r="F24" s="18"/>
      <c r="G24" s="18"/>
      <c r="H24" s="19"/>
      <c r="I24" s="19"/>
      <c r="J24" s="20"/>
      <c r="K24" s="20"/>
    </row>
    <row r="25" spans="1:11" ht="17.399999999999999" x14ac:dyDescent="0.45">
      <c r="A25" s="19"/>
      <c r="B25" s="17"/>
      <c r="C25" s="17"/>
      <c r="D25" s="17"/>
      <c r="E25" s="17"/>
      <c r="F25" s="18"/>
      <c r="G25" s="18"/>
      <c r="H25" s="19"/>
      <c r="I25" s="19"/>
      <c r="J25" s="20"/>
      <c r="K25" s="20"/>
    </row>
    <row r="26" spans="1:11" ht="17.399999999999999" x14ac:dyDescent="0.45">
      <c r="A26" s="19"/>
      <c r="B26" s="18"/>
      <c r="C26" s="18"/>
      <c r="D26" s="18"/>
      <c r="E26" s="18"/>
      <c r="F26" s="18"/>
      <c r="G26" s="18"/>
      <c r="H26" s="19"/>
      <c r="I26" s="19"/>
      <c r="J26" s="20"/>
      <c r="K26" s="20"/>
    </row>
    <row r="27" spans="1:11" ht="17.399999999999999" x14ac:dyDescent="0.45">
      <c r="A27" s="19"/>
      <c r="B27" s="19"/>
      <c r="C27" s="19"/>
      <c r="D27" s="19"/>
      <c r="E27" s="19"/>
      <c r="F27" s="19"/>
      <c r="G27" s="19"/>
      <c r="H27" s="19"/>
      <c r="I27" s="19"/>
      <c r="J27" s="20"/>
      <c r="K27" s="20"/>
    </row>
    <row r="28" spans="1:11" ht="17.399999999999999" x14ac:dyDescent="0.45">
      <c r="A28" s="17"/>
      <c r="B28" s="17"/>
      <c r="C28" s="17"/>
      <c r="D28" s="17"/>
      <c r="E28" s="17"/>
      <c r="F28" s="17"/>
      <c r="G28" s="17"/>
      <c r="H28" s="17"/>
      <c r="I28" s="17"/>
      <c r="J28" s="20"/>
      <c r="K28" s="20"/>
    </row>
    <row r="29" spans="1:11" ht="17.399999999999999" x14ac:dyDescent="0.45">
      <c r="A29" s="17"/>
      <c r="B29" s="17"/>
      <c r="C29" s="17"/>
      <c r="D29" s="17"/>
      <c r="E29" s="17"/>
      <c r="F29" s="17"/>
      <c r="G29" s="17"/>
      <c r="H29" s="17"/>
      <c r="I29" s="17"/>
      <c r="J29" s="20"/>
      <c r="K29" s="20"/>
    </row>
    <row r="30" spans="1:11" ht="17.399999999999999" x14ac:dyDescent="0.45">
      <c r="A30" s="17"/>
      <c r="B30" s="17"/>
      <c r="C30" s="17"/>
      <c r="D30" s="17"/>
      <c r="E30" s="17"/>
      <c r="F30" s="17"/>
      <c r="G30" s="17"/>
      <c r="H30" s="17"/>
      <c r="I30" s="17"/>
      <c r="J30" s="20"/>
      <c r="K30" s="20"/>
    </row>
    <row r="31" spans="1:11" ht="17.399999999999999" x14ac:dyDescent="0.45">
      <c r="A31" s="17"/>
      <c r="B31" s="17"/>
      <c r="C31" s="17"/>
      <c r="D31" s="17"/>
      <c r="E31" s="17"/>
      <c r="F31" s="17"/>
      <c r="G31" s="17"/>
      <c r="H31" s="17"/>
      <c r="I31" s="17"/>
      <c r="J31" s="20"/>
      <c r="K31" s="20"/>
    </row>
    <row r="32" spans="1:11" ht="17.399999999999999" x14ac:dyDescent="0.45">
      <c r="A32" s="17"/>
      <c r="B32" s="17"/>
      <c r="C32" s="17"/>
      <c r="D32" s="17"/>
      <c r="E32" s="17"/>
      <c r="F32" s="17"/>
      <c r="G32" s="17"/>
      <c r="H32" s="17"/>
      <c r="I32" s="17"/>
      <c r="J32" s="20"/>
      <c r="K32" s="20"/>
    </row>
    <row r="33" spans="1:11" ht="17.399999999999999" x14ac:dyDescent="0.45">
      <c r="A33" s="17"/>
      <c r="B33" s="17"/>
      <c r="C33" s="17"/>
      <c r="D33" s="17"/>
      <c r="E33" s="17"/>
      <c r="F33" s="17"/>
      <c r="G33" s="17"/>
      <c r="H33" s="17"/>
      <c r="I33" s="17"/>
      <c r="J33" s="20"/>
      <c r="K33" s="20"/>
    </row>
    <row r="34" spans="1:11" ht="17.399999999999999" x14ac:dyDescent="0.45">
      <c r="A34" s="17"/>
      <c r="B34" s="17"/>
      <c r="C34" s="17"/>
      <c r="D34" s="17"/>
      <c r="E34" s="17"/>
      <c r="F34" s="17"/>
      <c r="G34" s="17"/>
      <c r="H34" s="17"/>
      <c r="I34" s="17"/>
      <c r="J34" s="20"/>
      <c r="K34" s="20"/>
    </row>
    <row r="35" spans="1:11" ht="17.399999999999999" x14ac:dyDescent="0.45">
      <c r="A35" s="17"/>
      <c r="B35" s="17"/>
      <c r="C35" s="17"/>
      <c r="D35" s="17"/>
      <c r="E35" s="17"/>
      <c r="F35" s="17"/>
      <c r="G35" s="17"/>
      <c r="H35" s="17"/>
      <c r="I35" s="17"/>
      <c r="J35" s="20"/>
      <c r="K35" s="20"/>
    </row>
    <row r="36" spans="1:11" ht="17.399999999999999" x14ac:dyDescent="0.45">
      <c r="A36" s="17"/>
      <c r="B36" s="17"/>
      <c r="C36" s="17"/>
      <c r="D36" s="17"/>
      <c r="E36" s="17"/>
      <c r="F36" s="17"/>
      <c r="G36" s="17"/>
      <c r="H36" s="17"/>
      <c r="I36" s="17"/>
      <c r="J36" s="20"/>
      <c r="K36" s="20"/>
    </row>
    <row r="37" spans="1:11" ht="17.399999999999999" x14ac:dyDescent="0.45">
      <c r="A37" s="17"/>
      <c r="B37" s="17"/>
      <c r="C37" s="17"/>
      <c r="D37" s="17"/>
      <c r="E37" s="17"/>
      <c r="F37" s="17"/>
      <c r="G37" s="17"/>
      <c r="H37" s="17"/>
      <c r="I37" s="17"/>
      <c r="J37" s="20"/>
      <c r="K37" s="20"/>
    </row>
    <row r="38" spans="1:11" ht="17.399999999999999" x14ac:dyDescent="0.45">
      <c r="A38" s="17"/>
      <c r="B38" s="17"/>
      <c r="C38" s="17"/>
      <c r="D38" s="17"/>
      <c r="E38" s="17"/>
      <c r="F38" s="17"/>
      <c r="G38" s="17"/>
      <c r="H38" s="17"/>
      <c r="I38" s="17"/>
      <c r="J38" s="20"/>
      <c r="K38" s="20"/>
    </row>
    <row r="39" spans="1:11" ht="17.399999999999999" x14ac:dyDescent="0.45">
      <c r="A39" s="17"/>
      <c r="B39" s="17"/>
      <c r="C39" s="17"/>
      <c r="D39" s="17"/>
      <c r="E39" s="17"/>
      <c r="F39" s="17"/>
      <c r="G39" s="17"/>
      <c r="H39" s="17"/>
      <c r="I39" s="17"/>
      <c r="J39" s="20"/>
      <c r="K39" s="20"/>
    </row>
    <row r="40" spans="1:11" ht="17.399999999999999" x14ac:dyDescent="0.45">
      <c r="A40" s="17"/>
      <c r="B40" s="17"/>
      <c r="C40" s="17"/>
      <c r="D40" s="17"/>
      <c r="E40" s="17"/>
      <c r="F40" s="17"/>
      <c r="G40" s="17"/>
      <c r="H40" s="17"/>
      <c r="I40" s="17"/>
      <c r="J40" s="20"/>
      <c r="K40" s="20"/>
    </row>
    <row r="41" spans="1:11" ht="17.399999999999999" x14ac:dyDescent="0.45">
      <c r="A41" s="17"/>
      <c r="B41" s="17"/>
      <c r="C41" s="17"/>
      <c r="D41" s="17"/>
      <c r="E41" s="17"/>
      <c r="F41" s="17"/>
      <c r="G41" s="17"/>
      <c r="H41" s="17"/>
      <c r="I41" s="17"/>
      <c r="J41" s="20"/>
      <c r="K41" s="20"/>
    </row>
    <row r="42" spans="1:11" ht="17.399999999999999" x14ac:dyDescent="0.45">
      <c r="A42" s="17"/>
      <c r="B42" s="17"/>
      <c r="C42" s="17"/>
      <c r="D42" s="17"/>
      <c r="E42" s="17"/>
      <c r="F42" s="17"/>
      <c r="G42" s="17"/>
      <c r="H42" s="17"/>
      <c r="I42" s="17"/>
      <c r="J42" s="20"/>
      <c r="K42" s="20"/>
    </row>
    <row r="43" spans="1:11" ht="17.399999999999999" x14ac:dyDescent="0.45">
      <c r="A43" s="17"/>
      <c r="B43" s="17"/>
      <c r="C43" s="17"/>
      <c r="D43" s="17"/>
      <c r="E43" s="17"/>
      <c r="F43" s="17"/>
      <c r="G43" s="17"/>
      <c r="H43" s="17"/>
      <c r="I43" s="17"/>
      <c r="J43" s="20"/>
      <c r="K43" s="20"/>
    </row>
    <row r="44" spans="1:11" ht="17.399999999999999" x14ac:dyDescent="0.45">
      <c r="A44" s="17"/>
      <c r="B44" s="17"/>
      <c r="C44" s="17"/>
      <c r="D44" s="17"/>
      <c r="E44" s="17"/>
      <c r="F44" s="17"/>
      <c r="G44" s="17"/>
      <c r="H44" s="17"/>
      <c r="I44" s="17"/>
      <c r="J44" s="20"/>
      <c r="K44" s="20"/>
    </row>
    <row r="45" spans="1:11" ht="17.399999999999999" x14ac:dyDescent="0.45">
      <c r="A45" s="17"/>
      <c r="B45" s="17"/>
      <c r="C45" s="17"/>
      <c r="D45" s="17"/>
      <c r="E45" s="17"/>
      <c r="F45" s="17"/>
      <c r="G45" s="17"/>
      <c r="H45" s="17"/>
      <c r="I45" s="17"/>
      <c r="J45" s="20"/>
      <c r="K45" s="20"/>
    </row>
    <row r="46" spans="1:11" ht="17.399999999999999" x14ac:dyDescent="0.45">
      <c r="A46" s="17"/>
      <c r="B46" s="17"/>
      <c r="C46" s="17"/>
      <c r="D46" s="17"/>
      <c r="E46" s="17"/>
      <c r="F46" s="17"/>
      <c r="G46" s="17"/>
      <c r="H46" s="17"/>
      <c r="I46" s="17"/>
      <c r="J46" s="20"/>
      <c r="K46" s="20"/>
    </row>
    <row r="47" spans="1:11" ht="17.399999999999999" x14ac:dyDescent="0.45">
      <c r="A47" s="17"/>
      <c r="B47" s="17"/>
      <c r="C47" s="17"/>
      <c r="D47" s="17"/>
      <c r="E47" s="17"/>
      <c r="F47" s="17"/>
      <c r="G47" s="17"/>
      <c r="H47" s="17"/>
      <c r="I47" s="17"/>
      <c r="J47" s="20"/>
      <c r="K47" s="20"/>
    </row>
    <row r="48" spans="1:11" ht="17.399999999999999" x14ac:dyDescent="0.45">
      <c r="A48" s="17"/>
      <c r="B48" s="17"/>
      <c r="C48" s="17"/>
      <c r="D48" s="17"/>
      <c r="E48" s="17"/>
      <c r="F48" s="17"/>
      <c r="G48" s="17"/>
      <c r="H48" s="17"/>
      <c r="I48" s="17"/>
      <c r="J48" s="20"/>
      <c r="K48" s="20"/>
    </row>
    <row r="49" spans="1:11" ht="17.399999999999999" x14ac:dyDescent="0.45">
      <c r="A49" s="17"/>
      <c r="B49" s="17"/>
      <c r="C49" s="17"/>
      <c r="D49" s="17"/>
      <c r="E49" s="17"/>
      <c r="F49" s="17"/>
      <c r="G49" s="17"/>
      <c r="H49" s="17"/>
      <c r="I49" s="17"/>
      <c r="J49" s="20"/>
      <c r="K49" s="20"/>
    </row>
    <row r="50" spans="1:11" ht="17.399999999999999" x14ac:dyDescent="0.45">
      <c r="A50" s="17"/>
      <c r="B50" s="17"/>
      <c r="C50" s="17"/>
      <c r="D50" s="17"/>
      <c r="E50" s="17"/>
      <c r="F50" s="17"/>
      <c r="G50" s="17"/>
      <c r="H50" s="17"/>
      <c r="I50" s="17"/>
      <c r="J50" s="20"/>
      <c r="K50" s="20"/>
    </row>
    <row r="51" spans="1:11" ht="17.399999999999999" x14ac:dyDescent="0.45">
      <c r="A51" s="17"/>
      <c r="B51" s="17"/>
      <c r="C51" s="17"/>
      <c r="D51" s="17"/>
      <c r="E51" s="17"/>
      <c r="F51" s="17"/>
      <c r="G51" s="17"/>
      <c r="H51" s="17"/>
      <c r="I51" s="17"/>
      <c r="J51" s="20"/>
      <c r="K51" s="20"/>
    </row>
    <row r="52" spans="1:11" ht="17.399999999999999" x14ac:dyDescent="0.45">
      <c r="A52" s="17"/>
      <c r="B52" s="17"/>
      <c r="C52" s="17"/>
      <c r="D52" s="17"/>
      <c r="E52" s="17"/>
      <c r="F52" s="17"/>
      <c r="G52" s="17"/>
      <c r="H52" s="17"/>
      <c r="I52" s="17"/>
      <c r="J52" s="20"/>
      <c r="K52" s="20"/>
    </row>
    <row r="53" spans="1:11" ht="17.399999999999999" x14ac:dyDescent="0.45">
      <c r="A53" s="17"/>
      <c r="B53" s="17"/>
      <c r="C53" s="17"/>
      <c r="D53" s="17"/>
      <c r="E53" s="17"/>
      <c r="F53" s="17"/>
      <c r="G53" s="17"/>
      <c r="H53" s="17"/>
      <c r="I53" s="17"/>
      <c r="J53" s="20"/>
      <c r="K53" s="20"/>
    </row>
    <row r="54" spans="1:11" ht="17.399999999999999" x14ac:dyDescent="0.45">
      <c r="A54" s="17"/>
      <c r="B54" s="17"/>
      <c r="C54" s="17"/>
      <c r="D54" s="17"/>
      <c r="E54" s="17"/>
      <c r="F54" s="17"/>
      <c r="G54" s="17"/>
      <c r="H54" s="17"/>
      <c r="I54" s="17"/>
      <c r="J54" s="20"/>
      <c r="K54" s="20"/>
    </row>
    <row r="55" spans="1:11" ht="17.399999999999999" x14ac:dyDescent="0.45">
      <c r="A55" s="17"/>
      <c r="B55" s="17"/>
      <c r="C55" s="17"/>
      <c r="D55" s="17"/>
      <c r="E55" s="17"/>
      <c r="F55" s="17"/>
      <c r="G55" s="17"/>
      <c r="H55" s="17"/>
      <c r="I55" s="17"/>
      <c r="J55" s="20"/>
      <c r="K55" s="20"/>
    </row>
    <row r="56" spans="1:11" ht="17.399999999999999" x14ac:dyDescent="0.45">
      <c r="A56" s="17"/>
      <c r="B56" s="17"/>
      <c r="C56" s="17"/>
      <c r="D56" s="17"/>
      <c r="E56" s="17"/>
      <c r="F56" s="17"/>
      <c r="G56" s="17"/>
      <c r="H56" s="17"/>
      <c r="I56" s="17"/>
      <c r="J56" s="20"/>
      <c r="K56" s="20"/>
    </row>
    <row r="57" spans="1:11" ht="17.399999999999999" x14ac:dyDescent="0.45">
      <c r="A57" s="17"/>
      <c r="B57" s="17"/>
      <c r="C57" s="17"/>
      <c r="D57" s="17"/>
      <c r="E57" s="17"/>
      <c r="F57" s="17"/>
      <c r="G57" s="17"/>
      <c r="H57" s="17"/>
      <c r="I57" s="17"/>
      <c r="J57" s="20"/>
      <c r="K57" s="20"/>
    </row>
    <row r="58" spans="1:11" ht="17.399999999999999" x14ac:dyDescent="0.45">
      <c r="A58" s="17"/>
      <c r="B58" s="17"/>
      <c r="C58" s="17"/>
      <c r="D58" s="17"/>
      <c r="E58" s="17"/>
      <c r="F58" s="17"/>
      <c r="G58" s="17"/>
      <c r="H58" s="17"/>
      <c r="I58" s="17"/>
      <c r="J58" s="20"/>
      <c r="K58" s="20"/>
    </row>
    <row r="59" spans="1:11" ht="17.399999999999999" x14ac:dyDescent="0.45">
      <c r="A59" s="17"/>
      <c r="B59" s="17"/>
      <c r="C59" s="17"/>
      <c r="D59" s="17"/>
      <c r="E59" s="17"/>
      <c r="F59" s="17"/>
      <c r="G59" s="17"/>
      <c r="H59" s="17"/>
      <c r="I59" s="17"/>
      <c r="J59" s="20"/>
      <c r="K59" s="20"/>
    </row>
    <row r="60" spans="1:11" ht="17.399999999999999" x14ac:dyDescent="0.45">
      <c r="A60" s="17"/>
      <c r="B60" s="17"/>
      <c r="C60" s="17"/>
      <c r="D60" s="17"/>
      <c r="E60" s="17"/>
      <c r="F60" s="17"/>
      <c r="G60" s="17"/>
      <c r="H60" s="17"/>
      <c r="I60" s="17"/>
      <c r="J60" s="20"/>
      <c r="K60" s="20"/>
    </row>
    <row r="61" spans="1:11" ht="17.399999999999999" x14ac:dyDescent="0.45">
      <c r="A61" s="17"/>
      <c r="B61" s="17"/>
      <c r="C61" s="17"/>
      <c r="D61" s="17"/>
      <c r="E61" s="17"/>
      <c r="F61" s="17"/>
      <c r="G61" s="17"/>
      <c r="H61" s="17"/>
      <c r="I61" s="17"/>
      <c r="J61" s="20"/>
      <c r="K61" s="20"/>
    </row>
    <row r="62" spans="1:11" ht="17.399999999999999" x14ac:dyDescent="0.45">
      <c r="A62" s="17"/>
      <c r="B62" s="17"/>
      <c r="C62" s="17"/>
      <c r="D62" s="17"/>
      <c r="E62" s="17"/>
      <c r="F62" s="17"/>
      <c r="G62" s="17"/>
      <c r="H62" s="17"/>
      <c r="I62" s="17"/>
      <c r="J62" s="20"/>
      <c r="K62" s="20"/>
    </row>
    <row r="63" spans="1:11" ht="17.399999999999999" x14ac:dyDescent="0.45">
      <c r="A63" s="17"/>
      <c r="B63" s="17"/>
      <c r="C63" s="17"/>
      <c r="D63" s="17"/>
      <c r="E63" s="17"/>
      <c r="F63" s="17"/>
      <c r="G63" s="17"/>
      <c r="H63" s="17"/>
      <c r="I63" s="17"/>
      <c r="J63" s="20"/>
      <c r="K63" s="20"/>
    </row>
    <row r="64" spans="1:11" ht="17.399999999999999" x14ac:dyDescent="0.45">
      <c r="A64" s="17"/>
      <c r="B64" s="17"/>
      <c r="C64" s="17"/>
      <c r="D64" s="17"/>
      <c r="E64" s="17"/>
      <c r="F64" s="17"/>
      <c r="G64" s="17"/>
      <c r="H64" s="17"/>
      <c r="I64" s="17"/>
      <c r="J64" s="20"/>
      <c r="K64" s="20"/>
    </row>
    <row r="65" spans="1:11" ht="17.399999999999999" x14ac:dyDescent="0.45">
      <c r="A65" s="17"/>
      <c r="B65" s="17"/>
      <c r="C65" s="17"/>
      <c r="D65" s="17"/>
      <c r="E65" s="17"/>
      <c r="F65" s="17"/>
      <c r="G65" s="17"/>
      <c r="H65" s="17"/>
      <c r="I65" s="17"/>
      <c r="J65" s="20"/>
      <c r="K65" s="20"/>
    </row>
    <row r="66" spans="1:11" ht="17.399999999999999" x14ac:dyDescent="0.45">
      <c r="A66" s="17"/>
      <c r="B66" s="17"/>
      <c r="C66" s="17"/>
      <c r="D66" s="17"/>
      <c r="E66" s="17"/>
      <c r="F66" s="17"/>
      <c r="G66" s="17"/>
      <c r="H66" s="17"/>
      <c r="I66" s="17"/>
      <c r="J66" s="20"/>
      <c r="K66" s="20"/>
    </row>
    <row r="67" spans="1:11" ht="17.399999999999999" x14ac:dyDescent="0.45">
      <c r="A67" s="17"/>
      <c r="B67" s="17"/>
      <c r="C67" s="17"/>
      <c r="D67" s="17"/>
      <c r="E67" s="17"/>
      <c r="F67" s="17"/>
      <c r="G67" s="17"/>
      <c r="H67" s="17"/>
      <c r="I67" s="17"/>
      <c r="J67" s="20"/>
      <c r="K67" s="20"/>
    </row>
    <row r="68" spans="1:11" ht="17.399999999999999" x14ac:dyDescent="0.45">
      <c r="A68" s="17"/>
      <c r="B68" s="17"/>
      <c r="C68" s="17"/>
      <c r="D68" s="17"/>
      <c r="E68" s="17"/>
      <c r="F68" s="17"/>
      <c r="G68" s="17"/>
      <c r="H68" s="17"/>
      <c r="I68" s="17"/>
      <c r="J68" s="20"/>
      <c r="K68" s="20"/>
    </row>
    <row r="69" spans="1:11" ht="17.399999999999999" x14ac:dyDescent="0.45">
      <c r="A69" s="17"/>
      <c r="B69" s="17"/>
      <c r="C69" s="17"/>
      <c r="D69" s="17"/>
      <c r="E69" s="17"/>
      <c r="F69" s="17"/>
      <c r="G69" s="17"/>
      <c r="H69" s="17"/>
      <c r="I69" s="17"/>
      <c r="J69" s="20"/>
      <c r="K69" s="20"/>
    </row>
  </sheetData>
  <mergeCells count="1">
    <mergeCell ref="A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2</vt:lpstr>
      <vt:lpstr>Ejercicio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LIZETH N��EZ HERN�NDEZ</dc:creator>
  <cp:lastModifiedBy>CAMILA LIZETH N��EZ HERN�NDEZ</cp:lastModifiedBy>
  <dcterms:created xsi:type="dcterms:W3CDTF">2025-03-05T08:52:12Z</dcterms:created>
  <dcterms:modified xsi:type="dcterms:W3CDTF">2025-03-06T08:55:55Z</dcterms:modified>
</cp:coreProperties>
</file>