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otype Results" sheetId="1" r:id="rId4"/>
    <sheet state="visible" name="Owasp Zap Scan Results" sheetId="2" r:id="rId5"/>
    <sheet state="visible" name="MetricCalculation" sheetId="3" r:id="rId6"/>
    <sheet state="visible" name="Diagramme" sheetId="4" r:id="rId7"/>
  </sheets>
  <definedNames/>
  <calcPr/>
</workbook>
</file>

<file path=xl/sharedStrings.xml><?xml version="1.0" encoding="utf-8"?>
<sst xmlns="http://schemas.openxmlformats.org/spreadsheetml/2006/main" count="352" uniqueCount="156">
  <si>
    <t>Vulnerabilities</t>
  </si>
  <si>
    <t>Alerts [DefectDojoCreateUserMedium]</t>
  </si>
  <si>
    <t>Alerts [DefectDojoCreateUserStrong]</t>
  </si>
  <si>
    <t>Alerts [DefectDojoCreateProductMedium]</t>
  </si>
  <si>
    <t>Alerts [DefectDojoCreateProductStrong]</t>
  </si>
  <si>
    <t>Plugin</t>
  </si>
  <si>
    <t>Alerts [DefectDojoCreateUserMediumBeta]</t>
  </si>
  <si>
    <t>Alerts [DefectDojoCreateUserStrongBeta]</t>
  </si>
  <si>
    <t>Alerts [DefectDojoCreateProductMediumBeta</t>
  </si>
  <si>
    <t>Alerts [DefectDojoCreateProductStrongBeta]</t>
  </si>
  <si>
    <t>Path Traversal</t>
  </si>
  <si>
    <t>Remote File Inclusion</t>
  </si>
  <si>
    <t>Source Code Disclosure - CVE-2012-1823</t>
  </si>
  <si>
    <t>Remote Code Execution - CVE-2012-1823</t>
  </si>
  <si>
    <t>Heartbleed OpenSSL Vulnerability</t>
  </si>
  <si>
    <t>Source Code Disclosure - /WEB-INF folder</t>
  </si>
  <si>
    <t>External Redirect</t>
  </si>
  <si>
    <t>Server Side Include</t>
  </si>
  <si>
    <t>Cross Site Scripting (Reflected)</t>
  </si>
  <si>
    <t>Cross Site Scripting (Persistent) - Prime</t>
  </si>
  <si>
    <t>Cross Site Scripting (Persistent) - Spider</t>
  </si>
  <si>
    <t>Cross Site Scripting (Persistent)</t>
  </si>
  <si>
    <t>SQL Injection</t>
  </si>
  <si>
    <t>SQL Injection - MySQL</t>
  </si>
  <si>
    <t>SQL Injection - Hypersonic SQL</t>
  </si>
  <si>
    <t>SQL Injection - Oracle</t>
  </si>
  <si>
    <t>SQL Injection - PostgreSQL</t>
  </si>
  <si>
    <t>SQL Injection - SQLite</t>
  </si>
  <si>
    <t>Cross Site Scripting (DOM Based)</t>
  </si>
  <si>
    <t>SQL Injection - MsSQL</t>
  </si>
  <si>
    <t>Cloud Metadata Potentially Exposed</t>
  </si>
  <si>
    <t>Log4Shell</t>
  </si>
  <si>
    <t>Source Code Disclosure - File Inclusion</t>
  </si>
  <si>
    <t>Spring4Shell</t>
  </si>
  <si>
    <t>CORS Header</t>
  </si>
  <si>
    <t>Server Side Code Injection</t>
  </si>
  <si>
    <t>Insecure HTTP Method</t>
  </si>
  <si>
    <t>Remote OS Command Injection</t>
  </si>
  <si>
    <t>Cookie Slack Detector</t>
  </si>
  <si>
    <t>XPath Injection</t>
  </si>
  <si>
    <t>Backup File Disclosure</t>
  </si>
  <si>
    <t>XML External Entity Attack</t>
  </si>
  <si>
    <t>Generic Padding Oracle</t>
  </si>
  <si>
    <t>Server Side Template Injection</t>
  </si>
  <si>
    <t>Server Side Template Injection (Blind)</t>
  </si>
  <si>
    <t>Directory Browsing</t>
  </si>
  <si>
    <t>Buffer Overflow</t>
  </si>
  <si>
    <t>Format String Error</t>
  </si>
  <si>
    <t>CRLF Injection</t>
  </si>
  <si>
    <t>Parameter Tampering</t>
  </si>
  <si>
    <t>ELMAH Information Leak</t>
  </si>
  <si>
    <t>Trace.axd Information Leak</t>
  </si>
  <si>
    <t>.htaccess Information Leak</t>
  </si>
  <si>
    <t>.env Information Leak</t>
  </si>
  <si>
    <t>Spring Actuator Information Leak</t>
  </si>
  <si>
    <t>Hidden File Finder</t>
  </si>
  <si>
    <t>XSLT Injection</t>
  </si>
  <si>
    <t>GET for POST</t>
  </si>
  <si>
    <t>User Agent Fuzzer</t>
  </si>
  <si>
    <t>Script Active Scan Rules</t>
  </si>
  <si>
    <t>SOAP Action Spoofing</t>
  </si>
  <si>
    <t>Source Code Disclosure - Git</t>
  </si>
  <si>
    <t>SOAP XML Injection</t>
  </si>
  <si>
    <t>Remote Code Execution - Shell Shock</t>
  </si>
  <si>
    <t>Time</t>
  </si>
  <si>
    <t>04:17.748</t>
  </si>
  <si>
    <t>03:26.635</t>
  </si>
  <si>
    <t>02:32.266</t>
  </si>
  <si>
    <t>05:18.400</t>
  </si>
  <si>
    <t>Httpoxy - Proxy Header Misuse</t>
  </si>
  <si>
    <t>AverageTimeFindingVuln</t>
  </si>
  <si>
    <t>Cross-Domain Misconfiguration</t>
  </si>
  <si>
    <t>AverageNumOfEndpoints</t>
  </si>
  <si>
    <t>Session Fixation</t>
  </si>
  <si>
    <t>Out of Band XSS</t>
  </si>
  <si>
    <t>Server Side Request Forgery</t>
  </si>
  <si>
    <t xml:space="preserve">Create User 117 enpoints </t>
  </si>
  <si>
    <t>Text4shell (CVE-2022-42889)</t>
  </si>
  <si>
    <t>Cash2Order 132</t>
  </si>
  <si>
    <t>Expression Language Injection</t>
  </si>
  <si>
    <t>Source Code Disclosure - SVN</t>
  </si>
  <si>
    <t>Relative Path Confusion</t>
  </si>
  <si>
    <t>HTTP Only Site</t>
  </si>
  <si>
    <t>Anti-CSRF Tokens Check</t>
  </si>
  <si>
    <t>Integer Overflow Error</t>
  </si>
  <si>
    <t>Proxy Disclosure</t>
  </si>
  <si>
    <t>Bypassing 403</t>
  </si>
  <si>
    <t>Exponential Entity Expansion (Billion Laughs Attack)</t>
  </si>
  <si>
    <t>HTTPS Content Available via HTTP</t>
  </si>
  <si>
    <t>HTTP Parameter Pollution</t>
  </si>
  <si>
    <t>Possible Username Enumeration</t>
  </si>
  <si>
    <t>05:52.694</t>
  </si>
  <si>
    <t>09:21.780</t>
  </si>
  <si>
    <t>05:42.346</t>
  </si>
  <si>
    <t>11:54.122</t>
  </si>
  <si>
    <t>UniqueVuln</t>
  </si>
  <si>
    <t xml:space="preserve">Vulnerabiltiy </t>
  </si>
  <si>
    <t>NoAuthenticatedAllTechMedium</t>
  </si>
  <si>
    <t>NoAuthenticatedAllTechStrong</t>
  </si>
  <si>
    <t>NoAuthenticatedSpecTechMedium</t>
  </si>
  <si>
    <t>NoAuthenticatedSpecTechStrong</t>
  </si>
  <si>
    <t>AuthenticatedSpecTechMedium</t>
  </si>
  <si>
    <t>AuthenticatedSpecTechStrong</t>
  </si>
  <si>
    <t>AuthenticatedAllTechMedium</t>
  </si>
  <si>
    <t>AuthenticatedAllTechStrong</t>
  </si>
  <si>
    <t>betaMediumNotAuthj</t>
  </si>
  <si>
    <t>BetasStrongNotAuth</t>
  </si>
  <si>
    <t>BetaMediumSpecTechNotAuth</t>
  </si>
  <si>
    <t>BetaMediumAuthen</t>
  </si>
  <si>
    <t>BetaStrongAuthenticated</t>
  </si>
  <si>
    <t>BetaMediumAllTechAuthenticated</t>
  </si>
  <si>
    <t>BetaStronAllTechAuthenticated</t>
  </si>
  <si>
    <t>BetaStrongNotAuthSpecTech</t>
  </si>
  <si>
    <t xml:space="preserve">Time </t>
  </si>
  <si>
    <t>03:31.229</t>
  </si>
  <si>
    <t>11:39.030</t>
  </si>
  <si>
    <t>08:33.115</t>
  </si>
  <si>
    <t>12:10.234</t>
  </si>
  <si>
    <t>10:03.023</t>
  </si>
  <si>
    <t>13:23.818</t>
  </si>
  <si>
    <t>13:48.988</t>
  </si>
  <si>
    <t>15:31.695</t>
  </si>
  <si>
    <t>AverFindingTime</t>
  </si>
  <si>
    <t xml:space="preserve">Enpoints </t>
  </si>
  <si>
    <t>AverVulnTime</t>
  </si>
  <si>
    <t>VulnPerEndpoint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</si>
  <si>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</si>
  <si>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</si>
  <si>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</si>
  <si>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</si>
  <si>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</si>
  <si>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</si>
  <si>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</si>
  <si>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</si>
  <si>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</si>
  <si>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</si>
  <si>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</si>
  <si>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</si>
  <si>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Sc13</t>
  </si>
  <si>
    <t>Sc14</t>
  </si>
  <si>
    <t>Sc15</t>
  </si>
  <si>
    <t>Sc16</t>
  </si>
  <si>
    <t>Owasp Zap</t>
  </si>
  <si>
    <t>Prototyp</t>
  </si>
  <si>
    <t>FunctionalTest</t>
  </si>
  <si>
    <t>Scenario 5</t>
  </si>
  <si>
    <t>Scenario 6</t>
  </si>
  <si>
    <t>Scenario 7</t>
  </si>
  <si>
    <t>Scenario 8</t>
  </si>
  <si>
    <t>Create Product</t>
  </si>
  <si>
    <t>Create User</t>
  </si>
  <si>
    <t>Functional Test</t>
  </si>
  <si>
    <t>Sc1/3</t>
  </si>
  <si>
    <t>Sc2/4</t>
  </si>
  <si>
    <t>Sc5/7</t>
  </si>
  <si>
    <t>Sc6/8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</si>
</sst>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1.0"/>
      <color rgb="FF222222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E1E9F7"/>
        <bgColor rgb="FFE1E9F7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Font="1"/>
    <xf borderId="0" fillId="2" fontId="3" numFmtId="0" xfId="0" applyAlignment="1" applyFill="1" applyFont="1">
      <alignment readingOrder="0"/>
    </xf>
    <xf borderId="0" fillId="0" fontId="1" numFmtId="2" xfId="0" applyFont="1" applyNumberFormat="1"/>
    <xf borderId="0" fillId="0" fontId="1" numFmtId="2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Defect Dojo Average Vulnerability Processing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MetricCalculation!$A$2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MetricCalculation!$B$1:$Q$1</c:f>
            </c:strRef>
          </c:cat>
          <c:val>
            <c:numRef>
              <c:f>MetricCalculation!$B$2:$Q$2</c:f>
              <c:numCache/>
            </c:numRef>
          </c:val>
          <c:smooth val="0"/>
        </c:ser>
        <c:ser>
          <c:idx val="1"/>
          <c:order val="1"/>
          <c:tx>
            <c:strRef>
              <c:f>MetricCalculation!$A$3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MetricCalculation!$B$1:$Q$1</c:f>
            </c:strRef>
          </c:cat>
          <c:val>
            <c:numRef>
              <c:f>MetricCalculation!$B$3:$Q$3</c:f>
              <c:numCache/>
            </c:numRef>
          </c:val>
          <c:smooth val="0"/>
        </c:ser>
        <c:axId val="1289208897"/>
        <c:axId val="1606029849"/>
      </c:lineChart>
      <c:catAx>
        <c:axId val="12892088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6029849"/>
      </c:catAx>
      <c:valAx>
        <c:axId val="16060298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AverProcessingTime [seconds]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92088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Defect Dojo Total Execution Time Prototype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Diagramme!$A$16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Pt>
            <c:idx val="1"/>
            <c:marker>
              <c:symbol val="none"/>
            </c:marker>
          </c:dPt>
          <c:dPt>
            <c:idx val="4"/>
            <c:marker>
              <c:symbol val="none"/>
            </c:marker>
          </c:dPt>
          <c:dLbls>
            <c:dLbl>
              <c:idx val="1"/>
              <c:layout>
                <c:manualLayout>
                  <c:xMode val="edge"/>
                  <c:yMode val="edge"/>
                  <c:x val="0.2811737263070891"/>
                  <c:y val="0.8039795918367348"/>
                </c:manualLayout>
              </c:layout>
              <c:numFmt formatCode="General" sourceLinked="1"/>
              <c:txPr>
                <a:bodyPr/>
                <a:lstStyle/>
                <a:p>
                  <a:pPr lvl="0">
                    <a:defRPr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Mode val="edge"/>
                  <c:yMode val="edge"/>
                  <c:x val="0.8349354711902593"/>
                  <c:y val="0.08008112094395287"/>
                </c:manualLayout>
              </c:layout>
              <c:numFmt formatCode="General" sourceLinked="1"/>
              <c:txPr>
                <a:bodyPr/>
                <a:lstStyle/>
                <a:p>
                  <a:pPr lvl="0">
                    <a:defRPr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Diagramme!$B$15:$F$15</c:f>
            </c:strRef>
          </c:cat>
          <c:val>
            <c:numRef>
              <c:f>Diagramme!$B$16:$F$16</c:f>
              <c:numCache/>
            </c:numRef>
          </c:val>
          <c:smooth val="0"/>
        </c:ser>
        <c:ser>
          <c:idx val="1"/>
          <c:order val="1"/>
          <c:tx>
            <c:strRef>
              <c:f>Diagramme!$A$17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dPt>
            <c:idx val="3"/>
            <c:marker>
              <c:symbol val="none"/>
            </c:marker>
          </c:dPt>
          <c:dPt>
            <c:idx val="4"/>
            <c:marker>
              <c:symbol val="none"/>
            </c:marker>
          </c:dPt>
          <c:dLbls>
            <c:dLbl>
              <c:idx val="3"/>
              <c:layout>
                <c:manualLayout>
                  <c:xMode val="edge"/>
                  <c:yMode val="edge"/>
                  <c:x val="0.6811737263070891"/>
                  <c:y val="0.3682315668202765"/>
                </c:manualLayout>
              </c:layout>
              <c:numFmt formatCode="General" sourceLinked="1"/>
              <c:txPr>
                <a:bodyPr/>
                <a:lstStyle/>
                <a:p>
                  <a:pPr lvl="0">
                    <a:defRPr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Mode val="edge"/>
                  <c:yMode val="edge"/>
                  <c:x val="0.881173726307089"/>
                  <c:y val="0.1794807439104675"/>
                </c:manualLayout>
              </c:layout>
              <c:numFmt formatCode="General" sourceLinked="1"/>
              <c:txPr>
                <a:bodyPr/>
                <a:lstStyle/>
                <a:p>
                  <a:pPr lvl="0">
                    <a:defRPr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Diagramme!$B$15:$F$15</c:f>
            </c:strRef>
          </c:cat>
          <c:val>
            <c:numRef>
              <c:f>Diagramme!$B$17:$F$17</c:f>
              <c:numCache/>
            </c:numRef>
          </c:val>
          <c:smooth val="0"/>
        </c:ser>
        <c:axId val="1940177986"/>
        <c:axId val="1798356527"/>
      </c:lineChart>
      <c:catAx>
        <c:axId val="19401779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8356527"/>
      </c:catAx>
      <c:valAx>
        <c:axId val="17983565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01779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3</xdr:row>
      <xdr:rowOff>133350</xdr:rowOff>
    </xdr:from>
    <xdr:ext cx="8020050" cy="4124325"/>
    <xdr:graphicFrame>
      <xdr:nvGraphicFramePr>
        <xdr:cNvPr id="1" name="Chart 1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123825</xdr:colOff>
      <xdr:row>0</xdr:row>
      <xdr:rowOff>9525</xdr:rowOff>
    </xdr:from>
    <xdr:ext cx="5991225" cy="3876675"/>
    <xdr:graphicFrame>
      <xdr:nvGraphicFramePr>
        <xdr:cNvPr id="2" name="Chart 2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34.0"/>
    <col customWidth="1" min="3" max="3" width="33.0"/>
    <col customWidth="1" min="4" max="4" width="34.5"/>
    <col customWidth="1" min="5" max="5" width="33.5"/>
    <col customWidth="1" min="9" max="9" width="39.63"/>
    <col customWidth="1" min="10" max="10" width="37.38"/>
    <col customWidth="1" min="11" max="11" width="36.38"/>
    <col customWidth="1" min="12" max="12" width="36.5"/>
    <col customWidth="1" min="13" max="13" width="38.0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I3" s="2" t="s">
        <v>5</v>
      </c>
      <c r="J3" s="3" t="s">
        <v>6</v>
      </c>
      <c r="K3" s="1" t="s">
        <v>7</v>
      </c>
      <c r="L3" s="1" t="s">
        <v>8</v>
      </c>
      <c r="M3" s="1" t="s">
        <v>9</v>
      </c>
    </row>
    <row r="4">
      <c r="A4" s="2" t="s">
        <v>10</v>
      </c>
      <c r="B4" s="4">
        <v>0.0</v>
      </c>
      <c r="C4" s="4">
        <v>0.0</v>
      </c>
      <c r="D4" s="4">
        <v>1.0</v>
      </c>
      <c r="E4" s="4">
        <v>1.0</v>
      </c>
      <c r="I4" s="2" t="s">
        <v>10</v>
      </c>
      <c r="J4" s="4">
        <v>0.0</v>
      </c>
      <c r="K4" s="4">
        <v>0.0</v>
      </c>
      <c r="L4" s="4">
        <v>1.0</v>
      </c>
      <c r="M4" s="4">
        <v>0.0</v>
      </c>
    </row>
    <row r="5">
      <c r="A5" s="2" t="s">
        <v>11</v>
      </c>
      <c r="B5" s="4">
        <v>0.0</v>
      </c>
      <c r="C5" s="4">
        <v>0.0</v>
      </c>
      <c r="D5" s="4">
        <v>0.0</v>
      </c>
      <c r="E5" s="4">
        <v>0.0</v>
      </c>
      <c r="I5" s="2" t="s">
        <v>11</v>
      </c>
      <c r="J5" s="4">
        <v>0.0</v>
      </c>
      <c r="K5" s="4">
        <v>0.0</v>
      </c>
      <c r="L5" s="4">
        <v>0.0</v>
      </c>
      <c r="M5" s="4">
        <v>0.0</v>
      </c>
    </row>
    <row r="6">
      <c r="A6" s="2" t="s">
        <v>12</v>
      </c>
      <c r="B6" s="4">
        <v>0.0</v>
      </c>
      <c r="C6" s="4">
        <v>0.0</v>
      </c>
      <c r="D6" s="4">
        <v>0.0</v>
      </c>
      <c r="E6" s="4">
        <v>0.0</v>
      </c>
      <c r="I6" s="2" t="s">
        <v>12</v>
      </c>
      <c r="J6" s="4">
        <v>0.0</v>
      </c>
      <c r="K6" s="4">
        <v>0.0</v>
      </c>
      <c r="L6" s="4">
        <v>0.0</v>
      </c>
      <c r="M6" s="4">
        <v>0.0</v>
      </c>
    </row>
    <row r="7">
      <c r="A7" s="2" t="s">
        <v>13</v>
      </c>
      <c r="B7" s="4">
        <v>0.0</v>
      </c>
      <c r="C7" s="4">
        <v>0.0</v>
      </c>
      <c r="D7" s="4">
        <v>0.0</v>
      </c>
      <c r="E7" s="4">
        <v>0.0</v>
      </c>
      <c r="I7" s="2" t="s">
        <v>13</v>
      </c>
      <c r="J7" s="4">
        <v>0.0</v>
      </c>
      <c r="K7" s="4">
        <v>0.0</v>
      </c>
      <c r="L7" s="4">
        <v>0.0</v>
      </c>
      <c r="M7" s="4">
        <v>0.0</v>
      </c>
    </row>
    <row r="8">
      <c r="A8" s="2" t="s">
        <v>14</v>
      </c>
      <c r="B8" s="4">
        <v>0.0</v>
      </c>
      <c r="C8" s="4">
        <v>0.0</v>
      </c>
      <c r="D8" s="4">
        <v>0.0</v>
      </c>
      <c r="E8" s="4">
        <v>0.0</v>
      </c>
      <c r="I8" s="2" t="s">
        <v>14</v>
      </c>
      <c r="J8" s="4">
        <v>0.0</v>
      </c>
      <c r="K8" s="4">
        <v>0.0</v>
      </c>
      <c r="L8" s="4">
        <v>0.0</v>
      </c>
      <c r="M8" s="4">
        <v>0.0</v>
      </c>
    </row>
    <row r="9">
      <c r="A9" s="2" t="s">
        <v>15</v>
      </c>
      <c r="B9" s="4">
        <v>0.0</v>
      </c>
      <c r="C9" s="4">
        <v>0.0</v>
      </c>
      <c r="D9" s="4">
        <v>0.0</v>
      </c>
      <c r="E9" s="4">
        <v>0.0</v>
      </c>
      <c r="I9" s="2" t="s">
        <v>15</v>
      </c>
      <c r="J9" s="4">
        <v>0.0</v>
      </c>
      <c r="K9" s="4">
        <v>0.0</v>
      </c>
      <c r="L9" s="4">
        <v>0.0</v>
      </c>
      <c r="M9" s="4">
        <v>0.0</v>
      </c>
    </row>
    <row r="10">
      <c r="A10" s="2" t="s">
        <v>16</v>
      </c>
      <c r="B10" s="4">
        <v>0.0</v>
      </c>
      <c r="C10" s="4">
        <v>0.0</v>
      </c>
      <c r="D10" s="4">
        <v>0.0</v>
      </c>
      <c r="E10" s="4">
        <v>0.0</v>
      </c>
      <c r="I10" s="2" t="s">
        <v>16</v>
      </c>
      <c r="J10" s="4">
        <v>0.0</v>
      </c>
      <c r="K10" s="4">
        <v>0.0</v>
      </c>
      <c r="L10" s="4">
        <v>0.0</v>
      </c>
      <c r="M10" s="4">
        <v>0.0</v>
      </c>
    </row>
    <row r="11">
      <c r="A11" s="2" t="s">
        <v>17</v>
      </c>
      <c r="B11" s="4">
        <v>0.0</v>
      </c>
      <c r="C11" s="4">
        <v>0.0</v>
      </c>
      <c r="D11" s="4">
        <v>0.0</v>
      </c>
      <c r="E11" s="4">
        <v>0.0</v>
      </c>
      <c r="I11" s="2" t="s">
        <v>17</v>
      </c>
      <c r="J11" s="4">
        <v>0.0</v>
      </c>
      <c r="K11" s="4">
        <v>0.0</v>
      </c>
      <c r="L11" s="4">
        <v>0.0</v>
      </c>
      <c r="M11" s="4">
        <v>0.0</v>
      </c>
    </row>
    <row r="12">
      <c r="A12" s="2" t="s">
        <v>18</v>
      </c>
      <c r="B12" s="4">
        <v>0.0</v>
      </c>
      <c r="C12" s="4">
        <v>0.0</v>
      </c>
      <c r="D12" s="4">
        <v>0.0</v>
      </c>
      <c r="E12" s="4">
        <v>0.0</v>
      </c>
      <c r="I12" s="2" t="s">
        <v>18</v>
      </c>
      <c r="J12" s="4">
        <v>0.0</v>
      </c>
      <c r="K12" s="4">
        <v>0.0</v>
      </c>
      <c r="L12" s="4">
        <v>0.0</v>
      </c>
      <c r="M12" s="4">
        <v>0.0</v>
      </c>
    </row>
    <row r="13">
      <c r="A13" s="2" t="s">
        <v>19</v>
      </c>
      <c r="B13" s="4">
        <v>0.0</v>
      </c>
      <c r="C13" s="4">
        <v>0.0</v>
      </c>
      <c r="D13" s="4">
        <v>0.0</v>
      </c>
      <c r="E13" s="4">
        <v>0.0</v>
      </c>
      <c r="I13" s="2" t="s">
        <v>19</v>
      </c>
      <c r="J13" s="4">
        <v>0.0</v>
      </c>
      <c r="K13" s="4">
        <v>0.0</v>
      </c>
      <c r="L13" s="4">
        <v>0.0</v>
      </c>
      <c r="M13" s="4">
        <v>0.0</v>
      </c>
    </row>
    <row r="14">
      <c r="A14" s="2" t="s">
        <v>20</v>
      </c>
      <c r="B14" s="4">
        <v>0.0</v>
      </c>
      <c r="C14" s="4">
        <v>0.0</v>
      </c>
      <c r="D14" s="4">
        <v>0.0</v>
      </c>
      <c r="E14" s="4">
        <v>0.0</v>
      </c>
      <c r="I14" s="2" t="s">
        <v>20</v>
      </c>
      <c r="J14" s="4">
        <v>0.0</v>
      </c>
      <c r="K14" s="4">
        <v>0.0</v>
      </c>
      <c r="L14" s="4">
        <v>0.0</v>
      </c>
      <c r="M14" s="4">
        <v>0.0</v>
      </c>
    </row>
    <row r="15">
      <c r="A15" s="2" t="s">
        <v>21</v>
      </c>
      <c r="B15" s="4">
        <v>0.0</v>
      </c>
      <c r="C15" s="4">
        <v>0.0</v>
      </c>
      <c r="D15" s="4">
        <v>0.0</v>
      </c>
      <c r="E15" s="4">
        <v>0.0</v>
      </c>
      <c r="I15" s="2" t="s">
        <v>21</v>
      </c>
      <c r="J15" s="4">
        <v>0.0</v>
      </c>
      <c r="K15" s="4">
        <v>0.0</v>
      </c>
      <c r="L15" s="4">
        <v>0.0</v>
      </c>
      <c r="M15" s="4">
        <v>0.0</v>
      </c>
    </row>
    <row r="16">
      <c r="A16" s="2" t="s">
        <v>22</v>
      </c>
      <c r="B16" s="4">
        <v>0.0</v>
      </c>
      <c r="C16" s="4">
        <v>0.0</v>
      </c>
      <c r="D16" s="4">
        <v>0.0</v>
      </c>
      <c r="E16" s="4">
        <v>0.0</v>
      </c>
      <c r="I16" s="2" t="s">
        <v>22</v>
      </c>
      <c r="J16" s="4">
        <v>0.0</v>
      </c>
      <c r="K16" s="4">
        <v>0.0</v>
      </c>
      <c r="L16" s="4">
        <v>0.0</v>
      </c>
      <c r="M16" s="4">
        <v>0.0</v>
      </c>
    </row>
    <row r="17">
      <c r="A17" s="2" t="s">
        <v>23</v>
      </c>
      <c r="B17" s="4">
        <v>0.0</v>
      </c>
      <c r="C17" s="4">
        <v>0.0</v>
      </c>
      <c r="D17" s="4">
        <v>0.0</v>
      </c>
      <c r="E17" s="4">
        <v>0.0</v>
      </c>
      <c r="I17" s="2" t="s">
        <v>23</v>
      </c>
      <c r="J17" s="4">
        <v>0.0</v>
      </c>
      <c r="K17" s="4">
        <v>0.0</v>
      </c>
      <c r="L17" s="4">
        <v>0.0</v>
      </c>
      <c r="M17" s="4">
        <v>0.0</v>
      </c>
    </row>
    <row r="18">
      <c r="A18" s="2" t="s">
        <v>24</v>
      </c>
      <c r="B18" s="4">
        <v>0.0</v>
      </c>
      <c r="C18" s="4">
        <v>0.0</v>
      </c>
      <c r="D18" s="4">
        <v>0.0</v>
      </c>
      <c r="E18" s="4">
        <v>0.0</v>
      </c>
      <c r="I18" s="2" t="s">
        <v>24</v>
      </c>
      <c r="J18" s="4">
        <v>0.0</v>
      </c>
      <c r="K18" s="4">
        <v>0.0</v>
      </c>
      <c r="L18" s="4">
        <v>0.0</v>
      </c>
      <c r="M18" s="4">
        <v>0.0</v>
      </c>
    </row>
    <row r="19">
      <c r="A19" s="2" t="s">
        <v>25</v>
      </c>
      <c r="B19" s="4">
        <v>0.0</v>
      </c>
      <c r="C19" s="4">
        <v>0.0</v>
      </c>
      <c r="D19" s="4">
        <v>0.0</v>
      </c>
      <c r="E19" s="4">
        <v>0.0</v>
      </c>
      <c r="I19" s="2" t="s">
        <v>25</v>
      </c>
      <c r="J19" s="4">
        <v>0.0</v>
      </c>
      <c r="K19" s="4">
        <v>0.0</v>
      </c>
      <c r="L19" s="4">
        <v>0.0</v>
      </c>
      <c r="M19" s="4">
        <v>0.0</v>
      </c>
    </row>
    <row r="20">
      <c r="A20" s="2" t="s">
        <v>26</v>
      </c>
      <c r="B20" s="4">
        <v>0.0</v>
      </c>
      <c r="C20" s="4">
        <v>0.0</v>
      </c>
      <c r="D20" s="4">
        <v>0.0</v>
      </c>
      <c r="E20" s="4">
        <v>0.0</v>
      </c>
      <c r="I20" s="2" t="s">
        <v>26</v>
      </c>
      <c r="J20" s="4">
        <v>0.0</v>
      </c>
      <c r="K20" s="4">
        <v>0.0</v>
      </c>
      <c r="L20" s="4">
        <v>0.0</v>
      </c>
      <c r="M20" s="4">
        <v>0.0</v>
      </c>
      <c r="P20" s="2" t="s">
        <v>21</v>
      </c>
    </row>
    <row r="21">
      <c r="A21" s="2" t="s">
        <v>27</v>
      </c>
      <c r="B21" s="4">
        <v>0.0</v>
      </c>
      <c r="C21" s="4">
        <v>0.0</v>
      </c>
      <c r="D21" s="4">
        <v>0.0</v>
      </c>
      <c r="E21" s="4">
        <v>0.0</v>
      </c>
      <c r="I21" s="2" t="s">
        <v>27</v>
      </c>
      <c r="J21" s="4">
        <v>0.0</v>
      </c>
      <c r="K21" s="4">
        <v>0.0</v>
      </c>
      <c r="L21" s="4">
        <v>0.0</v>
      </c>
      <c r="M21" s="4">
        <v>0.0</v>
      </c>
      <c r="P21" s="2" t="s">
        <v>22</v>
      </c>
    </row>
    <row r="22">
      <c r="A22" s="2" t="s">
        <v>28</v>
      </c>
      <c r="B22" s="4">
        <v>0.0</v>
      </c>
      <c r="C22" s="4">
        <v>0.0</v>
      </c>
      <c r="D22" s="4">
        <v>0.0</v>
      </c>
      <c r="E22" s="4">
        <v>0.0</v>
      </c>
      <c r="I22" s="2" t="s">
        <v>28</v>
      </c>
      <c r="J22" s="4">
        <v>0.0</v>
      </c>
      <c r="K22" s="4">
        <v>0.0</v>
      </c>
      <c r="L22" s="4">
        <v>0.0</v>
      </c>
      <c r="M22" s="4">
        <v>0.0</v>
      </c>
      <c r="P22" s="2" t="s">
        <v>27</v>
      </c>
    </row>
    <row r="23">
      <c r="A23" s="2" t="s">
        <v>29</v>
      </c>
      <c r="B23" s="4">
        <v>0.0</v>
      </c>
      <c r="C23" s="4">
        <v>0.0</v>
      </c>
      <c r="D23" s="4">
        <v>0.0</v>
      </c>
      <c r="E23" s="4">
        <v>0.0</v>
      </c>
      <c r="I23" s="2" t="s">
        <v>29</v>
      </c>
      <c r="J23" s="4">
        <v>0.0</v>
      </c>
      <c r="K23" s="4">
        <v>0.0</v>
      </c>
      <c r="L23" s="4">
        <v>0.0</v>
      </c>
      <c r="M23" s="4">
        <v>0.0</v>
      </c>
      <c r="P23" s="2" t="s">
        <v>30</v>
      </c>
    </row>
    <row r="24">
      <c r="A24" s="2" t="s">
        <v>31</v>
      </c>
      <c r="B24" s="4">
        <v>0.0</v>
      </c>
      <c r="C24" s="4">
        <v>0.0</v>
      </c>
      <c r="D24" s="4">
        <v>0.0</v>
      </c>
      <c r="E24" s="4">
        <v>0.0</v>
      </c>
      <c r="I24" s="2" t="s">
        <v>31</v>
      </c>
      <c r="J24" s="4">
        <v>0.0</v>
      </c>
      <c r="K24" s="4">
        <v>0.0</v>
      </c>
      <c r="L24" s="4">
        <v>0.0</v>
      </c>
      <c r="M24" s="4">
        <v>0.0</v>
      </c>
      <c r="P24" s="2" t="s">
        <v>32</v>
      </c>
    </row>
    <row r="25">
      <c r="A25" s="2" t="s">
        <v>33</v>
      </c>
      <c r="B25" s="4">
        <v>0.0</v>
      </c>
      <c r="C25" s="4">
        <v>0.0</v>
      </c>
      <c r="D25" s="4">
        <v>0.0</v>
      </c>
      <c r="E25" s="4">
        <v>0.0</v>
      </c>
      <c r="I25" s="2" t="s">
        <v>33</v>
      </c>
      <c r="J25" s="4">
        <v>0.0</v>
      </c>
      <c r="K25" s="4">
        <v>0.0</v>
      </c>
      <c r="L25" s="4">
        <v>0.0</v>
      </c>
      <c r="M25" s="4">
        <v>0.0</v>
      </c>
      <c r="P25" s="2" t="s">
        <v>34</v>
      </c>
    </row>
    <row r="26">
      <c r="A26" s="2" t="s">
        <v>35</v>
      </c>
      <c r="B26" s="4">
        <v>0.0</v>
      </c>
      <c r="C26" s="4">
        <v>0.0</v>
      </c>
      <c r="D26" s="4">
        <v>0.0</v>
      </c>
      <c r="E26" s="4">
        <v>0.0</v>
      </c>
      <c r="I26" s="2" t="s">
        <v>35</v>
      </c>
      <c r="J26" s="4">
        <v>0.0</v>
      </c>
      <c r="K26" s="4">
        <v>0.0</v>
      </c>
      <c r="L26" s="4">
        <v>0.0</v>
      </c>
      <c r="M26" s="4">
        <v>0.0</v>
      </c>
      <c r="P26" s="2" t="s">
        <v>36</v>
      </c>
    </row>
    <row r="27">
      <c r="A27" s="2" t="s">
        <v>37</v>
      </c>
      <c r="B27" s="4">
        <v>0.0</v>
      </c>
      <c r="C27" s="4">
        <v>0.0</v>
      </c>
      <c r="D27" s="4">
        <v>0.0</v>
      </c>
      <c r="E27" s="4">
        <v>0.0</v>
      </c>
      <c r="I27" s="2" t="s">
        <v>37</v>
      </c>
      <c r="J27" s="4">
        <v>0.0</v>
      </c>
      <c r="K27" s="4">
        <v>0.0</v>
      </c>
      <c r="L27" s="4">
        <v>0.0</v>
      </c>
      <c r="M27" s="4">
        <v>0.0</v>
      </c>
      <c r="P27" s="2" t="s">
        <v>38</v>
      </c>
    </row>
    <row r="28">
      <c r="A28" s="2" t="s">
        <v>39</v>
      </c>
      <c r="B28" s="4">
        <v>0.0</v>
      </c>
      <c r="C28" s="4">
        <v>0.0</v>
      </c>
      <c r="D28" s="4">
        <v>0.0</v>
      </c>
      <c r="E28" s="4">
        <v>0.0</v>
      </c>
      <c r="I28" s="2" t="s">
        <v>39</v>
      </c>
      <c r="J28" s="4">
        <v>0.0</v>
      </c>
      <c r="K28" s="4">
        <v>0.0</v>
      </c>
      <c r="L28" s="4">
        <v>0.0</v>
      </c>
      <c r="M28" s="4">
        <v>0.0</v>
      </c>
      <c r="P28" s="2" t="s">
        <v>40</v>
      </c>
    </row>
    <row r="29">
      <c r="A29" s="2" t="s">
        <v>41</v>
      </c>
      <c r="B29" s="4">
        <v>0.0</v>
      </c>
      <c r="C29" s="4">
        <v>0.0</v>
      </c>
      <c r="D29" s="4">
        <v>0.0</v>
      </c>
      <c r="E29" s="4">
        <v>0.0</v>
      </c>
      <c r="I29" s="2" t="s">
        <v>41</v>
      </c>
      <c r="J29" s="4">
        <v>0.0</v>
      </c>
      <c r="K29" s="4">
        <v>0.0</v>
      </c>
      <c r="L29" s="4">
        <v>0.0</v>
      </c>
      <c r="M29" s="4">
        <v>0.0</v>
      </c>
    </row>
    <row r="30">
      <c r="A30" s="2" t="s">
        <v>42</v>
      </c>
      <c r="B30" s="4">
        <v>0.0</v>
      </c>
      <c r="C30" s="4">
        <v>0.0</v>
      </c>
      <c r="D30" s="4">
        <v>0.0</v>
      </c>
      <c r="E30" s="4">
        <v>0.0</v>
      </c>
      <c r="I30" s="2" t="s">
        <v>42</v>
      </c>
      <c r="J30" s="4">
        <v>0.0</v>
      </c>
      <c r="K30" s="4">
        <v>0.0</v>
      </c>
      <c r="L30" s="4">
        <v>0.0</v>
      </c>
      <c r="M30" s="4">
        <v>0.0</v>
      </c>
    </row>
    <row r="31">
      <c r="A31" s="2" t="s">
        <v>30</v>
      </c>
      <c r="B31" s="4">
        <v>0.0</v>
      </c>
      <c r="C31" s="4">
        <v>0.0</v>
      </c>
      <c r="D31" s="4">
        <v>0.0</v>
      </c>
      <c r="E31" s="4">
        <v>0.0</v>
      </c>
      <c r="I31" s="2" t="s">
        <v>30</v>
      </c>
      <c r="J31" s="4">
        <v>0.0</v>
      </c>
      <c r="K31" s="4">
        <v>0.0</v>
      </c>
      <c r="L31" s="4">
        <v>0.0</v>
      </c>
      <c r="M31" s="4">
        <v>0.0</v>
      </c>
    </row>
    <row r="32">
      <c r="A32" s="2" t="s">
        <v>43</v>
      </c>
      <c r="B32" s="4">
        <v>0.0</v>
      </c>
      <c r="C32" s="4">
        <v>0.0</v>
      </c>
      <c r="D32" s="4">
        <v>0.0</v>
      </c>
      <c r="E32" s="4">
        <v>0.0</v>
      </c>
      <c r="I32" s="2" t="s">
        <v>43</v>
      </c>
      <c r="J32" s="4">
        <v>0.0</v>
      </c>
      <c r="K32" s="4">
        <v>0.0</v>
      </c>
      <c r="L32" s="4">
        <v>0.0</v>
      </c>
      <c r="M32" s="4">
        <v>0.0</v>
      </c>
    </row>
    <row r="33">
      <c r="A33" s="2" t="s">
        <v>44</v>
      </c>
      <c r="B33" s="4">
        <v>0.0</v>
      </c>
      <c r="C33" s="4">
        <v>0.0</v>
      </c>
      <c r="D33" s="4">
        <v>0.0</v>
      </c>
      <c r="E33" s="4">
        <v>0.0</v>
      </c>
      <c r="I33" s="2" t="s">
        <v>44</v>
      </c>
      <c r="J33" s="4">
        <v>0.0</v>
      </c>
      <c r="K33" s="4">
        <v>0.0</v>
      </c>
      <c r="L33" s="4">
        <v>0.0</v>
      </c>
      <c r="M33" s="4">
        <v>0.0</v>
      </c>
    </row>
    <row r="34">
      <c r="A34" s="2" t="s">
        <v>45</v>
      </c>
      <c r="B34" s="4">
        <v>0.0</v>
      </c>
      <c r="C34" s="4">
        <v>0.0</v>
      </c>
      <c r="D34" s="4">
        <v>0.0</v>
      </c>
      <c r="E34" s="4">
        <v>0.0</v>
      </c>
      <c r="I34" s="2" t="s">
        <v>45</v>
      </c>
      <c r="J34" s="4">
        <v>0.0</v>
      </c>
      <c r="K34" s="4">
        <v>0.0</v>
      </c>
      <c r="L34" s="4">
        <v>0.0</v>
      </c>
      <c r="M34" s="4">
        <v>0.0</v>
      </c>
    </row>
    <row r="35">
      <c r="A35" s="2" t="s">
        <v>46</v>
      </c>
      <c r="B35" s="4">
        <v>0.0</v>
      </c>
      <c r="C35" s="4">
        <v>0.0</v>
      </c>
      <c r="D35" s="4">
        <v>0.0</v>
      </c>
      <c r="E35" s="4">
        <v>0.0</v>
      </c>
      <c r="I35" s="2" t="s">
        <v>46</v>
      </c>
      <c r="J35" s="4">
        <v>0.0</v>
      </c>
      <c r="K35" s="4">
        <v>0.0</v>
      </c>
      <c r="L35" s="4">
        <v>0.0</v>
      </c>
      <c r="M35" s="4">
        <v>0.0</v>
      </c>
    </row>
    <row r="36">
      <c r="A36" s="2" t="s">
        <v>47</v>
      </c>
      <c r="B36" s="4">
        <v>0.0</v>
      </c>
      <c r="C36" s="4">
        <v>0.0</v>
      </c>
      <c r="D36" s="4">
        <v>0.0</v>
      </c>
      <c r="E36" s="4">
        <v>0.0</v>
      </c>
      <c r="I36" s="2" t="s">
        <v>47</v>
      </c>
      <c r="J36" s="4">
        <v>0.0</v>
      </c>
      <c r="K36" s="4">
        <v>0.0</v>
      </c>
      <c r="L36" s="4">
        <v>0.0</v>
      </c>
      <c r="M36" s="4">
        <v>0.0</v>
      </c>
    </row>
    <row r="37">
      <c r="A37" s="2" t="s">
        <v>48</v>
      </c>
      <c r="B37" s="4">
        <v>0.0</v>
      </c>
      <c r="C37" s="4">
        <v>0.0</v>
      </c>
      <c r="D37" s="4">
        <v>0.0</v>
      </c>
      <c r="E37" s="4">
        <v>0.0</v>
      </c>
      <c r="I37" s="2" t="s">
        <v>48</v>
      </c>
      <c r="J37" s="4">
        <v>0.0</v>
      </c>
      <c r="K37" s="4">
        <v>0.0</v>
      </c>
      <c r="L37" s="4">
        <v>0.0</v>
      </c>
      <c r="M37" s="4">
        <v>0.0</v>
      </c>
    </row>
    <row r="38">
      <c r="A38" s="2" t="s">
        <v>49</v>
      </c>
      <c r="B38" s="4">
        <v>0.0</v>
      </c>
      <c r="C38" s="4">
        <v>0.0</v>
      </c>
      <c r="D38" s="4">
        <v>0.0</v>
      </c>
      <c r="E38" s="4">
        <v>0.0</v>
      </c>
      <c r="I38" s="2" t="s">
        <v>49</v>
      </c>
      <c r="J38" s="4">
        <v>0.0</v>
      </c>
      <c r="K38" s="4">
        <v>0.0</v>
      </c>
      <c r="L38" s="4">
        <v>0.0</v>
      </c>
      <c r="M38" s="4">
        <v>0.0</v>
      </c>
    </row>
    <row r="39">
      <c r="A39" s="2" t="s">
        <v>50</v>
      </c>
      <c r="B39" s="4">
        <v>0.0</v>
      </c>
      <c r="C39" s="4">
        <v>0.0</v>
      </c>
      <c r="D39" s="4">
        <v>0.0</v>
      </c>
      <c r="E39" s="4">
        <v>0.0</v>
      </c>
      <c r="I39" s="2" t="s">
        <v>50</v>
      </c>
      <c r="J39" s="4">
        <v>0.0</v>
      </c>
      <c r="K39" s="4">
        <v>0.0</v>
      </c>
      <c r="L39" s="4">
        <v>0.0</v>
      </c>
      <c r="M39" s="4">
        <v>0.0</v>
      </c>
    </row>
    <row r="40">
      <c r="A40" s="2" t="s">
        <v>51</v>
      </c>
      <c r="B40" s="4">
        <v>0.0</v>
      </c>
      <c r="C40" s="4">
        <v>0.0</v>
      </c>
      <c r="D40" s="4">
        <v>0.0</v>
      </c>
      <c r="E40" s="4">
        <v>0.0</v>
      </c>
      <c r="I40" s="2" t="s">
        <v>51</v>
      </c>
      <c r="J40" s="4">
        <v>0.0</v>
      </c>
      <c r="K40" s="4">
        <v>0.0</v>
      </c>
      <c r="L40" s="4">
        <v>0.0</v>
      </c>
      <c r="M40" s="4">
        <v>0.0</v>
      </c>
    </row>
    <row r="41">
      <c r="A41" s="2" t="s">
        <v>52</v>
      </c>
      <c r="B41" s="4">
        <v>0.0</v>
      </c>
      <c r="C41" s="4">
        <v>0.0</v>
      </c>
      <c r="D41" s="4">
        <v>0.0</v>
      </c>
      <c r="E41" s="4">
        <v>0.0</v>
      </c>
      <c r="I41" s="2" t="s">
        <v>52</v>
      </c>
      <c r="J41" s="4">
        <v>0.0</v>
      </c>
      <c r="K41" s="4">
        <v>0.0</v>
      </c>
      <c r="L41" s="4">
        <v>0.0</v>
      </c>
      <c r="M41" s="4">
        <v>0.0</v>
      </c>
    </row>
    <row r="42">
      <c r="A42" s="2" t="s">
        <v>53</v>
      </c>
      <c r="B42" s="4">
        <v>0.0</v>
      </c>
      <c r="C42" s="4">
        <v>0.0</v>
      </c>
      <c r="D42" s="4">
        <v>0.0</v>
      </c>
      <c r="E42" s="4">
        <v>0.0</v>
      </c>
      <c r="I42" s="2" t="s">
        <v>53</v>
      </c>
      <c r="J42" s="4">
        <v>0.0</v>
      </c>
      <c r="K42" s="4">
        <v>0.0</v>
      </c>
      <c r="L42" s="4">
        <v>0.0</v>
      </c>
      <c r="M42" s="4">
        <v>0.0</v>
      </c>
    </row>
    <row r="43">
      <c r="A43" s="2" t="s">
        <v>54</v>
      </c>
      <c r="B43" s="5">
        <v>4.0</v>
      </c>
      <c r="C43" s="5">
        <v>0.0</v>
      </c>
      <c r="D43" s="5">
        <v>0.0</v>
      </c>
      <c r="E43" s="5">
        <v>0.0</v>
      </c>
      <c r="I43" s="2" t="s">
        <v>54</v>
      </c>
      <c r="J43" s="4">
        <v>0.0</v>
      </c>
      <c r="K43" s="4">
        <v>0.0</v>
      </c>
      <c r="L43" s="4">
        <v>0.0</v>
      </c>
      <c r="M43" s="4">
        <v>0.0</v>
      </c>
    </row>
    <row r="44">
      <c r="A44" s="2" t="s">
        <v>55</v>
      </c>
      <c r="B44" s="5">
        <v>0.0</v>
      </c>
      <c r="C44" s="5">
        <v>4.0</v>
      </c>
      <c r="D44" s="5">
        <v>0.0</v>
      </c>
      <c r="E44" s="5">
        <v>0.0</v>
      </c>
      <c r="I44" s="2" t="s">
        <v>55</v>
      </c>
      <c r="J44" s="5">
        <v>0.0</v>
      </c>
      <c r="K44" s="5">
        <v>0.0</v>
      </c>
      <c r="L44" s="5">
        <v>0.0</v>
      </c>
      <c r="M44" s="5">
        <v>0.0</v>
      </c>
    </row>
    <row r="45">
      <c r="A45" s="2" t="s">
        <v>56</v>
      </c>
      <c r="B45" s="4">
        <v>0.0</v>
      </c>
      <c r="C45" s="4">
        <v>0.0</v>
      </c>
      <c r="D45" s="4">
        <v>0.0</v>
      </c>
      <c r="E45" s="4">
        <v>0.0</v>
      </c>
      <c r="I45" s="2" t="s">
        <v>56</v>
      </c>
      <c r="J45" s="4">
        <v>0.0</v>
      </c>
      <c r="K45" s="4">
        <v>0.0</v>
      </c>
      <c r="L45" s="4">
        <v>0.0</v>
      </c>
      <c r="M45" s="4">
        <v>0.0</v>
      </c>
    </row>
    <row r="46">
      <c r="A46" s="2" t="s">
        <v>57</v>
      </c>
      <c r="B46" s="4">
        <v>0.0</v>
      </c>
      <c r="C46" s="4">
        <v>0.0</v>
      </c>
      <c r="D46" s="4">
        <v>0.0</v>
      </c>
      <c r="E46" s="4">
        <v>0.0</v>
      </c>
      <c r="I46" s="2" t="s">
        <v>57</v>
      </c>
      <c r="J46" s="4">
        <v>0.0</v>
      </c>
      <c r="K46" s="4">
        <v>0.0</v>
      </c>
      <c r="L46" s="4">
        <v>0.0</v>
      </c>
      <c r="M46" s="4">
        <v>0.0</v>
      </c>
    </row>
    <row r="47">
      <c r="A47" s="2" t="s">
        <v>58</v>
      </c>
      <c r="B47" s="4">
        <v>816.0</v>
      </c>
      <c r="C47" s="4">
        <v>108.0</v>
      </c>
      <c r="D47" s="4">
        <v>72.0</v>
      </c>
      <c r="E47" s="4">
        <v>60.0</v>
      </c>
      <c r="I47" s="2" t="s">
        <v>58</v>
      </c>
      <c r="J47" s="4">
        <v>108.0</v>
      </c>
      <c r="K47" s="4">
        <v>132.0</v>
      </c>
      <c r="L47" s="4">
        <v>72.0</v>
      </c>
      <c r="M47" s="4">
        <v>72.0</v>
      </c>
    </row>
    <row r="48">
      <c r="A48" s="2" t="s">
        <v>59</v>
      </c>
      <c r="B48" s="4">
        <v>0.0</v>
      </c>
      <c r="C48" s="4">
        <v>0.0</v>
      </c>
      <c r="D48" s="4">
        <v>0.0</v>
      </c>
      <c r="E48" s="4">
        <v>0.0</v>
      </c>
      <c r="I48" s="2" t="s">
        <v>59</v>
      </c>
      <c r="J48" s="4">
        <v>0.0</v>
      </c>
      <c r="K48" s="4">
        <v>0.0</v>
      </c>
      <c r="L48" s="4">
        <v>0.0</v>
      </c>
      <c r="M48" s="4">
        <v>0.0</v>
      </c>
    </row>
    <row r="49">
      <c r="A49" s="2" t="s">
        <v>60</v>
      </c>
      <c r="B49" s="4">
        <v>0.0</v>
      </c>
      <c r="C49" s="4">
        <v>0.0</v>
      </c>
      <c r="D49" s="4">
        <v>0.0</v>
      </c>
      <c r="E49" s="4">
        <v>0.0</v>
      </c>
      <c r="I49" s="2" t="s">
        <v>61</v>
      </c>
      <c r="J49" s="4">
        <v>0.0</v>
      </c>
      <c r="K49" s="4">
        <v>0.0</v>
      </c>
      <c r="L49" s="4">
        <v>0.0</v>
      </c>
      <c r="M49" s="4">
        <v>0.0</v>
      </c>
    </row>
    <row r="50">
      <c r="A50" s="2" t="s">
        <v>62</v>
      </c>
      <c r="B50" s="4">
        <v>0.0</v>
      </c>
      <c r="C50" s="4">
        <v>0.0</v>
      </c>
      <c r="D50" s="4">
        <v>0.0</v>
      </c>
      <c r="E50" s="4">
        <v>0.0</v>
      </c>
      <c r="I50" s="2" t="s">
        <v>32</v>
      </c>
      <c r="J50" s="4">
        <v>0.0</v>
      </c>
      <c r="K50" s="4">
        <v>0.0</v>
      </c>
      <c r="L50" s="4">
        <v>0.0</v>
      </c>
      <c r="M50" s="4">
        <v>0.0</v>
      </c>
    </row>
    <row r="51">
      <c r="B51" s="6">
        <f t="shared" ref="B51:E51" si="1">SUM(B4:B50)-B47</f>
        <v>4</v>
      </c>
      <c r="C51" s="6">
        <f t="shared" si="1"/>
        <v>4</v>
      </c>
      <c r="D51" s="6">
        <f t="shared" si="1"/>
        <v>1</v>
      </c>
      <c r="E51" s="6">
        <f t="shared" si="1"/>
        <v>1</v>
      </c>
      <c r="I51" s="2" t="s">
        <v>63</v>
      </c>
      <c r="J51" s="4">
        <v>0.0</v>
      </c>
      <c r="K51" s="4">
        <v>0.0</v>
      </c>
      <c r="L51" s="4">
        <v>0.0</v>
      </c>
      <c r="M51" s="4">
        <v>0.0</v>
      </c>
    </row>
    <row r="52">
      <c r="A52" s="1" t="s">
        <v>64</v>
      </c>
      <c r="B52" s="1" t="s">
        <v>65</v>
      </c>
      <c r="C52" s="1" t="s">
        <v>66</v>
      </c>
      <c r="D52" s="1" t="s">
        <v>67</v>
      </c>
      <c r="E52" s="1" t="s">
        <v>68</v>
      </c>
      <c r="I52" s="2" t="s">
        <v>69</v>
      </c>
      <c r="J52" s="4">
        <v>0.0</v>
      </c>
      <c r="K52" s="4">
        <v>0.0</v>
      </c>
      <c r="L52" s="4">
        <v>0.0</v>
      </c>
      <c r="M52" s="4">
        <v>0.0</v>
      </c>
    </row>
    <row r="53">
      <c r="A53" s="1" t="s">
        <v>70</v>
      </c>
      <c r="B53" s="6">
        <f>160/B51</f>
        <v>40</v>
      </c>
      <c r="C53" s="6">
        <f>206/C51</f>
        <v>51.5</v>
      </c>
      <c r="D53" s="6">
        <f>152/D51</f>
        <v>152</v>
      </c>
      <c r="E53" s="6">
        <f>210/E51</f>
        <v>210</v>
      </c>
      <c r="I53" s="2" t="s">
        <v>71</v>
      </c>
      <c r="J53" s="4">
        <v>0.0</v>
      </c>
      <c r="K53" s="4">
        <v>0.0</v>
      </c>
      <c r="L53" s="4">
        <v>0.0</v>
      </c>
      <c r="M53" s="4">
        <v>0.0</v>
      </c>
    </row>
    <row r="54">
      <c r="A54" s="1" t="s">
        <v>72</v>
      </c>
      <c r="B54" s="6">
        <f>B51/C57</f>
        <v>0.03418803419</v>
      </c>
      <c r="C54" s="6">
        <f>C51/C57</f>
        <v>0.03418803419</v>
      </c>
      <c r="D54" s="6">
        <f>D51/C58</f>
        <v>0.007575757576</v>
      </c>
      <c r="E54" s="6">
        <f>E51/C58</f>
        <v>0.007575757576</v>
      </c>
      <c r="I54" s="2" t="s">
        <v>73</v>
      </c>
      <c r="J54" s="4">
        <v>0.0</v>
      </c>
      <c r="K54" s="4">
        <v>0.0</v>
      </c>
      <c r="L54" s="4">
        <v>0.0</v>
      </c>
      <c r="M54" s="4">
        <v>0.0</v>
      </c>
    </row>
    <row r="55">
      <c r="I55" s="2" t="s">
        <v>74</v>
      </c>
      <c r="J55" s="4">
        <v>0.0</v>
      </c>
      <c r="K55" s="4">
        <v>0.0</v>
      </c>
      <c r="L55" s="4">
        <v>0.0</v>
      </c>
      <c r="M55" s="4">
        <v>0.0</v>
      </c>
    </row>
    <row r="56">
      <c r="I56" s="2" t="s">
        <v>75</v>
      </c>
      <c r="J56" s="4">
        <v>0.0</v>
      </c>
      <c r="K56" s="4">
        <v>0.0</v>
      </c>
      <c r="L56" s="4">
        <v>0.0</v>
      </c>
      <c r="M56" s="4">
        <v>0.0</v>
      </c>
    </row>
    <row r="57">
      <c r="B57" s="1" t="s">
        <v>76</v>
      </c>
      <c r="C57" s="1">
        <v>117.0</v>
      </c>
      <c r="D57" s="1"/>
      <c r="E57" s="1"/>
      <c r="I57" s="2" t="s">
        <v>77</v>
      </c>
      <c r="J57" s="4">
        <v>0.0</v>
      </c>
      <c r="K57" s="4">
        <v>0.0</v>
      </c>
      <c r="L57" s="4">
        <v>0.0</v>
      </c>
      <c r="M57" s="4">
        <v>0.0</v>
      </c>
    </row>
    <row r="58">
      <c r="B58" s="1" t="s">
        <v>78</v>
      </c>
      <c r="C58" s="1">
        <v>132.0</v>
      </c>
      <c r="I58" s="2" t="s">
        <v>79</v>
      </c>
      <c r="J58" s="4">
        <v>0.0</v>
      </c>
      <c r="K58" s="4">
        <v>0.0</v>
      </c>
      <c r="L58" s="4">
        <v>0.0</v>
      </c>
      <c r="M58" s="4">
        <v>0.0</v>
      </c>
    </row>
    <row r="59">
      <c r="I59" s="2" t="s">
        <v>60</v>
      </c>
      <c r="J59" s="4">
        <v>0.0</v>
      </c>
      <c r="K59" s="4">
        <v>0.0</v>
      </c>
      <c r="L59" s="4">
        <v>0.0</v>
      </c>
      <c r="M59" s="4">
        <v>0.0</v>
      </c>
    </row>
    <row r="60">
      <c r="I60" s="2" t="s">
        <v>62</v>
      </c>
      <c r="J60" s="4">
        <v>0.0</v>
      </c>
      <c r="K60" s="4">
        <v>0.0</v>
      </c>
      <c r="L60" s="4">
        <v>0.0</v>
      </c>
      <c r="M60" s="4">
        <v>0.0</v>
      </c>
    </row>
    <row r="61">
      <c r="I61" s="2" t="s">
        <v>80</v>
      </c>
      <c r="J61" s="4">
        <v>0.0</v>
      </c>
      <c r="K61" s="4">
        <v>0.0</v>
      </c>
      <c r="L61" s="4">
        <v>0.0</v>
      </c>
      <c r="M61" s="4">
        <v>0.0</v>
      </c>
    </row>
    <row r="62">
      <c r="I62" s="2" t="s">
        <v>81</v>
      </c>
      <c r="J62" s="4">
        <v>0.0</v>
      </c>
      <c r="K62" s="4">
        <v>0.0</v>
      </c>
      <c r="L62" s="4">
        <v>0.0</v>
      </c>
      <c r="M62" s="4">
        <v>0.0</v>
      </c>
    </row>
    <row r="63">
      <c r="I63" s="2" t="s">
        <v>40</v>
      </c>
      <c r="J63" s="4">
        <v>0.0</v>
      </c>
      <c r="K63" s="4">
        <v>0.0</v>
      </c>
      <c r="L63" s="4">
        <v>30.0</v>
      </c>
      <c r="M63" s="4">
        <v>54.0</v>
      </c>
    </row>
    <row r="64">
      <c r="I64" s="2" t="s">
        <v>82</v>
      </c>
      <c r="J64" s="4">
        <v>0.0</v>
      </c>
      <c r="K64" s="4">
        <v>0.0</v>
      </c>
      <c r="L64" s="4">
        <v>0.0</v>
      </c>
      <c r="M64" s="4">
        <v>0.0</v>
      </c>
    </row>
    <row r="65">
      <c r="I65" s="2" t="s">
        <v>83</v>
      </c>
      <c r="J65" s="4">
        <v>4.0</v>
      </c>
      <c r="K65" s="4">
        <v>4.0</v>
      </c>
      <c r="L65" s="4">
        <v>0.0</v>
      </c>
      <c r="M65" s="4">
        <v>0.0</v>
      </c>
    </row>
    <row r="66">
      <c r="I66" s="2" t="s">
        <v>84</v>
      </c>
      <c r="J66" s="4">
        <v>0.0</v>
      </c>
      <c r="K66" s="4">
        <v>0.0</v>
      </c>
      <c r="L66" s="4">
        <v>0.0</v>
      </c>
      <c r="M66" s="4">
        <v>0.0</v>
      </c>
    </row>
    <row r="67">
      <c r="I67" s="2" t="s">
        <v>85</v>
      </c>
      <c r="J67" s="4">
        <v>0.0</v>
      </c>
      <c r="K67" s="4">
        <v>0.0</v>
      </c>
      <c r="L67" s="4">
        <v>0.0</v>
      </c>
      <c r="M67" s="4">
        <v>0.0</v>
      </c>
    </row>
    <row r="68">
      <c r="I68" s="2" t="s">
        <v>86</v>
      </c>
      <c r="J68" s="4">
        <v>1.0</v>
      </c>
      <c r="K68" s="4">
        <v>1.0</v>
      </c>
      <c r="L68" s="4">
        <v>0.0</v>
      </c>
      <c r="M68" s="4">
        <v>0.0</v>
      </c>
    </row>
    <row r="69">
      <c r="I69" s="2" t="s">
        <v>34</v>
      </c>
      <c r="J69" s="4">
        <v>0.0</v>
      </c>
      <c r="K69" s="4">
        <v>0.0</v>
      </c>
      <c r="L69" s="4">
        <v>0.0</v>
      </c>
      <c r="M69" s="4">
        <v>0.0</v>
      </c>
    </row>
    <row r="70">
      <c r="I70" s="2" t="s">
        <v>87</v>
      </c>
      <c r="J70" s="4">
        <v>0.0</v>
      </c>
      <c r="K70" s="4">
        <v>0.0</v>
      </c>
      <c r="L70" s="4">
        <v>0.0</v>
      </c>
      <c r="M70" s="4">
        <v>0.0</v>
      </c>
    </row>
    <row r="71">
      <c r="I71" s="2" t="s">
        <v>36</v>
      </c>
      <c r="J71" s="4">
        <v>2.0</v>
      </c>
      <c r="K71" s="4">
        <v>57.0</v>
      </c>
      <c r="L71" s="4">
        <v>0.0</v>
      </c>
      <c r="M71" s="4">
        <v>46.0</v>
      </c>
    </row>
    <row r="72">
      <c r="I72" s="2" t="s">
        <v>88</v>
      </c>
      <c r="J72" s="4">
        <v>0.0</v>
      </c>
      <c r="K72" s="4">
        <v>0.0</v>
      </c>
      <c r="L72" s="4">
        <v>0.0</v>
      </c>
      <c r="M72" s="4">
        <v>0.0</v>
      </c>
    </row>
    <row r="73">
      <c r="I73" s="2" t="s">
        <v>89</v>
      </c>
      <c r="J73" s="4">
        <v>0.0</v>
      </c>
      <c r="K73" s="4">
        <v>0.0</v>
      </c>
      <c r="L73" s="4">
        <v>0.0</v>
      </c>
      <c r="M73" s="4">
        <v>0.0</v>
      </c>
    </row>
    <row r="74">
      <c r="I74" s="2" t="s">
        <v>90</v>
      </c>
      <c r="J74" s="4">
        <v>0.0</v>
      </c>
      <c r="K74" s="4">
        <v>0.0</v>
      </c>
      <c r="L74" s="4">
        <v>0.0</v>
      </c>
      <c r="M74" s="4">
        <v>0.0</v>
      </c>
    </row>
    <row r="75">
      <c r="I75" s="2" t="s">
        <v>38</v>
      </c>
      <c r="J75" s="4">
        <v>112.0</v>
      </c>
      <c r="K75" s="4">
        <v>114.0</v>
      </c>
      <c r="L75" s="4">
        <v>125.0</v>
      </c>
      <c r="M75" s="4">
        <v>125.0</v>
      </c>
    </row>
    <row r="77">
      <c r="J77" s="6">
        <f t="shared" ref="J77:M77" si="2">SUM(J4:J75)-J47</f>
        <v>119</v>
      </c>
      <c r="K77" s="6">
        <f t="shared" si="2"/>
        <v>176</v>
      </c>
      <c r="L77" s="6">
        <f t="shared" si="2"/>
        <v>156</v>
      </c>
      <c r="M77" s="6">
        <f t="shared" si="2"/>
        <v>225</v>
      </c>
    </row>
    <row r="78">
      <c r="I78" s="1" t="s">
        <v>64</v>
      </c>
      <c r="J78" s="1" t="s">
        <v>91</v>
      </c>
      <c r="K78" s="1" t="s">
        <v>92</v>
      </c>
      <c r="L78" s="1" t="s">
        <v>93</v>
      </c>
      <c r="M78" s="1" t="s">
        <v>94</v>
      </c>
    </row>
    <row r="79">
      <c r="I79" s="1" t="s">
        <v>70</v>
      </c>
      <c r="J79" s="6">
        <f>352/J77</f>
        <v>2.957983193</v>
      </c>
      <c r="K79" s="6">
        <f>561/K77</f>
        <v>3.1875</v>
      </c>
      <c r="L79" s="6">
        <f>342/L77</f>
        <v>2.192307692</v>
      </c>
      <c r="M79" s="6">
        <f>714/M77</f>
        <v>3.173333333</v>
      </c>
    </row>
    <row r="80">
      <c r="I80" s="1" t="s">
        <v>72</v>
      </c>
      <c r="J80" s="6">
        <f>J77/C57</f>
        <v>1.017094017</v>
      </c>
      <c r="K80" s="6">
        <f>K77/C57</f>
        <v>1.504273504</v>
      </c>
      <c r="L80" s="6">
        <f>L77/C58</f>
        <v>1.181818182</v>
      </c>
      <c r="M80" s="6">
        <f>M77/C58</f>
        <v>1.704545455</v>
      </c>
    </row>
    <row r="81">
      <c r="I81" s="1" t="s">
        <v>95</v>
      </c>
      <c r="J81" s="6">
        <f>J77-1-3-11+1</f>
        <v>105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63"/>
    <col customWidth="1" min="4" max="4" width="23.63"/>
    <col customWidth="1" min="5" max="5" width="26.63"/>
    <col customWidth="1" min="6" max="6" width="25.5"/>
    <col customWidth="1" min="7" max="7" width="24.38"/>
    <col customWidth="1" min="8" max="8" width="23.38"/>
    <col customWidth="1" min="9" max="9" width="22.5"/>
    <col customWidth="1" min="10" max="10" width="21.5"/>
    <col customWidth="1" min="12" max="12" width="38.13"/>
    <col customWidth="1" min="13" max="13" width="24.63"/>
    <col customWidth="1" min="14" max="14" width="28.25"/>
    <col customWidth="1" min="15" max="15" width="35.5"/>
    <col customWidth="1" min="16" max="16" width="33.5"/>
    <col customWidth="1" min="17" max="17" width="30.5"/>
    <col customWidth="1" min="18" max="18" width="29.0"/>
    <col customWidth="1" min="19" max="19" width="33.5"/>
    <col customWidth="1" min="20" max="20" width="31.88"/>
  </cols>
  <sheetData>
    <row r="2">
      <c r="A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102</v>
      </c>
      <c r="I2" s="1" t="s">
        <v>103</v>
      </c>
      <c r="J2" s="1" t="s">
        <v>104</v>
      </c>
      <c r="M2" s="7" t="s">
        <v>105</v>
      </c>
      <c r="N2" s="7" t="s">
        <v>106</v>
      </c>
      <c r="O2" s="1" t="s">
        <v>107</v>
      </c>
      <c r="P2" s="7" t="s">
        <v>108</v>
      </c>
      <c r="Q2" s="7" t="s">
        <v>109</v>
      </c>
      <c r="R2" s="7" t="s">
        <v>110</v>
      </c>
      <c r="S2" s="7" t="s">
        <v>111</v>
      </c>
      <c r="T2" s="1" t="s">
        <v>112</v>
      </c>
    </row>
    <row r="3">
      <c r="A3" s="2" t="s">
        <v>10</v>
      </c>
      <c r="C3" s="4">
        <v>0.0</v>
      </c>
      <c r="D3" s="4">
        <v>0.0</v>
      </c>
      <c r="E3" s="4">
        <v>0.0</v>
      </c>
      <c r="F3" s="4">
        <v>0.0</v>
      </c>
      <c r="G3" s="4">
        <v>1.0</v>
      </c>
      <c r="H3" s="4">
        <v>3.0</v>
      </c>
      <c r="I3" s="4">
        <v>0.0</v>
      </c>
      <c r="J3" s="4">
        <v>1.0</v>
      </c>
      <c r="L3" s="2" t="s">
        <v>10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</row>
    <row r="4">
      <c r="A4" s="2" t="s">
        <v>11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L4" s="2" t="s">
        <v>11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</row>
    <row r="5">
      <c r="A5" s="2" t="s">
        <v>15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L5" s="2" t="s">
        <v>15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</row>
    <row r="6">
      <c r="A6" s="2" t="s">
        <v>14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L6" s="2" t="s">
        <v>14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</row>
    <row r="7">
      <c r="A7" s="2" t="s">
        <v>12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L7" s="2" t="s">
        <v>12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</row>
    <row r="8">
      <c r="A8" s="2" t="s">
        <v>13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L8" s="2" t="s">
        <v>13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</row>
    <row r="9">
      <c r="A9" s="2" t="s">
        <v>16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L9" s="2" t="s">
        <v>16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</row>
    <row r="10">
      <c r="A10" s="2" t="s">
        <v>17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L10" s="2" t="s">
        <v>17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</row>
    <row r="11">
      <c r="A11" s="2" t="s">
        <v>18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L11" s="2" t="s">
        <v>18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</row>
    <row r="12">
      <c r="A12" s="2" t="s">
        <v>19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L12" s="2" t="s">
        <v>19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</row>
    <row r="13">
      <c r="A13" s="2" t="s">
        <v>20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L13" s="2" t="s">
        <v>20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0.0</v>
      </c>
    </row>
    <row r="14">
      <c r="A14" s="2" t="s">
        <v>21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L14" s="2" t="s">
        <v>21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</row>
    <row r="15">
      <c r="A15" s="2" t="s">
        <v>22</v>
      </c>
      <c r="C15" s="4">
        <v>0.0</v>
      </c>
      <c r="D15" s="4">
        <v>0.0</v>
      </c>
      <c r="E15" s="4">
        <v>0.0</v>
      </c>
      <c r="F15" s="4">
        <v>0.0</v>
      </c>
      <c r="G15" s="4">
        <v>4.0</v>
      </c>
      <c r="H15" s="4">
        <v>7.0</v>
      </c>
      <c r="I15" s="4">
        <v>0.0</v>
      </c>
      <c r="J15" s="4">
        <v>4.0</v>
      </c>
      <c r="L15" s="2" t="s">
        <v>22</v>
      </c>
      <c r="M15" s="4">
        <v>0.0</v>
      </c>
      <c r="N15" s="4">
        <v>0.0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</row>
    <row r="16">
      <c r="A16" s="2" t="s">
        <v>23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L16" s="2" t="s">
        <v>23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</row>
    <row r="17">
      <c r="A17" s="2" t="s">
        <v>24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L17" s="2" t="s">
        <v>24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</row>
    <row r="18">
      <c r="A18" s="2" t="s">
        <v>25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L18" s="2" t="s">
        <v>25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</row>
    <row r="19">
      <c r="A19" s="2" t="s">
        <v>26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L19" s="2" t="s">
        <v>26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</row>
    <row r="20">
      <c r="A20" s="2" t="s">
        <v>27</v>
      </c>
      <c r="C20" s="4">
        <v>0.0</v>
      </c>
      <c r="D20" s="4">
        <v>1.0</v>
      </c>
      <c r="E20" s="4">
        <v>0.0</v>
      </c>
      <c r="F20" s="4">
        <v>0.0</v>
      </c>
      <c r="G20" s="4">
        <v>0.0</v>
      </c>
      <c r="H20" s="4">
        <v>2.0</v>
      </c>
      <c r="I20" s="4">
        <v>0.0</v>
      </c>
      <c r="J20" s="4">
        <v>2.0</v>
      </c>
      <c r="L20" s="2" t="s">
        <v>27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</row>
    <row r="21">
      <c r="A21" s="2" t="s">
        <v>28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L21" s="2" t="s">
        <v>28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0.0</v>
      </c>
    </row>
    <row r="22">
      <c r="A22" s="2" t="s">
        <v>29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L22" s="2" t="s">
        <v>29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</row>
    <row r="23">
      <c r="A23" s="2" t="s">
        <v>31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L23" s="2" t="s">
        <v>31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</row>
    <row r="24">
      <c r="A24" s="2" t="s">
        <v>33</v>
      </c>
      <c r="C24" s="4">
        <v>0.0</v>
      </c>
      <c r="D24" s="4">
        <v>0.0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4">
        <v>0.0</v>
      </c>
      <c r="L24" s="2" t="s">
        <v>33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</row>
    <row r="25">
      <c r="A25" s="2" t="s">
        <v>35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L25" s="2" t="s">
        <v>35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</row>
    <row r="26">
      <c r="A26" s="2" t="s">
        <v>37</v>
      </c>
      <c r="C26" s="4">
        <v>0.0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L26" s="2" t="s">
        <v>37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</row>
    <row r="27">
      <c r="A27" s="2" t="s">
        <v>39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L27" s="2" t="s">
        <v>39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</row>
    <row r="28">
      <c r="A28" s="2" t="s">
        <v>41</v>
      </c>
      <c r="C28" s="4">
        <v>0.0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L28" s="2" t="s">
        <v>41</v>
      </c>
      <c r="M28" s="4">
        <v>0.0</v>
      </c>
      <c r="N28" s="4">
        <v>0.0</v>
      </c>
      <c r="O28" s="4">
        <v>0.0</v>
      </c>
      <c r="P28" s="4">
        <v>0.0</v>
      </c>
      <c r="Q28" s="4">
        <v>0.0</v>
      </c>
      <c r="R28" s="4">
        <v>0.0</v>
      </c>
      <c r="S28" s="4">
        <v>0.0</v>
      </c>
      <c r="T28" s="4">
        <v>0.0</v>
      </c>
    </row>
    <row r="29">
      <c r="A29" s="2" t="s">
        <v>42</v>
      </c>
      <c r="C29" s="4">
        <v>0.0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L29" s="2" t="s">
        <v>42</v>
      </c>
      <c r="M29" s="4">
        <v>0.0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</row>
    <row r="30">
      <c r="A30" s="2" t="s">
        <v>30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L30" s="2" t="s">
        <v>30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</row>
    <row r="31">
      <c r="A31" s="2" t="s">
        <v>43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L31" s="2" t="s">
        <v>43</v>
      </c>
      <c r="M31" s="4">
        <v>0.0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0.0</v>
      </c>
    </row>
    <row r="32">
      <c r="A32" s="2" t="s">
        <v>44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L32" s="2" t="s">
        <v>44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</row>
    <row r="33">
      <c r="A33" s="2" t="s">
        <v>45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L33" s="2" t="s">
        <v>45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</row>
    <row r="34">
      <c r="A34" s="2" t="s">
        <v>46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L34" s="2" t="s">
        <v>46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</row>
    <row r="35">
      <c r="A35" s="2" t="s">
        <v>47</v>
      </c>
      <c r="C35" s="4">
        <v>0.0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4">
        <v>0.0</v>
      </c>
      <c r="L35" s="2" t="s">
        <v>47</v>
      </c>
      <c r="M35" s="4">
        <v>0.0</v>
      </c>
      <c r="N35" s="4">
        <v>0.0</v>
      </c>
      <c r="O35" s="4">
        <v>0.0</v>
      </c>
      <c r="P35" s="4">
        <v>0.0</v>
      </c>
      <c r="Q35" s="4">
        <v>0.0</v>
      </c>
      <c r="R35" s="4">
        <v>0.0</v>
      </c>
      <c r="S35" s="4">
        <v>0.0</v>
      </c>
      <c r="T35" s="4">
        <v>0.0</v>
      </c>
    </row>
    <row r="36">
      <c r="A36" s="2" t="s">
        <v>48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L36" s="2" t="s">
        <v>48</v>
      </c>
      <c r="M36" s="4">
        <v>0.0</v>
      </c>
      <c r="N36" s="4">
        <v>0.0</v>
      </c>
      <c r="O36" s="4">
        <v>0.0</v>
      </c>
      <c r="P36" s="4">
        <v>0.0</v>
      </c>
      <c r="Q36" s="4">
        <v>0.0</v>
      </c>
      <c r="R36" s="4">
        <v>0.0</v>
      </c>
      <c r="S36" s="4">
        <v>0.0</v>
      </c>
      <c r="T36" s="4">
        <v>0.0</v>
      </c>
    </row>
    <row r="37">
      <c r="A37" s="2" t="s">
        <v>49</v>
      </c>
      <c r="C37" s="4">
        <v>0.0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4">
        <v>0.0</v>
      </c>
      <c r="L37" s="2" t="s">
        <v>49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4">
        <v>0.0</v>
      </c>
      <c r="S37" s="4">
        <v>0.0</v>
      </c>
      <c r="T37" s="4">
        <v>0.0</v>
      </c>
    </row>
    <row r="38">
      <c r="A38" s="2" t="s">
        <v>50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L38" s="2" t="s">
        <v>50</v>
      </c>
      <c r="M38" s="4">
        <v>0.0</v>
      </c>
      <c r="N38" s="4">
        <v>0.0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</row>
    <row r="39">
      <c r="A39" s="2" t="s">
        <v>51</v>
      </c>
      <c r="C39" s="4">
        <v>0.0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L39" s="2" t="s">
        <v>51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</row>
    <row r="40">
      <c r="A40" s="2" t="s">
        <v>52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L40" s="2" t="s">
        <v>52</v>
      </c>
      <c r="M40" s="4">
        <v>0.0</v>
      </c>
      <c r="N40" s="4">
        <v>0.0</v>
      </c>
      <c r="O40" s="4">
        <v>0.0</v>
      </c>
      <c r="P40" s="4">
        <v>0.0</v>
      </c>
      <c r="Q40" s="4">
        <v>0.0</v>
      </c>
      <c r="R40" s="4">
        <v>0.0</v>
      </c>
      <c r="S40" s="4">
        <v>0.0</v>
      </c>
      <c r="T40" s="4">
        <v>0.0</v>
      </c>
    </row>
    <row r="41">
      <c r="A41" s="2" t="s">
        <v>53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L41" s="2" t="s">
        <v>53</v>
      </c>
      <c r="M41" s="4">
        <v>0.0</v>
      </c>
      <c r="N41" s="4">
        <v>0.0</v>
      </c>
      <c r="O41" s="4">
        <v>0.0</v>
      </c>
      <c r="P41" s="4">
        <v>0.0</v>
      </c>
      <c r="Q41" s="4">
        <v>0.0</v>
      </c>
      <c r="R41" s="4">
        <v>0.0</v>
      </c>
      <c r="S41" s="4">
        <v>0.0</v>
      </c>
      <c r="T41" s="4">
        <v>0.0</v>
      </c>
    </row>
    <row r="42">
      <c r="A42" s="2" t="s">
        <v>55</v>
      </c>
      <c r="C42" s="4">
        <v>4.0</v>
      </c>
      <c r="D42" s="4">
        <v>4.0</v>
      </c>
      <c r="E42" s="4">
        <v>4.0</v>
      </c>
      <c r="F42" s="4">
        <v>4.0</v>
      </c>
      <c r="G42" s="4">
        <v>4.0</v>
      </c>
      <c r="H42" s="4">
        <v>0.0</v>
      </c>
      <c r="I42" s="4">
        <v>4.0</v>
      </c>
      <c r="J42" s="4">
        <v>4.0</v>
      </c>
      <c r="L42" s="2" t="s">
        <v>55</v>
      </c>
      <c r="M42" s="4">
        <v>4.0</v>
      </c>
      <c r="N42" s="4">
        <v>4.0</v>
      </c>
      <c r="O42" s="4">
        <v>4.0</v>
      </c>
      <c r="P42" s="4">
        <v>0.0</v>
      </c>
      <c r="Q42" s="4">
        <v>4.0</v>
      </c>
      <c r="R42" s="4">
        <v>4.0</v>
      </c>
      <c r="S42" s="4">
        <v>4.0</v>
      </c>
      <c r="T42" s="4">
        <v>4.0</v>
      </c>
    </row>
    <row r="43">
      <c r="A43" s="2" t="s">
        <v>54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L43" s="2" t="s">
        <v>54</v>
      </c>
      <c r="M43" s="4">
        <v>0.0</v>
      </c>
      <c r="N43" s="4">
        <v>0.0</v>
      </c>
      <c r="O43" s="4">
        <v>0.0</v>
      </c>
      <c r="P43" s="4">
        <v>0.0</v>
      </c>
      <c r="Q43" s="4">
        <v>0.0</v>
      </c>
      <c r="R43" s="4">
        <v>0.0</v>
      </c>
      <c r="S43" s="4">
        <v>0.0</v>
      </c>
      <c r="T43" s="4">
        <v>0.0</v>
      </c>
    </row>
    <row r="44">
      <c r="A44" s="2" t="s">
        <v>56</v>
      </c>
      <c r="C44" s="4">
        <v>0.0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L44" s="2" t="s">
        <v>56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4">
        <v>0.0</v>
      </c>
      <c r="S44" s="4">
        <v>0.0</v>
      </c>
      <c r="T44" s="4">
        <v>0.0</v>
      </c>
    </row>
    <row r="45">
      <c r="A45" s="2" t="s">
        <v>57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L45" s="2" t="s">
        <v>57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>
        <v>0.0</v>
      </c>
      <c r="T45" s="4">
        <v>0.0</v>
      </c>
    </row>
    <row r="46">
      <c r="A46" s="2" t="s">
        <v>58</v>
      </c>
      <c r="C46" s="4">
        <v>852.0</v>
      </c>
      <c r="D46" s="4">
        <v>852.0</v>
      </c>
      <c r="E46" s="4">
        <v>896.0</v>
      </c>
      <c r="F46" s="4">
        <v>924.0</v>
      </c>
      <c r="G46" s="4">
        <v>2334.0</v>
      </c>
      <c r="H46" s="4">
        <v>2309.0</v>
      </c>
      <c r="I46" s="4">
        <v>2312.0</v>
      </c>
      <c r="J46" s="4">
        <v>2300.0</v>
      </c>
      <c r="L46" s="2" t="s">
        <v>58</v>
      </c>
      <c r="M46" s="4">
        <v>1577.0</v>
      </c>
      <c r="N46" s="4">
        <v>3174.0</v>
      </c>
      <c r="O46" s="4">
        <v>2137.0</v>
      </c>
      <c r="P46" s="4">
        <v>896.0</v>
      </c>
      <c r="Q46" s="4">
        <v>948.0</v>
      </c>
      <c r="R46" s="4">
        <v>1535.0</v>
      </c>
      <c r="S46" s="4">
        <v>924.0</v>
      </c>
      <c r="T46" s="4">
        <v>852.0</v>
      </c>
    </row>
    <row r="47">
      <c r="A47" s="2" t="s">
        <v>59</v>
      </c>
      <c r="C47" s="4">
        <v>0.0</v>
      </c>
      <c r="D47" s="4">
        <v>0.0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4">
        <v>0.0</v>
      </c>
      <c r="L47" s="2" t="s">
        <v>59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</row>
    <row r="48">
      <c r="A48" s="2" t="s">
        <v>60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L48" s="2" t="s">
        <v>61</v>
      </c>
      <c r="M48" s="4">
        <v>0.0</v>
      </c>
      <c r="N48" s="4">
        <v>0.0</v>
      </c>
      <c r="O48" s="4">
        <v>0.0</v>
      </c>
      <c r="P48" s="4">
        <v>0.0</v>
      </c>
      <c r="Q48" s="4">
        <v>0.0</v>
      </c>
      <c r="R48" s="4">
        <v>0.0</v>
      </c>
      <c r="S48" s="4">
        <v>0.0</v>
      </c>
      <c r="T48" s="4">
        <v>0.0</v>
      </c>
    </row>
    <row r="49">
      <c r="A49" s="2" t="s">
        <v>62</v>
      </c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L49" s="2" t="s">
        <v>32</v>
      </c>
      <c r="M49" s="4">
        <v>2.0</v>
      </c>
      <c r="N49" s="4">
        <v>2.0</v>
      </c>
      <c r="O49" s="4">
        <v>2.0</v>
      </c>
      <c r="P49" s="4">
        <v>2.0</v>
      </c>
      <c r="Q49" s="4">
        <v>2.0</v>
      </c>
      <c r="R49" s="4">
        <v>2.0</v>
      </c>
      <c r="S49" s="4">
        <v>2.0</v>
      </c>
      <c r="T49" s="4">
        <v>2.0</v>
      </c>
    </row>
    <row r="50">
      <c r="L50" s="2" t="s">
        <v>63</v>
      </c>
      <c r="M50" s="4">
        <v>0.0</v>
      </c>
      <c r="N50" s="4">
        <v>0.0</v>
      </c>
      <c r="O50" s="4">
        <v>0.0</v>
      </c>
      <c r="P50" s="4">
        <v>0.0</v>
      </c>
      <c r="Q50" s="4">
        <v>0.0</v>
      </c>
      <c r="R50" s="4">
        <v>0.0</v>
      </c>
      <c r="S50" s="4">
        <v>0.0</v>
      </c>
      <c r="T50" s="4">
        <v>0.0</v>
      </c>
    </row>
    <row r="51">
      <c r="C51" s="6">
        <f t="shared" ref="C51:J51" si="1">SUM(C3:C49)-C46</f>
        <v>4</v>
      </c>
      <c r="D51" s="6">
        <f t="shared" si="1"/>
        <v>5</v>
      </c>
      <c r="E51" s="6">
        <f t="shared" si="1"/>
        <v>4</v>
      </c>
      <c r="F51" s="6">
        <f t="shared" si="1"/>
        <v>4</v>
      </c>
      <c r="G51" s="6">
        <f t="shared" si="1"/>
        <v>9</v>
      </c>
      <c r="H51" s="6">
        <f t="shared" si="1"/>
        <v>12</v>
      </c>
      <c r="I51" s="6">
        <f t="shared" si="1"/>
        <v>4</v>
      </c>
      <c r="J51" s="6">
        <f t="shared" si="1"/>
        <v>11</v>
      </c>
      <c r="L51" s="2" t="s">
        <v>69</v>
      </c>
      <c r="M51" s="4">
        <v>0.0</v>
      </c>
      <c r="N51" s="4">
        <v>0.0</v>
      </c>
      <c r="O51" s="4">
        <v>0.0</v>
      </c>
      <c r="P51" s="4">
        <v>0.0</v>
      </c>
      <c r="Q51" s="4">
        <v>0.0</v>
      </c>
      <c r="R51" s="4">
        <v>0.0</v>
      </c>
      <c r="S51" s="4">
        <v>0.0</v>
      </c>
      <c r="T51" s="4">
        <v>0.0</v>
      </c>
    </row>
    <row r="52">
      <c r="A52" s="1" t="s">
        <v>113</v>
      </c>
      <c r="C52" s="1" t="s">
        <v>114</v>
      </c>
      <c r="D52" s="1" t="s">
        <v>115</v>
      </c>
      <c r="E52" s="1" t="s">
        <v>116</v>
      </c>
      <c r="F52" s="1" t="s">
        <v>117</v>
      </c>
      <c r="G52" s="1" t="s">
        <v>118</v>
      </c>
      <c r="H52" s="1" t="s">
        <v>119</v>
      </c>
      <c r="I52" s="1" t="s">
        <v>120</v>
      </c>
      <c r="J52" s="1" t="s">
        <v>121</v>
      </c>
      <c r="L52" s="2" t="s">
        <v>71</v>
      </c>
      <c r="M52" s="4">
        <v>0.0</v>
      </c>
      <c r="N52" s="4">
        <v>0.0</v>
      </c>
      <c r="O52" s="4">
        <v>0.0</v>
      </c>
      <c r="P52" s="4">
        <v>0.0</v>
      </c>
      <c r="Q52" s="4">
        <v>0.0</v>
      </c>
      <c r="R52" s="4">
        <v>0.0</v>
      </c>
      <c r="S52" s="4">
        <v>0.0</v>
      </c>
      <c r="T52" s="4">
        <v>0.0</v>
      </c>
    </row>
    <row r="53">
      <c r="A53" s="1" t="s">
        <v>122</v>
      </c>
      <c r="C53" s="6">
        <f>210/C51</f>
        <v>52.5</v>
      </c>
      <c r="D53" s="6">
        <f>699/D51</f>
        <v>139.8</v>
      </c>
      <c r="E53" s="6">
        <f>513/E51</f>
        <v>128.25</v>
      </c>
      <c r="F53" s="6">
        <f>730/F51</f>
        <v>182.5</v>
      </c>
      <c r="G53" s="6">
        <f>603/G51</f>
        <v>67</v>
      </c>
      <c r="H53" s="6">
        <f>803/H51</f>
        <v>66.91666667</v>
      </c>
      <c r="I53" s="6">
        <f>828/I51</f>
        <v>207</v>
      </c>
      <c r="J53" s="6">
        <f>930/J51</f>
        <v>84.54545455</v>
      </c>
      <c r="L53" s="2" t="s">
        <v>73</v>
      </c>
      <c r="M53" s="4">
        <v>0.0</v>
      </c>
      <c r="N53" s="4">
        <v>0.0</v>
      </c>
      <c r="O53" s="4">
        <v>3.0</v>
      </c>
      <c r="P53" s="4">
        <v>6.0</v>
      </c>
      <c r="Q53" s="4">
        <v>6.0</v>
      </c>
      <c r="R53" s="4">
        <v>6.0</v>
      </c>
      <c r="S53" s="4">
        <v>12.0</v>
      </c>
      <c r="T53" s="4">
        <v>0.0</v>
      </c>
    </row>
    <row r="54">
      <c r="A54" s="1" t="s">
        <v>123</v>
      </c>
      <c r="C54" s="1">
        <v>248.0</v>
      </c>
      <c r="D54" s="1">
        <v>248.0</v>
      </c>
      <c r="E54" s="1">
        <v>248.0</v>
      </c>
      <c r="F54" s="1">
        <v>248.0</v>
      </c>
      <c r="G54" s="1">
        <v>488.0</v>
      </c>
      <c r="H54" s="1">
        <v>488.0</v>
      </c>
      <c r="I54" s="1">
        <v>488.0</v>
      </c>
      <c r="J54" s="1">
        <v>488.0</v>
      </c>
      <c r="L54" s="2" t="s">
        <v>74</v>
      </c>
      <c r="M54" s="4">
        <v>0.0</v>
      </c>
      <c r="N54" s="4">
        <v>0.0</v>
      </c>
      <c r="O54" s="4">
        <v>0.0</v>
      </c>
      <c r="P54" s="4">
        <v>0.0</v>
      </c>
      <c r="Q54" s="4">
        <v>0.0</v>
      </c>
      <c r="R54" s="4">
        <v>0.0</v>
      </c>
      <c r="S54" s="4">
        <v>0.0</v>
      </c>
      <c r="T54" s="4">
        <v>0.0</v>
      </c>
    </row>
    <row r="55">
      <c r="A55" s="1" t="s">
        <v>72</v>
      </c>
      <c r="C55" s="6">
        <f t="shared" ref="C55:J55" si="2">C51/C54</f>
        <v>0.01612903226</v>
      </c>
      <c r="D55" s="6">
        <f t="shared" si="2"/>
        <v>0.02016129032</v>
      </c>
      <c r="E55" s="6">
        <f t="shared" si="2"/>
        <v>0.01612903226</v>
      </c>
      <c r="F55" s="6">
        <f t="shared" si="2"/>
        <v>0.01612903226</v>
      </c>
      <c r="G55" s="6">
        <f t="shared" si="2"/>
        <v>0.01844262295</v>
      </c>
      <c r="H55" s="6">
        <f t="shared" si="2"/>
        <v>0.02459016393</v>
      </c>
      <c r="I55" s="6">
        <f t="shared" si="2"/>
        <v>0.008196721311</v>
      </c>
      <c r="J55" s="6">
        <f t="shared" si="2"/>
        <v>0.02254098361</v>
      </c>
      <c r="L55" s="2" t="s">
        <v>75</v>
      </c>
      <c r="M55" s="4">
        <v>0.0</v>
      </c>
      <c r="N55" s="4">
        <v>0.0</v>
      </c>
      <c r="O55" s="4">
        <v>0.0</v>
      </c>
      <c r="P55" s="4">
        <v>0.0</v>
      </c>
      <c r="Q55" s="4">
        <v>0.0</v>
      </c>
      <c r="R55" s="4">
        <v>0.0</v>
      </c>
      <c r="S55" s="4">
        <v>0.0</v>
      </c>
      <c r="T55" s="4">
        <v>0.0</v>
      </c>
    </row>
    <row r="56">
      <c r="L56" s="2" t="s">
        <v>77</v>
      </c>
      <c r="M56" s="4">
        <v>0.0</v>
      </c>
      <c r="N56" s="4">
        <v>0.0</v>
      </c>
      <c r="O56" s="4">
        <v>0.0</v>
      </c>
      <c r="P56" s="4">
        <v>0.0</v>
      </c>
      <c r="Q56" s="4">
        <v>0.0</v>
      </c>
      <c r="R56" s="4">
        <v>0.0</v>
      </c>
      <c r="S56" s="4">
        <v>0.0</v>
      </c>
      <c r="T56" s="4">
        <v>0.0</v>
      </c>
    </row>
    <row r="57">
      <c r="H57" s="6">
        <f>13*60</f>
        <v>780</v>
      </c>
      <c r="L57" s="2" t="s">
        <v>79</v>
      </c>
      <c r="M57" s="4">
        <v>0.0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</row>
    <row r="58">
      <c r="L58" s="2" t="s">
        <v>60</v>
      </c>
      <c r="M58" s="4">
        <v>0.0</v>
      </c>
      <c r="N58" s="4">
        <v>0.0</v>
      </c>
      <c r="O58" s="4">
        <v>0.0</v>
      </c>
      <c r="P58" s="4">
        <v>0.0</v>
      </c>
      <c r="Q58" s="4">
        <v>0.0</v>
      </c>
      <c r="R58" s="4">
        <v>0.0</v>
      </c>
      <c r="S58" s="4">
        <v>0.0</v>
      </c>
      <c r="T58" s="4">
        <v>0.0</v>
      </c>
    </row>
    <row r="59">
      <c r="L59" s="2" t="s">
        <v>62</v>
      </c>
      <c r="M59" s="4">
        <v>0.0</v>
      </c>
      <c r="N59" s="4">
        <v>0.0</v>
      </c>
      <c r="O59" s="4">
        <v>0.0</v>
      </c>
      <c r="P59" s="4">
        <v>0.0</v>
      </c>
      <c r="Q59" s="4">
        <v>0.0</v>
      </c>
      <c r="R59" s="4">
        <v>0.0</v>
      </c>
      <c r="S59" s="4">
        <v>0.0</v>
      </c>
      <c r="T59" s="4">
        <v>0.0</v>
      </c>
    </row>
    <row r="60">
      <c r="L60" s="2" t="s">
        <v>80</v>
      </c>
      <c r="M60" s="4">
        <v>0.0</v>
      </c>
      <c r="N60" s="4">
        <v>0.0</v>
      </c>
      <c r="O60" s="4">
        <v>0.0</v>
      </c>
      <c r="P60" s="4">
        <v>0.0</v>
      </c>
      <c r="Q60" s="4">
        <v>0.0</v>
      </c>
      <c r="R60" s="4">
        <v>0.0</v>
      </c>
      <c r="S60" s="4">
        <v>0.0</v>
      </c>
      <c r="T60" s="4">
        <v>0.0</v>
      </c>
    </row>
    <row r="61">
      <c r="L61" s="2" t="s">
        <v>81</v>
      </c>
      <c r="M61" s="4">
        <v>0.0</v>
      </c>
      <c r="N61" s="4">
        <v>0.0</v>
      </c>
      <c r="O61" s="4">
        <v>0.0</v>
      </c>
      <c r="P61" s="4">
        <v>0.0</v>
      </c>
      <c r="Q61" s="4">
        <v>0.0</v>
      </c>
      <c r="R61" s="4">
        <v>0.0</v>
      </c>
      <c r="S61" s="4">
        <v>0.0</v>
      </c>
      <c r="T61" s="4">
        <v>0.0</v>
      </c>
    </row>
    <row r="62">
      <c r="L62" s="2" t="s">
        <v>40</v>
      </c>
      <c r="M62" s="4">
        <v>0.0</v>
      </c>
      <c r="N62" s="4">
        <v>0.0</v>
      </c>
      <c r="O62" s="4">
        <v>0.0</v>
      </c>
      <c r="P62" s="4">
        <v>11.0</v>
      </c>
      <c r="Q62" s="4">
        <v>0.0</v>
      </c>
      <c r="R62" s="4">
        <v>11.0</v>
      </c>
      <c r="S62" s="4">
        <v>0.0</v>
      </c>
      <c r="T62" s="4">
        <v>0.0</v>
      </c>
    </row>
    <row r="63">
      <c r="L63" s="2" t="s">
        <v>82</v>
      </c>
      <c r="M63" s="4">
        <v>0.0</v>
      </c>
      <c r="N63" s="4">
        <v>0.0</v>
      </c>
      <c r="O63" s="4">
        <v>0.0</v>
      </c>
      <c r="P63" s="4">
        <v>0.0</v>
      </c>
      <c r="Q63" s="4">
        <v>0.0</v>
      </c>
      <c r="R63" s="4">
        <v>0.0</v>
      </c>
      <c r="S63" s="4">
        <v>0.0</v>
      </c>
      <c r="T63" s="4">
        <v>0.0</v>
      </c>
    </row>
    <row r="64">
      <c r="L64" s="2" t="s">
        <v>83</v>
      </c>
      <c r="M64" s="4">
        <v>10.0</v>
      </c>
      <c r="N64" s="4">
        <v>10.0</v>
      </c>
      <c r="O64" s="4">
        <v>11.0</v>
      </c>
      <c r="P64" s="4">
        <v>5.0</v>
      </c>
      <c r="Q64" s="4">
        <v>2.0</v>
      </c>
      <c r="R64" s="4">
        <v>15.0</v>
      </c>
      <c r="S64" s="4">
        <v>1.0</v>
      </c>
      <c r="T64" s="4">
        <v>1.0</v>
      </c>
    </row>
    <row r="65">
      <c r="L65" s="2" t="s">
        <v>84</v>
      </c>
      <c r="M65" s="4">
        <v>0.0</v>
      </c>
      <c r="N65" s="4">
        <v>0.0</v>
      </c>
      <c r="O65" s="4">
        <v>0.0</v>
      </c>
      <c r="P65" s="4">
        <v>0.0</v>
      </c>
      <c r="Q65" s="4">
        <v>0.0</v>
      </c>
      <c r="R65" s="4">
        <v>0.0</v>
      </c>
      <c r="S65" s="4">
        <v>0.0</v>
      </c>
      <c r="T65" s="4">
        <v>0.0</v>
      </c>
    </row>
    <row r="66">
      <c r="L66" s="2" t="s">
        <v>85</v>
      </c>
      <c r="M66" s="4">
        <v>0.0</v>
      </c>
      <c r="N66" s="4">
        <v>0.0</v>
      </c>
      <c r="O66" s="4">
        <v>0.0</v>
      </c>
      <c r="P66" s="4">
        <v>0.0</v>
      </c>
      <c r="Q66" s="4">
        <v>0.0</v>
      </c>
      <c r="R66" s="4">
        <v>0.0</v>
      </c>
      <c r="S66" s="4">
        <v>0.0</v>
      </c>
      <c r="T66" s="4">
        <v>0.0</v>
      </c>
    </row>
    <row r="67">
      <c r="L67" s="2" t="s">
        <v>86</v>
      </c>
      <c r="M67" s="4">
        <v>132.0</v>
      </c>
      <c r="N67" s="4">
        <v>132.0</v>
      </c>
      <c r="O67" s="4">
        <v>223.0</v>
      </c>
      <c r="P67" s="4">
        <v>55.0</v>
      </c>
      <c r="Q67" s="4">
        <v>55.0</v>
      </c>
      <c r="R67" s="4">
        <v>116.0</v>
      </c>
      <c r="S67" s="4">
        <v>54.0</v>
      </c>
      <c r="T67" s="4">
        <v>54.0</v>
      </c>
    </row>
    <row r="68">
      <c r="L68" s="2" t="s">
        <v>34</v>
      </c>
      <c r="M68" s="4">
        <v>0.0</v>
      </c>
      <c r="N68" s="4">
        <v>0.0</v>
      </c>
      <c r="O68" s="4">
        <v>0.0</v>
      </c>
      <c r="P68" s="4">
        <v>0.0</v>
      </c>
      <c r="Q68" s="4">
        <v>0.0</v>
      </c>
      <c r="R68" s="4">
        <v>0.0</v>
      </c>
      <c r="S68" s="4">
        <v>0.0</v>
      </c>
      <c r="T68" s="4">
        <v>0.0</v>
      </c>
    </row>
    <row r="69">
      <c r="L69" s="2" t="s">
        <v>87</v>
      </c>
      <c r="M69" s="4">
        <v>0.0</v>
      </c>
      <c r="N69" s="4">
        <v>0.0</v>
      </c>
      <c r="O69" s="4">
        <v>0.0</v>
      </c>
      <c r="P69" s="4">
        <v>0.0</v>
      </c>
      <c r="Q69" s="4">
        <v>0.0</v>
      </c>
      <c r="R69" s="4">
        <v>0.0</v>
      </c>
      <c r="S69" s="4">
        <v>0.0</v>
      </c>
      <c r="T69" s="4">
        <v>0.0</v>
      </c>
    </row>
    <row r="70">
      <c r="L70" s="2" t="s">
        <v>36</v>
      </c>
      <c r="M70" s="4">
        <v>2.0</v>
      </c>
      <c r="N70" s="4">
        <v>1324.0</v>
      </c>
      <c r="O70" s="4">
        <v>2.0</v>
      </c>
      <c r="P70" s="4">
        <v>4.0</v>
      </c>
      <c r="Q70" s="4">
        <v>181.0</v>
      </c>
      <c r="R70" s="4">
        <v>2.0</v>
      </c>
      <c r="S70" s="4">
        <v>172.0</v>
      </c>
      <c r="T70" s="4">
        <v>132.0</v>
      </c>
    </row>
    <row r="71">
      <c r="L71" s="2" t="s">
        <v>88</v>
      </c>
      <c r="M71" s="4">
        <v>0.0</v>
      </c>
      <c r="N71" s="4">
        <v>0.0</v>
      </c>
      <c r="O71" s="4">
        <v>0.0</v>
      </c>
      <c r="P71" s="4">
        <v>0.0</v>
      </c>
      <c r="Q71" s="4">
        <v>0.0</v>
      </c>
      <c r="R71" s="4">
        <v>0.0</v>
      </c>
      <c r="S71" s="4">
        <v>0.0</v>
      </c>
      <c r="T71" s="4">
        <v>0.0</v>
      </c>
    </row>
    <row r="72">
      <c r="L72" s="2" t="s">
        <v>89</v>
      </c>
      <c r="M72" s="4">
        <v>0.0</v>
      </c>
      <c r="N72" s="4">
        <v>0.0</v>
      </c>
      <c r="O72" s="4">
        <v>0.0</v>
      </c>
      <c r="P72" s="4">
        <v>0.0</v>
      </c>
      <c r="Q72" s="4">
        <v>0.0</v>
      </c>
      <c r="R72" s="4">
        <v>0.0</v>
      </c>
      <c r="S72" s="4">
        <v>0.0</v>
      </c>
      <c r="T72" s="4">
        <v>0.0</v>
      </c>
    </row>
    <row r="73">
      <c r="L73" s="2" t="s">
        <v>90</v>
      </c>
      <c r="M73" s="4">
        <v>0.0</v>
      </c>
      <c r="N73" s="4">
        <v>0.0</v>
      </c>
      <c r="O73" s="4">
        <v>5.0</v>
      </c>
      <c r="P73" s="4">
        <v>7.0</v>
      </c>
      <c r="Q73" s="4">
        <v>8.0</v>
      </c>
      <c r="R73" s="4">
        <v>6.0</v>
      </c>
      <c r="S73" s="4">
        <v>10.0</v>
      </c>
      <c r="T73" s="4">
        <v>0.0</v>
      </c>
    </row>
    <row r="74">
      <c r="L74" s="2" t="s">
        <v>38</v>
      </c>
      <c r="M74" s="4">
        <v>136.0</v>
      </c>
      <c r="N74" s="4">
        <v>136.0</v>
      </c>
      <c r="O74" s="4">
        <v>343.0</v>
      </c>
      <c r="P74" s="4">
        <v>127.0</v>
      </c>
      <c r="Q74" s="4">
        <v>134.0</v>
      </c>
      <c r="R74" s="4">
        <v>241.0</v>
      </c>
      <c r="S74" s="4">
        <v>132.0</v>
      </c>
      <c r="T74" s="4">
        <v>123.0</v>
      </c>
    </row>
    <row r="75">
      <c r="M75" s="6">
        <f t="shared" ref="M75:T75" si="3">SUM(M3:M74)</f>
        <v>1863</v>
      </c>
      <c r="N75" s="6">
        <f t="shared" si="3"/>
        <v>4782</v>
      </c>
      <c r="O75" s="6">
        <f t="shared" si="3"/>
        <v>2730</v>
      </c>
      <c r="P75" s="6">
        <f t="shared" si="3"/>
        <v>1113</v>
      </c>
      <c r="Q75" s="6">
        <f t="shared" si="3"/>
        <v>1340</v>
      </c>
      <c r="R75" s="6">
        <f t="shared" si="3"/>
        <v>1938</v>
      </c>
      <c r="S75" s="6">
        <f t="shared" si="3"/>
        <v>1311</v>
      </c>
      <c r="T75" s="6">
        <f t="shared" si="3"/>
        <v>1168</v>
      </c>
    </row>
    <row r="76">
      <c r="L76" s="1" t="s">
        <v>64</v>
      </c>
      <c r="M76" s="1">
        <v>568.0</v>
      </c>
      <c r="N76" s="1">
        <v>1253.0</v>
      </c>
      <c r="O76" s="1">
        <v>544.0</v>
      </c>
      <c r="P76" s="1">
        <v>492.0</v>
      </c>
      <c r="Q76" s="1">
        <v>492.0</v>
      </c>
      <c r="R76" s="1">
        <v>639.0</v>
      </c>
      <c r="S76" s="1">
        <v>662.0</v>
      </c>
      <c r="T76" s="1">
        <v>765.0</v>
      </c>
    </row>
    <row r="77">
      <c r="L77" s="1" t="s">
        <v>124</v>
      </c>
      <c r="M77" s="6">
        <f t="shared" ref="M77:T77" si="4">M75/M76</f>
        <v>3.279929577</v>
      </c>
      <c r="N77" s="6">
        <f t="shared" si="4"/>
        <v>3.816440543</v>
      </c>
      <c r="O77" s="6">
        <f t="shared" si="4"/>
        <v>5.018382353</v>
      </c>
      <c r="P77" s="6">
        <f t="shared" si="4"/>
        <v>2.262195122</v>
      </c>
      <c r="Q77" s="6">
        <f t="shared" si="4"/>
        <v>2.723577236</v>
      </c>
      <c r="R77" s="6">
        <f t="shared" si="4"/>
        <v>3.03286385</v>
      </c>
      <c r="S77" s="6">
        <f t="shared" si="4"/>
        <v>1.980362538</v>
      </c>
      <c r="T77" s="6">
        <f t="shared" si="4"/>
        <v>1.526797386</v>
      </c>
    </row>
    <row r="78">
      <c r="M78" s="1">
        <v>248.0</v>
      </c>
      <c r="N78" s="1">
        <v>488.0</v>
      </c>
      <c r="O78" s="1">
        <v>248.0</v>
      </c>
      <c r="P78" s="1">
        <v>248.0</v>
      </c>
      <c r="Q78" s="1">
        <v>488.0</v>
      </c>
      <c r="R78" s="1">
        <v>248.0</v>
      </c>
      <c r="S78" s="1">
        <v>488.0</v>
      </c>
      <c r="T78" s="1">
        <v>488.0</v>
      </c>
    </row>
    <row r="79">
      <c r="L79" s="1" t="s">
        <v>125</v>
      </c>
      <c r="M79" s="8">
        <f t="shared" ref="M79:T79" si="5">M75/M78</f>
        <v>7.512096774</v>
      </c>
      <c r="N79" s="8">
        <f t="shared" si="5"/>
        <v>9.799180328</v>
      </c>
      <c r="O79" s="8">
        <f t="shared" si="5"/>
        <v>11.00806452</v>
      </c>
      <c r="P79" s="8">
        <f t="shared" si="5"/>
        <v>4.487903226</v>
      </c>
      <c r="Q79" s="8">
        <f t="shared" si="5"/>
        <v>2.745901639</v>
      </c>
      <c r="R79" s="8">
        <f t="shared" si="5"/>
        <v>7.814516129</v>
      </c>
      <c r="S79" s="8">
        <f t="shared" si="5"/>
        <v>2.68647541</v>
      </c>
      <c r="T79" s="8">
        <f t="shared" si="5"/>
        <v>2.393442623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</row>
    <row r="2">
      <c r="A2" s="1" t="s">
        <v>142</v>
      </c>
      <c r="B2" s="6">
        <v>52.5</v>
      </c>
      <c r="C2" s="6">
        <v>139.8</v>
      </c>
      <c r="D2" s="6">
        <v>128.25</v>
      </c>
      <c r="E2" s="6">
        <v>182.5</v>
      </c>
      <c r="F2" s="6">
        <v>67.0</v>
      </c>
      <c r="G2" s="1">
        <v>66.91</v>
      </c>
      <c r="H2" s="6">
        <v>207.0</v>
      </c>
      <c r="I2" s="9">
        <v>84.55</v>
      </c>
      <c r="J2" s="9">
        <v>3.28</v>
      </c>
      <c r="K2" s="9">
        <v>3.82</v>
      </c>
      <c r="L2" s="9">
        <v>5.02</v>
      </c>
      <c r="M2" s="9">
        <v>2.26</v>
      </c>
      <c r="N2" s="9">
        <v>2.72</v>
      </c>
      <c r="O2" s="9">
        <v>3.03</v>
      </c>
      <c r="P2" s="9">
        <v>1.98</v>
      </c>
      <c r="Q2" s="9">
        <v>1.53</v>
      </c>
    </row>
    <row r="3">
      <c r="A3" s="1" t="s">
        <v>143</v>
      </c>
      <c r="B3" s="6">
        <v>40.0</v>
      </c>
      <c r="C3" s="6">
        <v>51.5</v>
      </c>
      <c r="D3" s="6">
        <v>152.0</v>
      </c>
      <c r="E3" s="6">
        <v>210.0</v>
      </c>
      <c r="F3" s="9">
        <v>2.96</v>
      </c>
      <c r="G3" s="1">
        <v>3.19</v>
      </c>
      <c r="H3" s="1">
        <v>2.19</v>
      </c>
      <c r="I3" s="1">
        <v>3.17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25"/>
  </cols>
  <sheetData>
    <row r="1">
      <c r="B1" s="2" t="s">
        <v>144</v>
      </c>
      <c r="C1" s="2" t="s">
        <v>145</v>
      </c>
      <c r="D1" s="2" t="s">
        <v>146</v>
      </c>
      <c r="E1" s="2" t="s">
        <v>147</v>
      </c>
      <c r="F1" s="2" t="s">
        <v>148</v>
      </c>
    </row>
    <row r="2">
      <c r="A2" s="3" t="s">
        <v>149</v>
      </c>
      <c r="B2" s="1">
        <v>3.0</v>
      </c>
      <c r="C2" s="9">
        <v>2.96</v>
      </c>
      <c r="D2" s="1">
        <v>3.19</v>
      </c>
      <c r="E2" s="1">
        <v>2.19</v>
      </c>
      <c r="F2" s="9">
        <v>3.17</v>
      </c>
    </row>
    <row r="3">
      <c r="B3" s="1">
        <v>0.0</v>
      </c>
      <c r="C3" s="1">
        <v>2.0</v>
      </c>
      <c r="D3" s="1">
        <v>2.0</v>
      </c>
      <c r="E3" s="1">
        <v>3.0</v>
      </c>
      <c r="F3" s="1">
        <v>3.0</v>
      </c>
    </row>
    <row r="6">
      <c r="B6" s="2" t="s">
        <v>144</v>
      </c>
      <c r="C6" s="2" t="s">
        <v>145</v>
      </c>
      <c r="D6" s="2" t="s">
        <v>146</v>
      </c>
      <c r="E6" s="2" t="s">
        <v>147</v>
      </c>
      <c r="F6" s="2" t="s">
        <v>148</v>
      </c>
    </row>
    <row r="7">
      <c r="A7" s="3" t="s">
        <v>150</v>
      </c>
      <c r="B7" s="1">
        <v>4.0</v>
      </c>
      <c r="C7" s="6">
        <v>40.0</v>
      </c>
      <c r="D7" s="6">
        <v>51.5</v>
      </c>
      <c r="E7" s="6">
        <v>152.0</v>
      </c>
      <c r="F7" s="6">
        <v>210.0</v>
      </c>
    </row>
    <row r="8">
      <c r="A8" s="3" t="s">
        <v>149</v>
      </c>
      <c r="B8" s="1">
        <v>3.0</v>
      </c>
      <c r="C8" s="9">
        <v>2.96</v>
      </c>
      <c r="D8" s="1">
        <v>3.19</v>
      </c>
      <c r="E8" s="1">
        <v>2.19</v>
      </c>
      <c r="F8" s="9">
        <v>3.17</v>
      </c>
    </row>
    <row r="10">
      <c r="C10" s="6">
        <f>4*60</f>
        <v>240</v>
      </c>
      <c r="D10" s="6">
        <f>3*60</f>
        <v>180</v>
      </c>
      <c r="F10" s="6">
        <f>5*60</f>
        <v>300</v>
      </c>
    </row>
    <row r="11">
      <c r="C11" s="1" t="s">
        <v>65</v>
      </c>
      <c r="D11" s="1" t="s">
        <v>66</v>
      </c>
      <c r="E11" s="1" t="s">
        <v>67</v>
      </c>
      <c r="F11" s="1" t="s">
        <v>68</v>
      </c>
    </row>
    <row r="13">
      <c r="C13" s="1" t="s">
        <v>91</v>
      </c>
      <c r="D13" s="1" t="s">
        <v>92</v>
      </c>
      <c r="E13" s="1" t="s">
        <v>93</v>
      </c>
      <c r="F13" s="1" t="s">
        <v>94</v>
      </c>
      <c r="G13" s="2"/>
      <c r="H13" s="2"/>
      <c r="I13" s="2"/>
      <c r="J13" s="2"/>
    </row>
    <row r="15">
      <c r="B15" s="2" t="s">
        <v>151</v>
      </c>
      <c r="C15" s="2" t="s">
        <v>152</v>
      </c>
      <c r="D15" s="2" t="s">
        <v>153</v>
      </c>
      <c r="E15" s="2" t="s">
        <v>154</v>
      </c>
      <c r="F15" s="2" t="s">
        <v>155</v>
      </c>
    </row>
    <row r="16">
      <c r="A16" s="3" t="s">
        <v>150</v>
      </c>
      <c r="B16" s="1">
        <v>4.0</v>
      </c>
      <c r="C16" s="1">
        <v>196.0</v>
      </c>
      <c r="D16" s="6">
        <f>318+4</f>
        <v>322</v>
      </c>
      <c r="E16" s="1">
        <v>346.0</v>
      </c>
      <c r="F16" s="1">
        <v>718.0</v>
      </c>
    </row>
    <row r="17">
      <c r="A17" s="3" t="s">
        <v>149</v>
      </c>
      <c r="B17" s="1">
        <v>3.0</v>
      </c>
      <c r="C17" s="10">
        <v>260.0</v>
      </c>
      <c r="D17" s="1">
        <f>180+26+3</f>
        <v>209</v>
      </c>
      <c r="E17" s="1">
        <v>355.0</v>
      </c>
      <c r="F17" s="6">
        <v>585.0</v>
      </c>
    </row>
    <row r="20">
      <c r="D20" s="2"/>
      <c r="E20" s="2"/>
      <c r="F20" s="2"/>
      <c r="G20" s="2"/>
      <c r="H20" s="2"/>
    </row>
    <row r="21">
      <c r="C21" s="3"/>
    </row>
    <row r="27">
      <c r="C27" s="2"/>
      <c r="D27" s="2"/>
      <c r="E27" s="2"/>
      <c r="F27" s="2"/>
      <c r="G27" s="2"/>
      <c r="H27" s="2"/>
    </row>
    <row r="28">
      <c r="C28" s="2"/>
    </row>
  </sheetData>
  <drawing r:id="rId1"/>
</worksheet>
</file>