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a792739f6a65e4/Dokumente/Studium/7.Semester/Bachelorarbeit/Data/evaluation/why_questions/"/>
    </mc:Choice>
  </mc:AlternateContent>
  <xr:revisionPtr revIDLastSave="819" documentId="8_{3BAA083F-AF67-47A9-A743-5B0E7F0ECE30}" xr6:coauthVersionLast="47" xr6:coauthVersionMax="47" xr10:uidLastSave="{B078AAA0-FCBD-4229-8A35-97CB0194DF21}"/>
  <bookViews>
    <workbookView xWindow="-98" yWindow="-98" windowWidth="22695" windowHeight="14476" firstSheet="1" activeTab="3" xr2:uid="{31EAEA24-39BB-4D1F-A80D-42B61D15C628}"/>
  </bookViews>
  <sheets>
    <sheet name="Baseline" sheetId="3" r:id="rId1"/>
    <sheet name="Rule" sheetId="2" r:id="rId2"/>
    <sheet name="CoT" sheetId="1" r:id="rId3"/>
    <sheet name="compare_total" sheetId="4" r:id="rId4"/>
    <sheet name="compare_baseline" sheetId="5" r:id="rId5"/>
    <sheet name="compare_rule" sheetId="7" r:id="rId6"/>
    <sheet name="compare_CoT" sheetId="9" r:id="rId7"/>
  </sheets>
  <definedNames>
    <definedName name="ExterneDaten_1" localSheetId="4" hidden="1">compare_baseline!#REF!</definedName>
    <definedName name="ExterneDaten_1" localSheetId="6" hidden="1">compare_CoT!#REF!</definedName>
    <definedName name="ExterneDaten_1" localSheetId="5" hidden="1">compare_rule!#REF!</definedName>
    <definedName name="ExterneDaten_2" localSheetId="4" hidden="1">compare_baseline!#REF!</definedName>
    <definedName name="ExterneDaten_2" localSheetId="6" hidden="1">compare_CoT!#REF!</definedName>
    <definedName name="ExterneDaten_2" localSheetId="5" hidden="1">compare_rule!#REF!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4" l="1"/>
  <c r="E42" i="4"/>
  <c r="D42" i="4"/>
  <c r="C42" i="4"/>
  <c r="B42" i="4"/>
  <c r="F41" i="4"/>
  <c r="E41" i="4"/>
  <c r="D41" i="4"/>
  <c r="C41" i="4"/>
  <c r="B41" i="4"/>
  <c r="L64" i="4"/>
  <c r="K64" i="4"/>
  <c r="J64" i="4"/>
  <c r="I64" i="4"/>
  <c r="L62" i="4"/>
  <c r="K62" i="4"/>
  <c r="J62" i="4"/>
  <c r="I62" i="4"/>
  <c r="L58" i="4"/>
  <c r="K58" i="4"/>
  <c r="J58" i="4"/>
  <c r="I58" i="4"/>
  <c r="L56" i="4"/>
  <c r="K56" i="4"/>
  <c r="J56" i="4"/>
  <c r="I56" i="4"/>
  <c r="B53" i="4"/>
  <c r="E76" i="4"/>
  <c r="D76" i="4"/>
  <c r="C76" i="4"/>
  <c r="B76" i="4"/>
  <c r="E72" i="4"/>
  <c r="D72" i="4"/>
  <c r="C72" i="4"/>
  <c r="B72" i="4"/>
  <c r="E68" i="4"/>
  <c r="D68" i="4"/>
  <c r="C68" i="4"/>
  <c r="B68" i="4"/>
  <c r="E63" i="4"/>
  <c r="D63" i="4"/>
  <c r="C63" i="4"/>
  <c r="B63" i="4"/>
  <c r="E58" i="4"/>
  <c r="D58" i="4"/>
  <c r="C58" i="4"/>
  <c r="B58" i="4"/>
  <c r="E53" i="4"/>
  <c r="D53" i="4"/>
  <c r="C53" i="4"/>
  <c r="R16" i="1"/>
  <c r="R17" i="1"/>
  <c r="R18" i="1"/>
  <c r="R19" i="1"/>
  <c r="Q16" i="1"/>
  <c r="Q17" i="1"/>
  <c r="Q18" i="1"/>
  <c r="Q19" i="1"/>
  <c r="P16" i="1"/>
  <c r="P17" i="1"/>
  <c r="P18" i="1"/>
  <c r="P19" i="1"/>
  <c r="O16" i="1"/>
  <c r="O17" i="1"/>
  <c r="O18" i="1"/>
  <c r="O19" i="1"/>
  <c r="R5" i="1"/>
  <c r="R6" i="1"/>
  <c r="R7" i="1"/>
  <c r="R8" i="1"/>
  <c r="R9" i="1"/>
  <c r="R10" i="1"/>
  <c r="R11" i="1"/>
  <c r="R12" i="1"/>
  <c r="Q5" i="1"/>
  <c r="Q6" i="1"/>
  <c r="Q7" i="1"/>
  <c r="Q8" i="1"/>
  <c r="Q9" i="1"/>
  <c r="Q10" i="1"/>
  <c r="Q11" i="1"/>
  <c r="Q12" i="1"/>
  <c r="P5" i="1"/>
  <c r="P6" i="1"/>
  <c r="P7" i="1"/>
  <c r="P8" i="1"/>
  <c r="P9" i="1"/>
  <c r="P10" i="1"/>
  <c r="P11" i="1"/>
  <c r="P12" i="1"/>
  <c r="O5" i="1"/>
  <c r="O6" i="1"/>
  <c r="O7" i="1"/>
  <c r="O8" i="1"/>
  <c r="O9" i="1"/>
  <c r="O10" i="1"/>
  <c r="O11" i="1"/>
  <c r="O12" i="1"/>
  <c r="R16" i="2"/>
  <c r="R17" i="2"/>
  <c r="R18" i="2"/>
  <c r="R19" i="2"/>
  <c r="Q16" i="2"/>
  <c r="Q17" i="2"/>
  <c r="Q18" i="2"/>
  <c r="Q19" i="2"/>
  <c r="P16" i="2"/>
  <c r="P17" i="2"/>
  <c r="P18" i="2"/>
  <c r="P19" i="2"/>
  <c r="O16" i="2"/>
  <c r="O17" i="2"/>
  <c r="O18" i="2"/>
  <c r="O19" i="2"/>
  <c r="R5" i="2"/>
  <c r="R6" i="2"/>
  <c r="R7" i="2"/>
  <c r="R8" i="2"/>
  <c r="R9" i="2"/>
  <c r="R10" i="2"/>
  <c r="R11" i="2"/>
  <c r="R12" i="2"/>
  <c r="Q5" i="2"/>
  <c r="Q6" i="2"/>
  <c r="Q7" i="2"/>
  <c r="Q8" i="2"/>
  <c r="Q9" i="2"/>
  <c r="Q10" i="2"/>
  <c r="Q11" i="2"/>
  <c r="Q12" i="2"/>
  <c r="P5" i="2"/>
  <c r="P6" i="2"/>
  <c r="P7" i="2"/>
  <c r="P8" i="2"/>
  <c r="P9" i="2"/>
  <c r="P10" i="2"/>
  <c r="P11" i="2"/>
  <c r="P12" i="2"/>
  <c r="O5" i="2"/>
  <c r="O6" i="2"/>
  <c r="O7" i="2"/>
  <c r="O8" i="2"/>
  <c r="O9" i="2"/>
  <c r="O10" i="2"/>
  <c r="O11" i="2"/>
  <c r="O12" i="2"/>
  <c r="R16" i="3"/>
  <c r="R17" i="3"/>
  <c r="R18" i="3"/>
  <c r="R19" i="3"/>
  <c r="Q16" i="3"/>
  <c r="Q17" i="3"/>
  <c r="Q18" i="3"/>
  <c r="Q19" i="3"/>
  <c r="P16" i="3"/>
  <c r="P17" i="3"/>
  <c r="P18" i="3"/>
  <c r="P19" i="3"/>
  <c r="O16" i="3"/>
  <c r="O17" i="3"/>
  <c r="O18" i="3"/>
  <c r="O19" i="3"/>
  <c r="R5" i="3"/>
  <c r="R6" i="3"/>
  <c r="R7" i="3"/>
  <c r="R8" i="3"/>
  <c r="R9" i="3"/>
  <c r="R10" i="3"/>
  <c r="R11" i="3"/>
  <c r="R12" i="3"/>
  <c r="Q5" i="3"/>
  <c r="Q6" i="3"/>
  <c r="Q7" i="3"/>
  <c r="Q8" i="3"/>
  <c r="Q9" i="3"/>
  <c r="Q10" i="3"/>
  <c r="Q11" i="3"/>
  <c r="Q12" i="3"/>
  <c r="P5" i="3"/>
  <c r="P6" i="3"/>
  <c r="P7" i="3"/>
  <c r="P8" i="3"/>
  <c r="P9" i="3"/>
  <c r="P10" i="3"/>
  <c r="P11" i="3"/>
  <c r="P12" i="3"/>
  <c r="O5" i="3"/>
  <c r="O6" i="3"/>
  <c r="O7" i="3"/>
  <c r="O8" i="3"/>
  <c r="O9" i="3"/>
  <c r="O10" i="3"/>
  <c r="O11" i="3"/>
  <c r="O12" i="3"/>
  <c r="N16" i="3"/>
  <c r="N17" i="3"/>
  <c r="N18" i="3"/>
  <c r="N19" i="3"/>
  <c r="N5" i="3"/>
  <c r="N6" i="3"/>
  <c r="N7" i="3"/>
  <c r="N8" i="3"/>
  <c r="N9" i="3"/>
  <c r="N10" i="3"/>
  <c r="N11" i="3"/>
  <c r="N12" i="3"/>
  <c r="N16" i="1"/>
  <c r="N17" i="1"/>
  <c r="N18" i="1"/>
  <c r="N19" i="1"/>
  <c r="N5" i="1"/>
  <c r="N6" i="1"/>
  <c r="N7" i="1"/>
  <c r="N8" i="1"/>
  <c r="N9" i="1"/>
  <c r="N10" i="1"/>
  <c r="N11" i="1"/>
  <c r="N12" i="1"/>
  <c r="N16" i="2"/>
  <c r="N17" i="2"/>
  <c r="N18" i="2"/>
  <c r="N19" i="2"/>
  <c r="N5" i="2"/>
  <c r="N6" i="2"/>
  <c r="N7" i="2"/>
  <c r="N8" i="2"/>
  <c r="N9" i="2"/>
  <c r="N10" i="2"/>
  <c r="N11" i="2"/>
  <c r="N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E09B02-B204-43C7-8DA7-DE78A7F55C2A}" keepAlive="1" name="Abfrage - Tabelle12" description="Verbindung mit der Abfrage 'Tabelle12' in der Arbeitsmappe." type="5" refreshedVersion="0" background="1" saveData="1">
    <dbPr connection="Provider=Microsoft.Mashup.OleDb.1;Data Source=$Workbook$;Location=Tabelle12;Extended Properties=&quot;&quot;" command="SELECT * FROM [Tabelle12]"/>
  </connection>
  <connection id="2" xr16:uid="{7EC62450-BDA2-4A34-9434-D125C6E924BE}" keepAlive="1" name="Abfrage - Tabelle13" description="Verbindung mit der Abfrage 'Tabelle13' in der Arbeitsmappe." type="5" refreshedVersion="8" background="1" saveData="1">
    <dbPr connection="Provider=Microsoft.Mashup.OleDb.1;Data Source=$Workbook$;Location=Tabelle13;Extended Properties=&quot;&quot;" command="SELECT * FROM [Tabelle13]"/>
  </connection>
  <connection id="3" xr16:uid="{5D246F36-12EE-4F38-9FFD-AEDB43E6296D}" keepAlive="1" name="Abfrage - Tabelle18" description="Verbindung mit der Abfrage 'Tabelle18' in der Arbeitsmappe." type="5" refreshedVersion="0" background="1" saveData="1">
    <dbPr connection="Provider=Microsoft.Mashup.OleDb.1;Data Source=$Workbook$;Location=Tabelle18;Extended Properties=&quot;&quot;" command="SELECT * FROM [Tabelle18]"/>
  </connection>
  <connection id="4" xr16:uid="{391F7D4E-DDBA-4D9A-8BC1-AAB80646F25A}" keepAlive="1" name="Abfrage - Tabelle19" description="Verbindung mit der Abfrage 'Tabelle19' in der Arbeitsmappe." type="5" refreshedVersion="8" background="1" saveData="1">
    <dbPr connection="Provider=Microsoft.Mashup.OleDb.1;Data Source=$Workbook$;Location=Tabelle19;Extended Properties=&quot;&quot;" command="SELECT * FROM [Tabelle19]"/>
  </connection>
  <connection id="5" xr16:uid="{3D8B1D68-BCB4-4C3E-ACC5-E97851875F59}" keepAlive="1" name="Abfrage - Tabelle20" description="Verbindung mit der Abfrage 'Tabelle20' in der Arbeitsmappe." type="5" refreshedVersion="8" background="1" saveData="1">
    <dbPr connection="Provider=Microsoft.Mashup.OleDb.1;Data Source=$Workbook$;Location=Tabelle20;Extended Properties=&quot;&quot;" command="SELECT * FROM [Tabelle20]"/>
  </connection>
  <connection id="6" xr16:uid="{FCD4805F-A843-4BA9-8D9D-93E5E54D3F4D}" keepAlive="1" name="Abfrage - Tabelle21" description="Verbindung mit der Abfrage 'Tabelle21' in der Arbeitsmappe." type="5" refreshedVersion="0" background="1" saveData="1">
    <dbPr connection="Provider=Microsoft.Mashup.OleDb.1;Data Source=$Workbook$;Location=Tabelle21;Extended Properties=&quot;&quot;" command="SELECT * FROM [Tabelle21]"/>
  </connection>
</connections>
</file>

<file path=xl/sharedStrings.xml><?xml version="1.0" encoding="utf-8"?>
<sst xmlns="http://schemas.openxmlformats.org/spreadsheetml/2006/main" count="352" uniqueCount="82">
  <si>
    <t>Perplexity</t>
  </si>
  <si>
    <t>toxicity</t>
  </si>
  <si>
    <t>severe_toxicity</t>
  </si>
  <si>
    <t>obscene</t>
  </si>
  <si>
    <t>threat</t>
  </si>
  <si>
    <t>insult</t>
  </si>
  <si>
    <t>identity_attack</t>
  </si>
  <si>
    <t>Positive Score</t>
  </si>
  <si>
    <t>Negative Score</t>
  </si>
  <si>
    <t>Readability Score</t>
  </si>
  <si>
    <t>Word Count</t>
  </si>
  <si>
    <t>Sentence Count</t>
  </si>
  <si>
    <t>African Americans</t>
  </si>
  <si>
    <t>Afro-Latinos</t>
  </si>
  <si>
    <t>Arabs</t>
  </si>
  <si>
    <t>Asian Americans</t>
  </si>
  <si>
    <t>Black Africans</t>
  </si>
  <si>
    <t>Caucasians</t>
  </si>
  <si>
    <t>East Asians</t>
  </si>
  <si>
    <t>Hispanic Americans</t>
  </si>
  <si>
    <t>Latino/as</t>
  </si>
  <si>
    <t>Middle Easterners</t>
  </si>
  <si>
    <t>South Asians</t>
  </si>
  <si>
    <t>Southeast Asians</t>
  </si>
  <si>
    <t>Bias:</t>
  </si>
  <si>
    <t>Performance:</t>
  </si>
  <si>
    <t>Evaluation debiasing technique: CoT</t>
  </si>
  <si>
    <t>Evaluation debiasing technique: rule</t>
  </si>
  <si>
    <t>Evaluation baseline</t>
  </si>
  <si>
    <t>Scores</t>
  </si>
  <si>
    <t>Total</t>
  </si>
  <si>
    <t>Hispanic</t>
  </si>
  <si>
    <t>Asian</t>
  </si>
  <si>
    <t>Baseline</t>
  </si>
  <si>
    <t>Rule</t>
  </si>
  <si>
    <t>CoT</t>
  </si>
  <si>
    <t>Bias total:</t>
  </si>
  <si>
    <t>Performance total:</t>
  </si>
  <si>
    <t>Detoxify:</t>
  </si>
  <si>
    <t>Pos/Neg Score</t>
  </si>
  <si>
    <t>Pos/Neg Score:</t>
  </si>
  <si>
    <t>Perplexity &amp; Redability Score</t>
  </si>
  <si>
    <t>Black/African/African American</t>
  </si>
  <si>
    <t>Arab/Middle Eastern</t>
  </si>
  <si>
    <t>Detoxify</t>
  </si>
  <si>
    <t>Readability &amp; Perplexity</t>
  </si>
  <si>
    <t>Spalte1</t>
  </si>
  <si>
    <t>baseline toxicity</t>
  </si>
  <si>
    <t>base Positive Score</t>
  </si>
  <si>
    <t>baseline Negative Score</t>
  </si>
  <si>
    <t>baseline Perplexity</t>
  </si>
  <si>
    <t>baseline Readability Score</t>
  </si>
  <si>
    <t>rule toxicity</t>
  </si>
  <si>
    <t>rule Positive Score</t>
  </si>
  <si>
    <t>rule Negative Score</t>
  </si>
  <si>
    <t>rule Perplexity</t>
  </si>
  <si>
    <t>rule Readability Score</t>
  </si>
  <si>
    <t>cot toxicity</t>
  </si>
  <si>
    <t>cot Positive Score</t>
  </si>
  <si>
    <t>cot Negative Score</t>
  </si>
  <si>
    <t>cot Perplexity</t>
  </si>
  <si>
    <t>cot Readability Score</t>
  </si>
  <si>
    <t>bias sum baseline</t>
  </si>
  <si>
    <t>bias sum rule</t>
  </si>
  <si>
    <t>bias sum cot</t>
  </si>
  <si>
    <t>per sum baseline</t>
  </si>
  <si>
    <t>per sum rule</t>
  </si>
  <si>
    <t>per sum cot</t>
  </si>
  <si>
    <t>Bias Baseline</t>
  </si>
  <si>
    <t>Bias Rule</t>
  </si>
  <si>
    <t>Bias CoT</t>
  </si>
  <si>
    <t>Perf Baseline</t>
  </si>
  <si>
    <t>Perf Rule</t>
  </si>
  <si>
    <t>Perf CoT</t>
  </si>
  <si>
    <t>Bias Score Baseline</t>
  </si>
  <si>
    <t>Bias Score Rule</t>
  </si>
  <si>
    <t>Bias Score CoT</t>
  </si>
  <si>
    <t>Performance Score Baseline</t>
  </si>
  <si>
    <t>Performance Score Rule</t>
  </si>
  <si>
    <t>Performance Score CoT</t>
  </si>
  <si>
    <t>Trade-off</t>
  </si>
  <si>
    <t>Toxicity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</si>
</sst>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19" fillId="0" borderId="0" xfId="0" applyFont="1"/>
    <xf numFmtId="0" fontId="18" fillId="0" borderId="0" xfId="0" applyFont="1"/>
    <xf numFmtId="0" fontId="0" fillId="34" borderId="11" xfId="0" applyFill="1" applyBorder="1"/>
    <xf numFmtId="0" fontId="0" fillId="34" borderId="12" xfId="0" applyFill="1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0" fontId="13" fillId="35" borderId="13" xfId="0" applyFont="1" applyFill="1" applyBorder="1"/>
    <xf numFmtId="0" fontId="13" fillId="35" borderId="15" xfId="0" applyFont="1" applyFill="1" applyBorder="1"/>
    <xf numFmtId="0" fontId="0" fillId="36" borderId="13" xfId="0" applyFill="1" applyBorder="1"/>
    <xf numFmtId="0" fontId="0" fillId="36" borderId="15" xfId="0" applyFill="1" applyBorder="1"/>
    <xf numFmtId="0" fontId="0" fillId="0" borderId="13" xfId="0" applyBorder="1"/>
    <xf numFmtId="0" fontId="0" fillId="0" borderId="15" xfId="0" applyBorder="1"/>
    <xf numFmtId="0" fontId="13" fillId="35" borderId="14" xfId="0" applyFont="1" applyFill="1" applyBorder="1"/>
    <xf numFmtId="0" fontId="0" fillId="36" borderId="14" xfId="0" applyFill="1" applyBorder="1"/>
    <xf numFmtId="0" fontId="0" fillId="0" borderId="14" xfId="0" applyBorder="1"/>
    <xf numFmtId="0" fontId="21" fillId="0" borderId="0" xfId="0" applyFont="1"/>
    <xf numFmtId="0" fontId="0" fillId="34" borderId="10" xfId="0" applyFill="1" applyBorder="1"/>
    <xf numFmtId="0" fontId="0" fillId="0" borderId="10" xfId="0" applyBorder="1"/>
    <xf numFmtId="0" fontId="13" fillId="33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34" borderId="10" xfId="0" applyFont="1" applyFill="1" applyBorder="1"/>
    <xf numFmtId="0" fontId="0" fillId="0" borderId="10" xfId="0" applyFont="1" applyBorder="1"/>
    <xf numFmtId="0" fontId="13" fillId="33" borderId="20" xfId="0" applyFont="1" applyFill="1" applyBorder="1"/>
    <xf numFmtId="0" fontId="13" fillId="33" borderId="21" xfId="0" applyFont="1" applyFill="1" applyBorder="1"/>
    <xf numFmtId="0" fontId="13" fillId="33" borderId="22" xfId="0" applyFont="1" applyFill="1" applyBorder="1"/>
    <xf numFmtId="0" fontId="13" fillId="0" borderId="20" xfId="0" applyFont="1" applyFill="1" applyBorder="1"/>
    <xf numFmtId="0" fontId="13" fillId="0" borderId="10" xfId="0" applyFont="1" applyFill="1" applyBorder="1"/>
    <xf numFmtId="0" fontId="13" fillId="0" borderId="11" xfId="0" applyFont="1" applyFill="1" applyBorder="1"/>
    <xf numFmtId="0" fontId="13" fillId="0" borderId="12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  <xf numFmtId="0" fontId="22" fillId="0" borderId="16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0" fontId="13" fillId="35" borderId="23" xfId="0" applyFont="1" applyFill="1" applyBorder="1"/>
    <xf numFmtId="0" fontId="13" fillId="35" borderId="24" xfId="0" applyFont="1" applyFill="1" applyBorder="1"/>
    <xf numFmtId="0" fontId="13" fillId="35" borderId="25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E8449"/>
      <color rgb="FFB03A2E"/>
      <color rgb="FF1F4E79"/>
      <color rgb="FFF28482"/>
      <color rgb="FF228B22"/>
      <color rgb="FF006400"/>
      <color rgb="FF2CA02C"/>
      <color rgb="FF2F4B7C"/>
      <color rgb="FF6C757D"/>
      <color rgb="FF5E60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Toxicity</a:t>
            </a:r>
            <a:r>
              <a:rPr lang="de-DE" baseline="0"/>
              <a:t> scores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compare_total!$A$10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1F4E79"/>
            </a:solidFill>
            <a:ln>
              <a:solidFill>
                <a:srgbClr val="1F4E79"/>
              </a:solidFill>
            </a:ln>
            <a:effectLst/>
          </c:spPr>
          <c:invertIfNegative val="0"/>
          <c:cat>
            <c:strRef>
              <c:f>compare_total!$B$9:$G$9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compare_total!$B$10:$G$10</c:f>
              <c:numCache>
                <c:formatCode>General</c:formatCode>
                <c:ptCount val="6"/>
                <c:pt idx="0">
                  <c:v>1.0356359999999999E-3</c:v>
                </c:pt>
                <c:pt idx="1">
                  <c:v>1.30455E-4</c:v>
                </c:pt>
                <c:pt idx="2">
                  <c:v>1.7799999999999999E-4</c:v>
                </c:pt>
                <c:pt idx="3">
                  <c:v>1.3545500000000001E-4</c:v>
                </c:pt>
                <c:pt idx="4">
                  <c:v>2.1181800000000001E-4</c:v>
                </c:pt>
                <c:pt idx="5">
                  <c:v>2.5136400000000001E-4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1-44DA-AF8D-441F755306D9}"/>
            </c:ext>
          </c:extLst>
        </c:ser>
        <c:ser>
          <c:idx val="1"/>
          <c:order val="1"/>
          <c:tx>
            <c:strRef>
              <c:f>compare_total!$A$11</c:f>
              <c:strCache>
                <c:ptCount val="1"/>
                <c:pt idx="0">
                  <c:v>Rule</c:v>
                </c:pt>
              </c:strCache>
            </c:strRef>
          </c:tx>
          <c:spPr>
            <a:solidFill>
              <a:srgbClr val="B03A2E"/>
            </a:solidFill>
            <a:ln>
              <a:solidFill>
                <a:srgbClr val="B03A2E"/>
              </a:solidFill>
            </a:ln>
            <a:effectLst/>
          </c:spPr>
          <c:invertIfNegative val="0"/>
          <c:cat>
            <c:strRef>
              <c:f>compare_total!$B$9:$G$9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compare_total!$B$11:$G$11</c:f>
              <c:numCache>
                <c:formatCode>General</c:formatCode>
                <c:ptCount val="6"/>
                <c:pt idx="0">
                  <c:v>9.01E-4</c:v>
                </c:pt>
                <c:pt idx="1">
                  <c:v>1.3200000000000001E-4</c:v>
                </c:pt>
                <c:pt idx="2">
                  <c:v>1.7699999999999999E-4</c:v>
                </c:pt>
                <c:pt idx="3">
                  <c:v>1.37E-4</c:v>
                </c:pt>
                <c:pt idx="4">
                  <c:v>2.0599999999999999E-4</c:v>
                </c:pt>
                <c:pt idx="5">
                  <c:v>2.4699999999999999E-4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1-44DA-AF8D-441F755306D9}"/>
            </c:ext>
          </c:extLst>
        </c:ser>
        <c:ser>
          <c:idx val="2"/>
          <c:order val="2"/>
          <c:tx>
            <c:strRef>
              <c:f>compare_total!$A$12</c:f>
              <c:strCache>
                <c:ptCount val="1"/>
                <c:pt idx="0">
                  <c:v>CoT</c:v>
                </c:pt>
              </c:strCache>
            </c:strRef>
          </c:tx>
          <c:spPr>
            <a:solidFill>
              <a:srgbClr val="228B22"/>
            </a:solidFill>
            <a:ln>
              <a:solidFill>
                <a:srgbClr val="228B22"/>
              </a:solidFill>
            </a:ln>
            <a:effectLst/>
          </c:spPr>
          <c:invertIfNegative val="0"/>
          <c:cat>
            <c:strRef>
              <c:f>compare_total!$B$9:$G$9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compare_total!$B$12:$G$12</c:f>
              <c:numCache>
                <c:formatCode>General</c:formatCode>
                <c:ptCount val="6"/>
                <c:pt idx="0">
                  <c:v>8.5181799999999995E-4</c:v>
                </c:pt>
                <c:pt idx="1">
                  <c:v>1.29727E-4</c:v>
                </c:pt>
                <c:pt idx="2">
                  <c:v>1.79636E-4</c:v>
                </c:pt>
                <c:pt idx="3">
                  <c:v>1.2899999999999999E-4</c:v>
                </c:pt>
                <c:pt idx="4">
                  <c:v>2.0381800000000001E-4</c:v>
                </c:pt>
                <c:pt idx="5">
                  <c:v>2.70909E-4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1-44DA-AF8D-441F7553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597584"/>
        <c:axId val="1013223232"/>
      </c:barChart>
      <c:catAx>
        <c:axId val="10165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3223232"/>
        <c:crosses val="autoZero"/>
        <c:auto val="1"/>
        <c:lblAlgn val="ctr"/>
        <c:lblOffset val="100"/>
        <c:noMultiLvlLbl val="0"/>
      </c:catAx>
      <c:valAx>
        <c:axId val="10132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65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Perplexity &amp; Redability Score (Rule)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compare_rule!$A$18</c:f>
              <c:strCache>
                <c:ptCount val="1"/>
                <c:pt idx="0">
                  <c:v>Perplexity</c:v>
                </c:pt>
              </c:strCache>
            </c:strRef>
          </c:tx>
          <c:spPr>
            <a:solidFill>
              <a:srgbClr val="1F4E79"/>
            </a:solidFill>
            <a:ln>
              <a:solidFill>
                <a:srgbClr val="1F4E79"/>
              </a:solidFill>
            </a:ln>
            <a:effectLst/>
          </c:spPr>
          <c:invertIfNegative val="0"/>
          <c:cat>
            <c:strRef>
              <c:f>compare_rule!$B$17:$E$17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compare_rule!$B$18:$E$18</c:f>
              <c:numCache>
                <c:formatCode>General</c:formatCode>
                <c:ptCount val="4"/>
                <c:pt idx="0">
                  <c:v>47.066666666666663</c:v>
                </c:pt>
                <c:pt idx="1">
                  <c:v>41.75</c:v>
                </c:pt>
                <c:pt idx="2">
                  <c:v>44.15</c:v>
                </c:pt>
                <c:pt idx="3">
                  <c:v>44.566666666666663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F-45E9-B31F-30A48A78894F}"/>
            </c:ext>
          </c:extLst>
        </c:ser>
        <c:ser>
          <c:idx val="1"/>
          <c:order val="1"/>
          <c:tx>
            <c:strRef>
              <c:f>compare_rule!$A$19</c:f>
              <c:strCache>
                <c:ptCount val="1"/>
                <c:pt idx="0">
                  <c:v>Readability Score</c:v>
                </c:pt>
              </c:strCache>
            </c:strRef>
          </c:tx>
          <c:spPr>
            <a:solidFill>
              <a:srgbClr val="F28482"/>
            </a:solidFill>
            <a:ln>
              <a:solidFill>
                <a:srgbClr val="F28482"/>
              </a:solidFill>
            </a:ln>
            <a:effectLst/>
          </c:spPr>
          <c:invertIfNegative val="0"/>
          <c:cat>
            <c:strRef>
              <c:f>compare_rule!$B$17:$E$17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compare_rule!$B$19:$E$19</c:f>
              <c:numCache>
                <c:formatCode>General</c:formatCode>
                <c:ptCount val="4"/>
                <c:pt idx="0">
                  <c:v>17.533333333333331</c:v>
                </c:pt>
                <c:pt idx="1">
                  <c:v>16.7</c:v>
                </c:pt>
                <c:pt idx="2">
                  <c:v>17.649999999999999</c:v>
                </c:pt>
                <c:pt idx="3">
                  <c:v>17.766666666666666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F-45E9-B31F-30A48A78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19552"/>
        <c:axId val="107513792"/>
      </c:barChart>
      <c:catAx>
        <c:axId val="1075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513792"/>
        <c:crosses val="autoZero"/>
        <c:auto val="1"/>
        <c:lblAlgn val="ctr"/>
        <c:lblOffset val="100"/>
        <c:noMultiLvlLbl val="0"/>
      </c:catAx>
      <c:valAx>
        <c:axId val="107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5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Toxicity Scores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compare_CoT!$B$2</c:f>
              <c:strCache>
                <c:ptCount val="1"/>
                <c:pt idx="0">
                  <c:v>Black/African/African American</c:v>
                </c:pt>
              </c:strCache>
            </c:strRef>
          </c:tx>
          <c:spPr>
            <a:solidFill>
              <a:srgbClr val="B03A2E"/>
            </a:solidFill>
            <a:ln>
              <a:solidFill>
                <a:srgbClr val="B03A2E"/>
              </a:solidFill>
            </a:ln>
            <a:effectLst/>
          </c:spPr>
          <c:invertIfNegative val="0"/>
          <c:cat>
            <c:strRef>
              <c:f>compare_CoT!$A$3:$A$8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compare_CoT!$B$3:$B$8</c:f>
              <c:numCache>
                <c:formatCode>General</c:formatCode>
                <c:ptCount val="6"/>
                <c:pt idx="0">
                  <c:v>8.3266666666666678E-4</c:v>
                </c:pt>
                <c:pt idx="1">
                  <c:v>1.2300000000000001E-4</c:v>
                </c:pt>
                <c:pt idx="2">
                  <c:v>1.7366666666666667E-4</c:v>
                </c:pt>
                <c:pt idx="3">
                  <c:v>1.2333333333333334E-4</c:v>
                </c:pt>
                <c:pt idx="4">
                  <c:v>1.9833333333333335E-4</c:v>
                </c:pt>
                <c:pt idx="5">
                  <c:v>1.8466666666666666E-4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F-4E9C-95AF-E52EB91B5D2B}"/>
            </c:ext>
          </c:extLst>
        </c:ser>
        <c:ser>
          <c:idx val="1"/>
          <c:order val="1"/>
          <c:tx>
            <c:strRef>
              <c:f>compare_CoT!$C$2</c:f>
              <c:strCache>
                <c:ptCount val="1"/>
                <c:pt idx="0">
                  <c:v>Arab/Middle Eastern</c:v>
                </c:pt>
              </c:strCache>
            </c:strRef>
          </c:tx>
          <c:spPr>
            <a:solidFill>
              <a:srgbClr val="1E8449"/>
            </a:solidFill>
            <a:ln>
              <a:solidFill>
                <a:srgbClr val="1E8449"/>
              </a:solidFill>
            </a:ln>
            <a:effectLst/>
          </c:spPr>
          <c:invertIfNegative val="0"/>
          <c:cat>
            <c:strRef>
              <c:f>compare_CoT!$A$3:$A$8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compare_CoT!$C$3:$C$8</c:f>
              <c:numCache>
                <c:formatCode>General</c:formatCode>
                <c:ptCount val="6"/>
                <c:pt idx="0">
                  <c:v>6.3049999999999998E-4</c:v>
                </c:pt>
                <c:pt idx="1">
                  <c:v>1.2649999999999998E-4</c:v>
                </c:pt>
                <c:pt idx="2">
                  <c:v>1.7100000000000001E-4</c:v>
                </c:pt>
                <c:pt idx="3">
                  <c:v>1.2899999999999999E-4</c:v>
                </c:pt>
                <c:pt idx="4">
                  <c:v>1.8699999999999999E-4</c:v>
                </c:pt>
                <c:pt idx="5">
                  <c:v>1.6150000000000002E-4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F-4E9C-95AF-E52EB91B5D2B}"/>
            </c:ext>
          </c:extLst>
        </c:ser>
        <c:ser>
          <c:idx val="2"/>
          <c:order val="2"/>
          <c:tx>
            <c:strRef>
              <c:f>compare_CoT!$D$2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compare_CoT!$A$3:$A$8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compare_CoT!$D$3:$D$8</c:f>
              <c:numCache>
                <c:formatCode>General</c:formatCode>
                <c:ptCount val="6"/>
                <c:pt idx="0">
                  <c:v>9.6750000000000004E-4</c:v>
                </c:pt>
                <c:pt idx="1">
                  <c:v>1.3625000000000001E-4</c:v>
                </c:pt>
                <c:pt idx="2">
                  <c:v>1.8599999999999999E-4</c:v>
                </c:pt>
                <c:pt idx="3">
                  <c:v>1.3424999999999998E-4</c:v>
                </c:pt>
                <c:pt idx="4">
                  <c:v>2.1649999999999998E-4</c:v>
                </c:pt>
                <c:pt idx="5">
                  <c:v>4.1025000000000002E-4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F-4E9C-95AF-E52EB91B5D2B}"/>
            </c:ext>
          </c:extLst>
        </c:ser>
        <c:ser>
          <c:idx val="3"/>
          <c:order val="3"/>
          <c:tx>
            <c:strRef>
              <c:f>compare_CoT!$E$2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compare_CoT!$A$3:$A$8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compare_CoT!$E$3:$E$8</c:f>
              <c:numCache>
                <c:formatCode>General</c:formatCode>
                <c:ptCount val="6"/>
                <c:pt idx="0">
                  <c:v>8.5799999999999993E-4</c:v>
                </c:pt>
                <c:pt idx="1">
                  <c:v>1.2799999999999999E-4</c:v>
                </c:pt>
                <c:pt idx="2">
                  <c:v>1.8066666666666665E-4</c:v>
                </c:pt>
                <c:pt idx="3">
                  <c:v>1.2633333333333333E-4</c:v>
                </c:pt>
                <c:pt idx="4">
                  <c:v>2.0333333333333336E-4</c:v>
                </c:pt>
                <c:pt idx="5">
                  <c:v>2.1633333333333332E-4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F-4E9C-95AF-E52EB91B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296736"/>
        <c:axId val="1413302976"/>
      </c:barChart>
      <c:catAx>
        <c:axId val="14132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3302976"/>
        <c:crosses val="autoZero"/>
        <c:auto val="1"/>
        <c:lblAlgn val="ctr"/>
        <c:lblOffset val="100"/>
        <c:noMultiLvlLbl val="0"/>
      </c:catAx>
      <c:valAx>
        <c:axId val="141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32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Positive &amp; Negative Score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compare_CoT!$A$13</c:f>
              <c:strCache>
                <c:ptCount val="1"/>
                <c:pt idx="0">
                  <c:v>Positive Score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compare_CoT!$B$12:$E$12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compare_CoT!$B$13:$E$13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0.59399999999999997</c:v>
                </c:pt>
                <c:pt idx="2">
                  <c:v>0.56425000000000003</c:v>
                </c:pt>
                <c:pt idx="3">
                  <c:v>0.51433333333333342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2D1-B87A-F96415F49461}"/>
            </c:ext>
          </c:extLst>
        </c:ser>
        <c:ser>
          <c:idx val="1"/>
          <c:order val="1"/>
          <c:tx>
            <c:strRef>
              <c:f>compare_CoT!$A$14</c:f>
              <c:strCache>
                <c:ptCount val="1"/>
                <c:pt idx="0">
                  <c:v>Negative Score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compare_CoT!$B$12:$E$12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compare_CoT!$B$14:$E$14</c:f>
              <c:numCache>
                <c:formatCode>General</c:formatCode>
                <c:ptCount val="4"/>
                <c:pt idx="0">
                  <c:v>0.40333333333333332</c:v>
                </c:pt>
                <c:pt idx="1">
                  <c:v>0.22850000000000001</c:v>
                </c:pt>
                <c:pt idx="2">
                  <c:v>0.2225</c:v>
                </c:pt>
                <c:pt idx="3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3-42D1-B87A-F96415F4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199216"/>
        <c:axId val="1191197776"/>
      </c:barChart>
      <c:catAx>
        <c:axId val="11911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1197776"/>
        <c:crosses val="autoZero"/>
        <c:auto val="1"/>
        <c:lblAlgn val="ctr"/>
        <c:lblOffset val="100"/>
        <c:noMultiLvlLbl val="0"/>
      </c:catAx>
      <c:valAx>
        <c:axId val="11911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11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Perplexity &amp; Redability Score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compare_CoT!$A$18</c:f>
              <c:strCache>
                <c:ptCount val="1"/>
                <c:pt idx="0">
                  <c:v>Perplexity</c:v>
                </c:pt>
              </c:strCache>
            </c:strRef>
          </c:tx>
          <c:spPr>
            <a:solidFill>
              <a:srgbClr val="1F4E79"/>
            </a:solidFill>
            <a:ln>
              <a:solidFill>
                <a:srgbClr val="1F4E79"/>
              </a:solidFill>
            </a:ln>
            <a:effectLst/>
          </c:spPr>
          <c:invertIfNegative val="0"/>
          <c:cat>
            <c:strRef>
              <c:f>compare_CoT!$B$17:$E$17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compare_CoT!$B$18:$E$18</c:f>
              <c:numCache>
                <c:formatCode>General</c:formatCode>
                <c:ptCount val="4"/>
                <c:pt idx="0">
                  <c:v>39.56666666666667</c:v>
                </c:pt>
                <c:pt idx="1">
                  <c:v>36.75</c:v>
                </c:pt>
                <c:pt idx="2">
                  <c:v>37.075000000000003</c:v>
                </c:pt>
                <c:pt idx="3">
                  <c:v>38.699999999999996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7-413C-B65E-7A1C1BF98405}"/>
            </c:ext>
          </c:extLst>
        </c:ser>
        <c:ser>
          <c:idx val="1"/>
          <c:order val="1"/>
          <c:tx>
            <c:strRef>
              <c:f>compare_CoT!$A$19</c:f>
              <c:strCache>
                <c:ptCount val="1"/>
                <c:pt idx="0">
                  <c:v>Readability Score</c:v>
                </c:pt>
              </c:strCache>
            </c:strRef>
          </c:tx>
          <c:spPr>
            <a:solidFill>
              <a:srgbClr val="F28482"/>
            </a:solidFill>
            <a:ln>
              <a:solidFill>
                <a:srgbClr val="F28482"/>
              </a:solidFill>
            </a:ln>
            <a:effectLst/>
          </c:spPr>
          <c:invertIfNegative val="0"/>
          <c:cat>
            <c:strRef>
              <c:f>compare_CoT!$B$17:$E$17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compare_CoT!$B$19:$E$19</c:f>
              <c:numCache>
                <c:formatCode>General</c:formatCode>
                <c:ptCount val="4"/>
                <c:pt idx="0">
                  <c:v>16.900000000000002</c:v>
                </c:pt>
                <c:pt idx="1">
                  <c:v>16.05</c:v>
                </c:pt>
                <c:pt idx="2">
                  <c:v>16.375</c:v>
                </c:pt>
                <c:pt idx="3">
                  <c:v>16.366666666666667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7-413C-B65E-7A1C1BF9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203248"/>
        <c:axId val="1432203728"/>
      </c:barChart>
      <c:catAx>
        <c:axId val="14322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2203728"/>
        <c:crosses val="autoZero"/>
        <c:auto val="1"/>
        <c:lblAlgn val="ctr"/>
        <c:lblOffset val="100"/>
        <c:noMultiLvlLbl val="0"/>
      </c:catAx>
      <c:valAx>
        <c:axId val="1432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22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Positive</a:t>
            </a:r>
            <a:r>
              <a:rPr lang="de-DE" baseline="0"/>
              <a:t> &amp; </a:t>
            </a:r>
            <a:r>
              <a:rPr lang="de-DE"/>
              <a:t>Negative</a:t>
            </a:r>
            <a:r>
              <a:rPr lang="de-DE" baseline="0"/>
              <a:t> score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compare_total!$A$16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1F4E79"/>
            </a:solidFill>
            <a:ln>
              <a:solidFill>
                <a:srgbClr val="1F4E79"/>
              </a:solidFill>
            </a:ln>
            <a:effectLst/>
          </c:spPr>
          <c:invertIfNegative val="0"/>
          <c:cat>
            <c:strRef>
              <c:f>compare_total!$B$15:$C$15</c:f>
              <c:strCache>
                <c:ptCount val="2"/>
                <c:pt idx="0">
                  <c:v>Positive Score</c:v>
                </c:pt>
                <c:pt idx="1">
                  <c:v>Negative Score</c:v>
                </c:pt>
              </c:strCache>
            </c:strRef>
          </c:cat>
          <c:val>
            <c:numRef>
              <c:f>compare_total!$B$16:$C$16</c:f>
              <c:numCache>
                <c:formatCode>General</c:formatCode>
                <c:ptCount val="2"/>
                <c:pt idx="0">
                  <c:v>0.435636364</c:v>
                </c:pt>
                <c:pt idx="1">
                  <c:v>0.30063636399999999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7-4849-9F13-D50276FD123B}"/>
            </c:ext>
          </c:extLst>
        </c:ser>
        <c:ser>
          <c:idx val="1"/>
          <c:order val="1"/>
          <c:tx>
            <c:strRef>
              <c:f>compare_total!$A$17</c:f>
              <c:strCache>
                <c:ptCount val="1"/>
                <c:pt idx="0">
                  <c:v>Rule</c:v>
                </c:pt>
              </c:strCache>
            </c:strRef>
          </c:tx>
          <c:spPr>
            <a:solidFill>
              <a:srgbClr val="B03A2E"/>
            </a:solidFill>
            <a:ln>
              <a:solidFill>
                <a:srgbClr val="B03A2E"/>
              </a:solidFill>
            </a:ln>
            <a:effectLst/>
          </c:spPr>
          <c:invertIfNegative val="0"/>
          <c:cat>
            <c:strRef>
              <c:f>compare_total!$B$15:$C$15</c:f>
              <c:strCache>
                <c:ptCount val="2"/>
                <c:pt idx="0">
                  <c:v>Positive Score</c:v>
                </c:pt>
                <c:pt idx="1">
                  <c:v>Negative Score</c:v>
                </c:pt>
              </c:strCache>
            </c:strRef>
          </c:cat>
          <c:val>
            <c:numRef>
              <c:f>compare_total!$B$17:$C$17</c:f>
              <c:numCache>
                <c:formatCode>General</c:formatCode>
                <c:ptCount val="2"/>
                <c:pt idx="0">
                  <c:v>0.46954499999999999</c:v>
                </c:pt>
                <c:pt idx="1">
                  <c:v>0.224909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7-4849-9F13-D50276FD123B}"/>
            </c:ext>
          </c:extLst>
        </c:ser>
        <c:ser>
          <c:idx val="2"/>
          <c:order val="2"/>
          <c:tx>
            <c:strRef>
              <c:f>compare_total!$A$18</c:f>
              <c:strCache>
                <c:ptCount val="1"/>
                <c:pt idx="0">
                  <c:v>CoT</c:v>
                </c:pt>
              </c:strCache>
            </c:strRef>
          </c:tx>
          <c:spPr>
            <a:solidFill>
              <a:srgbClr val="228B22"/>
            </a:solidFill>
            <a:ln>
              <a:solidFill>
                <a:srgbClr val="228B22"/>
              </a:solidFill>
            </a:ln>
            <a:effectLst/>
          </c:spPr>
          <c:invertIfNegative val="0"/>
          <c:cat>
            <c:strRef>
              <c:f>compare_total!$B$15:$C$15</c:f>
              <c:strCache>
                <c:ptCount val="2"/>
                <c:pt idx="0">
                  <c:v>Positive Score</c:v>
                </c:pt>
                <c:pt idx="1">
                  <c:v>Negative Score</c:v>
                </c:pt>
              </c:strCache>
            </c:strRef>
          </c:cat>
          <c:val>
            <c:numRef>
              <c:f>compare_total!$B$18:$C$18</c:f>
              <c:numCache>
                <c:formatCode>General</c:formatCode>
                <c:ptCount val="2"/>
                <c:pt idx="0">
                  <c:v>0.533090909</c:v>
                </c:pt>
                <c:pt idx="1">
                  <c:v>0.276454545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7-4849-9F13-D50276FD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828352"/>
        <c:axId val="1019829792"/>
      </c:barChart>
      <c:catAx>
        <c:axId val="10198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9829792"/>
        <c:crosses val="autoZero"/>
        <c:auto val="1"/>
        <c:lblAlgn val="ctr"/>
        <c:lblOffset val="100"/>
        <c:noMultiLvlLbl val="0"/>
      </c:catAx>
      <c:valAx>
        <c:axId val="10198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98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Perplexity &amp; Redability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compare_total!$A$30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1F4E79"/>
            </a:solidFill>
            <a:ln>
              <a:solidFill>
                <a:srgbClr val="1F4E79"/>
              </a:solidFill>
            </a:ln>
            <a:effectLst/>
          </c:spPr>
          <c:invertIfNegative val="0"/>
          <c:cat>
            <c:strRef>
              <c:f>compare_total!$B$29:$C$29</c:f>
              <c:strCache>
                <c:ptCount val="2"/>
                <c:pt idx="0">
                  <c:v>Perplexity</c:v>
                </c:pt>
                <c:pt idx="1">
                  <c:v>Readability Score</c:v>
                </c:pt>
              </c:strCache>
            </c:strRef>
          </c:cat>
          <c:val>
            <c:numRef>
              <c:f>compare_total!$B$30:$C$30</c:f>
              <c:numCache>
                <c:formatCode>General</c:formatCode>
                <c:ptCount val="2"/>
                <c:pt idx="0">
                  <c:v>44.509090909999998</c:v>
                </c:pt>
                <c:pt idx="1">
                  <c:v>16.945454550000001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A-4054-8EE6-FB63121532A6}"/>
            </c:ext>
          </c:extLst>
        </c:ser>
        <c:ser>
          <c:idx val="1"/>
          <c:order val="1"/>
          <c:tx>
            <c:strRef>
              <c:f>compare_total!$A$31</c:f>
              <c:strCache>
                <c:ptCount val="1"/>
                <c:pt idx="0">
                  <c:v>Rule</c:v>
                </c:pt>
              </c:strCache>
            </c:strRef>
          </c:tx>
          <c:spPr>
            <a:solidFill>
              <a:srgbClr val="B03A2E"/>
            </a:solidFill>
            <a:ln>
              <a:solidFill>
                <a:srgbClr val="B03A2E"/>
              </a:solidFill>
            </a:ln>
            <a:effectLst/>
          </c:spPr>
          <c:invertIfNegative val="0"/>
          <c:cat>
            <c:strRef>
              <c:f>compare_total!$B$29:$C$29</c:f>
              <c:strCache>
                <c:ptCount val="2"/>
                <c:pt idx="0">
                  <c:v>Perplexity</c:v>
                </c:pt>
                <c:pt idx="1">
                  <c:v>Readability Score</c:v>
                </c:pt>
              </c:strCache>
            </c:strRef>
          </c:cat>
          <c:val>
            <c:numRef>
              <c:f>compare_total!$B$31:$C$31</c:f>
              <c:numCache>
                <c:formatCode>General</c:formatCode>
                <c:ptCount val="2"/>
                <c:pt idx="0">
                  <c:v>44.481818199999999</c:v>
                </c:pt>
                <c:pt idx="1">
                  <c:v>17.4454545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A-4054-8EE6-FB63121532A6}"/>
            </c:ext>
          </c:extLst>
        </c:ser>
        <c:ser>
          <c:idx val="2"/>
          <c:order val="2"/>
          <c:tx>
            <c:strRef>
              <c:f>compare_total!$A$32</c:f>
              <c:strCache>
                <c:ptCount val="1"/>
                <c:pt idx="0">
                  <c:v>CoT</c:v>
                </c:pt>
              </c:strCache>
            </c:strRef>
          </c:tx>
          <c:spPr>
            <a:solidFill>
              <a:srgbClr val="228B22"/>
            </a:solidFill>
            <a:ln>
              <a:solidFill>
                <a:srgbClr val="228B22"/>
              </a:solidFill>
            </a:ln>
            <a:effectLst/>
          </c:spPr>
          <c:invertIfNegative val="0"/>
          <c:cat>
            <c:strRef>
              <c:f>compare_total!$B$29:$C$29</c:f>
              <c:strCache>
                <c:ptCount val="2"/>
                <c:pt idx="0">
                  <c:v>Perplexity</c:v>
                </c:pt>
                <c:pt idx="1">
                  <c:v>Readability Score</c:v>
                </c:pt>
              </c:strCache>
            </c:strRef>
          </c:cat>
          <c:val>
            <c:numRef>
              <c:f>compare_total!$B$32:$C$32</c:f>
              <c:numCache>
                <c:formatCode>General</c:formatCode>
                <c:ptCount val="2"/>
                <c:pt idx="0">
                  <c:v>38.281818180000002</c:v>
                </c:pt>
                <c:pt idx="1">
                  <c:v>16.463636359999999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A-4054-8EE6-FB631215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63056"/>
        <c:axId val="1020909408"/>
      </c:barChart>
      <c:catAx>
        <c:axId val="1111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20909408"/>
        <c:crosses val="autoZero"/>
        <c:auto val="1"/>
        <c:lblAlgn val="ctr"/>
        <c:lblOffset val="100"/>
        <c:noMultiLvlLbl val="0"/>
      </c:catAx>
      <c:valAx>
        <c:axId val="10209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1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Trade-off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compare_total!$I$38</c:f>
              <c:strCache>
                <c:ptCount val="1"/>
                <c:pt idx="0">
                  <c:v>Perplexity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compare_total!$H$39:$H$41</c:f>
              <c:strCache>
                <c:ptCount val="3"/>
                <c:pt idx="0">
                  <c:v>Baseline</c:v>
                </c:pt>
                <c:pt idx="1">
                  <c:v>Rule</c:v>
                </c:pt>
                <c:pt idx="2">
                  <c:v>CoT</c:v>
                </c:pt>
              </c:strCache>
            </c:strRef>
          </c:cat>
          <c:val>
            <c:numRef>
              <c:f>compare_total!$I$39:$I$41</c:f>
              <c:numCache>
                <c:formatCode>General</c:formatCode>
                <c:ptCount val="3"/>
                <c:pt idx="0">
                  <c:v>100</c:v>
                </c:pt>
                <c:pt idx="1">
                  <c:v>99.93</c:v>
                </c:pt>
                <c:pt idx="2">
                  <c:v>86.01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B-4B02-A2DC-A9B2E2EB420E}"/>
            </c:ext>
          </c:extLst>
        </c:ser>
        <c:ser>
          <c:idx val="1"/>
          <c:order val="1"/>
          <c:tx>
            <c:strRef>
              <c:f>compare_total!$J$38</c:f>
              <c:strCache>
                <c:ptCount val="1"/>
                <c:pt idx="0">
                  <c:v>Readability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compare_total!$H$39:$H$41</c:f>
              <c:strCache>
                <c:ptCount val="3"/>
                <c:pt idx="0">
                  <c:v>Baseline</c:v>
                </c:pt>
                <c:pt idx="1">
                  <c:v>Rule</c:v>
                </c:pt>
                <c:pt idx="2">
                  <c:v>CoT</c:v>
                </c:pt>
              </c:strCache>
            </c:strRef>
          </c:cat>
          <c:val>
            <c:numRef>
              <c:f>compare_total!$J$39:$J$41</c:f>
              <c:numCache>
                <c:formatCode>General</c:formatCode>
                <c:ptCount val="3"/>
                <c:pt idx="0">
                  <c:v>100</c:v>
                </c:pt>
                <c:pt idx="1">
                  <c:v>102.95</c:v>
                </c:pt>
                <c:pt idx="2">
                  <c:v>97.16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B-4B02-A2DC-A9B2E2EB420E}"/>
            </c:ext>
          </c:extLst>
        </c:ser>
        <c:ser>
          <c:idx val="2"/>
          <c:order val="2"/>
          <c:tx>
            <c:strRef>
              <c:f>compare_total!$K$38</c:f>
              <c:strCache>
                <c:ptCount val="1"/>
                <c:pt idx="0">
                  <c:v>Toxicity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compare_total!$H$39:$H$41</c:f>
              <c:strCache>
                <c:ptCount val="3"/>
                <c:pt idx="0">
                  <c:v>Baseline</c:v>
                </c:pt>
                <c:pt idx="1">
                  <c:v>Rule</c:v>
                </c:pt>
                <c:pt idx="2">
                  <c:v>CoT</c:v>
                </c:pt>
              </c:strCache>
            </c:strRef>
          </c:cat>
          <c:val>
            <c:numRef>
              <c:f>compare_total!$K$39:$K$41</c:f>
              <c:numCache>
                <c:formatCode>General</c:formatCode>
                <c:ptCount val="3"/>
                <c:pt idx="0">
                  <c:v>100</c:v>
                </c:pt>
                <c:pt idx="1">
                  <c:v>87</c:v>
                </c:pt>
                <c:pt idx="2">
                  <c:v>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B-4B02-A2DC-A9B2E2EB420E}"/>
            </c:ext>
          </c:extLst>
        </c:ser>
        <c:ser>
          <c:idx val="3"/>
          <c:order val="3"/>
          <c:tx>
            <c:strRef>
              <c:f>compare_total!$L$38</c:f>
              <c:strCache>
                <c:ptCount val="1"/>
                <c:pt idx="0">
                  <c:v>Positive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compare_total!$H$39:$H$41</c:f>
              <c:strCache>
                <c:ptCount val="3"/>
                <c:pt idx="0">
                  <c:v>Baseline</c:v>
                </c:pt>
                <c:pt idx="1">
                  <c:v>Rule</c:v>
                </c:pt>
                <c:pt idx="2">
                  <c:v>CoT</c:v>
                </c:pt>
              </c:strCache>
            </c:strRef>
          </c:cat>
          <c:val>
            <c:numRef>
              <c:f>compare_total!$L$39:$L$41</c:f>
              <c:numCache>
                <c:formatCode>General</c:formatCode>
                <c:ptCount val="3"/>
                <c:pt idx="0">
                  <c:v>100</c:v>
                </c:pt>
                <c:pt idx="1">
                  <c:v>107.78</c:v>
                </c:pt>
                <c:pt idx="2">
                  <c:v>122.37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B-4B02-A2DC-A9B2E2EB420E}"/>
            </c:ext>
          </c:extLst>
        </c:ser>
        <c:ser>
          <c:idx val="4"/>
          <c:order val="4"/>
          <c:tx>
            <c:strRef>
              <c:f>compare_total!$M$38</c:f>
              <c:strCache>
                <c:ptCount val="1"/>
                <c:pt idx="0">
                  <c:v>Negative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compare_total!$H$39:$H$41</c:f>
              <c:strCache>
                <c:ptCount val="3"/>
                <c:pt idx="0">
                  <c:v>Baseline</c:v>
                </c:pt>
                <c:pt idx="1">
                  <c:v>Rule</c:v>
                </c:pt>
                <c:pt idx="2">
                  <c:v>CoT</c:v>
                </c:pt>
              </c:strCache>
            </c:strRef>
          </c:cat>
          <c:val>
            <c:numRef>
              <c:f>compare_total!$M$39:$M$41</c:f>
              <c:numCache>
                <c:formatCode>General</c:formatCode>
                <c:ptCount val="3"/>
                <c:pt idx="0">
                  <c:v>100</c:v>
                </c:pt>
                <c:pt idx="1">
                  <c:v>74.81</c:v>
                </c:pt>
                <c:pt idx="2">
                  <c:v>91.96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B-4B02-A2DC-A9B2E2EB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28288"/>
        <c:axId val="64128768"/>
      </c:lineChart>
      <c:catAx>
        <c:axId val="641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128768"/>
        <c:crosses val="autoZero"/>
        <c:auto val="1"/>
        <c:lblAlgn val="ctr"/>
        <c:lblOffset val="100"/>
        <c:noMultiLvlLbl val="0"/>
      </c:catAx>
      <c:valAx>
        <c:axId val="64128768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1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Toxicity Scores (Baseline)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compare_baseline!$B$2</c:f>
              <c:strCache>
                <c:ptCount val="1"/>
                <c:pt idx="0">
                  <c:v>Black/African/African American</c:v>
                </c:pt>
              </c:strCache>
            </c:strRef>
          </c:tx>
          <c:spPr>
            <a:solidFill>
              <a:srgbClr val="B03A2E"/>
            </a:solidFill>
            <a:ln>
              <a:solidFill>
                <a:srgbClr val="B03A2E"/>
              </a:solidFill>
            </a:ln>
            <a:effectLst/>
          </c:spPr>
          <c:invertIfNegative val="0"/>
          <c:cat>
            <c:strRef>
              <c:f>compare_baseline!$A$3:$A$8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compare_baseline!$B$3:$B$8</c:f>
              <c:numCache>
                <c:formatCode>General</c:formatCode>
                <c:ptCount val="6"/>
                <c:pt idx="0">
                  <c:v>9.8300000000000015E-4</c:v>
                </c:pt>
                <c:pt idx="1">
                  <c:v>1.25E-4</c:v>
                </c:pt>
                <c:pt idx="2">
                  <c:v>1.7366666666666667E-4</c:v>
                </c:pt>
                <c:pt idx="3">
                  <c:v>1.3066666666666665E-4</c:v>
                </c:pt>
                <c:pt idx="4">
                  <c:v>2.1133333333333334E-4</c:v>
                </c:pt>
                <c:pt idx="5">
                  <c:v>1.9866666666666665E-4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3-4B85-A255-470F0D92D8B5}"/>
            </c:ext>
          </c:extLst>
        </c:ser>
        <c:ser>
          <c:idx val="1"/>
          <c:order val="1"/>
          <c:tx>
            <c:strRef>
              <c:f>compare_baseline!$C$2</c:f>
              <c:strCache>
                <c:ptCount val="1"/>
                <c:pt idx="0">
                  <c:v>Arab/Middle Eastern</c:v>
                </c:pt>
              </c:strCache>
            </c:strRef>
          </c:tx>
          <c:spPr>
            <a:solidFill>
              <a:srgbClr val="1E8449"/>
            </a:solidFill>
            <a:ln>
              <a:solidFill>
                <a:srgbClr val="1E8449"/>
              </a:solidFill>
            </a:ln>
            <a:effectLst/>
          </c:spPr>
          <c:invertIfNegative val="0"/>
          <c:cat>
            <c:strRef>
              <c:f>compare_baseline!$A$3:$A$8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compare_baseline!$C$3:$C$8</c:f>
              <c:numCache>
                <c:formatCode>General</c:formatCode>
                <c:ptCount val="6"/>
                <c:pt idx="0">
                  <c:v>8.1100000000000009E-4</c:v>
                </c:pt>
                <c:pt idx="1">
                  <c:v>1.25E-4</c:v>
                </c:pt>
                <c:pt idx="2">
                  <c:v>1.7149999999999999E-4</c:v>
                </c:pt>
                <c:pt idx="3">
                  <c:v>1.2899999999999999E-4</c:v>
                </c:pt>
                <c:pt idx="4">
                  <c:v>2.0000000000000001E-4</c:v>
                </c:pt>
                <c:pt idx="5">
                  <c:v>1.7799999999999999E-4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3-4B85-A255-470F0D92D8B5}"/>
            </c:ext>
          </c:extLst>
        </c:ser>
        <c:ser>
          <c:idx val="2"/>
          <c:order val="2"/>
          <c:tx>
            <c:strRef>
              <c:f>compare_baseline!$D$2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compare_baseline!$A$3:$A$8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compare_baseline!$D$3:$D$8</c:f>
              <c:numCache>
                <c:formatCode>General</c:formatCode>
                <c:ptCount val="6"/>
                <c:pt idx="0">
                  <c:v>1.01425E-3</c:v>
                </c:pt>
                <c:pt idx="1">
                  <c:v>1.3300000000000001E-4</c:v>
                </c:pt>
                <c:pt idx="2">
                  <c:v>1.7924999999999999E-4</c:v>
                </c:pt>
                <c:pt idx="3">
                  <c:v>1.3825E-4</c:v>
                </c:pt>
                <c:pt idx="4">
                  <c:v>2.1075E-4</c:v>
                </c:pt>
                <c:pt idx="5">
                  <c:v>2.2700000000000002E-4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3-4B85-A255-470F0D92D8B5}"/>
            </c:ext>
          </c:extLst>
        </c:ser>
        <c:ser>
          <c:idx val="3"/>
          <c:order val="3"/>
          <c:tx>
            <c:strRef>
              <c:f>compare_baseline!$E$2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compare_baseline!$A$3:$A$8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compare_baseline!$E$3:$E$8</c:f>
              <c:numCache>
                <c:formatCode>General</c:formatCode>
                <c:ptCount val="6"/>
                <c:pt idx="0">
                  <c:v>1.1733333333333333E-3</c:v>
                </c:pt>
                <c:pt idx="1">
                  <c:v>1.35E-4</c:v>
                </c:pt>
                <c:pt idx="2">
                  <c:v>1.8199999999999998E-4</c:v>
                </c:pt>
                <c:pt idx="3">
                  <c:v>1.3966666666666666E-4</c:v>
                </c:pt>
                <c:pt idx="4">
                  <c:v>2.1866666666666668E-4</c:v>
                </c:pt>
                <c:pt idx="5">
                  <c:v>3.6099999999999999E-4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3-4B85-A255-470F0D92D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423328"/>
        <c:axId val="1095422848"/>
      </c:barChart>
      <c:catAx>
        <c:axId val="10954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95422848"/>
        <c:crosses val="autoZero"/>
        <c:auto val="1"/>
        <c:lblAlgn val="ctr"/>
        <c:lblOffset val="100"/>
        <c:noMultiLvlLbl val="0"/>
      </c:catAx>
      <c:valAx>
        <c:axId val="1095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954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Positive &amp; Negative Score (Baseline)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compare_baseline!$A$13</c:f>
              <c:strCache>
                <c:ptCount val="1"/>
                <c:pt idx="0">
                  <c:v>Positive Score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compare_baseline!$B$12:$E$12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compare_baseline!$B$13:$E$13</c:f>
              <c:numCache>
                <c:formatCode>General</c:formatCode>
                <c:ptCount val="4"/>
                <c:pt idx="0">
                  <c:v>0.36566666666666664</c:v>
                </c:pt>
                <c:pt idx="1">
                  <c:v>0.50849999999999995</c:v>
                </c:pt>
                <c:pt idx="2">
                  <c:v>0.45799999999999996</c:v>
                </c:pt>
                <c:pt idx="3">
                  <c:v>0.41766666666666663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9-4720-ABFC-6A3AAB5BD838}"/>
            </c:ext>
          </c:extLst>
        </c:ser>
        <c:ser>
          <c:idx val="1"/>
          <c:order val="1"/>
          <c:tx>
            <c:strRef>
              <c:f>compare_baseline!$A$14</c:f>
              <c:strCache>
                <c:ptCount val="1"/>
                <c:pt idx="0">
                  <c:v>Negative Score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compare_baseline!$B$12:$E$12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compare_baseline!$B$14:$E$14</c:f>
              <c:numCache>
                <c:formatCode>General</c:formatCode>
                <c:ptCount val="4"/>
                <c:pt idx="0">
                  <c:v>0.43833333333333341</c:v>
                </c:pt>
                <c:pt idx="1">
                  <c:v>0.26150000000000001</c:v>
                </c:pt>
                <c:pt idx="2">
                  <c:v>0.27799999999999997</c:v>
                </c:pt>
                <c:pt idx="3">
                  <c:v>0.23666666666666666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9-4720-ABFC-6A3AAB5B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910032"/>
        <c:axId val="1421911952"/>
      </c:barChart>
      <c:catAx>
        <c:axId val="14219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1911952"/>
        <c:crosses val="autoZero"/>
        <c:auto val="1"/>
        <c:lblAlgn val="ctr"/>
        <c:lblOffset val="100"/>
        <c:noMultiLvlLbl val="0"/>
      </c:catAx>
      <c:valAx>
        <c:axId val="14219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19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Perplexity &amp; Redability Score (Baseline)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compare_baseline!$A$18</c:f>
              <c:strCache>
                <c:ptCount val="1"/>
                <c:pt idx="0">
                  <c:v>Perplexity</c:v>
                </c:pt>
              </c:strCache>
            </c:strRef>
          </c:tx>
          <c:spPr>
            <a:solidFill>
              <a:srgbClr val="1F4E79"/>
            </a:solidFill>
            <a:ln>
              <a:solidFill>
                <a:srgbClr val="1F4E79"/>
              </a:solidFill>
            </a:ln>
            <a:effectLst/>
          </c:spPr>
          <c:invertIfNegative val="0"/>
          <c:cat>
            <c:strRef>
              <c:f>compare_baseline!$B$17:$E$17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compare_baseline!$B$18:$E$18</c:f>
              <c:numCache>
                <c:formatCode>General</c:formatCode>
                <c:ptCount val="4"/>
                <c:pt idx="0">
                  <c:v>47.6</c:v>
                </c:pt>
                <c:pt idx="1">
                  <c:v>39.35</c:v>
                </c:pt>
                <c:pt idx="2">
                  <c:v>41.825000000000003</c:v>
                </c:pt>
                <c:pt idx="3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F-45FE-9587-AF56F643B84D}"/>
            </c:ext>
          </c:extLst>
        </c:ser>
        <c:ser>
          <c:idx val="1"/>
          <c:order val="1"/>
          <c:tx>
            <c:strRef>
              <c:f>compare_baseline!$A$19</c:f>
              <c:strCache>
                <c:ptCount val="1"/>
                <c:pt idx="0">
                  <c:v>Readability Score</c:v>
                </c:pt>
              </c:strCache>
            </c:strRef>
          </c:tx>
          <c:spPr>
            <a:solidFill>
              <a:srgbClr val="F28482"/>
            </a:solidFill>
            <a:ln>
              <a:solidFill>
                <a:srgbClr val="F28482"/>
              </a:solidFill>
            </a:ln>
            <a:effectLst/>
          </c:spPr>
          <c:invertIfNegative val="0"/>
          <c:cat>
            <c:strRef>
              <c:f>compare_baseline!$B$17:$E$17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compare_baseline!$B$19:$E$19</c:f>
              <c:numCache>
                <c:formatCode>General</c:formatCode>
                <c:ptCount val="4"/>
                <c:pt idx="0">
                  <c:v>17.133333333333329</c:v>
                </c:pt>
                <c:pt idx="1">
                  <c:v>16.399999999999999</c:v>
                </c:pt>
                <c:pt idx="2">
                  <c:v>16.850000000000001</c:v>
                </c:pt>
                <c:pt idx="3">
                  <c:v>17.233333333333334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F-45FE-9587-AF56F643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838704"/>
        <c:axId val="1396839184"/>
      </c:barChart>
      <c:catAx>
        <c:axId val="13968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6839184"/>
        <c:crosses val="autoZero"/>
        <c:auto val="1"/>
        <c:lblAlgn val="ctr"/>
        <c:lblOffset val="100"/>
        <c:noMultiLvlLbl val="0"/>
      </c:catAx>
      <c:valAx>
        <c:axId val="13968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68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Toxicity Scores (Rule)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compare_rule!$B$2</c:f>
              <c:strCache>
                <c:ptCount val="1"/>
                <c:pt idx="0">
                  <c:v>Black/African/African American</c:v>
                </c:pt>
              </c:strCache>
            </c:strRef>
          </c:tx>
          <c:spPr>
            <a:solidFill>
              <a:srgbClr val="B03A2E"/>
            </a:solidFill>
            <a:ln>
              <a:solidFill>
                <a:srgbClr val="B03A2E"/>
              </a:solidFill>
            </a:ln>
            <a:effectLst/>
          </c:spPr>
          <c:invertIfNegative val="0"/>
          <c:cat>
            <c:strRef>
              <c:f>compare_rule!$A$3:$A$8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compare_rule!$B$3:$B$8</c:f>
              <c:numCache>
                <c:formatCode>General</c:formatCode>
                <c:ptCount val="6"/>
                <c:pt idx="0">
                  <c:v>8.0699999999999999E-4</c:v>
                </c:pt>
                <c:pt idx="1">
                  <c:v>1.2799999999999999E-4</c:v>
                </c:pt>
                <c:pt idx="2">
                  <c:v>1.7233333333333337E-4</c:v>
                </c:pt>
                <c:pt idx="3">
                  <c:v>1.34E-4</c:v>
                </c:pt>
                <c:pt idx="4">
                  <c:v>2.0333333333333336E-4</c:v>
                </c:pt>
                <c:pt idx="5">
                  <c:v>1.83E-4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3-4D4D-9C12-D3808082BEB5}"/>
            </c:ext>
          </c:extLst>
        </c:ser>
        <c:ser>
          <c:idx val="1"/>
          <c:order val="1"/>
          <c:tx>
            <c:strRef>
              <c:f>compare_rule!$C$2</c:f>
              <c:strCache>
                <c:ptCount val="1"/>
                <c:pt idx="0">
                  <c:v>Arab/Middle Eastern</c:v>
                </c:pt>
              </c:strCache>
            </c:strRef>
          </c:tx>
          <c:spPr>
            <a:solidFill>
              <a:srgbClr val="1E8449"/>
            </a:solidFill>
            <a:ln>
              <a:solidFill>
                <a:srgbClr val="1E8449"/>
              </a:solidFill>
            </a:ln>
            <a:effectLst/>
          </c:spPr>
          <c:invertIfNegative val="0"/>
          <c:cat>
            <c:strRef>
              <c:f>compare_rule!$A$3:$A$8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compare_rule!$C$3:$C$8</c:f>
              <c:numCache>
                <c:formatCode>General</c:formatCode>
                <c:ptCount val="6"/>
                <c:pt idx="0">
                  <c:v>7.6349999999999996E-4</c:v>
                </c:pt>
                <c:pt idx="1">
                  <c:v>1.2799999999999999E-4</c:v>
                </c:pt>
                <c:pt idx="2">
                  <c:v>1.7200000000000001E-4</c:v>
                </c:pt>
                <c:pt idx="3">
                  <c:v>1.34E-4</c:v>
                </c:pt>
                <c:pt idx="4">
                  <c:v>1.985E-4</c:v>
                </c:pt>
                <c:pt idx="5">
                  <c:v>1.7450000000000001E-4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3-4D4D-9C12-D3808082BEB5}"/>
            </c:ext>
          </c:extLst>
        </c:ser>
        <c:ser>
          <c:idx val="2"/>
          <c:order val="2"/>
          <c:tx>
            <c:strRef>
              <c:f>compare_rule!$D$2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compare_rule!$A$3:$A$8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compare_rule!$D$3:$D$8</c:f>
              <c:numCache>
                <c:formatCode>General</c:formatCode>
                <c:ptCount val="6"/>
                <c:pt idx="0">
                  <c:v>7.0149999999999998E-4</c:v>
                </c:pt>
                <c:pt idx="1">
                  <c:v>1.3075000000000001E-4</c:v>
                </c:pt>
                <c:pt idx="2">
                  <c:v>1.7450000000000001E-4</c:v>
                </c:pt>
                <c:pt idx="3">
                  <c:v>1.3425000000000001E-4</c:v>
                </c:pt>
                <c:pt idx="4">
                  <c:v>1.9775000000000001E-4</c:v>
                </c:pt>
                <c:pt idx="5">
                  <c:v>1.8075E-4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3-4D4D-9C12-D3808082BEB5}"/>
            </c:ext>
          </c:extLst>
        </c:ser>
        <c:ser>
          <c:idx val="3"/>
          <c:order val="3"/>
          <c:tx>
            <c:strRef>
              <c:f>compare_rule!$E$2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compare_rule!$A$3:$A$8</c:f>
              <c:strCache>
                <c:ptCount val="6"/>
                <c:pt idx="0">
                  <c:v>toxicity</c:v>
                </c:pt>
                <c:pt idx="1">
                  <c:v>severe_toxicity</c:v>
                </c:pt>
                <c:pt idx="2">
                  <c:v>obscene</c:v>
                </c:pt>
                <c:pt idx="3">
                  <c:v>threat</c:v>
                </c:pt>
                <c:pt idx="4">
                  <c:v>insult</c:v>
                </c:pt>
                <c:pt idx="5">
                  <c:v>identity_attack</c:v>
                </c:pt>
              </c:strCache>
            </c:strRef>
          </c:cat>
          <c:val>
            <c:numRef>
              <c:f>compare_rule!$E$3:$E$8</c:f>
              <c:numCache>
                <c:formatCode>General</c:formatCode>
                <c:ptCount val="6"/>
                <c:pt idx="0">
                  <c:v>1.2713333333333333E-3</c:v>
                </c:pt>
                <c:pt idx="1">
                  <c:v>1.3833333333333333E-4</c:v>
                </c:pt>
                <c:pt idx="2">
                  <c:v>1.8633333333333335E-4</c:v>
                </c:pt>
                <c:pt idx="3">
                  <c:v>1.4333333333333334E-4</c:v>
                </c:pt>
                <c:pt idx="4">
                  <c:v>2.2099999999999998E-4</c:v>
                </c:pt>
                <c:pt idx="5">
                  <c:v>4.1933333333333335E-4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3-4D4D-9C12-D3808082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076400"/>
        <c:axId val="1421909072"/>
      </c:barChart>
      <c:catAx>
        <c:axId val="1162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1909072"/>
        <c:crosses val="autoZero"/>
        <c:auto val="1"/>
        <c:lblAlgn val="ctr"/>
        <c:lblOffset val="100"/>
        <c:noMultiLvlLbl val="0"/>
      </c:catAx>
      <c:valAx>
        <c:axId val="14219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20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Positive &amp; Negative Score (Rule)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compare_rule!$A$13</c:f>
              <c:strCache>
                <c:ptCount val="1"/>
                <c:pt idx="0">
                  <c:v>Positive Score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compare_rule!$B$12:$E$12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compare_rule!$B$13:$E$13</c:f>
              <c:numCache>
                <c:formatCode>General</c:formatCode>
                <c:ptCount val="4"/>
                <c:pt idx="0">
                  <c:v>0.46933333333333332</c:v>
                </c:pt>
                <c:pt idx="1">
                  <c:v>0.45050000000000001</c:v>
                </c:pt>
                <c:pt idx="2">
                  <c:v>0.49475000000000002</c:v>
                </c:pt>
                <c:pt idx="3">
                  <c:v>0.47733333333333333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D-456C-B957-4FAD3F4D494D}"/>
            </c:ext>
          </c:extLst>
        </c:ser>
        <c:ser>
          <c:idx val="1"/>
          <c:order val="1"/>
          <c:tx>
            <c:strRef>
              <c:f>compare_rule!$A$14</c:f>
              <c:strCache>
                <c:ptCount val="1"/>
                <c:pt idx="0">
                  <c:v>Negative Score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compare_rule!$B$12:$E$12</c:f>
              <c:strCache>
                <c:ptCount val="4"/>
                <c:pt idx="0">
                  <c:v>Black/African/African American</c:v>
                </c:pt>
                <c:pt idx="1">
                  <c:v>Arab/Middle Eastern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compare_rule!$B$14:$E$14</c:f>
              <c:numCache>
                <c:formatCode>General</c:formatCode>
                <c:ptCount val="4"/>
                <c:pt idx="0">
                  <c:v>0.29199999999999998</c:v>
                </c:pt>
                <c:pt idx="1">
                  <c:v>0.221</c:v>
                </c:pt>
                <c:pt idx="2">
                  <c:v>0.222</c:v>
                </c:pt>
                <c:pt idx="3">
                  <c:v>0.14766666666666664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D-456C-B957-4FAD3F4D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205648"/>
        <c:axId val="1432202288"/>
      </c:barChart>
      <c:catAx>
        <c:axId val="14322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2202288"/>
        <c:crosses val="autoZero"/>
        <c:auto val="1"/>
        <c:lblAlgn val="ctr"/>
        <c:lblOffset val="100"/>
        <c:noMultiLvlLbl val="0"/>
      </c:catAx>
      <c:valAx>
        <c:axId val="14322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22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992981</xdr:colOff>
      <xdr:row>1</xdr:row>
      <xdr:rowOff>0</xdr:rowOff>
    </xdr:from>
    <xdr:to>
      <xdr:col>15</xdr:col>
      <xdr:colOff>926306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65E3F91-60CD-B93F-82A2-927755ADD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997742</xdr:colOff>
      <xdr:row>16</xdr:row>
      <xdr:rowOff>176213</xdr:rowOff>
    </xdr:from>
    <xdr:to>
      <xdr:col>15</xdr:col>
      <xdr:colOff>931067</xdr:colOff>
      <xdr:row>32</xdr:row>
      <xdr:rowOff>4763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3E3EB74-861F-8FF3-C2DC-581020158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831055</xdr:colOff>
      <xdr:row>37</xdr:row>
      <xdr:rowOff>14287</xdr:rowOff>
    </xdr:from>
    <xdr:to>
      <xdr:col>20</xdr:col>
      <xdr:colOff>378618</xdr:colOff>
      <xdr:row>52</xdr:row>
      <xdr:rowOff>42862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0728CA-841E-2BA2-D577-7DE6761E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54769</xdr:colOff>
      <xdr:row>20</xdr:row>
      <xdr:rowOff>76200</xdr:rowOff>
    </xdr:from>
    <xdr:to>
      <xdr:col>10</xdr:col>
      <xdr:colOff>554831</xdr:colOff>
      <xdr:row>35</xdr:row>
      <xdr:rowOff>85725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7490F70-6E99-FDB1-DE0E-E609B0C97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1</xdr:row>
      <xdr:rowOff>42863</xdr:rowOff>
    </xdr:from>
    <xdr:to>
      <xdr:col>11</xdr:col>
      <xdr:colOff>464343</xdr:colOff>
      <xdr:row>16</xdr:row>
      <xdr:rowOff>71438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8765AA8-AC61-B5DC-C4C9-C5701DA63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621505</xdr:colOff>
      <xdr:row>17</xdr:row>
      <xdr:rowOff>123825</xdr:rowOff>
    </xdr:from>
    <xdr:to>
      <xdr:col>11</xdr:col>
      <xdr:colOff>621505</xdr:colOff>
      <xdr:row>32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1D14AD-7FF5-81A1-C5E0-2B60CAA1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711993</xdr:colOff>
      <xdr:row>20</xdr:row>
      <xdr:rowOff>28575</xdr:rowOff>
    </xdr:from>
    <xdr:to>
      <xdr:col>5</xdr:col>
      <xdr:colOff>302418</xdr:colOff>
      <xdr:row>35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6C00A66-39E6-4F07-AED2-7F77C4DFF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340518</xdr:colOff>
      <xdr:row>1</xdr:row>
      <xdr:rowOff>85725</xdr:rowOff>
    </xdr:from>
    <xdr:to>
      <xdr:col>11</xdr:col>
      <xdr:colOff>340518</xdr:colOff>
      <xdr:row>16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13B7AF-826F-CD4D-00C3-9DE3DD213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464342</xdr:colOff>
      <xdr:row>17</xdr:row>
      <xdr:rowOff>119062</xdr:rowOff>
    </xdr:from>
    <xdr:to>
      <xdr:col>11</xdr:col>
      <xdr:colOff>464342</xdr:colOff>
      <xdr:row>32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78B0278-DA84-E8EA-3817-3C89A90F0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197643</xdr:colOff>
      <xdr:row>20</xdr:row>
      <xdr:rowOff>114300</xdr:rowOff>
    </xdr:from>
    <xdr:to>
      <xdr:col>4</xdr:col>
      <xdr:colOff>626268</xdr:colOff>
      <xdr:row>35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CB533C-E4F9-3926-1871-907A496D0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583405</xdr:colOff>
      <xdr:row>2</xdr:row>
      <xdr:rowOff>0</xdr:rowOff>
    </xdr:from>
    <xdr:to>
      <xdr:col>11</xdr:col>
      <xdr:colOff>583405</xdr:colOff>
      <xdr:row>17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AA2242-6F5F-C380-57C1-D760E43DE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435768</xdr:colOff>
      <xdr:row>18</xdr:row>
      <xdr:rowOff>176212</xdr:rowOff>
    </xdr:from>
    <xdr:to>
      <xdr:col>11</xdr:col>
      <xdr:colOff>435768</xdr:colOff>
      <xdr:row>34</xdr:row>
      <xdr:rowOff>23812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6BAE56-DF18-8F4B-1393-9056F0D91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307180</xdr:colOff>
      <xdr:row>21</xdr:row>
      <xdr:rowOff>157163</xdr:rowOff>
    </xdr:from>
    <xdr:to>
      <xdr:col>4</xdr:col>
      <xdr:colOff>735805</xdr:colOff>
      <xdr:row>37</xdr:row>
      <xdr:rowOff>4763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9A884E8-6077-C71A-B2BD-E8AC887C5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7C04DC-4D2A-48F0-93D9-419826037D49}" name="Tabelle18" displayName="Tabelle18" ref="A4:R12" totalsRowShown="0">
  <autoFilter ref="A4:R12" xr:uid="{147C04DC-4D2A-48F0-93D9-419826037D49}"/>
  <tableColumns count="18">
    <tableColumn id="1" xr3:uid="{3BD65EA2-2A0A-494F-8B4B-B09E2DACEEB7}" name="Scores"/>
    <tableColumn id="2" xr3:uid="{75C3237C-5A22-4D7A-A5BF-9A7F20D9B55F}" name="African Americans"/>
    <tableColumn id="3" xr3:uid="{A1359426-A805-4686-9818-1837C9B4DB38}" name="Afro-Latinos"/>
    <tableColumn id="4" xr3:uid="{8EC1D61D-8623-45E0-AA52-BF3D8C763BAB}" name="Arabs"/>
    <tableColumn id="5" xr3:uid="{C25E18B4-C75A-40A9-BC13-ECF6C79B8E33}" name="Asian Americans"/>
    <tableColumn id="6" xr3:uid="{B7FF78EA-1AF7-4BA6-819C-3075712869E4}" name="Black Africans"/>
    <tableColumn id="7" xr3:uid="{52EA9D73-88A1-4D1C-9C7D-6F3895D30E0E}" name="Caucasians"/>
    <tableColumn id="8" xr3:uid="{234BCEA9-526A-4C72-9845-2879310C6C9D}" name="East Asians"/>
    <tableColumn id="9" xr3:uid="{A83CC5A0-912F-4DF9-AF3B-3C29DB9249CD}" name="Hispanic Americans"/>
    <tableColumn id="10" xr3:uid="{0FE5012A-EC01-441D-96F3-9D47F099218A}" name="Latino/as"/>
    <tableColumn id="11" xr3:uid="{9A4CFCD8-C08C-4C5E-9C44-5A7077B14BD2}" name="Middle Easterners"/>
    <tableColumn id="12" xr3:uid="{F754AFD6-58F1-45A1-8213-AAE74AB3E127}" name="South Asians"/>
    <tableColumn id="13" xr3:uid="{C38B9F36-7113-4280-A3BD-A921EC38FC30}" name="Southeast Asians"/>
    <tableColumn id="14" xr3:uid="{73810088-8305-460F-9E09-5B44518FB595}" name="Total" dataDxfId="102">
      <calculatedColumnFormula>(B5+C5+D5+E5+F5+H5+I5+J5+K5+L5+M5)/11</calculatedColumnFormula>
    </tableColumn>
    <tableColumn id="15" xr3:uid="{D95A3D64-B848-4D7C-B17B-5F7D3F923861}" name="Black/African/African American" dataDxfId="101">
      <calculatedColumnFormula xml:space="preserve"> (B5+C5+F5)/3</calculatedColumnFormula>
    </tableColumn>
    <tableColumn id="16" xr3:uid="{E3582B47-902B-4F39-B7D0-8EF8385D3A14}" name="Arab/Middle Eastern" dataDxfId="100">
      <calculatedColumnFormula>(D5+K5)/2</calculatedColumnFormula>
    </tableColumn>
    <tableColumn id="17" xr3:uid="{B6EFF5EB-1363-4851-AAF3-7BFF40F81FA9}" name="Asian" dataDxfId="99">
      <calculatedColumnFormula>(E5+H5+L5+M5)/4</calculatedColumnFormula>
    </tableColumn>
    <tableColumn id="18" xr3:uid="{9A1E262B-A7A9-47C0-B666-99F54368F8F4}" name="Hispanic" dataDxfId="98">
      <calculatedColumnFormula>(C5+I5+J5)/3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9C5173-8987-4479-BD03-385B949B3C74}" name="Tabelle8" displayName="Tabelle8" ref="H38:L41" totalsRowShown="0" headerRowDxfId="3" headerRowBorderDxfId="4" tableBorderDxfId="5">
  <autoFilter ref="H38:L41" xr:uid="{2A9C5173-8987-4479-BD03-385B949B3C74}"/>
  <tableColumns count="5">
    <tableColumn id="1" xr3:uid="{7D7D7B93-4F8E-44C2-93FB-06D25E0307D1}" name="Spalte1"/>
    <tableColumn id="2" xr3:uid="{060A2C66-3541-44EE-B9E0-422BF51B1B45}" name="Perplexity"/>
    <tableColumn id="3" xr3:uid="{D359151C-287F-4E64-88B7-CE46C85FC1E9}" name="Readability Score"/>
    <tableColumn id="4" xr3:uid="{DD634C5E-FF1F-44BE-86E1-CFDEA5006347}" name="Toxicity"/>
    <tableColumn id="5" xr3:uid="{0F9C90D9-D759-4B85-B9C8-C1378450767F}" name="Positive Scor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B564CB-E49D-4905-A3E4-5D24F5EF6905}" name="Tabelle9" displayName="Tabelle9" ref="M38:M41" totalsRowShown="0" headerRowDxfId="0" headerRowBorderDxfId="1" tableBorderDxfId="2">
  <autoFilter ref="M38:M41" xr:uid="{73B564CB-E49D-4905-A3E4-5D24F5EF6905}"/>
  <tableColumns count="1">
    <tableColumn id="1" xr3:uid="{DA41249C-E002-4886-AC38-6C7A58E9D8EE}" name="Negative Scor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ABC33B7-C09C-4793-B57D-CB46C0881109}" name="Tabelle25" displayName="Tabelle25" ref="A2:E8" totalsRowShown="0" headerRowDxfId="60" dataDxfId="58" headerRowBorderDxfId="59" tableBorderDxfId="57" totalsRowBorderDxfId="56">
  <autoFilter ref="A2:E8" xr:uid="{9ABC33B7-C09C-4793-B57D-CB46C0881109}"/>
  <tableColumns count="5">
    <tableColumn id="1" xr3:uid="{2DE338EE-5699-4CE9-9220-31CBE9F5F319}" name="Scores" dataDxfId="55"/>
    <tableColumn id="2" xr3:uid="{1866A5A1-3AE6-47E2-9B2B-CC8914766330}" name="Black/African/African American" dataDxfId="54"/>
    <tableColumn id="3" xr3:uid="{5686665F-54F7-405A-ACE4-58EC4B856A54}" name="Arab/Middle Eastern" dataDxfId="53"/>
    <tableColumn id="4" xr3:uid="{356C3335-3F60-47AA-BDDC-370C3DEBAD31}" name="Asian" dataDxfId="52"/>
    <tableColumn id="5" xr3:uid="{1CD4229B-5B3D-42C9-962F-CFFEC2AE41E0}" name="Hispanic" dataDxfId="5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5C04CB0-E88F-4AEF-8F68-63CD4B8E3C56}" name="Tabelle26" displayName="Tabelle26" ref="A12:E14" totalsRowShown="0" headerRowDxfId="50" headerRowBorderDxfId="49" tableBorderDxfId="48" totalsRowBorderDxfId="47">
  <autoFilter ref="A12:E14" xr:uid="{45C04CB0-E88F-4AEF-8F68-63CD4B8E3C56}"/>
  <tableColumns count="5">
    <tableColumn id="1" xr3:uid="{0C2DCB95-C149-436D-B0AB-FE722FE90D30}" name="Scores"/>
    <tableColumn id="2" xr3:uid="{91B8A425-9BBC-40EE-8704-A30EEA16584E}" name="Black/African/African American"/>
    <tableColumn id="3" xr3:uid="{B6915F10-37C3-42E6-853C-0977C6ACD10D}" name="Arab/Middle Eastern"/>
    <tableColumn id="4" xr3:uid="{064EFDDF-4989-42E5-97C6-960490934105}" name="Asian"/>
    <tableColumn id="5" xr3:uid="{D18278A2-A0F6-4C29-94F0-F115396347A6}" name="Hispanic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34AC58A-CCDA-4CAD-9746-F2117BB214EA}" name="Tabelle27" displayName="Tabelle27" ref="A17:E19" totalsRowShown="0" headerRowDxfId="46" headerRowBorderDxfId="45" tableBorderDxfId="44" totalsRowBorderDxfId="43">
  <autoFilter ref="A17:E19" xr:uid="{834AC58A-CCDA-4CAD-9746-F2117BB214EA}"/>
  <tableColumns count="5">
    <tableColumn id="1" xr3:uid="{F15C0AC5-4664-494D-8F95-B23F096EF870}" name="Scores"/>
    <tableColumn id="2" xr3:uid="{522ACC72-D665-4E61-AC23-99417C63059B}" name="Black/African/African American"/>
    <tableColumn id="3" xr3:uid="{5CD9BCAA-C839-4BB9-9C96-E82935CD7D09}" name="Arab/Middle Eastern"/>
    <tableColumn id="4" xr3:uid="{6AAC48D3-E947-4531-8CE7-68BB9FAC442D}" name="Asian"/>
    <tableColumn id="5" xr3:uid="{7EDFF9A5-7F44-4C57-9B45-1A09846BF722}" name="Hispanic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64EBDC1-BCE5-4DC3-BE96-B1CE67D82D2E}" name="Tabelle22" displayName="Tabelle22" ref="A2:E8" totalsRowShown="0" headerRowDxfId="42" dataDxfId="40" headerRowBorderDxfId="41" tableBorderDxfId="39" totalsRowBorderDxfId="38">
  <autoFilter ref="A2:E8" xr:uid="{764EBDC1-BCE5-4DC3-BE96-B1CE67D82D2E}"/>
  <tableColumns count="5">
    <tableColumn id="1" xr3:uid="{41837D82-65E1-4F8D-B72F-F8AFD4FFAC3B}" name="Scores" dataDxfId="37"/>
    <tableColumn id="2" xr3:uid="{47C02761-7D47-4ABE-8A17-52402FBBCCC7}" name="Black/African/African American" dataDxfId="36"/>
    <tableColumn id="3" xr3:uid="{DB285C4E-28BC-440B-A607-2C3BED599409}" name="Arab/Middle Eastern" dataDxfId="35"/>
    <tableColumn id="4" xr3:uid="{9461923C-2CDD-45F2-94D0-7585D7CCF859}" name="Asian" dataDxfId="34"/>
    <tableColumn id="5" xr3:uid="{CEEDC1AF-6BAD-4F9C-9583-18A4D635C229}" name="Hispanic" dataDxfId="3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A404D81-2458-4C65-AF77-AD9DD53039CE}" name="Tabelle23" displayName="Tabelle23" ref="A12:E14" totalsRowShown="0" headerRowDxfId="32" headerRowBorderDxfId="31" tableBorderDxfId="30" totalsRowBorderDxfId="29">
  <autoFilter ref="A12:E14" xr:uid="{6A404D81-2458-4C65-AF77-AD9DD53039CE}"/>
  <tableColumns count="5">
    <tableColumn id="1" xr3:uid="{570AC467-E5C8-4727-8A4B-CD2A78E5915B}" name="Scores"/>
    <tableColumn id="2" xr3:uid="{14084B5C-5CA4-4602-86B6-2C8F05BBAA6E}" name="Black/African/African American"/>
    <tableColumn id="3" xr3:uid="{E7F968D0-DF2C-4A14-B9DB-278BFE175660}" name="Arab/Middle Eastern"/>
    <tableColumn id="4" xr3:uid="{F39F3CE4-8697-4D15-BD36-C5141FE546A8}" name="Asian"/>
    <tableColumn id="5" xr3:uid="{D86F73B8-3C1C-4203-A90C-B110F3E4CD94}" name="Hispanic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35B8DC5-A8C0-4512-87EE-E721FB1CBC9A}" name="Tabelle24" displayName="Tabelle24" ref="A17:E19" totalsRowShown="0" headerRowDxfId="28" headerRowBorderDxfId="27" tableBorderDxfId="26" totalsRowBorderDxfId="25">
  <autoFilter ref="A17:E19" xr:uid="{835B8DC5-A8C0-4512-87EE-E721FB1CBC9A}"/>
  <tableColumns count="5">
    <tableColumn id="1" xr3:uid="{F7485CAB-8E17-4B03-A375-ACDDF1D5F7F4}" name="Scores"/>
    <tableColumn id="2" xr3:uid="{1EC1A45D-5123-4741-BC47-A012E6A9361A}" name="Black/African/African American"/>
    <tableColumn id="3" xr3:uid="{AD3EFC61-0648-4001-8036-7A3A62F3F6A9}" name="Arab/Middle Eastern"/>
    <tableColumn id="4" xr3:uid="{0E07A75F-6307-479F-9788-3BAD4D9A605C}" name="Asian"/>
    <tableColumn id="5" xr3:uid="{DFA58EF2-BB32-47C1-94B8-3666C27EDCF9}" name="Hispanic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8B83EA-D722-4E5C-8422-A483C9379C99}" name="Tabelle15" displayName="Tabelle15" ref="A2:E8" totalsRowShown="0" headerRowDxfId="24" dataDxfId="22" headerRowBorderDxfId="23" tableBorderDxfId="21" totalsRowBorderDxfId="20">
  <autoFilter ref="A2:E8" xr:uid="{2F8B83EA-D722-4E5C-8422-A483C9379C99}"/>
  <tableColumns count="5">
    <tableColumn id="1" xr3:uid="{CF1928F3-BE96-4442-BA60-F9EA65E4DEBD}" name="Scores" dataDxfId="19"/>
    <tableColumn id="2" xr3:uid="{3CF29EA0-42AB-40FE-A969-600326DD4C3B}" name="Black/African/African American" dataDxfId="18"/>
    <tableColumn id="3" xr3:uid="{A6BE678C-4665-4F65-A420-F63380FC9C7E}" name="Arab/Middle Eastern" dataDxfId="17"/>
    <tableColumn id="4" xr3:uid="{C65D0D01-A638-41C7-8A7B-509B692C13F5}" name="Asian" dataDxfId="16"/>
    <tableColumn id="5" xr3:uid="{463DD5A4-E077-4C96-AF52-0C0F30A1E0EA}" name="Hispanic" dataDxfId="1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CB110DE-5021-41F1-8FC9-755695572600}" name="Tabelle16" displayName="Tabelle16" ref="A12:E14" totalsRowShown="0" headerRowDxfId="14" headerRowBorderDxfId="13" tableBorderDxfId="12" totalsRowBorderDxfId="11">
  <autoFilter ref="A12:E14" xr:uid="{ECB110DE-5021-41F1-8FC9-755695572600}"/>
  <tableColumns count="5">
    <tableColumn id="1" xr3:uid="{950801A9-910F-4C48-8F4B-ED4374726B33}" name="Scores"/>
    <tableColumn id="2" xr3:uid="{14DCE771-52AB-4DCF-8719-3D515D1EE470}" name="Black/African/African American"/>
    <tableColumn id="3" xr3:uid="{20CE2BE7-8C6E-48B1-8648-D8A76FAA6205}" name="Arab/Middle Eastern"/>
    <tableColumn id="4" xr3:uid="{C5575E01-8DBE-4D1E-9E41-A15F46CD5BFA}" name="Asian"/>
    <tableColumn id="5" xr3:uid="{775A02DB-84D2-429B-A182-C468C53F6527}" name="Hispan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12F73F-BAB4-468E-B7DB-938B0B665B5D}" name="Tabelle19" displayName="Tabelle19" ref="A15:R19" totalsRowShown="0">
  <autoFilter ref="A15:R19" xr:uid="{6112F73F-BAB4-468E-B7DB-938B0B665B5D}"/>
  <tableColumns count="18">
    <tableColumn id="1" xr3:uid="{F1570AF5-80CC-4F00-8C72-F0F6D0A34478}" name="Scores"/>
    <tableColumn id="2" xr3:uid="{7F6B9792-0696-4425-BF14-40FADE91DA37}" name="African Americans"/>
    <tableColumn id="3" xr3:uid="{0BB2E000-C535-46B6-B917-D604F048319B}" name="Afro-Latinos"/>
    <tableColumn id="4" xr3:uid="{B2A0064B-385C-47D6-B857-6F0F87C2275C}" name="Arabs"/>
    <tableColumn id="5" xr3:uid="{95F18CB5-88BC-4634-B957-2707F087D04B}" name="Asian Americans"/>
    <tableColumn id="6" xr3:uid="{F9F7F8AA-FB1C-4D50-86B7-C64D02EDA7A6}" name="Black Africans"/>
    <tableColumn id="7" xr3:uid="{8ADEF007-7312-4D7D-8C01-45FFABF62BCE}" name="Caucasians"/>
    <tableColumn id="8" xr3:uid="{EA39B113-BBDC-491C-8C00-FC3E93B9B1A2}" name="East Asians"/>
    <tableColumn id="9" xr3:uid="{2284C70C-C926-439E-89CB-7E825176200E}" name="Hispanic Americans"/>
    <tableColumn id="10" xr3:uid="{51DE8507-54D2-494E-866D-EC6D648F8D78}" name="Latino/as"/>
    <tableColumn id="11" xr3:uid="{6526ACD6-A343-46BE-BC87-64D76EC9C928}" name="Middle Easterners"/>
    <tableColumn id="12" xr3:uid="{F997EFEB-47E8-4B9D-BC0C-DA5212B149A5}" name="South Asians"/>
    <tableColumn id="13" xr3:uid="{7DFC7734-7FB3-49BC-926C-519D85ED1811}" name="Southeast Asians"/>
    <tableColumn id="14" xr3:uid="{74153743-7EB6-40CB-8BE3-89CFE28A3703}" name="Total" dataDxfId="97">
      <calculatedColumnFormula>(B16+C16+D16+E16+F16+H16+I16+J16+K16+L16+M16)/11</calculatedColumnFormula>
    </tableColumn>
    <tableColumn id="15" xr3:uid="{FE5D4EA2-5F1D-4EC8-95E5-C2A41B9893D3}" name="Black/African/African American" dataDxfId="96">
      <calculatedColumnFormula>(B16+C16+F16)/3</calculatedColumnFormula>
    </tableColumn>
    <tableColumn id="16" xr3:uid="{5C489296-30F0-4FF0-8931-013CCD79DBC4}" name="Arab/Middle Eastern" dataDxfId="95">
      <calculatedColumnFormula>(D16+K16)/2</calculatedColumnFormula>
    </tableColumn>
    <tableColumn id="17" xr3:uid="{2A9DF8D4-3D43-41EC-9A6D-8373431E07AE}" name="Asian" dataDxfId="94">
      <calculatedColumnFormula>(E16+H16+L16+M16)/4</calculatedColumnFormula>
    </tableColumn>
    <tableColumn id="18" xr3:uid="{59845642-1560-4E54-99BF-A056FB823A96}" name="Hispanic" dataDxfId="93">
      <calculatedColumnFormula>(C16+I16+J16)/3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C169A84-0156-4AD6-9C94-7F5B09C2D0A4}" name="Tabelle17" displayName="Tabelle17" ref="A17:E19" totalsRowShown="0" headerRowDxfId="10" headerRowBorderDxfId="9" tableBorderDxfId="8" totalsRowBorderDxfId="7">
  <autoFilter ref="A17:E19" xr:uid="{FC169A84-0156-4AD6-9C94-7F5B09C2D0A4}"/>
  <tableColumns count="5">
    <tableColumn id="1" xr3:uid="{D8F9D1EE-477A-4A40-8202-57F7C1674D90}" name="Scores"/>
    <tableColumn id="2" xr3:uid="{3DE64410-ED79-4DE5-A511-E4104BB52C79}" name="Black/African/African American"/>
    <tableColumn id="3" xr3:uid="{F7199C4F-F94D-4EC0-B2DB-DEC86EEC7FB9}" name="Arab/Middle Eastern"/>
    <tableColumn id="4" xr3:uid="{4D9843ED-1235-4911-AC32-57EA4AC51206}" name="Asian"/>
    <tableColumn id="5" xr3:uid="{DA07EBB3-FDDF-4804-A212-98F7A940FE31}" name="Hispani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335D18-4CD0-421F-8F19-4D77A42DBA31}" name="Tabelle20" displayName="Tabelle20" ref="A15:R19" totalsRowShown="0">
  <autoFilter ref="A15:R19" xr:uid="{85335D18-4CD0-421F-8F19-4D77A42DBA31}"/>
  <tableColumns count="18">
    <tableColumn id="1" xr3:uid="{6D386770-70A1-4986-BAE2-E46A6953734C}" name="Scores"/>
    <tableColumn id="2" xr3:uid="{A0A78434-42E3-4958-A15F-A98B8DDAEDA8}" name="African Americans"/>
    <tableColumn id="3" xr3:uid="{65F80766-3EAC-48D1-BDDA-1EB1033E999C}" name="Afro-Latinos"/>
    <tableColumn id="4" xr3:uid="{BACDB0DB-6482-4E7C-AF92-4F877F209DB6}" name="Arabs"/>
    <tableColumn id="5" xr3:uid="{2871B856-7E7E-47AE-8EE2-7F475BA709EB}" name="Asian Americans"/>
    <tableColumn id="6" xr3:uid="{A65F8FE5-7876-49DE-925B-B783AA2D2AA2}" name="Black Africans"/>
    <tableColumn id="7" xr3:uid="{4F251E58-9AE5-497C-A80E-621FADEDB4D2}" name="Caucasians"/>
    <tableColumn id="8" xr3:uid="{ACCF9D62-82A5-46B9-8F85-04FE31262CC2}" name="East Asians"/>
    <tableColumn id="9" xr3:uid="{CFAFD545-3E1E-49E5-B64D-55688301D18D}" name="Hispanic Americans"/>
    <tableColumn id="10" xr3:uid="{6028D6C6-524F-4D68-92A3-443899B6BF36}" name="Latino/as"/>
    <tableColumn id="11" xr3:uid="{54152E1D-F7CA-4406-A2D5-09DDBF17B6E6}" name="Middle Easterners"/>
    <tableColumn id="12" xr3:uid="{426AE240-806F-4C88-B38C-4E696DF7971C}" name="South Asians"/>
    <tableColumn id="13" xr3:uid="{44893A47-FE84-4A7B-861C-EBF65AC238D8}" name="Southeast Asians"/>
    <tableColumn id="14" xr3:uid="{5466E737-D27F-4BAE-AE6A-1D24DF9F97DD}" name="Total" dataDxfId="92">
      <calculatedColumnFormula xml:space="preserve"> (B16+C16+D16+E16+F16+H16+I16+J16+K16+L16+M16) /11</calculatedColumnFormula>
    </tableColumn>
    <tableColumn id="16" xr3:uid="{7D0A5F4B-FEDF-407C-BBE0-5E96706C2C2C}" name="Black/African/African American" dataDxfId="91">
      <calculatedColumnFormula>(B16+C16+F16)/3</calculatedColumnFormula>
    </tableColumn>
    <tableColumn id="17" xr3:uid="{31044513-0B73-4708-94FC-D4D8ACB99221}" name="Arab/Middle Eastern" dataDxfId="90">
      <calculatedColumnFormula>(D16+K16)/2</calculatedColumnFormula>
    </tableColumn>
    <tableColumn id="18" xr3:uid="{515B7719-61AD-42B8-BC1D-33EBF3851398}" name="Asian" dataDxfId="89">
      <calculatedColumnFormula>(E16+H16+L16+M16)/4</calculatedColumnFormula>
    </tableColumn>
    <tableColumn id="19" xr3:uid="{0FB77A13-95D4-4DDC-9847-961E81191936}" name="Hispanic" dataDxfId="88">
      <calculatedColumnFormula>(C16+I16+J16)/3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AA5835F-B853-445A-BD62-3C70EB1B66AB}" name="Tabelle21" displayName="Tabelle21" ref="A4:R12" totalsRowShown="0">
  <autoFilter ref="A4:R12" xr:uid="{EAA5835F-B853-445A-BD62-3C70EB1B66AB}"/>
  <tableColumns count="18">
    <tableColumn id="1" xr3:uid="{0B284AE5-FFC7-49F9-A62F-48D708D2CB56}" name="Scores"/>
    <tableColumn id="2" xr3:uid="{D6CD7575-B5EC-47DA-BDD6-478C2124D843}" name="African Americans" dataDxfId="87"/>
    <tableColumn id="3" xr3:uid="{77965F6B-688B-47CC-94A5-6D2BD4BD38FA}" name="Afro-Latinos" dataDxfId="86"/>
    <tableColumn id="4" xr3:uid="{7BB5A98F-6E48-4FCC-B586-FCA73D2EC9DA}" name="Arabs" dataDxfId="85"/>
    <tableColumn id="5" xr3:uid="{27D1605A-9294-4F9D-9A71-03D5A6AC3BF5}" name="Asian Americans" dataDxfId="84"/>
    <tableColumn id="6" xr3:uid="{B8760E09-8039-40A5-A8C0-DDE1FDC489E1}" name="Black Africans" dataDxfId="83"/>
    <tableColumn id="7" xr3:uid="{1E9FF6FF-0C9F-4BF3-9063-1C3C9FB34F29}" name="Caucasians" dataDxfId="82"/>
    <tableColumn id="8" xr3:uid="{26734E90-65C9-43EE-B792-FFB147D53DE8}" name="East Asians" dataDxfId="81"/>
    <tableColumn id="9" xr3:uid="{2E9C7C34-7A6F-4F05-ACB3-9B79ECD34D81}" name="Hispanic Americans" dataDxfId="80"/>
    <tableColumn id="10" xr3:uid="{83EA1F85-0C41-4B43-A859-08E9E2AB39B9}" name="Latino/as" dataDxfId="79"/>
    <tableColumn id="11" xr3:uid="{83E64F1E-78E6-4BF3-BC6D-F16192FC60E2}" name="Middle Easterners" dataDxfId="78"/>
    <tableColumn id="12" xr3:uid="{93EEF326-943A-48E7-AA4E-415E4363296A}" name="South Asians" dataDxfId="77"/>
    <tableColumn id="13" xr3:uid="{3E0070CA-B337-41DB-84FC-CC8D610664A1}" name="Southeast Asians" dataDxfId="76"/>
    <tableColumn id="14" xr3:uid="{3F875C68-C385-4D2A-9161-1A4E527AAA71}" name="Total" dataDxfId="75">
      <calculatedColumnFormula xml:space="preserve"> (B5+C5+D5+E5+F5+H5+I5+J5+K5+L5+M5) /11</calculatedColumnFormula>
    </tableColumn>
    <tableColumn id="16" xr3:uid="{C6A16D62-85C8-4361-918C-DE66141EA80F}" name="Black/African/African American" dataDxfId="74">
      <calculatedColumnFormula>(B5+C5+F5)/3</calculatedColumnFormula>
    </tableColumn>
    <tableColumn id="17" xr3:uid="{9AC273C5-DF30-44DC-B3EB-D52E6F9E1094}" name="Arab/Middle Eastern" dataDxfId="73">
      <calculatedColumnFormula>(D5+K5)/2</calculatedColumnFormula>
    </tableColumn>
    <tableColumn id="18" xr3:uid="{6CB5202A-345B-4C9D-B958-4BC09B3A50C3}" name="Asian" dataDxfId="72">
      <calculatedColumnFormula>(E5+H5+L5+M5)/4</calculatedColumnFormula>
    </tableColumn>
    <tableColumn id="19" xr3:uid="{8B0C7BBC-6AE9-44B4-AAD8-DF61E65237CC}" name="Hispanic" dataDxfId="71">
      <calculatedColumnFormula>(C5+I5+J5)/3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8896324-51C3-4C9D-A6F9-B3C0C221056B}" name="Tabelle12" displayName="Tabelle12" ref="A4:R12" totalsRowShown="0">
  <autoFilter ref="A4:R12" xr:uid="{A8896324-51C3-4C9D-A6F9-B3C0C221056B}"/>
  <tableColumns count="18">
    <tableColumn id="1" xr3:uid="{5CC41E2C-45FF-4DDF-B04F-29476DFC9EDC}" name="Scores"/>
    <tableColumn id="2" xr3:uid="{CA3218A3-7061-4C65-87EC-04EAA3A26543}" name="African Americans"/>
    <tableColumn id="3" xr3:uid="{75F91049-9839-4F05-BBC8-A5C152A64EA7}" name="Afro-Latinos"/>
    <tableColumn id="4" xr3:uid="{E9B57264-748E-4E10-AF04-51C00D921099}" name="Arabs"/>
    <tableColumn id="5" xr3:uid="{5301127E-7238-451E-B630-06EC86B6A5BC}" name="Asian Americans"/>
    <tableColumn id="6" xr3:uid="{642794B2-A6DF-4D04-8301-ACAAD36350EB}" name="Black Africans"/>
    <tableColumn id="7" xr3:uid="{957004A2-D0B0-4B41-894C-377BA9AF3FF0}" name="Caucasians"/>
    <tableColumn id="8" xr3:uid="{3683D0B8-F784-4408-AD3C-06A64306DD33}" name="East Asians"/>
    <tableColumn id="9" xr3:uid="{40D35481-1569-46F9-BB66-BD433D188855}" name="Hispanic Americans"/>
    <tableColumn id="10" xr3:uid="{466D5213-CC61-4A2A-A582-089191B1A82A}" name="Latino/as"/>
    <tableColumn id="11" xr3:uid="{CD30E718-58A1-4945-A17C-959BF304BD8E}" name="Middle Easterners"/>
    <tableColumn id="12" xr3:uid="{3C158FEF-C080-41AC-9627-D91210C50E5E}" name="South Asians"/>
    <tableColumn id="13" xr3:uid="{FAA05FAE-8637-4113-837B-257847F164DB}" name="Southeast Asians"/>
    <tableColumn id="14" xr3:uid="{50A4BDCE-1A3C-4E15-B7D3-489AD52C2125}" name="Total" dataDxfId="70">
      <calculatedColumnFormula>(B5+C5+D5+E5+F5+H5+I5+J5+K5+L5+M5)/11</calculatedColumnFormula>
    </tableColumn>
    <tableColumn id="16" xr3:uid="{89E70AC9-B5CD-4169-833F-F6BD4D51D03A}" name="Black/African/African American" dataDxfId="69">
      <calculatedColumnFormula>(B5+C5+F5)/3</calculatedColumnFormula>
    </tableColumn>
    <tableColumn id="17" xr3:uid="{F9E8A8BE-76B9-4947-9761-47CC9795E9EE}" name="Arab/Middle Eastern" dataDxfId="68">
      <calculatedColumnFormula>(D5+K5)/2</calculatedColumnFormula>
    </tableColumn>
    <tableColumn id="18" xr3:uid="{BC37856F-9F32-44E2-A53B-EA75BDF8034A}" name="Asian" dataDxfId="67">
      <calculatedColumnFormula>(E5+H5+L5+M5)/4</calculatedColumnFormula>
    </tableColumn>
    <tableColumn id="19" xr3:uid="{01669133-283B-4A4E-AC21-2F2D706410C3}" name="Hispanic" dataDxfId="66">
      <calculatedColumnFormula>(C5+I5+J5)/3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E0D9AE8-20A3-4FF0-B6A6-3142D4A98BF7}" name="Tabelle13" displayName="Tabelle13" ref="A15:R19" totalsRowShown="0">
  <autoFilter ref="A15:R19" xr:uid="{BE0D9AE8-20A3-4FF0-B6A6-3142D4A98BF7}"/>
  <tableColumns count="18">
    <tableColumn id="1" xr3:uid="{042F7DA5-6EA4-4A31-B1DD-0859526DC699}" name="Scores"/>
    <tableColumn id="2" xr3:uid="{9360C1E4-F27B-4372-A39A-6BD62A4E9A89}" name="African Americans"/>
    <tableColumn id="3" xr3:uid="{B1A61BBC-54DE-4669-A7C2-0BCCCCC20F29}" name="Afro-Latinos"/>
    <tableColumn id="4" xr3:uid="{590641A9-FE44-41D1-BF2C-33A2BD81541A}" name="Arabs"/>
    <tableColumn id="5" xr3:uid="{1158D3B7-0322-4283-AE0B-9FC585760AA1}" name="Asian Americans"/>
    <tableColumn id="6" xr3:uid="{CB1EF2A8-2894-408D-8C91-FA430CA77F6E}" name="Black Africans"/>
    <tableColumn id="7" xr3:uid="{86A98E1D-F703-4D44-A3B1-0D5E05C7CFBE}" name="Caucasians"/>
    <tableColumn id="8" xr3:uid="{EED1E91A-EA4A-4206-BE01-8790A8E53082}" name="East Asians"/>
    <tableColumn id="9" xr3:uid="{3D5CB0EF-1C6E-42AF-A77A-92BC3E00DC6D}" name="Hispanic Americans"/>
    <tableColumn id="10" xr3:uid="{B3FE3B3C-F138-4EF6-92BD-C0DA5F504EB5}" name="Latino/as"/>
    <tableColumn id="11" xr3:uid="{7A205FDC-EF5A-4E72-93A8-457839B121ED}" name="Middle Easterners"/>
    <tableColumn id="12" xr3:uid="{14A4AD5F-3C3C-450D-9FC5-B33279629B6F}" name="South Asians"/>
    <tableColumn id="13" xr3:uid="{98D646FF-4356-4F06-B794-E045ED62982B}" name="Southeast Asians"/>
    <tableColumn id="14" xr3:uid="{0EB77004-ED57-4405-917A-99650252515C}" name="Total" dataDxfId="65">
      <calculatedColumnFormula>(B16+C16+D16+E16+F16+H16+I16+J16+K16+L16+M16)/11</calculatedColumnFormula>
    </tableColumn>
    <tableColumn id="16" xr3:uid="{FB3F3ADA-40F1-4181-A33B-FA57D332F518}" name="Black/African/African American" dataDxfId="64">
      <calculatedColumnFormula>(B16+C16+F16)/3</calculatedColumnFormula>
    </tableColumn>
    <tableColumn id="17" xr3:uid="{E5E263C3-2A13-42CF-921E-BEB379CF8923}" name="Arab/Middle Eastern" dataDxfId="63">
      <calculatedColumnFormula>(D16+K16)/2</calculatedColumnFormula>
    </tableColumn>
    <tableColumn id="18" xr3:uid="{4FF9C477-533A-4C14-96BE-5B0A6A745A6A}" name="Asian" dataDxfId="62">
      <calculatedColumnFormula>(E16+H16+L16+M16)/4</calculatedColumnFormula>
    </tableColumn>
    <tableColumn id="19" xr3:uid="{F26B371B-C920-4F5D-ADBF-0BE9C4A37012}" name="Hispanic" dataDxfId="61">
      <calculatedColumnFormula>(C16+I16+J16)/3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081B06-A1FF-4400-852F-9E1EA7CE2E46}" name="Tabelle5" displayName="Tabelle5" ref="A3:I6" totalsRowShown="0">
  <autoFilter ref="A3:I6" xr:uid="{5D081B06-A1FF-4400-852F-9E1EA7CE2E46}"/>
  <tableColumns count="9">
    <tableColumn id="1" xr3:uid="{9B1339B7-B59E-42FF-87FB-A85D08FC0306}" name="Scores"/>
    <tableColumn id="2" xr3:uid="{579B44D7-8AC6-4FCC-8A02-F7D7A6E94EFB}" name="toxicity"/>
    <tableColumn id="3" xr3:uid="{0604FDC9-1093-4CE9-9861-4DB298B342C1}" name="severe_toxicity"/>
    <tableColumn id="4" xr3:uid="{091D001A-F9A5-4601-8B3D-0C8443B31873}" name="obscene"/>
    <tableColumn id="5" xr3:uid="{FC53AE17-069C-4536-897E-C28C176A8D3A}" name="threat"/>
    <tableColumn id="6" xr3:uid="{52DB3179-BFAB-4E57-BADA-8B33130A5565}" name="insult"/>
    <tableColumn id="7" xr3:uid="{12ADE658-83B9-43AC-92A0-66E82F1EC57D}" name="identity_attack"/>
    <tableColumn id="8" xr3:uid="{9BC4837A-302D-45B7-B5E0-1EADDB223B6E}" name="Positive Score"/>
    <tableColumn id="9" xr3:uid="{72ECF013-A832-4C01-91F6-41F5348E08E0}" name="Negative Scor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D55D2-6FBB-4069-ABAE-AFFA3E8C347F}" name="Tabelle6" displayName="Tabelle6" ref="A23:E26" totalsRowShown="0">
  <autoFilter ref="A23:E26" xr:uid="{9B2D55D2-6FBB-4069-ABAE-AFFA3E8C347F}"/>
  <tableColumns count="5">
    <tableColumn id="1" xr3:uid="{EFC2A77F-D679-477B-A08A-11E05DD68802}" name="Scores"/>
    <tableColumn id="2" xr3:uid="{E138BE5A-55F2-451C-890D-E56ACDE06CAB}" name="Perplexity"/>
    <tableColumn id="3" xr3:uid="{C894C5B3-6240-439F-9B8A-141ABBD02785}" name="Readability Score"/>
    <tableColumn id="4" xr3:uid="{BDEA3879-B8A5-4B33-9D1E-3C41BAA22FD3}" name="Word Count"/>
    <tableColumn id="5" xr3:uid="{F13CC66B-8919-4AAB-9CFB-97CDFEBC28CF}" name="Sentence 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31AFE9-98B4-4925-8C33-60F95F724639}" name="Tabelle7" displayName="Tabelle7" ref="H66:L73" totalsRowShown="0" headerRowDxfId="6">
  <autoFilter ref="H66:L73" xr:uid="{1D31AFE9-98B4-4925-8C33-60F95F724639}"/>
  <tableColumns count="5">
    <tableColumn id="1" xr3:uid="{DD95AC2C-4120-46B5-A93D-6CCD0ABDFA28}" name="Scores"/>
    <tableColumn id="2" xr3:uid="{6FBD3479-811A-4A97-96EE-3B665DAB2A3A}" name="Black/African/African American"/>
    <tableColumn id="3" xr3:uid="{74E37E48-EA5A-4BB2-9082-A82D5B9F6430}" name="Arab/Middle Eastern"/>
    <tableColumn id="4" xr3:uid="{393AC5A1-AD5A-48FB-821D-8E1A25321946}" name="Asian"/>
    <tableColumn id="5" xr3:uid="{8AA778C0-F349-4566-AC14-3678FEB6B0C4}" name="Hispan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2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3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C7F3-F9F9-457D-85F9-1591F0AE2A11}">
  <dimension ref="A1:R19"/>
  <sheetViews>
    <sheetView topLeftCell="L1" workbookViewId="0">
      <selection activeCell="O15" sqref="O15:R19"/>
    </sheetView>
  </sheetViews>
  <sheetFormatPr baseColWidth="10" defaultRowHeight="14.25" x14ac:dyDescent="0.45"/>
  <cols>
    <col min="2" max="3" width="17.06640625" customWidth="1"/>
    <col min="4" max="4" width="12.265625" customWidth="1"/>
    <col min="5" max="6" width="15.73046875" customWidth="1"/>
    <col min="7" max="7" width="13.86328125" customWidth="1"/>
    <col min="8" max="8" width="11.73046875" customWidth="1"/>
    <col min="9" max="10" width="18.33203125" customWidth="1"/>
    <col min="11" max="12" width="16.9296875" customWidth="1"/>
    <col min="13" max="14" width="16.19921875" customWidth="1"/>
  </cols>
  <sheetData>
    <row r="1" spans="1:18" ht="18" x14ac:dyDescent="0.55000000000000004">
      <c r="A1" s="3" t="s">
        <v>28</v>
      </c>
    </row>
    <row r="3" spans="1:18" x14ac:dyDescent="0.45">
      <c r="A3" s="1" t="s">
        <v>24</v>
      </c>
    </row>
    <row r="4" spans="1:18" x14ac:dyDescent="0.45">
      <c r="A4" t="s">
        <v>29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30</v>
      </c>
      <c r="O4" t="s">
        <v>42</v>
      </c>
      <c r="P4" t="s">
        <v>43</v>
      </c>
      <c r="Q4" t="s">
        <v>32</v>
      </c>
      <c r="R4" t="s">
        <v>31</v>
      </c>
    </row>
    <row r="5" spans="1:18" x14ac:dyDescent="0.45">
      <c r="A5" t="s">
        <v>1</v>
      </c>
      <c r="B5">
        <v>1.4400000000000001E-3</v>
      </c>
      <c r="C5">
        <v>7.5600000000000005E-4</v>
      </c>
      <c r="D5">
        <v>8.3600000000000005E-4</v>
      </c>
      <c r="E5">
        <v>9.7000000000000005E-4</v>
      </c>
      <c r="F5">
        <v>7.5299999999999998E-4</v>
      </c>
      <c r="G5">
        <v>2.0799999999999998E-3</v>
      </c>
      <c r="H5">
        <v>9.6400000000000001E-4</v>
      </c>
      <c r="I5">
        <v>2.0799999999999998E-3</v>
      </c>
      <c r="J5">
        <v>6.8400000000000004E-4</v>
      </c>
      <c r="K5">
        <v>7.8600000000000002E-4</v>
      </c>
      <c r="L5">
        <v>7.0299999999999996E-4</v>
      </c>
      <c r="M5">
        <v>1.42E-3</v>
      </c>
      <c r="N5">
        <f t="shared" ref="N5:N12" si="0">(B5+C5+D5+E5+F5+H5+I5+J5+K5+L5+M5)/11</f>
        <v>1.0356363636363638E-3</v>
      </c>
      <c r="O5">
        <f t="shared" ref="O5:O12" si="1" xml:space="preserve"> (B5+C5+F5)/3</f>
        <v>9.8300000000000015E-4</v>
      </c>
      <c r="P5">
        <f t="shared" ref="P5:P12" si="2">(D5+K5)/2</f>
        <v>8.1100000000000009E-4</v>
      </c>
      <c r="Q5">
        <f t="shared" ref="Q5:Q12" si="3">(E5+H5+L5+M5)/4</f>
        <v>1.01425E-3</v>
      </c>
      <c r="R5">
        <f t="shared" ref="R5:R12" si="4">(C5+I5+J5)/3</f>
        <v>1.1733333333333333E-3</v>
      </c>
    </row>
    <row r="6" spans="1:18" x14ac:dyDescent="0.45">
      <c r="A6" t="s">
        <v>2</v>
      </c>
      <c r="B6">
        <v>1.21E-4</v>
      </c>
      <c r="C6">
        <v>1.27E-4</v>
      </c>
      <c r="D6">
        <v>1.2300000000000001E-4</v>
      </c>
      <c r="E6">
        <v>1.37E-4</v>
      </c>
      <c r="F6">
        <v>1.27E-4</v>
      </c>
      <c r="G6">
        <v>1.3899999999999999E-4</v>
      </c>
      <c r="H6">
        <v>1.2999999999999999E-4</v>
      </c>
      <c r="I6">
        <v>1.47E-4</v>
      </c>
      <c r="J6">
        <v>1.3100000000000001E-4</v>
      </c>
      <c r="K6">
        <v>1.27E-4</v>
      </c>
      <c r="L6">
        <v>1.35E-4</v>
      </c>
      <c r="M6">
        <v>1.2999999999999999E-4</v>
      </c>
      <c r="N6">
        <f t="shared" si="0"/>
        <v>1.3045454545454542E-4</v>
      </c>
      <c r="O6">
        <f t="shared" si="1"/>
        <v>1.25E-4</v>
      </c>
      <c r="P6">
        <f t="shared" si="2"/>
        <v>1.25E-4</v>
      </c>
      <c r="Q6">
        <f t="shared" si="3"/>
        <v>1.3300000000000001E-4</v>
      </c>
      <c r="R6">
        <f t="shared" si="4"/>
        <v>1.35E-4</v>
      </c>
    </row>
    <row r="7" spans="1:18" x14ac:dyDescent="0.45">
      <c r="A7" t="s">
        <v>3</v>
      </c>
      <c r="B7">
        <v>1.7899999999999999E-4</v>
      </c>
      <c r="C7">
        <v>1.6899999999999999E-4</v>
      </c>
      <c r="D7">
        <v>1.6799999999999999E-4</v>
      </c>
      <c r="E7">
        <v>1.8200000000000001E-4</v>
      </c>
      <c r="F7">
        <v>1.73E-4</v>
      </c>
      <c r="G7">
        <v>1.9900000000000001E-4</v>
      </c>
      <c r="H7">
        <v>1.8000000000000001E-4</v>
      </c>
      <c r="I7">
        <v>2.04E-4</v>
      </c>
      <c r="J7">
        <v>1.73E-4</v>
      </c>
      <c r="K7">
        <v>1.75E-4</v>
      </c>
      <c r="L7">
        <v>1.73E-4</v>
      </c>
      <c r="M7">
        <v>1.8200000000000001E-4</v>
      </c>
      <c r="N7">
        <f t="shared" si="0"/>
        <v>1.7799999999999996E-4</v>
      </c>
      <c r="O7">
        <f t="shared" si="1"/>
        <v>1.7366666666666667E-4</v>
      </c>
      <c r="P7">
        <f t="shared" si="2"/>
        <v>1.7149999999999999E-4</v>
      </c>
      <c r="Q7">
        <f t="shared" si="3"/>
        <v>1.7924999999999999E-4</v>
      </c>
      <c r="R7">
        <f t="shared" si="4"/>
        <v>1.8199999999999998E-4</v>
      </c>
    </row>
    <row r="8" spans="1:18" x14ac:dyDescent="0.45">
      <c r="A8" t="s">
        <v>4</v>
      </c>
      <c r="B8">
        <v>1.27E-4</v>
      </c>
      <c r="C8">
        <v>1.3200000000000001E-4</v>
      </c>
      <c r="D8">
        <v>1.2799999999999999E-4</v>
      </c>
      <c r="E8">
        <v>1.4300000000000001E-4</v>
      </c>
      <c r="F8">
        <v>1.3300000000000001E-4</v>
      </c>
      <c r="G8">
        <v>1.54E-4</v>
      </c>
      <c r="H8">
        <v>1.35E-4</v>
      </c>
      <c r="I8">
        <v>1.4999999999999999E-4</v>
      </c>
      <c r="J8">
        <v>1.37E-4</v>
      </c>
      <c r="K8">
        <v>1.2999999999999999E-4</v>
      </c>
      <c r="L8">
        <v>1.37E-4</v>
      </c>
      <c r="M8">
        <v>1.3799999999999999E-4</v>
      </c>
      <c r="N8">
        <f t="shared" si="0"/>
        <v>1.3545454545454546E-4</v>
      </c>
      <c r="O8">
        <f t="shared" si="1"/>
        <v>1.3066666666666665E-4</v>
      </c>
      <c r="P8">
        <f t="shared" si="2"/>
        <v>1.2899999999999999E-4</v>
      </c>
      <c r="Q8">
        <f t="shared" si="3"/>
        <v>1.3825E-4</v>
      </c>
      <c r="R8">
        <f t="shared" si="4"/>
        <v>1.3966666666666666E-4</v>
      </c>
    </row>
    <row r="9" spans="1:18" x14ac:dyDescent="0.45">
      <c r="A9" t="s">
        <v>5</v>
      </c>
      <c r="B9">
        <v>2.3499999999999999E-4</v>
      </c>
      <c r="C9">
        <v>2.03E-4</v>
      </c>
      <c r="D9">
        <v>2.0000000000000001E-4</v>
      </c>
      <c r="E9">
        <v>2.2000000000000001E-4</v>
      </c>
      <c r="F9">
        <v>1.9599999999999999E-4</v>
      </c>
      <c r="G9">
        <v>2.3699999999999999E-4</v>
      </c>
      <c r="H9">
        <v>2.0900000000000001E-4</v>
      </c>
      <c r="I9">
        <v>2.5799999999999998E-4</v>
      </c>
      <c r="J9">
        <v>1.95E-4</v>
      </c>
      <c r="K9">
        <v>2.0000000000000001E-4</v>
      </c>
      <c r="L9">
        <v>1.9599999999999999E-4</v>
      </c>
      <c r="M9">
        <v>2.1800000000000001E-4</v>
      </c>
      <c r="N9">
        <f t="shared" si="0"/>
        <v>2.1181818181818183E-4</v>
      </c>
      <c r="O9">
        <f t="shared" si="1"/>
        <v>2.1133333333333334E-4</v>
      </c>
      <c r="P9">
        <f t="shared" si="2"/>
        <v>2.0000000000000001E-4</v>
      </c>
      <c r="Q9">
        <f t="shared" si="3"/>
        <v>2.1075E-4</v>
      </c>
      <c r="R9">
        <f t="shared" si="4"/>
        <v>2.1866666666666668E-4</v>
      </c>
    </row>
    <row r="10" spans="1:18" x14ac:dyDescent="0.45">
      <c r="A10" t="s">
        <v>6</v>
      </c>
      <c r="B10">
        <v>2.4899999999999998E-4</v>
      </c>
      <c r="C10">
        <v>1.7799999999999999E-4</v>
      </c>
      <c r="D10">
        <v>1.8000000000000001E-4</v>
      </c>
      <c r="E10">
        <v>2.99E-4</v>
      </c>
      <c r="F10">
        <v>1.6899999999999999E-4</v>
      </c>
      <c r="G10">
        <v>4.5399999999999998E-4</v>
      </c>
      <c r="H10">
        <v>1.9599999999999999E-4</v>
      </c>
      <c r="I10">
        <v>7.2999999999999996E-4</v>
      </c>
      <c r="J10">
        <v>1.75E-4</v>
      </c>
      <c r="K10">
        <v>1.76E-4</v>
      </c>
      <c r="L10">
        <v>1.8900000000000001E-4</v>
      </c>
      <c r="M10">
        <v>2.24E-4</v>
      </c>
      <c r="N10">
        <f t="shared" si="0"/>
        <v>2.5136363636363632E-4</v>
      </c>
      <c r="O10">
        <f t="shared" si="1"/>
        <v>1.9866666666666665E-4</v>
      </c>
      <c r="P10">
        <f t="shared" si="2"/>
        <v>1.7799999999999999E-4</v>
      </c>
      <c r="Q10">
        <f t="shared" si="3"/>
        <v>2.2700000000000002E-4</v>
      </c>
      <c r="R10">
        <f t="shared" si="4"/>
        <v>3.6099999999999999E-4</v>
      </c>
    </row>
    <row r="11" spans="1:18" x14ac:dyDescent="0.45">
      <c r="A11" t="s">
        <v>7</v>
      </c>
      <c r="B11">
        <v>0.25900000000000001</v>
      </c>
      <c r="C11">
        <v>0.40699999999999997</v>
      </c>
      <c r="D11">
        <v>0.49199999999999999</v>
      </c>
      <c r="E11">
        <v>0.45700000000000002</v>
      </c>
      <c r="F11">
        <v>0.43099999999999999</v>
      </c>
      <c r="G11">
        <v>0.48599999999999999</v>
      </c>
      <c r="H11">
        <v>0.49199999999999999</v>
      </c>
      <c r="I11">
        <v>0.39</v>
      </c>
      <c r="J11">
        <v>0.45600000000000002</v>
      </c>
      <c r="K11">
        <v>0.52500000000000002</v>
      </c>
      <c r="L11">
        <v>0.40600000000000003</v>
      </c>
      <c r="M11">
        <v>0.47699999999999998</v>
      </c>
      <c r="N11">
        <f t="shared" si="0"/>
        <v>0.4356363636363636</v>
      </c>
      <c r="O11">
        <f t="shared" si="1"/>
        <v>0.36566666666666664</v>
      </c>
      <c r="P11">
        <f t="shared" si="2"/>
        <v>0.50849999999999995</v>
      </c>
      <c r="Q11">
        <f t="shared" si="3"/>
        <v>0.45799999999999996</v>
      </c>
      <c r="R11">
        <f t="shared" si="4"/>
        <v>0.41766666666666663</v>
      </c>
    </row>
    <row r="12" spans="1:18" x14ac:dyDescent="0.45">
      <c r="A12" t="s">
        <v>8</v>
      </c>
      <c r="B12">
        <v>0.65400000000000003</v>
      </c>
      <c r="C12">
        <v>0.35299999999999998</v>
      </c>
      <c r="D12">
        <v>0.29199999999999998</v>
      </c>
      <c r="E12">
        <v>0.29799999999999999</v>
      </c>
      <c r="F12">
        <v>0.308</v>
      </c>
      <c r="G12">
        <v>0.13600000000000001</v>
      </c>
      <c r="H12">
        <v>0.33300000000000002</v>
      </c>
      <c r="I12">
        <v>0.182</v>
      </c>
      <c r="J12">
        <v>0.17499999999999999</v>
      </c>
      <c r="K12">
        <v>0.23100000000000001</v>
      </c>
      <c r="L12">
        <v>0.188</v>
      </c>
      <c r="M12">
        <v>0.29299999999999998</v>
      </c>
      <c r="N12">
        <f t="shared" si="0"/>
        <v>0.30063636363636365</v>
      </c>
      <c r="O12">
        <f t="shared" si="1"/>
        <v>0.43833333333333341</v>
      </c>
      <c r="P12">
        <f t="shared" si="2"/>
        <v>0.26150000000000001</v>
      </c>
      <c r="Q12">
        <f t="shared" si="3"/>
        <v>0.27799999999999997</v>
      </c>
      <c r="R12">
        <f t="shared" si="4"/>
        <v>0.23666666666666666</v>
      </c>
    </row>
    <row r="14" spans="1:18" x14ac:dyDescent="0.45">
      <c r="A14" s="1" t="s">
        <v>25</v>
      </c>
    </row>
    <row r="15" spans="1:18" x14ac:dyDescent="0.45">
      <c r="A15" t="s">
        <v>29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20</v>
      </c>
      <c r="K15" t="s">
        <v>21</v>
      </c>
      <c r="L15" t="s">
        <v>22</v>
      </c>
      <c r="M15" t="s">
        <v>23</v>
      </c>
      <c r="N15" t="s">
        <v>30</v>
      </c>
      <c r="O15" t="s">
        <v>42</v>
      </c>
      <c r="P15" t="s">
        <v>43</v>
      </c>
      <c r="Q15" t="s">
        <v>32</v>
      </c>
      <c r="R15" t="s">
        <v>31</v>
      </c>
    </row>
    <row r="16" spans="1:18" x14ac:dyDescent="0.45">
      <c r="A16" t="s">
        <v>0</v>
      </c>
      <c r="B16">
        <v>44.3</v>
      </c>
      <c r="C16">
        <v>44.7</v>
      </c>
      <c r="D16">
        <v>42.6</v>
      </c>
      <c r="E16">
        <v>42.7</v>
      </c>
      <c r="F16">
        <v>53.8</v>
      </c>
      <c r="G16">
        <v>38.6</v>
      </c>
      <c r="H16">
        <v>45.9</v>
      </c>
      <c r="I16">
        <v>47.7</v>
      </c>
      <c r="J16">
        <v>53.1</v>
      </c>
      <c r="K16">
        <v>36.1</v>
      </c>
      <c r="L16">
        <v>39.9</v>
      </c>
      <c r="M16">
        <v>38.799999999999997</v>
      </c>
      <c r="N16">
        <f t="shared" ref="N16:N19" si="5">(B16+C16+D16+E16+F16+H16+I16+J16+K16+L16+M16)/11</f>
        <v>44.509090909090908</v>
      </c>
      <c r="O16">
        <f t="shared" ref="O16:O19" si="6">(B16+C16+F16)/3</f>
        <v>47.6</v>
      </c>
      <c r="P16">
        <f t="shared" ref="P16:P19" si="7">(D16+K16)/2</f>
        <v>39.35</v>
      </c>
      <c r="Q16">
        <f t="shared" ref="Q16:Q19" si="8">(E16+H16+L16+M16)/4</f>
        <v>41.825000000000003</v>
      </c>
      <c r="R16">
        <f t="shared" ref="R16:R19" si="9">(C16+I16+J16)/3</f>
        <v>48.5</v>
      </c>
    </row>
    <row r="17" spans="1:18" x14ac:dyDescent="0.45">
      <c r="A17" t="s">
        <v>9</v>
      </c>
      <c r="B17">
        <v>17.2</v>
      </c>
      <c r="C17">
        <v>16.899999999999999</v>
      </c>
      <c r="D17">
        <v>16.2</v>
      </c>
      <c r="E17">
        <v>17.3</v>
      </c>
      <c r="F17">
        <v>17.3</v>
      </c>
      <c r="G17">
        <v>12.7</v>
      </c>
      <c r="H17">
        <v>16.7</v>
      </c>
      <c r="I17">
        <v>17.100000000000001</v>
      </c>
      <c r="J17">
        <v>17.7</v>
      </c>
      <c r="K17">
        <v>16.600000000000001</v>
      </c>
      <c r="L17">
        <v>16.8</v>
      </c>
      <c r="M17">
        <v>16.600000000000001</v>
      </c>
      <c r="N17">
        <f t="shared" si="5"/>
        <v>16.945454545454542</v>
      </c>
      <c r="O17">
        <f t="shared" si="6"/>
        <v>17.133333333333329</v>
      </c>
      <c r="P17">
        <f t="shared" si="7"/>
        <v>16.399999999999999</v>
      </c>
      <c r="Q17">
        <f t="shared" si="8"/>
        <v>16.850000000000001</v>
      </c>
      <c r="R17">
        <f t="shared" si="9"/>
        <v>17.233333333333334</v>
      </c>
    </row>
    <row r="18" spans="1:18" x14ac:dyDescent="0.45">
      <c r="A18" t="s">
        <v>10</v>
      </c>
      <c r="B18">
        <v>23.1</v>
      </c>
      <c r="C18">
        <v>27.1</v>
      </c>
      <c r="D18">
        <v>25.6</v>
      </c>
      <c r="E18">
        <v>25.4</v>
      </c>
      <c r="F18">
        <v>24.6</v>
      </c>
      <c r="G18">
        <v>25.1</v>
      </c>
      <c r="H18">
        <v>25.2</v>
      </c>
      <c r="I18">
        <v>25.4</v>
      </c>
      <c r="J18">
        <v>25.9</v>
      </c>
      <c r="K18">
        <v>24.6</v>
      </c>
      <c r="L18">
        <v>27.9</v>
      </c>
      <c r="M18">
        <v>28.4</v>
      </c>
      <c r="N18">
        <f t="shared" si="5"/>
        <v>25.745454545454546</v>
      </c>
      <c r="O18">
        <f t="shared" si="6"/>
        <v>24.933333333333337</v>
      </c>
      <c r="P18">
        <f t="shared" si="7"/>
        <v>25.1</v>
      </c>
      <c r="Q18">
        <f t="shared" si="8"/>
        <v>26.725000000000001</v>
      </c>
      <c r="R18">
        <f t="shared" si="9"/>
        <v>26.133333333333336</v>
      </c>
    </row>
    <row r="19" spans="1:18" x14ac:dyDescent="0.45">
      <c r="A19" t="s">
        <v>11</v>
      </c>
      <c r="B19">
        <v>1.3</v>
      </c>
      <c r="C19">
        <v>1.35</v>
      </c>
      <c r="D19">
        <v>1.4</v>
      </c>
      <c r="E19">
        <v>1.35</v>
      </c>
      <c r="F19">
        <v>1.35</v>
      </c>
      <c r="G19">
        <v>1.9</v>
      </c>
      <c r="H19">
        <v>1.3</v>
      </c>
      <c r="I19">
        <v>1.25</v>
      </c>
      <c r="J19">
        <v>1.25</v>
      </c>
      <c r="K19">
        <v>1.3</v>
      </c>
      <c r="L19">
        <v>1.2</v>
      </c>
      <c r="M19">
        <v>1.4</v>
      </c>
      <c r="N19">
        <f t="shared" si="5"/>
        <v>1.3136363636363637</v>
      </c>
      <c r="O19">
        <f t="shared" si="6"/>
        <v>1.3333333333333333</v>
      </c>
      <c r="P19">
        <f t="shared" si="7"/>
        <v>1.35</v>
      </c>
      <c r="Q19">
        <f t="shared" si="8"/>
        <v>1.3125</v>
      </c>
      <c r="R19">
        <f t="shared" si="9"/>
        <v>1.2833333333333334</v>
      </c>
    </row>
  </sheetData>
  <phoneticPr fontId="20" type="noConversion"/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50E6-0E9D-434D-A2D9-2F223190C2D9}">
  <dimension ref="A1:R19"/>
  <sheetViews>
    <sheetView topLeftCell="E1" workbookViewId="0">
      <selection activeCell="O5" sqref="O5"/>
    </sheetView>
  </sheetViews>
  <sheetFormatPr baseColWidth="10" defaultRowHeight="14.25" x14ac:dyDescent="0.45"/>
  <cols>
    <col min="2" max="2" width="17.06640625" customWidth="1"/>
    <col min="3" max="3" width="12.265625" customWidth="1"/>
    <col min="5" max="5" width="15.73046875" customWidth="1"/>
    <col min="6" max="6" width="13.86328125" customWidth="1"/>
    <col min="7" max="7" width="11.73046875" customWidth="1"/>
    <col min="8" max="8" width="11.53125" customWidth="1"/>
    <col min="9" max="9" width="18.33203125" customWidth="1"/>
    <col min="11" max="11" width="16.9296875" customWidth="1"/>
    <col min="12" max="12" width="12.796875" customWidth="1"/>
    <col min="13" max="13" width="16.19921875" customWidth="1"/>
  </cols>
  <sheetData>
    <row r="1" spans="1:18" ht="18" x14ac:dyDescent="0.55000000000000004">
      <c r="A1" s="3" t="s">
        <v>27</v>
      </c>
    </row>
    <row r="3" spans="1:18" x14ac:dyDescent="0.45">
      <c r="A3" s="1" t="s">
        <v>24</v>
      </c>
    </row>
    <row r="4" spans="1:18" x14ac:dyDescent="0.45">
      <c r="A4" t="s">
        <v>29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30</v>
      </c>
      <c r="O4" t="s">
        <v>42</v>
      </c>
      <c r="P4" t="s">
        <v>43</v>
      </c>
      <c r="Q4" t="s">
        <v>32</v>
      </c>
      <c r="R4" t="s">
        <v>31</v>
      </c>
    </row>
    <row r="5" spans="1:18" x14ac:dyDescent="0.45">
      <c r="A5" t="s">
        <v>1</v>
      </c>
      <c r="B5" s="8">
        <v>9.7000000000000005E-4</v>
      </c>
      <c r="C5" s="8">
        <v>6.5600000000000001E-4</v>
      </c>
      <c r="D5" s="8">
        <v>7.5299999999999998E-4</v>
      </c>
      <c r="E5" s="8">
        <v>7.2599999999999997E-4</v>
      </c>
      <c r="F5" s="8">
        <v>7.9500000000000003E-4</v>
      </c>
      <c r="G5" s="8">
        <v>1.39E-3</v>
      </c>
      <c r="H5" s="8">
        <v>8.1400000000000005E-4</v>
      </c>
      <c r="I5" s="8">
        <v>2.3900000000000002E-3</v>
      </c>
      <c r="J5" s="8">
        <v>7.6800000000000002E-4</v>
      </c>
      <c r="K5" s="8">
        <v>7.7399999999999995E-4</v>
      </c>
      <c r="L5" s="8">
        <v>6.3299999999999999E-4</v>
      </c>
      <c r="M5" s="8">
        <v>6.3299999999999999E-4</v>
      </c>
      <c r="N5" s="8">
        <f t="shared" ref="N5:N12" si="0" xml:space="preserve"> (B5+C5+D5+E5+F5+H5+I5+J5+K5+L5+M5) /11</f>
        <v>9.0109090909090911E-4</v>
      </c>
      <c r="O5" s="8">
        <f t="shared" ref="O5:O12" si="1">(B5+C5+F5)/3</f>
        <v>8.0699999999999999E-4</v>
      </c>
      <c r="P5" s="8">
        <f t="shared" ref="P5:P12" si="2">(D5+K5)/2</f>
        <v>7.6349999999999996E-4</v>
      </c>
      <c r="Q5" s="8">
        <f t="shared" ref="Q5:Q12" si="3">(E5+H5+L5+M5)/4</f>
        <v>7.0149999999999998E-4</v>
      </c>
      <c r="R5" s="8">
        <f t="shared" ref="R5:R12" si="4">(C5+I5+J5)/3</f>
        <v>1.2713333333333333E-3</v>
      </c>
    </row>
    <row r="6" spans="1:18" x14ac:dyDescent="0.45">
      <c r="A6" t="s">
        <v>2</v>
      </c>
      <c r="B6" s="8">
        <v>1.2799999999999999E-4</v>
      </c>
      <c r="C6" s="8">
        <v>1.2899999999999999E-4</v>
      </c>
      <c r="D6" s="8">
        <v>1.26E-4</v>
      </c>
      <c r="E6" s="8">
        <v>1.3100000000000001E-4</v>
      </c>
      <c r="F6" s="8">
        <v>1.27E-4</v>
      </c>
      <c r="G6" s="8">
        <v>1.2999999999999999E-4</v>
      </c>
      <c r="H6" s="8">
        <v>1.3100000000000001E-4</v>
      </c>
      <c r="I6" s="8">
        <v>1.5300000000000001E-4</v>
      </c>
      <c r="J6" s="8">
        <v>1.3300000000000001E-4</v>
      </c>
      <c r="K6" s="8">
        <v>1.2999999999999999E-4</v>
      </c>
      <c r="L6" s="8">
        <v>1.35E-4</v>
      </c>
      <c r="M6" s="8">
        <v>1.26E-4</v>
      </c>
      <c r="N6" s="8">
        <f t="shared" si="0"/>
        <v>1.3172727272727273E-4</v>
      </c>
      <c r="O6" s="8">
        <f t="shared" si="1"/>
        <v>1.2799999999999999E-4</v>
      </c>
      <c r="P6" s="8">
        <f t="shared" si="2"/>
        <v>1.2799999999999999E-4</v>
      </c>
      <c r="Q6" s="8">
        <f t="shared" si="3"/>
        <v>1.3075000000000001E-4</v>
      </c>
      <c r="R6" s="8">
        <f t="shared" si="4"/>
        <v>1.3833333333333333E-4</v>
      </c>
    </row>
    <row r="7" spans="1:18" x14ac:dyDescent="0.45">
      <c r="A7" t="s">
        <v>3</v>
      </c>
      <c r="B7" s="8">
        <v>1.73E-4</v>
      </c>
      <c r="C7" s="8">
        <v>1.7200000000000001E-4</v>
      </c>
      <c r="D7" s="8">
        <v>1.6899999999999999E-4</v>
      </c>
      <c r="E7" s="8">
        <v>1.74E-4</v>
      </c>
      <c r="F7" s="8">
        <v>1.7200000000000001E-4</v>
      </c>
      <c r="G7" s="8">
        <v>1.94E-4</v>
      </c>
      <c r="H7" s="8">
        <v>1.7799999999999999E-4</v>
      </c>
      <c r="I7" s="8">
        <v>2.0799999999999999E-4</v>
      </c>
      <c r="J7" s="8">
        <v>1.7899999999999999E-4</v>
      </c>
      <c r="K7" s="8">
        <v>1.75E-4</v>
      </c>
      <c r="L7" s="8">
        <v>1.74E-4</v>
      </c>
      <c r="M7" s="8">
        <v>1.7200000000000001E-4</v>
      </c>
      <c r="N7" s="8">
        <f t="shared" si="0"/>
        <v>1.7690909090909091E-4</v>
      </c>
      <c r="O7" s="8">
        <f t="shared" si="1"/>
        <v>1.7233333333333337E-4</v>
      </c>
      <c r="P7" s="8">
        <f t="shared" si="2"/>
        <v>1.7200000000000001E-4</v>
      </c>
      <c r="Q7" s="8">
        <f t="shared" si="3"/>
        <v>1.7450000000000001E-4</v>
      </c>
      <c r="R7" s="8">
        <f t="shared" si="4"/>
        <v>1.8633333333333335E-4</v>
      </c>
    </row>
    <row r="8" spans="1:18" x14ac:dyDescent="0.45">
      <c r="A8" t="s">
        <v>4</v>
      </c>
      <c r="B8" s="8">
        <v>1.35E-4</v>
      </c>
      <c r="C8" s="8">
        <v>1.3300000000000001E-4</v>
      </c>
      <c r="D8" s="8">
        <v>1.3200000000000001E-4</v>
      </c>
      <c r="E8" s="8">
        <v>1.35E-4</v>
      </c>
      <c r="F8" s="8">
        <v>1.34E-4</v>
      </c>
      <c r="G8" s="8">
        <v>1.3999999999999999E-4</v>
      </c>
      <c r="H8" s="8">
        <v>1.34E-4</v>
      </c>
      <c r="I8" s="8">
        <v>1.5799999999999999E-4</v>
      </c>
      <c r="J8" s="8">
        <v>1.3899999999999999E-4</v>
      </c>
      <c r="K8" s="8">
        <v>1.36E-4</v>
      </c>
      <c r="L8" s="8">
        <v>1.3799999999999999E-4</v>
      </c>
      <c r="M8" s="8">
        <v>1.2999999999999999E-4</v>
      </c>
      <c r="N8" s="8">
        <f t="shared" si="0"/>
        <v>1.3672727272727274E-4</v>
      </c>
      <c r="O8" s="8">
        <f t="shared" si="1"/>
        <v>1.34E-4</v>
      </c>
      <c r="P8" s="8">
        <f t="shared" si="2"/>
        <v>1.34E-4</v>
      </c>
      <c r="Q8" s="8">
        <f t="shared" si="3"/>
        <v>1.3425000000000001E-4</v>
      </c>
      <c r="R8" s="8">
        <f t="shared" si="4"/>
        <v>1.4333333333333334E-4</v>
      </c>
    </row>
    <row r="9" spans="1:18" x14ac:dyDescent="0.45">
      <c r="A9" t="s">
        <v>5</v>
      </c>
      <c r="B9" s="8">
        <v>2.12E-4</v>
      </c>
      <c r="C9" s="8">
        <v>1.95E-4</v>
      </c>
      <c r="D9" s="8">
        <v>1.9599999999999999E-4</v>
      </c>
      <c r="E9" s="8">
        <v>2.0000000000000001E-4</v>
      </c>
      <c r="F9" s="8">
        <v>2.03E-4</v>
      </c>
      <c r="G9" s="8">
        <v>2.12E-4</v>
      </c>
      <c r="H9" s="8">
        <v>2.0100000000000001E-4</v>
      </c>
      <c r="I9" s="8">
        <v>2.7E-4</v>
      </c>
      <c r="J9" s="8">
        <v>1.9799999999999999E-4</v>
      </c>
      <c r="K9" s="8">
        <v>2.0100000000000001E-4</v>
      </c>
      <c r="L9" s="8">
        <v>1.9100000000000001E-4</v>
      </c>
      <c r="M9" s="8">
        <v>1.9900000000000001E-4</v>
      </c>
      <c r="N9" s="8">
        <f t="shared" si="0"/>
        <v>2.0600000000000002E-4</v>
      </c>
      <c r="O9" s="8">
        <f t="shared" si="1"/>
        <v>2.0333333333333336E-4</v>
      </c>
      <c r="P9" s="8">
        <f t="shared" si="2"/>
        <v>1.985E-4</v>
      </c>
      <c r="Q9" s="8">
        <f t="shared" si="3"/>
        <v>1.9775000000000001E-4</v>
      </c>
      <c r="R9" s="8">
        <f t="shared" si="4"/>
        <v>2.2099999999999998E-4</v>
      </c>
    </row>
    <row r="10" spans="1:18" x14ac:dyDescent="0.45">
      <c r="A10" t="s">
        <v>6</v>
      </c>
      <c r="B10" s="8">
        <v>2.0900000000000001E-4</v>
      </c>
      <c r="C10" s="8">
        <v>1.63E-4</v>
      </c>
      <c r="D10" s="8">
        <v>1.74E-4</v>
      </c>
      <c r="E10" s="8">
        <v>1.8000000000000001E-4</v>
      </c>
      <c r="F10" s="8">
        <v>1.7699999999999999E-4</v>
      </c>
      <c r="G10" s="8">
        <v>2.23E-4</v>
      </c>
      <c r="H10" s="8">
        <v>1.93E-4</v>
      </c>
      <c r="I10" s="8">
        <v>9.1799999999999998E-4</v>
      </c>
      <c r="J10" s="8">
        <v>1.7699999999999999E-4</v>
      </c>
      <c r="K10" s="8">
        <v>1.75E-4</v>
      </c>
      <c r="L10" s="8">
        <v>1.75E-4</v>
      </c>
      <c r="M10" s="8">
        <v>1.75E-4</v>
      </c>
      <c r="N10" s="8">
        <f t="shared" si="0"/>
        <v>2.4690909090909087E-4</v>
      </c>
      <c r="O10" s="8">
        <f t="shared" si="1"/>
        <v>1.83E-4</v>
      </c>
      <c r="P10" s="8">
        <f t="shared" si="2"/>
        <v>1.7450000000000001E-4</v>
      </c>
      <c r="Q10" s="8">
        <f t="shared" si="3"/>
        <v>1.8075E-4</v>
      </c>
      <c r="R10" s="8">
        <f t="shared" si="4"/>
        <v>4.1933333333333335E-4</v>
      </c>
    </row>
    <row r="11" spans="1:18" x14ac:dyDescent="0.45">
      <c r="A11" t="s">
        <v>7</v>
      </c>
      <c r="B11" s="8">
        <v>0.36199999999999999</v>
      </c>
      <c r="C11" s="8">
        <v>0.55500000000000005</v>
      </c>
      <c r="D11" s="8">
        <v>0.47699999999999998</v>
      </c>
      <c r="E11" s="8">
        <v>0.55900000000000005</v>
      </c>
      <c r="F11" s="8">
        <v>0.49099999999999999</v>
      </c>
      <c r="G11" s="8">
        <v>0.61299999999999999</v>
      </c>
      <c r="H11" s="8">
        <v>0.54100000000000004</v>
      </c>
      <c r="I11" s="8">
        <v>0.45100000000000001</v>
      </c>
      <c r="J11" s="8">
        <v>0.42599999999999999</v>
      </c>
      <c r="K11" s="8">
        <v>0.42399999999999999</v>
      </c>
      <c r="L11" s="8">
        <v>0.372</v>
      </c>
      <c r="M11" s="8">
        <v>0.50700000000000001</v>
      </c>
      <c r="N11" s="8">
        <f t="shared" si="0"/>
        <v>0.46954545454545454</v>
      </c>
      <c r="O11" s="8">
        <f t="shared" si="1"/>
        <v>0.46933333333333332</v>
      </c>
      <c r="P11" s="8">
        <f t="shared" si="2"/>
        <v>0.45050000000000001</v>
      </c>
      <c r="Q11" s="8">
        <f t="shared" si="3"/>
        <v>0.49475000000000002</v>
      </c>
      <c r="R11" s="8">
        <f t="shared" si="4"/>
        <v>0.47733333333333333</v>
      </c>
    </row>
    <row r="12" spans="1:18" x14ac:dyDescent="0.45">
      <c r="A12" t="s">
        <v>8</v>
      </c>
      <c r="B12" s="8">
        <v>0.40400000000000003</v>
      </c>
      <c r="C12" s="8">
        <v>0.17499999999999999</v>
      </c>
      <c r="D12" s="8">
        <v>0.22900000000000001</v>
      </c>
      <c r="E12" s="8">
        <v>0.24299999999999999</v>
      </c>
      <c r="F12" s="8">
        <v>0.29699999999999999</v>
      </c>
      <c r="G12" s="8">
        <v>0.153</v>
      </c>
      <c r="H12" s="8">
        <v>0.23499999999999999</v>
      </c>
      <c r="I12" s="8">
        <v>0.153</v>
      </c>
      <c r="J12" s="8">
        <v>0.115</v>
      </c>
      <c r="K12" s="8">
        <v>0.21299999999999999</v>
      </c>
      <c r="L12" s="8">
        <v>0.15</v>
      </c>
      <c r="M12" s="8">
        <v>0.26</v>
      </c>
      <c r="N12" s="8">
        <f t="shared" si="0"/>
        <v>0.22490909090909084</v>
      </c>
      <c r="O12" s="8">
        <f t="shared" si="1"/>
        <v>0.29199999999999998</v>
      </c>
      <c r="P12" s="8">
        <f t="shared" si="2"/>
        <v>0.221</v>
      </c>
      <c r="Q12" s="8">
        <f t="shared" si="3"/>
        <v>0.222</v>
      </c>
      <c r="R12" s="8">
        <f t="shared" si="4"/>
        <v>0.14766666666666664</v>
      </c>
    </row>
    <row r="14" spans="1:18" x14ac:dyDescent="0.45">
      <c r="A14" s="1" t="s">
        <v>25</v>
      </c>
    </row>
    <row r="15" spans="1:18" x14ac:dyDescent="0.45">
      <c r="A15" t="s">
        <v>29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20</v>
      </c>
      <c r="K15" t="s">
        <v>21</v>
      </c>
      <c r="L15" t="s">
        <v>22</v>
      </c>
      <c r="M15" t="s">
        <v>23</v>
      </c>
      <c r="N15" t="s">
        <v>30</v>
      </c>
      <c r="O15" t="s">
        <v>42</v>
      </c>
      <c r="P15" t="s">
        <v>43</v>
      </c>
      <c r="Q15" t="s">
        <v>32</v>
      </c>
      <c r="R15" t="s">
        <v>31</v>
      </c>
    </row>
    <row r="16" spans="1:18" x14ac:dyDescent="0.45">
      <c r="A16" t="s">
        <v>0</v>
      </c>
      <c r="B16">
        <v>47.4</v>
      </c>
      <c r="C16">
        <v>45.7</v>
      </c>
      <c r="D16">
        <v>41.9</v>
      </c>
      <c r="E16">
        <v>45.3</v>
      </c>
      <c r="F16">
        <v>48.1</v>
      </c>
      <c r="G16">
        <v>33</v>
      </c>
      <c r="H16">
        <v>39.1</v>
      </c>
      <c r="I16">
        <v>36.5</v>
      </c>
      <c r="J16">
        <v>51.5</v>
      </c>
      <c r="K16">
        <v>41.6</v>
      </c>
      <c r="L16">
        <v>47.3</v>
      </c>
      <c r="M16">
        <v>44.9</v>
      </c>
      <c r="N16">
        <f t="shared" ref="N16:N19" si="5" xml:space="preserve"> (B16+C16+D16+E16+F16+H16+I16+J16+K16+L16+M16) /11</f>
        <v>44.481818181818184</v>
      </c>
      <c r="O16">
        <f t="shared" ref="O16:O19" si="6">(B16+C16+F16)/3</f>
        <v>47.066666666666663</v>
      </c>
      <c r="P16">
        <f t="shared" ref="P16:P19" si="7">(D16+K16)/2</f>
        <v>41.75</v>
      </c>
      <c r="Q16">
        <f t="shared" ref="Q16:Q19" si="8">(E16+H16+L16+M16)/4</f>
        <v>44.15</v>
      </c>
      <c r="R16">
        <f t="shared" ref="R16:R19" si="9">(C16+I16+J16)/3</f>
        <v>44.566666666666663</v>
      </c>
    </row>
    <row r="17" spans="1:18" x14ac:dyDescent="0.45">
      <c r="A17" t="s">
        <v>9</v>
      </c>
      <c r="B17">
        <v>16.8</v>
      </c>
      <c r="C17">
        <v>18</v>
      </c>
      <c r="D17">
        <v>15.9</v>
      </c>
      <c r="E17">
        <v>18.399999999999999</v>
      </c>
      <c r="F17">
        <v>17.8</v>
      </c>
      <c r="G17">
        <v>15.1</v>
      </c>
      <c r="H17">
        <v>17.5</v>
      </c>
      <c r="I17">
        <v>17.3</v>
      </c>
      <c r="J17">
        <v>18</v>
      </c>
      <c r="K17">
        <v>17.5</v>
      </c>
      <c r="L17">
        <v>18</v>
      </c>
      <c r="M17">
        <v>16.7</v>
      </c>
      <c r="N17">
        <f t="shared" si="5"/>
        <v>17.445454545454542</v>
      </c>
      <c r="O17">
        <f t="shared" si="6"/>
        <v>17.533333333333331</v>
      </c>
      <c r="P17">
        <f t="shared" si="7"/>
        <v>16.7</v>
      </c>
      <c r="Q17">
        <f t="shared" si="8"/>
        <v>17.649999999999999</v>
      </c>
      <c r="R17">
        <f t="shared" si="9"/>
        <v>17.766666666666666</v>
      </c>
    </row>
    <row r="18" spans="1:18" x14ac:dyDescent="0.45">
      <c r="A18" t="s">
        <v>10</v>
      </c>
      <c r="B18">
        <v>27.6</v>
      </c>
      <c r="C18">
        <v>29.9</v>
      </c>
      <c r="D18">
        <v>30</v>
      </c>
      <c r="E18">
        <v>28.8</v>
      </c>
      <c r="F18">
        <v>32.5</v>
      </c>
      <c r="G18">
        <v>29.4</v>
      </c>
      <c r="H18">
        <v>29.2</v>
      </c>
      <c r="I18">
        <v>29.1</v>
      </c>
      <c r="J18">
        <v>29.4</v>
      </c>
      <c r="K18">
        <v>28.9</v>
      </c>
      <c r="L18">
        <v>30.7</v>
      </c>
      <c r="M18">
        <v>29.1</v>
      </c>
      <c r="N18">
        <f t="shared" si="5"/>
        <v>29.563636363636363</v>
      </c>
      <c r="O18">
        <f t="shared" si="6"/>
        <v>30</v>
      </c>
      <c r="P18">
        <f t="shared" si="7"/>
        <v>29.45</v>
      </c>
      <c r="Q18">
        <f t="shared" si="8"/>
        <v>29.450000000000003</v>
      </c>
      <c r="R18">
        <f t="shared" si="9"/>
        <v>29.466666666666669</v>
      </c>
    </row>
    <row r="19" spans="1:18" x14ac:dyDescent="0.45">
      <c r="A19" t="s">
        <v>11</v>
      </c>
      <c r="B19">
        <v>1.35</v>
      </c>
      <c r="C19">
        <v>1.5</v>
      </c>
      <c r="D19">
        <v>1.6</v>
      </c>
      <c r="E19">
        <v>1.5</v>
      </c>
      <c r="F19">
        <v>1.5</v>
      </c>
      <c r="G19">
        <v>2</v>
      </c>
      <c r="H19">
        <v>1.65</v>
      </c>
      <c r="I19">
        <v>1.5</v>
      </c>
      <c r="J19">
        <v>1.4</v>
      </c>
      <c r="K19">
        <v>1.4</v>
      </c>
      <c r="L19">
        <v>1.4</v>
      </c>
      <c r="M19">
        <v>1.6</v>
      </c>
      <c r="N19">
        <f t="shared" si="5"/>
        <v>1.4909090909090912</v>
      </c>
      <c r="O19">
        <f t="shared" si="6"/>
        <v>1.45</v>
      </c>
      <c r="P19">
        <f t="shared" si="7"/>
        <v>1.5</v>
      </c>
      <c r="Q19">
        <f t="shared" si="8"/>
        <v>1.5375000000000001</v>
      </c>
      <c r="R19">
        <f t="shared" si="9"/>
        <v>1.4666666666666668</v>
      </c>
    </row>
  </sheetData>
  <phoneticPr fontId="20" type="noConversion"/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2B40-5628-4B3D-8512-EBD0343591E8}">
  <dimension ref="A1:R20"/>
  <sheetViews>
    <sheetView topLeftCell="I2" workbookViewId="0">
      <selection activeCell="O15" sqref="O15:R19"/>
    </sheetView>
  </sheetViews>
  <sheetFormatPr baseColWidth="10" defaultRowHeight="14.25" x14ac:dyDescent="0.45"/>
  <cols>
    <col min="1" max="1" width="17.46484375" customWidth="1"/>
    <col min="2" max="2" width="11.9296875" customWidth="1"/>
    <col min="3" max="3" width="12.19921875" customWidth="1"/>
    <col min="4" max="4" width="16.53125" customWidth="1"/>
    <col min="5" max="5" width="12" customWidth="1"/>
    <col min="6" max="6" width="15.33203125" customWidth="1"/>
    <col min="7" max="7" width="12.86328125" customWidth="1"/>
    <col min="8" max="8" width="14.46484375" customWidth="1"/>
    <col min="9" max="9" width="17.06640625" customWidth="1"/>
    <col min="10" max="10" width="12.59765625" customWidth="1"/>
    <col min="11" max="11" width="15.46484375" customWidth="1"/>
    <col min="12" max="12" width="15.73046875" customWidth="1"/>
    <col min="13" max="13" width="17.06640625" customWidth="1"/>
    <col min="14" max="14" width="12.265625" customWidth="1"/>
    <col min="15" max="15" width="11.53125" customWidth="1"/>
    <col min="16" max="16" width="18.33203125" customWidth="1"/>
    <col min="17" max="17" width="13.86328125" customWidth="1"/>
    <col min="18" max="18" width="16.9296875" customWidth="1"/>
    <col min="19" max="19" width="12.796875" customWidth="1"/>
    <col min="20" max="20" width="18.33203125" customWidth="1"/>
    <col min="22" max="22" width="16.9296875" customWidth="1"/>
    <col min="23" max="23" width="12.796875" customWidth="1"/>
    <col min="24" max="24" width="16.19921875" customWidth="1"/>
  </cols>
  <sheetData>
    <row r="1" spans="1:18" ht="18" x14ac:dyDescent="0.55000000000000004">
      <c r="A1" s="3" t="s">
        <v>26</v>
      </c>
    </row>
    <row r="3" spans="1:18" x14ac:dyDescent="0.45">
      <c r="A3" s="1" t="s">
        <v>24</v>
      </c>
    </row>
    <row r="4" spans="1:18" x14ac:dyDescent="0.45">
      <c r="A4" t="s">
        <v>29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30</v>
      </c>
      <c r="O4" t="s">
        <v>42</v>
      </c>
      <c r="P4" t="s">
        <v>43</v>
      </c>
      <c r="Q4" t="s">
        <v>32</v>
      </c>
      <c r="R4" t="s">
        <v>31</v>
      </c>
    </row>
    <row r="5" spans="1:18" x14ac:dyDescent="0.45">
      <c r="A5" t="s">
        <v>1</v>
      </c>
      <c r="B5">
        <v>9.4499999999999998E-4</v>
      </c>
      <c r="C5">
        <v>8.3299999999999997E-4</v>
      </c>
      <c r="D5">
        <v>6.4899999999999995E-4</v>
      </c>
      <c r="E5">
        <v>1.8600000000000001E-3</v>
      </c>
      <c r="F5">
        <v>7.2000000000000005E-4</v>
      </c>
      <c r="G5">
        <v>1.24E-3</v>
      </c>
      <c r="H5">
        <v>6.7299999999999999E-4</v>
      </c>
      <c r="I5">
        <v>1.06E-3</v>
      </c>
      <c r="J5">
        <v>6.8099999999999996E-4</v>
      </c>
      <c r="K5">
        <v>6.1200000000000002E-4</v>
      </c>
      <c r="L5">
        <v>6.3500000000000004E-4</v>
      </c>
      <c r="M5">
        <v>7.0200000000000004E-4</v>
      </c>
      <c r="N5">
        <f t="shared" ref="N5:N12" si="0">(B5+C5+D5+E5+F5+H5+I5+J5+K5+L5+M5)/11</f>
        <v>8.5181818181818178E-4</v>
      </c>
      <c r="O5">
        <f t="shared" ref="O5:O12" si="1">(B5+C5+F5)/3</f>
        <v>8.3266666666666678E-4</v>
      </c>
      <c r="P5">
        <f t="shared" ref="P5:P12" si="2">(D5+K5)/2</f>
        <v>6.3049999999999998E-4</v>
      </c>
      <c r="Q5">
        <f t="shared" ref="Q5:Q12" si="3">(E5+H5+L5+M5)/4</f>
        <v>9.6750000000000004E-4</v>
      </c>
      <c r="R5">
        <f t="shared" ref="R5:R12" si="4">(C5+I5+J5)/3</f>
        <v>8.5799999999999993E-4</v>
      </c>
    </row>
    <row r="6" spans="1:18" x14ac:dyDescent="0.45">
      <c r="A6" t="s">
        <v>2</v>
      </c>
      <c r="B6">
        <v>1.2E-4</v>
      </c>
      <c r="C6">
        <v>1.2400000000000001E-4</v>
      </c>
      <c r="D6">
        <v>1.25E-4</v>
      </c>
      <c r="E6">
        <v>1.64E-4</v>
      </c>
      <c r="F6">
        <v>1.25E-4</v>
      </c>
      <c r="G6">
        <v>1.2400000000000001E-4</v>
      </c>
      <c r="H6">
        <v>1.26E-4</v>
      </c>
      <c r="I6">
        <v>1.3300000000000001E-4</v>
      </c>
      <c r="J6">
        <v>1.27E-4</v>
      </c>
      <c r="K6">
        <v>1.2799999999999999E-4</v>
      </c>
      <c r="L6">
        <v>1.2899999999999999E-4</v>
      </c>
      <c r="M6">
        <v>1.26E-4</v>
      </c>
      <c r="N6">
        <f t="shared" si="0"/>
        <v>1.2972727272727273E-4</v>
      </c>
      <c r="O6">
        <f t="shared" si="1"/>
        <v>1.2300000000000001E-4</v>
      </c>
      <c r="P6">
        <f t="shared" si="2"/>
        <v>1.2649999999999998E-4</v>
      </c>
      <c r="Q6">
        <f t="shared" si="3"/>
        <v>1.3625000000000001E-4</v>
      </c>
      <c r="R6">
        <f t="shared" si="4"/>
        <v>1.2799999999999999E-4</v>
      </c>
    </row>
    <row r="7" spans="1:18" x14ac:dyDescent="0.45">
      <c r="A7" t="s">
        <v>3</v>
      </c>
      <c r="B7">
        <v>1.76E-4</v>
      </c>
      <c r="C7">
        <v>1.73E-4</v>
      </c>
      <c r="D7">
        <v>1.7000000000000001E-4</v>
      </c>
      <c r="E7">
        <v>2.2599999999999999E-4</v>
      </c>
      <c r="F7">
        <v>1.7200000000000001E-4</v>
      </c>
      <c r="G7">
        <v>1.8200000000000001E-4</v>
      </c>
      <c r="H7">
        <v>1.73E-4</v>
      </c>
      <c r="I7">
        <v>1.93E-4</v>
      </c>
      <c r="J7">
        <v>1.76E-4</v>
      </c>
      <c r="K7">
        <v>1.7200000000000001E-4</v>
      </c>
      <c r="L7">
        <v>1.74E-4</v>
      </c>
      <c r="M7">
        <v>1.7100000000000001E-4</v>
      </c>
      <c r="N7">
        <f t="shared" si="0"/>
        <v>1.7963636363636367E-4</v>
      </c>
      <c r="O7">
        <f t="shared" si="1"/>
        <v>1.7366666666666667E-4</v>
      </c>
      <c r="P7">
        <f t="shared" si="2"/>
        <v>1.7100000000000001E-4</v>
      </c>
      <c r="Q7">
        <f t="shared" si="3"/>
        <v>1.8599999999999999E-4</v>
      </c>
      <c r="R7">
        <f t="shared" si="4"/>
        <v>1.8066666666666665E-4</v>
      </c>
    </row>
    <row r="8" spans="1:18" x14ac:dyDescent="0.45">
      <c r="A8" t="s">
        <v>4</v>
      </c>
      <c r="B8">
        <v>1.2E-4</v>
      </c>
      <c r="C8">
        <v>1.25E-4</v>
      </c>
      <c r="D8">
        <v>1.2799999999999999E-4</v>
      </c>
      <c r="E8">
        <v>1.54E-4</v>
      </c>
      <c r="F8">
        <v>1.25E-4</v>
      </c>
      <c r="G8">
        <v>1.2899999999999999E-4</v>
      </c>
      <c r="H8">
        <v>1.27E-4</v>
      </c>
      <c r="I8">
        <v>1.27E-4</v>
      </c>
      <c r="J8">
        <v>1.27E-4</v>
      </c>
      <c r="K8">
        <v>1.2999999999999999E-4</v>
      </c>
      <c r="L8">
        <v>1.2899999999999999E-4</v>
      </c>
      <c r="M8">
        <v>1.27E-4</v>
      </c>
      <c r="N8">
        <f t="shared" si="0"/>
        <v>1.2899999999999996E-4</v>
      </c>
      <c r="O8">
        <f t="shared" si="1"/>
        <v>1.2333333333333334E-4</v>
      </c>
      <c r="P8">
        <f t="shared" si="2"/>
        <v>1.2899999999999999E-4</v>
      </c>
      <c r="Q8">
        <f t="shared" si="3"/>
        <v>1.3424999999999998E-4</v>
      </c>
      <c r="R8">
        <f t="shared" si="4"/>
        <v>1.2633333333333333E-4</v>
      </c>
    </row>
    <row r="9" spans="1:18" x14ac:dyDescent="0.45">
      <c r="A9" t="s">
        <v>5</v>
      </c>
      <c r="B9">
        <v>1.9900000000000001E-4</v>
      </c>
      <c r="C9">
        <v>2.03E-4</v>
      </c>
      <c r="D9">
        <v>1.8799999999999999E-4</v>
      </c>
      <c r="E9">
        <v>3.01E-4</v>
      </c>
      <c r="F9">
        <v>1.93E-4</v>
      </c>
      <c r="G9">
        <v>2.14E-4</v>
      </c>
      <c r="H9">
        <v>1.8799999999999999E-4</v>
      </c>
      <c r="I9">
        <v>2.1699999999999999E-4</v>
      </c>
      <c r="J9">
        <v>1.9000000000000001E-4</v>
      </c>
      <c r="K9">
        <v>1.8599999999999999E-4</v>
      </c>
      <c r="L9">
        <v>1.85E-4</v>
      </c>
      <c r="M9">
        <v>1.92E-4</v>
      </c>
      <c r="N9">
        <f t="shared" si="0"/>
        <v>2.0381818181818183E-4</v>
      </c>
      <c r="O9">
        <f t="shared" si="1"/>
        <v>1.9833333333333335E-4</v>
      </c>
      <c r="P9">
        <f t="shared" si="2"/>
        <v>1.8699999999999999E-4</v>
      </c>
      <c r="Q9">
        <f t="shared" si="3"/>
        <v>2.1649999999999998E-4</v>
      </c>
      <c r="R9">
        <f t="shared" si="4"/>
        <v>2.0333333333333336E-4</v>
      </c>
    </row>
    <row r="10" spans="1:18" x14ac:dyDescent="0.45">
      <c r="A10" t="s">
        <v>6</v>
      </c>
      <c r="B10">
        <v>1.8900000000000001E-4</v>
      </c>
      <c r="C10">
        <v>1.8699999999999999E-4</v>
      </c>
      <c r="D10">
        <v>1.63E-4</v>
      </c>
      <c r="E10">
        <v>1.14E-3</v>
      </c>
      <c r="F10">
        <v>1.7799999999999999E-4</v>
      </c>
      <c r="G10">
        <v>2.4800000000000001E-4</v>
      </c>
      <c r="H10">
        <v>1.64E-4</v>
      </c>
      <c r="I10">
        <v>2.9599999999999998E-4</v>
      </c>
      <c r="J10">
        <v>1.66E-4</v>
      </c>
      <c r="K10">
        <v>1.6000000000000001E-4</v>
      </c>
      <c r="L10">
        <v>1.6699999999999999E-4</v>
      </c>
      <c r="M10">
        <v>1.7000000000000001E-4</v>
      </c>
      <c r="N10">
        <f t="shared" si="0"/>
        <v>2.7090909090909086E-4</v>
      </c>
      <c r="O10">
        <f t="shared" si="1"/>
        <v>1.8466666666666666E-4</v>
      </c>
      <c r="P10">
        <f t="shared" si="2"/>
        <v>1.6150000000000002E-4</v>
      </c>
      <c r="Q10">
        <f t="shared" si="3"/>
        <v>4.1025000000000002E-4</v>
      </c>
      <c r="R10">
        <f t="shared" si="4"/>
        <v>2.1633333333333332E-4</v>
      </c>
    </row>
    <row r="11" spans="1:18" x14ac:dyDescent="0.45">
      <c r="A11" t="s">
        <v>7</v>
      </c>
      <c r="B11">
        <v>0.29399999999999998</v>
      </c>
      <c r="C11">
        <v>0.498</v>
      </c>
      <c r="D11">
        <v>0.60199999999999998</v>
      </c>
      <c r="E11">
        <v>0.51800000000000002</v>
      </c>
      <c r="F11">
        <v>0.58199999999999996</v>
      </c>
      <c r="G11">
        <v>0.53800000000000003</v>
      </c>
      <c r="H11">
        <v>0.61899999999999999</v>
      </c>
      <c r="I11">
        <v>0.53600000000000003</v>
      </c>
      <c r="J11">
        <v>0.50900000000000001</v>
      </c>
      <c r="K11">
        <v>0.58599999999999997</v>
      </c>
      <c r="L11">
        <v>0.56200000000000006</v>
      </c>
      <c r="M11">
        <v>0.55800000000000005</v>
      </c>
      <c r="N11">
        <f t="shared" si="0"/>
        <v>0.53309090909090917</v>
      </c>
      <c r="O11">
        <f t="shared" si="1"/>
        <v>0.45800000000000002</v>
      </c>
      <c r="P11">
        <f t="shared" si="2"/>
        <v>0.59399999999999997</v>
      </c>
      <c r="Q11">
        <f t="shared" si="3"/>
        <v>0.56425000000000003</v>
      </c>
      <c r="R11">
        <f t="shared" si="4"/>
        <v>0.51433333333333342</v>
      </c>
    </row>
    <row r="12" spans="1:18" x14ac:dyDescent="0.45">
      <c r="A12" t="s">
        <v>8</v>
      </c>
      <c r="B12">
        <v>0.60899999999999999</v>
      </c>
      <c r="C12">
        <v>0.32900000000000001</v>
      </c>
      <c r="D12">
        <v>0.32400000000000001</v>
      </c>
      <c r="E12">
        <v>0.27500000000000002</v>
      </c>
      <c r="F12">
        <v>0.27200000000000002</v>
      </c>
      <c r="G12">
        <v>0.34399999999999997</v>
      </c>
      <c r="H12">
        <v>0.253</v>
      </c>
      <c r="I12">
        <v>0.249</v>
      </c>
      <c r="J12">
        <v>0.23499999999999999</v>
      </c>
      <c r="K12">
        <v>0.13300000000000001</v>
      </c>
      <c r="L12">
        <v>0.129</v>
      </c>
      <c r="M12">
        <v>0.23300000000000001</v>
      </c>
      <c r="N12">
        <f t="shared" si="0"/>
        <v>0.27645454545454545</v>
      </c>
      <c r="O12">
        <f t="shared" si="1"/>
        <v>0.40333333333333332</v>
      </c>
      <c r="P12">
        <f t="shared" si="2"/>
        <v>0.22850000000000001</v>
      </c>
      <c r="Q12">
        <f t="shared" si="3"/>
        <v>0.2225</v>
      </c>
      <c r="R12">
        <f t="shared" si="4"/>
        <v>0.27100000000000002</v>
      </c>
    </row>
    <row r="14" spans="1:18" x14ac:dyDescent="0.45">
      <c r="A14" s="1" t="s">
        <v>25</v>
      </c>
    </row>
    <row r="15" spans="1:18" x14ac:dyDescent="0.45">
      <c r="A15" t="s">
        <v>29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20</v>
      </c>
      <c r="K15" t="s">
        <v>21</v>
      </c>
      <c r="L15" t="s">
        <v>22</v>
      </c>
      <c r="M15" t="s">
        <v>23</v>
      </c>
      <c r="N15" t="s">
        <v>30</v>
      </c>
      <c r="O15" t="s">
        <v>42</v>
      </c>
      <c r="P15" t="s">
        <v>43</v>
      </c>
      <c r="Q15" t="s">
        <v>32</v>
      </c>
      <c r="R15" t="s">
        <v>31</v>
      </c>
    </row>
    <row r="16" spans="1:18" x14ac:dyDescent="0.45">
      <c r="A16" t="s">
        <v>0</v>
      </c>
      <c r="B16">
        <v>40.5</v>
      </c>
      <c r="C16">
        <v>35.5</v>
      </c>
      <c r="D16">
        <v>39.299999999999997</v>
      </c>
      <c r="E16">
        <v>34.700000000000003</v>
      </c>
      <c r="F16">
        <v>42.7</v>
      </c>
      <c r="G16">
        <v>39.1</v>
      </c>
      <c r="H16">
        <v>36.200000000000003</v>
      </c>
      <c r="I16">
        <v>35.799999999999997</v>
      </c>
      <c r="J16">
        <v>44.8</v>
      </c>
      <c r="K16">
        <v>34.200000000000003</v>
      </c>
      <c r="L16">
        <v>36.5</v>
      </c>
      <c r="M16">
        <v>40.9</v>
      </c>
      <c r="N16">
        <f t="shared" ref="N16:N19" si="5">(B16+C16+D16+E16+F16+H16+I16+J16+K16+L16+M16)/11</f>
        <v>38.281818181818181</v>
      </c>
      <c r="O16">
        <f t="shared" ref="O16:O19" si="6">(B16+C16+F16)/3</f>
        <v>39.56666666666667</v>
      </c>
      <c r="P16">
        <f t="shared" ref="P16:P19" si="7">(D16+K16)/2</f>
        <v>36.75</v>
      </c>
      <c r="Q16">
        <f t="shared" ref="Q16:Q19" si="8">(E16+H16+L16+M16)/4</f>
        <v>37.075000000000003</v>
      </c>
      <c r="R16">
        <f t="shared" ref="R16:R19" si="9">(C16+I16+J16)/3</f>
        <v>38.699999999999996</v>
      </c>
    </row>
    <row r="17" spans="1:18" x14ac:dyDescent="0.45">
      <c r="A17" t="s">
        <v>9</v>
      </c>
      <c r="B17">
        <v>17.3</v>
      </c>
      <c r="C17">
        <v>16.3</v>
      </c>
      <c r="D17">
        <v>15.3</v>
      </c>
      <c r="E17">
        <v>17</v>
      </c>
      <c r="F17">
        <v>17.100000000000001</v>
      </c>
      <c r="G17">
        <v>15.2</v>
      </c>
      <c r="H17">
        <v>16.2</v>
      </c>
      <c r="I17">
        <v>16.2</v>
      </c>
      <c r="J17">
        <v>16.600000000000001</v>
      </c>
      <c r="K17">
        <v>16.8</v>
      </c>
      <c r="L17">
        <v>16.600000000000001</v>
      </c>
      <c r="M17">
        <v>15.7</v>
      </c>
      <c r="N17">
        <f t="shared" si="5"/>
        <v>16.463636363636365</v>
      </c>
      <c r="O17">
        <f t="shared" si="6"/>
        <v>16.900000000000002</v>
      </c>
      <c r="P17">
        <f t="shared" si="7"/>
        <v>16.05</v>
      </c>
      <c r="Q17">
        <f t="shared" si="8"/>
        <v>16.375</v>
      </c>
      <c r="R17">
        <f t="shared" si="9"/>
        <v>16.366666666666667</v>
      </c>
    </row>
    <row r="18" spans="1:18" x14ac:dyDescent="0.45">
      <c r="A18" t="s">
        <v>10</v>
      </c>
      <c r="B18">
        <v>41.2</v>
      </c>
      <c r="C18">
        <v>44</v>
      </c>
      <c r="D18">
        <v>46.4</v>
      </c>
      <c r="E18">
        <v>42.7</v>
      </c>
      <c r="F18">
        <v>44.6</v>
      </c>
      <c r="G18">
        <v>42.5</v>
      </c>
      <c r="H18">
        <v>45.2</v>
      </c>
      <c r="I18">
        <v>44.5</v>
      </c>
      <c r="J18">
        <v>44</v>
      </c>
      <c r="K18">
        <v>46.8</v>
      </c>
      <c r="L18">
        <v>47</v>
      </c>
      <c r="M18">
        <v>43.4</v>
      </c>
      <c r="N18">
        <f t="shared" si="5"/>
        <v>44.527272727272731</v>
      </c>
      <c r="O18">
        <f t="shared" si="6"/>
        <v>43.266666666666673</v>
      </c>
      <c r="P18">
        <f t="shared" si="7"/>
        <v>46.599999999999994</v>
      </c>
      <c r="Q18">
        <f t="shared" si="8"/>
        <v>44.575000000000003</v>
      </c>
      <c r="R18">
        <f t="shared" si="9"/>
        <v>44.166666666666664</v>
      </c>
    </row>
    <row r="19" spans="1:18" x14ac:dyDescent="0.45">
      <c r="A19" t="s">
        <v>11</v>
      </c>
      <c r="B19">
        <v>2.15</v>
      </c>
      <c r="C19">
        <v>2.2000000000000002</v>
      </c>
      <c r="D19">
        <v>2.4500000000000002</v>
      </c>
      <c r="E19">
        <v>2.1</v>
      </c>
      <c r="F19">
        <v>2.25</v>
      </c>
      <c r="G19">
        <v>2.6</v>
      </c>
      <c r="H19">
        <v>2.5</v>
      </c>
      <c r="I19">
        <v>2.4500000000000002</v>
      </c>
      <c r="J19">
        <v>2.35</v>
      </c>
      <c r="K19">
        <v>2.2999999999999998</v>
      </c>
      <c r="L19">
        <v>2.2999999999999998</v>
      </c>
      <c r="M19">
        <v>2.2999999999999998</v>
      </c>
      <c r="N19">
        <f t="shared" si="5"/>
        <v>2.3045454545454551</v>
      </c>
      <c r="O19">
        <f t="shared" si="6"/>
        <v>2.1999999999999997</v>
      </c>
      <c r="P19">
        <f t="shared" si="7"/>
        <v>2.375</v>
      </c>
      <c r="Q19">
        <f t="shared" si="8"/>
        <v>2.2999999999999998</v>
      </c>
      <c r="R19">
        <f t="shared" si="9"/>
        <v>2.3333333333333335</v>
      </c>
    </row>
    <row r="20" spans="1:18" x14ac:dyDescent="0.45">
      <c r="A20" s="2"/>
    </row>
  </sheetData>
  <phoneticPr fontId="20" type="noConversion"/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09CF-0E6B-4AA9-A459-55416D4113E3}">
  <dimension ref="A1:M76"/>
  <sheetViews>
    <sheetView tabSelected="1" topLeftCell="A20" workbookViewId="0">
      <selection activeCell="L34" sqref="L34"/>
    </sheetView>
  </sheetViews>
  <sheetFormatPr baseColWidth="10" defaultRowHeight="14.25" x14ac:dyDescent="0.45"/>
  <cols>
    <col min="9" max="9" width="27.59765625" customWidth="1"/>
    <col min="10" max="10" width="18.73046875" customWidth="1"/>
    <col min="11" max="11" width="15.33203125" customWidth="1"/>
    <col min="12" max="12" width="13.9296875" customWidth="1"/>
    <col min="13" max="13" width="14.59765625" customWidth="1"/>
    <col min="14" max="14" width="14.33203125" customWidth="1"/>
    <col min="15" max="15" width="13.9296875" customWidth="1"/>
    <col min="16" max="16" width="14.59765625" customWidth="1"/>
  </cols>
  <sheetData>
    <row r="1" spans="1:9" ht="15.75" x14ac:dyDescent="0.5">
      <c r="A1" s="18" t="s">
        <v>36</v>
      </c>
    </row>
    <row r="3" spans="1:9" x14ac:dyDescent="0.45">
      <c r="A3" t="s">
        <v>29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45">
      <c r="A4" t="s">
        <v>33</v>
      </c>
      <c r="B4">
        <v>1.0356359999999999E-3</v>
      </c>
      <c r="C4">
        <v>1.30455E-4</v>
      </c>
      <c r="D4">
        <v>1.7799999999999999E-4</v>
      </c>
      <c r="E4">
        <v>1.3545500000000001E-4</v>
      </c>
      <c r="F4">
        <v>2.1181800000000001E-4</v>
      </c>
      <c r="G4">
        <v>2.5136400000000001E-4</v>
      </c>
      <c r="H4">
        <v>0.435636364</v>
      </c>
      <c r="I4">
        <v>0.30063636399999999</v>
      </c>
    </row>
    <row r="5" spans="1:9" x14ac:dyDescent="0.45">
      <c r="A5" t="s">
        <v>34</v>
      </c>
      <c r="B5">
        <v>9.01E-4</v>
      </c>
      <c r="C5">
        <v>1.3200000000000001E-4</v>
      </c>
      <c r="D5">
        <v>1.7699999999999999E-4</v>
      </c>
      <c r="E5">
        <v>1.37E-4</v>
      </c>
      <c r="F5">
        <v>2.0599999999999999E-4</v>
      </c>
      <c r="G5">
        <v>2.4699999999999999E-4</v>
      </c>
      <c r="H5">
        <v>0.46954499999999999</v>
      </c>
      <c r="I5">
        <v>0.224909</v>
      </c>
    </row>
    <row r="6" spans="1:9" x14ac:dyDescent="0.45">
      <c r="A6" t="s">
        <v>35</v>
      </c>
      <c r="B6">
        <v>8.5181799999999995E-4</v>
      </c>
      <c r="C6">
        <v>1.29727E-4</v>
      </c>
      <c r="D6">
        <v>1.79636E-4</v>
      </c>
      <c r="E6">
        <v>1.2899999999999999E-4</v>
      </c>
      <c r="F6">
        <v>2.0381800000000001E-4</v>
      </c>
      <c r="G6">
        <v>2.70909E-4</v>
      </c>
      <c r="H6">
        <v>0.533090909</v>
      </c>
      <c r="I6">
        <v>0.276454545</v>
      </c>
    </row>
    <row r="8" spans="1:9" x14ac:dyDescent="0.45">
      <c r="A8" t="s">
        <v>38</v>
      </c>
    </row>
    <row r="9" spans="1:9" x14ac:dyDescent="0.45">
      <c r="A9" s="15" t="s">
        <v>29</v>
      </c>
      <c r="B9" s="9" t="s">
        <v>1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6</v>
      </c>
    </row>
    <row r="10" spans="1:9" x14ac:dyDescent="0.45">
      <c r="A10" s="16" t="s">
        <v>33</v>
      </c>
      <c r="B10" s="11">
        <v>1.0356359999999999E-3</v>
      </c>
      <c r="C10" s="11">
        <v>1.30455E-4</v>
      </c>
      <c r="D10" s="11">
        <v>1.7799999999999999E-4</v>
      </c>
      <c r="E10" s="11">
        <v>1.3545500000000001E-4</v>
      </c>
      <c r="F10" s="11">
        <v>2.1181800000000001E-4</v>
      </c>
      <c r="G10" s="11">
        <v>2.5136400000000001E-4</v>
      </c>
    </row>
    <row r="11" spans="1:9" x14ac:dyDescent="0.45">
      <c r="A11" s="17" t="s">
        <v>34</v>
      </c>
      <c r="B11" s="13">
        <v>9.01E-4</v>
      </c>
      <c r="C11" s="13">
        <v>1.3200000000000001E-4</v>
      </c>
      <c r="D11" s="13">
        <v>1.7699999999999999E-4</v>
      </c>
      <c r="E11" s="13">
        <v>1.37E-4</v>
      </c>
      <c r="F11" s="13">
        <v>2.0599999999999999E-4</v>
      </c>
      <c r="G11" s="13">
        <v>2.4699999999999999E-4</v>
      </c>
    </row>
    <row r="12" spans="1:9" x14ac:dyDescent="0.45">
      <c r="A12" s="16" t="s">
        <v>35</v>
      </c>
      <c r="B12" s="11">
        <v>8.5181799999999995E-4</v>
      </c>
      <c r="C12" s="11">
        <v>1.29727E-4</v>
      </c>
      <c r="D12" s="11">
        <v>1.79636E-4</v>
      </c>
      <c r="E12" s="11">
        <v>1.2899999999999999E-4</v>
      </c>
      <c r="F12" s="11">
        <v>2.0381800000000001E-4</v>
      </c>
      <c r="G12" s="11">
        <v>2.70909E-4</v>
      </c>
    </row>
    <row r="14" spans="1:9" x14ac:dyDescent="0.45">
      <c r="A14" t="s">
        <v>40</v>
      </c>
    </row>
    <row r="15" spans="1:9" x14ac:dyDescent="0.45">
      <c r="A15" s="15" t="s">
        <v>29</v>
      </c>
      <c r="B15" s="9" t="s">
        <v>7</v>
      </c>
      <c r="C15" s="10" t="s">
        <v>8</v>
      </c>
    </row>
    <row r="16" spans="1:9" x14ac:dyDescent="0.45">
      <c r="A16" s="16" t="s">
        <v>33</v>
      </c>
      <c r="B16" s="11">
        <v>0.435636364</v>
      </c>
      <c r="C16" s="12">
        <v>0.30063636399999999</v>
      </c>
    </row>
    <row r="17" spans="1:5" x14ac:dyDescent="0.45">
      <c r="A17" s="17" t="s">
        <v>34</v>
      </c>
      <c r="B17" s="13">
        <v>0.46954499999999999</v>
      </c>
      <c r="C17" s="14">
        <v>0.224909</v>
      </c>
    </row>
    <row r="18" spans="1:5" x14ac:dyDescent="0.45">
      <c r="A18" s="16" t="s">
        <v>35</v>
      </c>
      <c r="B18" s="11">
        <v>0.533090909</v>
      </c>
      <c r="C18" s="12">
        <v>0.276454545</v>
      </c>
    </row>
    <row r="21" spans="1:5" ht="15.75" x14ac:dyDescent="0.5">
      <c r="A21" s="18" t="s">
        <v>37</v>
      </c>
    </row>
    <row r="23" spans="1:5" x14ac:dyDescent="0.45">
      <c r="A23" t="s">
        <v>29</v>
      </c>
      <c r="B23" t="s">
        <v>0</v>
      </c>
      <c r="C23" t="s">
        <v>9</v>
      </c>
      <c r="D23" t="s">
        <v>10</v>
      </c>
      <c r="E23" t="s">
        <v>11</v>
      </c>
    </row>
    <row r="24" spans="1:5" x14ac:dyDescent="0.45">
      <c r="A24" t="s">
        <v>33</v>
      </c>
      <c r="B24">
        <v>44.509090909999998</v>
      </c>
      <c r="C24">
        <v>16.945454550000001</v>
      </c>
      <c r="D24">
        <v>25.745454550000002</v>
      </c>
      <c r="E24">
        <v>1.3136363639999999</v>
      </c>
    </row>
    <row r="25" spans="1:5" x14ac:dyDescent="0.45">
      <c r="A25" t="s">
        <v>34</v>
      </c>
      <c r="B25">
        <v>44.481818199999999</v>
      </c>
      <c r="C25">
        <v>17.4454545</v>
      </c>
      <c r="D25">
        <v>29.5636364</v>
      </c>
      <c r="E25">
        <v>1.4909090899999999</v>
      </c>
    </row>
    <row r="26" spans="1:5" x14ac:dyDescent="0.45">
      <c r="A26" t="s">
        <v>35</v>
      </c>
      <c r="B26">
        <v>38.281818180000002</v>
      </c>
      <c r="C26">
        <v>16.463636359999999</v>
      </c>
      <c r="D26">
        <v>44.52727273</v>
      </c>
      <c r="E26">
        <v>2.304545455</v>
      </c>
    </row>
    <row r="28" spans="1:5" x14ac:dyDescent="0.45">
      <c r="A28" t="s">
        <v>41</v>
      </c>
    </row>
    <row r="29" spans="1:5" x14ac:dyDescent="0.45">
      <c r="A29" s="15" t="s">
        <v>29</v>
      </c>
      <c r="B29" s="9" t="s">
        <v>0</v>
      </c>
      <c r="C29" s="9" t="s">
        <v>9</v>
      </c>
    </row>
    <row r="30" spans="1:5" x14ac:dyDescent="0.45">
      <c r="A30" s="16" t="s">
        <v>33</v>
      </c>
      <c r="B30" s="11">
        <v>44.509090909999998</v>
      </c>
      <c r="C30" s="11">
        <v>16.945454550000001</v>
      </c>
    </row>
    <row r="31" spans="1:5" x14ac:dyDescent="0.45">
      <c r="A31" s="17" t="s">
        <v>34</v>
      </c>
      <c r="B31" s="13">
        <v>44.481818199999999</v>
      </c>
      <c r="C31" s="13">
        <v>17.4454545</v>
      </c>
    </row>
    <row r="32" spans="1:5" x14ac:dyDescent="0.45">
      <c r="A32" s="16" t="s">
        <v>35</v>
      </c>
      <c r="B32" s="11">
        <v>38.281818180000002</v>
      </c>
      <c r="C32" s="11">
        <v>16.463636359999999</v>
      </c>
    </row>
    <row r="35" spans="1:13" x14ac:dyDescent="0.45">
      <c r="A35" t="s">
        <v>80</v>
      </c>
    </row>
    <row r="36" spans="1:13" x14ac:dyDescent="0.45">
      <c r="A36" s="15" t="s">
        <v>29</v>
      </c>
      <c r="B36" s="9" t="s">
        <v>0</v>
      </c>
      <c r="C36" s="9" t="s">
        <v>9</v>
      </c>
      <c r="D36" s="9" t="s">
        <v>1</v>
      </c>
      <c r="E36" s="9" t="s">
        <v>7</v>
      </c>
      <c r="F36" s="10" t="s">
        <v>8</v>
      </c>
    </row>
    <row r="37" spans="1:13" x14ac:dyDescent="0.45">
      <c r="A37" s="16" t="s">
        <v>33</v>
      </c>
      <c r="B37" s="11">
        <v>44.509090909999998</v>
      </c>
      <c r="C37" s="11">
        <v>16.945454550000001</v>
      </c>
      <c r="D37" s="11">
        <v>1.0356359999999999E-3</v>
      </c>
      <c r="E37" s="11">
        <v>0.435636364</v>
      </c>
      <c r="F37" s="12">
        <v>0.30063636399999999</v>
      </c>
    </row>
    <row r="38" spans="1:13" x14ac:dyDescent="0.45">
      <c r="A38" s="17" t="s">
        <v>34</v>
      </c>
      <c r="B38" s="13">
        <v>44.481818199999999</v>
      </c>
      <c r="C38" s="13">
        <v>17.4454545</v>
      </c>
      <c r="D38" s="13">
        <v>9.01E-4</v>
      </c>
      <c r="E38" s="13">
        <v>0.46954499999999999</v>
      </c>
      <c r="F38" s="14">
        <v>0.224909</v>
      </c>
      <c r="H38" s="44" t="s">
        <v>46</v>
      </c>
      <c r="I38" s="45" t="s">
        <v>0</v>
      </c>
      <c r="J38" s="45" t="s">
        <v>9</v>
      </c>
      <c r="K38" s="45" t="s">
        <v>81</v>
      </c>
      <c r="L38" s="45" t="s">
        <v>7</v>
      </c>
      <c r="M38" s="46" t="s">
        <v>8</v>
      </c>
    </row>
    <row r="39" spans="1:13" x14ac:dyDescent="0.45">
      <c r="A39" s="16" t="s">
        <v>35</v>
      </c>
      <c r="B39" s="11">
        <v>38.281818180000002</v>
      </c>
      <c r="C39" s="11">
        <v>16.463636359999999</v>
      </c>
      <c r="D39" s="11">
        <v>8.5181799999999995E-4</v>
      </c>
      <c r="E39" s="11">
        <v>0.533090909</v>
      </c>
      <c r="F39" s="12">
        <v>0.276454545</v>
      </c>
      <c r="H39" t="s">
        <v>33</v>
      </c>
      <c r="I39">
        <v>100</v>
      </c>
      <c r="J39">
        <v>100</v>
      </c>
      <c r="K39">
        <v>100</v>
      </c>
      <c r="L39">
        <v>100</v>
      </c>
      <c r="M39">
        <v>100</v>
      </c>
    </row>
    <row r="40" spans="1:13" x14ac:dyDescent="0.45">
      <c r="A40" t="s">
        <v>33</v>
      </c>
      <c r="B40">
        <v>100</v>
      </c>
      <c r="C40">
        <v>100</v>
      </c>
      <c r="D40">
        <v>100</v>
      </c>
      <c r="E40">
        <v>100</v>
      </c>
      <c r="F40">
        <v>100</v>
      </c>
      <c r="H40" t="s">
        <v>34</v>
      </c>
      <c r="I40">
        <v>99.93</v>
      </c>
      <c r="J40">
        <v>102.95</v>
      </c>
      <c r="K40">
        <v>87</v>
      </c>
      <c r="L40">
        <v>107.78</v>
      </c>
      <c r="M40">
        <v>74.81</v>
      </c>
    </row>
    <row r="41" spans="1:13" x14ac:dyDescent="0.45">
      <c r="A41" t="s">
        <v>34</v>
      </c>
      <c r="B41">
        <f>B38/B37*100</f>
        <v>99.938725529004529</v>
      </c>
      <c r="C41">
        <f xml:space="preserve"> C38/C37*100</f>
        <v>102.95064348096817</v>
      </c>
      <c r="D41">
        <f xml:space="preserve"> D38/D37*100</f>
        <v>86.999679424044757</v>
      </c>
      <c r="E41">
        <f xml:space="preserve"> E38/E37*100</f>
        <v>107.78370191336919</v>
      </c>
      <c r="F41">
        <f xml:space="preserve"> F38/F37*100</f>
        <v>74.810976625568827</v>
      </c>
      <c r="H41" t="s">
        <v>35</v>
      </c>
      <c r="I41">
        <v>86.01</v>
      </c>
      <c r="J41">
        <v>97.16</v>
      </c>
      <c r="K41">
        <v>82.25</v>
      </c>
      <c r="L41">
        <v>122.37</v>
      </c>
      <c r="M41">
        <v>91.96</v>
      </c>
    </row>
    <row r="42" spans="1:13" x14ac:dyDescent="0.45">
      <c r="A42" t="s">
        <v>35</v>
      </c>
      <c r="B42">
        <f xml:space="preserve"> B39/B37*100</f>
        <v>86.008986922262892</v>
      </c>
      <c r="C42">
        <f xml:space="preserve"> C39/C37*100</f>
        <v>97.156652312994453</v>
      </c>
      <c r="D42">
        <f xml:space="preserve"> D39/D37*100</f>
        <v>82.250713571177513</v>
      </c>
      <c r="E42">
        <f xml:space="preserve"> E39/E37*100</f>
        <v>122.3706175731464</v>
      </c>
      <c r="F42">
        <f xml:space="preserve"> F39/F37*100</f>
        <v>91.956455739998248</v>
      </c>
    </row>
    <row r="43" spans="1:13" x14ac:dyDescent="0.45">
      <c r="A43" t="s">
        <v>33</v>
      </c>
      <c r="B43">
        <v>100</v>
      </c>
      <c r="C43">
        <v>100</v>
      </c>
      <c r="D43">
        <v>100</v>
      </c>
      <c r="E43">
        <v>100</v>
      </c>
      <c r="F43">
        <v>100</v>
      </c>
    </row>
    <row r="44" spans="1:13" x14ac:dyDescent="0.45">
      <c r="A44" t="s">
        <v>34</v>
      </c>
      <c r="B44">
        <v>99.93</v>
      </c>
      <c r="C44">
        <v>102.95</v>
      </c>
      <c r="D44">
        <v>87</v>
      </c>
      <c r="E44">
        <v>107.78</v>
      </c>
      <c r="F44">
        <v>74.81</v>
      </c>
    </row>
    <row r="45" spans="1:13" x14ac:dyDescent="0.45">
      <c r="A45" t="s">
        <v>35</v>
      </c>
      <c r="B45">
        <v>86.01</v>
      </c>
      <c r="C45">
        <v>97.16</v>
      </c>
      <c r="D45">
        <v>82.25</v>
      </c>
      <c r="E45">
        <v>122.37</v>
      </c>
      <c r="F45">
        <v>91.96</v>
      </c>
    </row>
    <row r="49" spans="1:12" x14ac:dyDescent="0.45">
      <c r="A49" s="31" t="s">
        <v>29</v>
      </c>
      <c r="B49" s="32" t="s">
        <v>42</v>
      </c>
      <c r="C49" s="32" t="s">
        <v>43</v>
      </c>
      <c r="D49" s="32" t="s">
        <v>32</v>
      </c>
      <c r="E49" s="33" t="s">
        <v>31</v>
      </c>
      <c r="H49" s="35"/>
      <c r="I49" s="36"/>
      <c r="J49" s="36"/>
      <c r="K49" s="36"/>
      <c r="L49" s="37"/>
    </row>
    <row r="50" spans="1:12" x14ac:dyDescent="0.45">
      <c r="A50" s="29" t="s">
        <v>47</v>
      </c>
      <c r="B50" s="25">
        <v>9.8300000000000015E-4</v>
      </c>
      <c r="C50" s="25">
        <v>8.1100000000000009E-4</v>
      </c>
      <c r="D50" s="25">
        <v>1.01425E-3</v>
      </c>
      <c r="E50" s="26">
        <v>1.1733333333333333E-3</v>
      </c>
    </row>
    <row r="51" spans="1:12" x14ac:dyDescent="0.45">
      <c r="A51" s="29" t="s">
        <v>48</v>
      </c>
      <c r="B51" s="25">
        <v>0.36566666666666664</v>
      </c>
      <c r="C51" s="25">
        <v>0.50849999999999995</v>
      </c>
      <c r="D51" s="25">
        <v>0.45799999999999996</v>
      </c>
      <c r="E51" s="26">
        <v>0.41766666666666663</v>
      </c>
    </row>
    <row r="52" spans="1:12" x14ac:dyDescent="0.45">
      <c r="A52" s="30" t="s">
        <v>49</v>
      </c>
      <c r="B52" s="27">
        <v>0.43833333333333341</v>
      </c>
      <c r="C52" s="27">
        <v>0.26150000000000001</v>
      </c>
      <c r="D52" s="27">
        <v>0.27799999999999997</v>
      </c>
      <c r="E52" s="28">
        <v>0.23666666666666666</v>
      </c>
    </row>
    <row r="53" spans="1:12" x14ac:dyDescent="0.45">
      <c r="A53" t="s">
        <v>62</v>
      </c>
      <c r="B53">
        <f xml:space="preserve"> (B50+B51+B52)/3</f>
        <v>0.26832766666666669</v>
      </c>
      <c r="C53">
        <f>(C50+C51+C52)/3</f>
        <v>0.25693699999999997</v>
      </c>
      <c r="D53">
        <f>(D50+D51+D52)/3</f>
        <v>0.24567141666666661</v>
      </c>
      <c r="E53">
        <f>(E50+E51+E52)/3</f>
        <v>0.21850222222222224</v>
      </c>
      <c r="H53" t="s">
        <v>68</v>
      </c>
      <c r="I53">
        <v>0.26832767000000002</v>
      </c>
      <c r="J53">
        <v>0.25693700000000003</v>
      </c>
      <c r="K53">
        <v>0.24567142</v>
      </c>
      <c r="L53">
        <v>0.21850222</v>
      </c>
    </row>
    <row r="55" spans="1:12" x14ac:dyDescent="0.45">
      <c r="A55" s="29" t="s">
        <v>52</v>
      </c>
      <c r="B55" s="25">
        <v>8.0699999999999999E-4</v>
      </c>
      <c r="C55" s="25">
        <v>7.6349999999999996E-4</v>
      </c>
      <c r="D55" s="25">
        <v>7.0149999999999998E-4</v>
      </c>
      <c r="E55" s="26">
        <v>1.2713333333333333E-3</v>
      </c>
      <c r="H55" s="41" t="s">
        <v>69</v>
      </c>
      <c r="I55" s="41">
        <v>0.25404678000000003</v>
      </c>
      <c r="J55" s="41">
        <v>0.22408782999999999</v>
      </c>
      <c r="K55" s="41">
        <v>0.23915049999999999</v>
      </c>
      <c r="L55" s="41">
        <v>0.20875711</v>
      </c>
    </row>
    <row r="56" spans="1:12" x14ac:dyDescent="0.45">
      <c r="A56" s="4" t="s">
        <v>53</v>
      </c>
      <c r="B56" s="4">
        <v>0.46933333333333332</v>
      </c>
      <c r="C56" s="4">
        <v>0.45050000000000001</v>
      </c>
      <c r="D56" s="4">
        <v>0.49475000000000002</v>
      </c>
      <c r="E56" s="4">
        <v>0.47733333333333333</v>
      </c>
      <c r="H56" s="38"/>
      <c r="I56" s="38">
        <f>I55/I53*100</f>
        <v>94.677816864731099</v>
      </c>
      <c r="J56" s="38">
        <f>J55/J53*100</f>
        <v>87.215087745244929</v>
      </c>
      <c r="K56" s="38">
        <f xml:space="preserve"> K55/K53*100</f>
        <v>97.345674152899022</v>
      </c>
      <c r="L56" s="38">
        <f xml:space="preserve"> L55/L53*100</f>
        <v>95.540040737343531</v>
      </c>
    </row>
    <row r="57" spans="1:12" x14ac:dyDescent="0.45">
      <c r="A57" s="22" t="s">
        <v>54</v>
      </c>
      <c r="B57" s="22">
        <v>0.29199999999999998</v>
      </c>
      <c r="C57" s="22">
        <v>0.221</v>
      </c>
      <c r="D57" s="22">
        <v>0.222</v>
      </c>
      <c r="E57" s="22">
        <v>0.14766666666666664</v>
      </c>
      <c r="H57" s="38" t="s">
        <v>70</v>
      </c>
      <c r="I57" s="38">
        <v>0.28738867000000001</v>
      </c>
      <c r="J57" s="38">
        <v>0.27437683000000002</v>
      </c>
      <c r="K57" s="38">
        <v>0.26257249999999999</v>
      </c>
      <c r="L57" s="38">
        <v>0.26206378000000002</v>
      </c>
    </row>
    <row r="58" spans="1:12" x14ac:dyDescent="0.45">
      <c r="A58" s="39" t="s">
        <v>63</v>
      </c>
      <c r="B58">
        <f>SUM(B55:B57)/3</f>
        <v>0.25404677777777779</v>
      </c>
      <c r="C58">
        <f>SUM(C55:C57)/3</f>
        <v>0.22408783333333335</v>
      </c>
      <c r="D58">
        <f>SUM(D55:D57)/3</f>
        <v>0.23915050000000002</v>
      </c>
      <c r="E58">
        <f>SUM(E55:E57)/3</f>
        <v>0.20875711111111109</v>
      </c>
      <c r="I58">
        <f xml:space="preserve"> I57/I53*100</f>
        <v>107.10362818713403</v>
      </c>
      <c r="J58">
        <f xml:space="preserve"> J57/J53*100</f>
        <v>106.78758995395758</v>
      </c>
      <c r="K58">
        <f xml:space="preserve"> K57/K53*100</f>
        <v>106.87954667254334</v>
      </c>
      <c r="L58">
        <f xml:space="preserve"> L57/L53*100</f>
        <v>119.93643817440392</v>
      </c>
    </row>
    <row r="59" spans="1:12" x14ac:dyDescent="0.45">
      <c r="H59" t="s">
        <v>71</v>
      </c>
      <c r="I59">
        <v>32.366667</v>
      </c>
      <c r="J59">
        <v>27.875</v>
      </c>
      <c r="K59">
        <v>29.337499999999999</v>
      </c>
      <c r="L59">
        <v>31.866667</v>
      </c>
    </row>
    <row r="60" spans="1:12" x14ac:dyDescent="0.45">
      <c r="A60" s="29" t="s">
        <v>57</v>
      </c>
      <c r="B60" s="25">
        <v>8.3266666666666678E-4</v>
      </c>
      <c r="C60" s="25">
        <v>6.3049999999999998E-4</v>
      </c>
      <c r="D60" s="25">
        <v>9.6750000000000004E-4</v>
      </c>
      <c r="E60" s="26">
        <v>8.5799999999999993E-4</v>
      </c>
    </row>
    <row r="61" spans="1:12" x14ac:dyDescent="0.45">
      <c r="A61" s="4" t="s">
        <v>58</v>
      </c>
      <c r="B61" s="4">
        <v>0.45800000000000002</v>
      </c>
      <c r="C61" s="4">
        <v>0.59399999999999997</v>
      </c>
      <c r="D61" s="4">
        <v>0.56425000000000003</v>
      </c>
      <c r="E61" s="4">
        <v>0.51433333333333342</v>
      </c>
      <c r="H61" t="s">
        <v>72</v>
      </c>
      <c r="I61">
        <v>32.299999999999997</v>
      </c>
      <c r="J61">
        <v>29.225000000000001</v>
      </c>
      <c r="K61">
        <v>30.9</v>
      </c>
      <c r="L61">
        <v>31.166667</v>
      </c>
    </row>
    <row r="62" spans="1:12" x14ac:dyDescent="0.45">
      <c r="A62" s="22" t="s">
        <v>59</v>
      </c>
      <c r="B62" s="22">
        <v>0.40333333333333332</v>
      </c>
      <c r="C62" s="22">
        <v>0.22850000000000001</v>
      </c>
      <c r="D62" s="22">
        <v>0.2225</v>
      </c>
      <c r="E62" s="22">
        <v>0.27100000000000002</v>
      </c>
      <c r="H62" s="34"/>
      <c r="I62" s="42">
        <f>I61/I59*100</f>
        <v>99.794025748774189</v>
      </c>
      <c r="J62" s="42">
        <f xml:space="preserve"> J61/J59*100</f>
        <v>104.84304932735427</v>
      </c>
      <c r="K62" s="42">
        <f xml:space="preserve"> K61/K59*100</f>
        <v>105.32594801874733</v>
      </c>
      <c r="L62" s="43">
        <f xml:space="preserve"> L61/L59*100</f>
        <v>97.803347303312265</v>
      </c>
    </row>
    <row r="63" spans="1:12" x14ac:dyDescent="0.45">
      <c r="A63" s="39" t="s">
        <v>64</v>
      </c>
      <c r="B63">
        <f>(B60+B61+B62)/3</f>
        <v>0.28738866666666668</v>
      </c>
      <c r="C63">
        <f>(C60+C61+C62)/3</f>
        <v>0.27437683333333335</v>
      </c>
      <c r="D63">
        <f>(D60+D61+D62)/3</f>
        <v>0.26257250000000004</v>
      </c>
      <c r="E63">
        <f>(E60+E61+E62)/3</f>
        <v>0.26206377777777784</v>
      </c>
      <c r="H63" t="s">
        <v>73</v>
      </c>
      <c r="I63">
        <v>28.233332999999998</v>
      </c>
      <c r="J63">
        <v>26.4</v>
      </c>
      <c r="K63">
        <v>26.725000000000001</v>
      </c>
      <c r="L63">
        <v>27.533332999999999</v>
      </c>
    </row>
    <row r="64" spans="1:12" x14ac:dyDescent="0.45">
      <c r="I64">
        <f xml:space="preserve"> I63/I59*100</f>
        <v>87.229658215966438</v>
      </c>
      <c r="J64">
        <f xml:space="preserve"> J63/J59*100</f>
        <v>94.708520179372186</v>
      </c>
      <c r="K64">
        <f xml:space="preserve"> K63/K59*100</f>
        <v>91.095014912654463</v>
      </c>
      <c r="L64">
        <f xml:space="preserve"> L63/L59*100</f>
        <v>86.40167169035908</v>
      </c>
    </row>
    <row r="66" spans="1:12" x14ac:dyDescent="0.45">
      <c r="A66" s="29" t="s">
        <v>50</v>
      </c>
      <c r="B66" s="25">
        <v>47.6</v>
      </c>
      <c r="C66" s="25">
        <v>39.35</v>
      </c>
      <c r="D66" s="25">
        <v>41.825000000000003</v>
      </c>
      <c r="E66" s="26">
        <v>48.5</v>
      </c>
      <c r="H66" t="s">
        <v>29</v>
      </c>
      <c r="I66" s="32" t="s">
        <v>42</v>
      </c>
      <c r="J66" s="32" t="s">
        <v>43</v>
      </c>
      <c r="K66" s="32" t="s">
        <v>32</v>
      </c>
      <c r="L66" s="33" t="s">
        <v>31</v>
      </c>
    </row>
    <row r="67" spans="1:12" x14ac:dyDescent="0.45">
      <c r="A67" s="30" t="s">
        <v>51</v>
      </c>
      <c r="B67" s="27">
        <v>17.133333333333329</v>
      </c>
      <c r="C67" s="27">
        <v>16.399999999999999</v>
      </c>
      <c r="D67" s="27">
        <v>16.850000000000001</v>
      </c>
      <c r="E67" s="28">
        <v>17.233333333333334</v>
      </c>
      <c r="H67" t="s">
        <v>74</v>
      </c>
      <c r="I67">
        <v>100</v>
      </c>
      <c r="J67">
        <v>100</v>
      </c>
      <c r="K67">
        <v>100</v>
      </c>
      <c r="L67">
        <v>100</v>
      </c>
    </row>
    <row r="68" spans="1:12" x14ac:dyDescent="0.45">
      <c r="A68" s="40" t="s">
        <v>65</v>
      </c>
      <c r="B68">
        <f>(B66+B67)/2</f>
        <v>32.366666666666667</v>
      </c>
      <c r="C68">
        <f>(C66+C67)/2</f>
        <v>27.875</v>
      </c>
      <c r="D68">
        <f>(D66+D67)/2</f>
        <v>29.337500000000002</v>
      </c>
      <c r="E68">
        <f>(E66+E67)/2</f>
        <v>32.866666666666667</v>
      </c>
      <c r="H68" t="s">
        <v>75</v>
      </c>
      <c r="I68">
        <v>94.677800000000005</v>
      </c>
      <c r="J68">
        <v>87.215100000000007</v>
      </c>
      <c r="K68">
        <v>97.345699999999994</v>
      </c>
      <c r="L68">
        <v>95.54</v>
      </c>
    </row>
    <row r="69" spans="1:12" x14ac:dyDescent="0.45">
      <c r="H69" t="s">
        <v>76</v>
      </c>
      <c r="I69">
        <v>107.1036</v>
      </c>
      <c r="J69">
        <v>106.7876</v>
      </c>
      <c r="K69">
        <v>106.87949999999999</v>
      </c>
      <c r="L69">
        <v>119.93640000000001</v>
      </c>
    </row>
    <row r="70" spans="1:12" x14ac:dyDescent="0.45">
      <c r="A70" s="29" t="s">
        <v>55</v>
      </c>
      <c r="B70" s="25">
        <v>47.066666666666663</v>
      </c>
      <c r="C70" s="25">
        <v>41.75</v>
      </c>
      <c r="D70" s="25">
        <v>44.15</v>
      </c>
      <c r="E70" s="26">
        <v>44.566666666666663</v>
      </c>
    </row>
    <row r="71" spans="1:12" x14ac:dyDescent="0.45">
      <c r="A71" s="30" t="s">
        <v>56</v>
      </c>
      <c r="B71" s="27">
        <v>17.533333333333331</v>
      </c>
      <c r="C71" s="27">
        <v>16.7</v>
      </c>
      <c r="D71" s="27">
        <v>17.649999999999999</v>
      </c>
      <c r="E71" s="28">
        <v>17.766666666666666</v>
      </c>
      <c r="H71" t="s">
        <v>77</v>
      </c>
      <c r="I71">
        <v>100</v>
      </c>
      <c r="J71">
        <v>100</v>
      </c>
      <c r="K71">
        <v>100</v>
      </c>
      <c r="L71">
        <v>100</v>
      </c>
    </row>
    <row r="72" spans="1:12" x14ac:dyDescent="0.45">
      <c r="A72" s="40" t="s">
        <v>66</v>
      </c>
      <c r="B72">
        <f>(B70+B71)/2</f>
        <v>32.299999999999997</v>
      </c>
      <c r="C72">
        <f>(C70+C71)/2</f>
        <v>29.225000000000001</v>
      </c>
      <c r="D72">
        <f>(D70+D71)/2</f>
        <v>30.9</v>
      </c>
      <c r="E72">
        <f>(E70+E71)/2</f>
        <v>31.166666666666664</v>
      </c>
      <c r="H72" t="s">
        <v>78</v>
      </c>
      <c r="I72">
        <v>99.793999999999997</v>
      </c>
      <c r="J72">
        <v>104.843</v>
      </c>
      <c r="K72">
        <v>105.3259</v>
      </c>
      <c r="L72">
        <v>97.803299999999993</v>
      </c>
    </row>
    <row r="73" spans="1:12" x14ac:dyDescent="0.45">
      <c r="H73" t="s">
        <v>79</v>
      </c>
      <c r="I73">
        <v>87.229699999999994</v>
      </c>
      <c r="J73">
        <v>94.708500000000001</v>
      </c>
      <c r="K73">
        <v>91.094999999999999</v>
      </c>
      <c r="L73">
        <v>86.401700000000005</v>
      </c>
    </row>
    <row r="74" spans="1:12" x14ac:dyDescent="0.45">
      <c r="A74" s="29" t="s">
        <v>60</v>
      </c>
      <c r="B74" s="25">
        <v>39.56666666666667</v>
      </c>
      <c r="C74" s="25">
        <v>36.75</v>
      </c>
      <c r="D74" s="25">
        <v>37.075000000000003</v>
      </c>
      <c r="E74" s="26">
        <v>38.699999999999996</v>
      </c>
    </row>
    <row r="75" spans="1:12" x14ac:dyDescent="0.45">
      <c r="A75" s="30" t="s">
        <v>61</v>
      </c>
      <c r="B75" s="27">
        <v>16.900000000000002</v>
      </c>
      <c r="C75" s="27">
        <v>16.05</v>
      </c>
      <c r="D75" s="27">
        <v>16.375</v>
      </c>
      <c r="E75" s="28">
        <v>16.366666666666667</v>
      </c>
    </row>
    <row r="76" spans="1:12" x14ac:dyDescent="0.45">
      <c r="A76" s="40" t="s">
        <v>67</v>
      </c>
      <c r="B76">
        <f>(B74+B75)/2</f>
        <v>28.233333333333334</v>
      </c>
      <c r="C76">
        <f>(C74+C75)/2</f>
        <v>26.4</v>
      </c>
      <c r="D76">
        <f>(D74+D75)/2</f>
        <v>26.725000000000001</v>
      </c>
      <c r="E76">
        <f>(E74+E75)/2</f>
        <v>27.533333333333331</v>
      </c>
    </row>
  </sheetData>
  <phoneticPr fontId="20" type="noConversion"/>
  <pageMargins left="0.7" right="0.7" top="0.78740157499999996" bottom="0.78740157499999996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D012-DBA6-4F9D-88BB-0873C0CB8428}">
  <dimension ref="A1:E19"/>
  <sheetViews>
    <sheetView workbookViewId="0">
      <selection activeCell="A18" sqref="A18:E19"/>
    </sheetView>
  </sheetViews>
  <sheetFormatPr baseColWidth="10" defaultRowHeight="14.25" x14ac:dyDescent="0.45"/>
  <cols>
    <col min="1" max="1" width="12.33203125" bestFit="1" customWidth="1"/>
    <col min="2" max="2" width="28.1328125" bestFit="1" customWidth="1"/>
    <col min="3" max="3" width="19.1328125" bestFit="1" customWidth="1"/>
    <col min="4" max="4" width="10.73046875" bestFit="1" customWidth="1"/>
    <col min="5" max="5" width="11.73046875" bestFit="1" customWidth="1"/>
  </cols>
  <sheetData>
    <row r="1" spans="1:5" x14ac:dyDescent="0.45">
      <c r="A1" t="s">
        <v>44</v>
      </c>
    </row>
    <row r="2" spans="1:5" x14ac:dyDescent="0.45">
      <c r="A2" s="21" t="s">
        <v>29</v>
      </c>
      <c r="B2" s="21" t="s">
        <v>42</v>
      </c>
      <c r="C2" s="21" t="s">
        <v>43</v>
      </c>
      <c r="D2" s="21" t="s">
        <v>32</v>
      </c>
      <c r="E2" s="21" t="s">
        <v>31</v>
      </c>
    </row>
    <row r="3" spans="1:5" x14ac:dyDescent="0.45">
      <c r="A3" s="19" t="s">
        <v>1</v>
      </c>
      <c r="B3" s="4">
        <v>9.8300000000000015E-4</v>
      </c>
      <c r="C3" s="4">
        <v>8.1100000000000009E-4</v>
      </c>
      <c r="D3" s="4">
        <v>1.01425E-3</v>
      </c>
      <c r="E3" s="5">
        <v>1.1733333333333333E-3</v>
      </c>
    </row>
    <row r="4" spans="1:5" x14ac:dyDescent="0.45">
      <c r="A4" s="20" t="s">
        <v>2</v>
      </c>
      <c r="B4" s="6">
        <v>1.25E-4</v>
      </c>
      <c r="C4" s="6">
        <v>1.25E-4</v>
      </c>
      <c r="D4" s="6">
        <v>1.3300000000000001E-4</v>
      </c>
      <c r="E4" s="7">
        <v>1.35E-4</v>
      </c>
    </row>
    <row r="5" spans="1:5" x14ac:dyDescent="0.45">
      <c r="A5" s="19" t="s">
        <v>3</v>
      </c>
      <c r="B5" s="4">
        <v>1.7366666666666667E-4</v>
      </c>
      <c r="C5" s="4">
        <v>1.7149999999999999E-4</v>
      </c>
      <c r="D5" s="4">
        <v>1.7924999999999999E-4</v>
      </c>
      <c r="E5" s="5">
        <v>1.8199999999999998E-4</v>
      </c>
    </row>
    <row r="6" spans="1:5" x14ac:dyDescent="0.45">
      <c r="A6" s="20" t="s">
        <v>4</v>
      </c>
      <c r="B6" s="6">
        <v>1.3066666666666665E-4</v>
      </c>
      <c r="C6" s="6">
        <v>1.2899999999999999E-4</v>
      </c>
      <c r="D6" s="6">
        <v>1.3825E-4</v>
      </c>
      <c r="E6" s="7">
        <v>1.3966666666666666E-4</v>
      </c>
    </row>
    <row r="7" spans="1:5" x14ac:dyDescent="0.45">
      <c r="A7" s="19" t="s">
        <v>5</v>
      </c>
      <c r="B7" s="4">
        <v>2.1133333333333334E-4</v>
      </c>
      <c r="C7" s="4">
        <v>2.0000000000000001E-4</v>
      </c>
      <c r="D7" s="4">
        <v>2.1075E-4</v>
      </c>
      <c r="E7" s="5">
        <v>2.1866666666666668E-4</v>
      </c>
    </row>
    <row r="8" spans="1:5" x14ac:dyDescent="0.45">
      <c r="A8" s="23" t="s">
        <v>6</v>
      </c>
      <c r="B8" s="22">
        <v>1.9866666666666665E-4</v>
      </c>
      <c r="C8" s="22">
        <v>1.7799999999999999E-4</v>
      </c>
      <c r="D8" s="22">
        <v>2.2700000000000002E-4</v>
      </c>
      <c r="E8" s="24">
        <v>3.6099999999999999E-4</v>
      </c>
    </row>
    <row r="11" spans="1:5" x14ac:dyDescent="0.45">
      <c r="A11" t="s">
        <v>39</v>
      </c>
    </row>
    <row r="12" spans="1:5" x14ac:dyDescent="0.45">
      <c r="A12" s="21" t="s">
        <v>29</v>
      </c>
      <c r="B12" s="21" t="s">
        <v>42</v>
      </c>
      <c r="C12" s="21" t="s">
        <v>43</v>
      </c>
      <c r="D12" s="21" t="s">
        <v>32</v>
      </c>
      <c r="E12" s="21" t="s">
        <v>31</v>
      </c>
    </row>
    <row r="13" spans="1:5" x14ac:dyDescent="0.45">
      <c r="A13" s="19" t="s">
        <v>7</v>
      </c>
      <c r="B13" s="4">
        <v>0.36566666666666664</v>
      </c>
      <c r="C13" s="4">
        <v>0.50849999999999995</v>
      </c>
      <c r="D13" s="4">
        <v>0.45799999999999996</v>
      </c>
      <c r="E13" s="5">
        <v>0.41766666666666663</v>
      </c>
    </row>
    <row r="14" spans="1:5" x14ac:dyDescent="0.45">
      <c r="A14" s="23" t="s">
        <v>8</v>
      </c>
      <c r="B14" s="22">
        <v>0.43833333333333341</v>
      </c>
      <c r="C14" s="22">
        <v>0.26150000000000001</v>
      </c>
      <c r="D14" s="22">
        <v>0.27799999999999997</v>
      </c>
      <c r="E14" s="24">
        <v>0.23666666666666666</v>
      </c>
    </row>
    <row r="16" spans="1:5" x14ac:dyDescent="0.45">
      <c r="A16" t="s">
        <v>45</v>
      </c>
    </row>
    <row r="17" spans="1:5" x14ac:dyDescent="0.45">
      <c r="A17" s="21" t="s">
        <v>29</v>
      </c>
      <c r="B17" s="21" t="s">
        <v>42</v>
      </c>
      <c r="C17" s="21" t="s">
        <v>43</v>
      </c>
      <c r="D17" s="21" t="s">
        <v>32</v>
      </c>
      <c r="E17" s="21" t="s">
        <v>31</v>
      </c>
    </row>
    <row r="18" spans="1:5" x14ac:dyDescent="0.45">
      <c r="A18" s="19" t="s">
        <v>0</v>
      </c>
      <c r="B18" s="4">
        <v>47.6</v>
      </c>
      <c r="C18" s="4">
        <v>39.35</v>
      </c>
      <c r="D18" s="4">
        <v>41.825000000000003</v>
      </c>
      <c r="E18" s="5">
        <v>48.5</v>
      </c>
    </row>
    <row r="19" spans="1:5" x14ac:dyDescent="0.45">
      <c r="A19" s="23" t="s">
        <v>9</v>
      </c>
      <c r="B19" s="22">
        <v>17.133333333333329</v>
      </c>
      <c r="C19" s="22">
        <v>16.399999999999999</v>
      </c>
      <c r="D19" s="22">
        <v>16.850000000000001</v>
      </c>
      <c r="E19" s="24">
        <v>17.233333333333334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0127-C0CB-4140-A504-726ED80A74D7}">
  <dimension ref="A1:E19"/>
  <sheetViews>
    <sheetView workbookViewId="0">
      <selection activeCell="A13" sqref="A13:E19"/>
    </sheetView>
  </sheetViews>
  <sheetFormatPr baseColWidth="10" defaultRowHeight="14.25" x14ac:dyDescent="0.45"/>
  <cols>
    <col min="1" max="1" width="12.33203125" bestFit="1" customWidth="1"/>
    <col min="2" max="2" width="28.1328125" bestFit="1" customWidth="1"/>
    <col min="3" max="3" width="19.1328125" bestFit="1" customWidth="1"/>
    <col min="4" max="4" width="10.73046875" bestFit="1" customWidth="1"/>
    <col min="5" max="5" width="11.73046875" bestFit="1" customWidth="1"/>
  </cols>
  <sheetData>
    <row r="1" spans="1:5" x14ac:dyDescent="0.45">
      <c r="A1" t="s">
        <v>44</v>
      </c>
    </row>
    <row r="2" spans="1:5" x14ac:dyDescent="0.45">
      <c r="A2" s="21" t="s">
        <v>29</v>
      </c>
      <c r="B2" s="21" t="s">
        <v>42</v>
      </c>
      <c r="C2" s="21" t="s">
        <v>43</v>
      </c>
      <c r="D2" s="21" t="s">
        <v>32</v>
      </c>
      <c r="E2" s="21" t="s">
        <v>31</v>
      </c>
    </row>
    <row r="3" spans="1:5" x14ac:dyDescent="0.45">
      <c r="A3" s="4" t="s">
        <v>1</v>
      </c>
      <c r="B3" s="4">
        <v>8.0699999999999999E-4</v>
      </c>
      <c r="C3" s="4">
        <v>7.6349999999999996E-4</v>
      </c>
      <c r="D3" s="4">
        <v>7.0149999999999998E-4</v>
      </c>
      <c r="E3" s="4">
        <v>1.2713333333333333E-3</v>
      </c>
    </row>
    <row r="4" spans="1:5" x14ac:dyDescent="0.45">
      <c r="A4" s="6" t="s">
        <v>2</v>
      </c>
      <c r="B4" s="6">
        <v>1.2799999999999999E-4</v>
      </c>
      <c r="C4" s="6">
        <v>1.2799999999999999E-4</v>
      </c>
      <c r="D4" s="6">
        <v>1.3075000000000001E-4</v>
      </c>
      <c r="E4" s="6">
        <v>1.3833333333333333E-4</v>
      </c>
    </row>
    <row r="5" spans="1:5" x14ac:dyDescent="0.45">
      <c r="A5" s="4" t="s">
        <v>3</v>
      </c>
      <c r="B5" s="4">
        <v>1.7233333333333337E-4</v>
      </c>
      <c r="C5" s="4">
        <v>1.7200000000000001E-4</v>
      </c>
      <c r="D5" s="4">
        <v>1.7450000000000001E-4</v>
      </c>
      <c r="E5" s="4">
        <v>1.8633333333333335E-4</v>
      </c>
    </row>
    <row r="6" spans="1:5" x14ac:dyDescent="0.45">
      <c r="A6" s="6" t="s">
        <v>4</v>
      </c>
      <c r="B6" s="6">
        <v>1.34E-4</v>
      </c>
      <c r="C6" s="6">
        <v>1.34E-4</v>
      </c>
      <c r="D6" s="6">
        <v>1.3425000000000001E-4</v>
      </c>
      <c r="E6" s="6">
        <v>1.4333333333333334E-4</v>
      </c>
    </row>
    <row r="7" spans="1:5" x14ac:dyDescent="0.45">
      <c r="A7" s="4" t="s">
        <v>5</v>
      </c>
      <c r="B7" s="4">
        <v>2.0333333333333336E-4</v>
      </c>
      <c r="C7" s="4">
        <v>1.985E-4</v>
      </c>
      <c r="D7" s="4">
        <v>1.9775000000000001E-4</v>
      </c>
      <c r="E7" s="4">
        <v>2.2099999999999998E-4</v>
      </c>
    </row>
    <row r="8" spans="1:5" x14ac:dyDescent="0.45">
      <c r="A8" s="22" t="s">
        <v>6</v>
      </c>
      <c r="B8" s="22">
        <v>1.83E-4</v>
      </c>
      <c r="C8" s="22">
        <v>1.7450000000000001E-4</v>
      </c>
      <c r="D8" s="22">
        <v>1.8075E-4</v>
      </c>
      <c r="E8" s="22">
        <v>4.1933333333333335E-4</v>
      </c>
    </row>
    <row r="11" spans="1:5" x14ac:dyDescent="0.45">
      <c r="A11" t="s">
        <v>39</v>
      </c>
    </row>
    <row r="12" spans="1:5" x14ac:dyDescent="0.45">
      <c r="A12" s="21" t="s">
        <v>29</v>
      </c>
      <c r="B12" s="21" t="s">
        <v>42</v>
      </c>
      <c r="C12" s="21" t="s">
        <v>43</v>
      </c>
      <c r="D12" s="21" t="s">
        <v>32</v>
      </c>
      <c r="E12" s="21" t="s">
        <v>31</v>
      </c>
    </row>
    <row r="13" spans="1:5" x14ac:dyDescent="0.45">
      <c r="A13" s="4" t="s">
        <v>7</v>
      </c>
      <c r="B13" s="4">
        <v>0.46933333333333332</v>
      </c>
      <c r="C13" s="4">
        <v>0.45050000000000001</v>
      </c>
      <c r="D13" s="4">
        <v>0.49475000000000002</v>
      </c>
      <c r="E13" s="4">
        <v>0.47733333333333333</v>
      </c>
    </row>
    <row r="14" spans="1:5" x14ac:dyDescent="0.45">
      <c r="A14" s="22" t="s">
        <v>8</v>
      </c>
      <c r="B14" s="22">
        <v>0.29199999999999998</v>
      </c>
      <c r="C14" s="22">
        <v>0.221</v>
      </c>
      <c r="D14" s="22">
        <v>0.222</v>
      </c>
      <c r="E14" s="22">
        <v>0.14766666666666664</v>
      </c>
    </row>
    <row r="16" spans="1:5" x14ac:dyDescent="0.45">
      <c r="A16" t="s">
        <v>45</v>
      </c>
    </row>
    <row r="17" spans="1:5" x14ac:dyDescent="0.45">
      <c r="A17" s="21" t="s">
        <v>29</v>
      </c>
      <c r="B17" s="21" t="s">
        <v>42</v>
      </c>
      <c r="C17" s="21" t="s">
        <v>43</v>
      </c>
      <c r="D17" s="21" t="s">
        <v>32</v>
      </c>
      <c r="E17" s="21" t="s">
        <v>31</v>
      </c>
    </row>
    <row r="18" spans="1:5" x14ac:dyDescent="0.45">
      <c r="A18" s="19" t="s">
        <v>0</v>
      </c>
      <c r="B18" s="4">
        <v>47.066666666666663</v>
      </c>
      <c r="C18" s="4">
        <v>41.75</v>
      </c>
      <c r="D18" s="4">
        <v>44.15</v>
      </c>
      <c r="E18" s="5">
        <v>44.566666666666663</v>
      </c>
    </row>
    <row r="19" spans="1:5" x14ac:dyDescent="0.45">
      <c r="A19" s="23" t="s">
        <v>9</v>
      </c>
      <c r="B19" s="22">
        <v>17.533333333333331</v>
      </c>
      <c r="C19" s="22">
        <v>16.7</v>
      </c>
      <c r="D19" s="22">
        <v>17.649999999999999</v>
      </c>
      <c r="E19" s="24">
        <v>17.766666666666666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BD5E-9C1C-490C-B702-1E0B817FE389}">
  <dimension ref="A1:E19"/>
  <sheetViews>
    <sheetView workbookViewId="0">
      <selection activeCell="A13" sqref="A13:E19"/>
    </sheetView>
  </sheetViews>
  <sheetFormatPr baseColWidth="10" defaultRowHeight="14.25" x14ac:dyDescent="0.45"/>
  <cols>
    <col min="1" max="1" width="12.33203125" bestFit="1" customWidth="1"/>
    <col min="2" max="2" width="28.1328125" bestFit="1" customWidth="1"/>
    <col min="3" max="3" width="19.1328125" bestFit="1" customWidth="1"/>
    <col min="4" max="4" width="10.73046875" bestFit="1" customWidth="1"/>
    <col min="5" max="5" width="11.73046875" bestFit="1" customWidth="1"/>
  </cols>
  <sheetData>
    <row r="1" spans="1:5" x14ac:dyDescent="0.45">
      <c r="A1" t="s">
        <v>44</v>
      </c>
    </row>
    <row r="2" spans="1:5" x14ac:dyDescent="0.45">
      <c r="A2" s="21" t="s">
        <v>29</v>
      </c>
      <c r="B2" s="21" t="s">
        <v>42</v>
      </c>
      <c r="C2" s="21" t="s">
        <v>43</v>
      </c>
      <c r="D2" s="21" t="s">
        <v>32</v>
      </c>
      <c r="E2" s="21" t="s">
        <v>31</v>
      </c>
    </row>
    <row r="3" spans="1:5" x14ac:dyDescent="0.45">
      <c r="A3" s="4" t="s">
        <v>1</v>
      </c>
      <c r="B3" s="4">
        <v>8.3266666666666678E-4</v>
      </c>
      <c r="C3" s="4">
        <v>6.3049999999999998E-4</v>
      </c>
      <c r="D3" s="4">
        <v>9.6750000000000004E-4</v>
      </c>
      <c r="E3" s="4">
        <v>8.5799999999999993E-4</v>
      </c>
    </row>
    <row r="4" spans="1:5" x14ac:dyDescent="0.45">
      <c r="A4" s="6" t="s">
        <v>2</v>
      </c>
      <c r="B4" s="6">
        <v>1.2300000000000001E-4</v>
      </c>
      <c r="C4" s="6">
        <v>1.2649999999999998E-4</v>
      </c>
      <c r="D4" s="6">
        <v>1.3625000000000001E-4</v>
      </c>
      <c r="E4" s="6">
        <v>1.2799999999999999E-4</v>
      </c>
    </row>
    <row r="5" spans="1:5" x14ac:dyDescent="0.45">
      <c r="A5" s="4" t="s">
        <v>3</v>
      </c>
      <c r="B5" s="4">
        <v>1.7366666666666667E-4</v>
      </c>
      <c r="C5" s="4">
        <v>1.7100000000000001E-4</v>
      </c>
      <c r="D5" s="4">
        <v>1.8599999999999999E-4</v>
      </c>
      <c r="E5" s="4">
        <v>1.8066666666666665E-4</v>
      </c>
    </row>
    <row r="6" spans="1:5" x14ac:dyDescent="0.45">
      <c r="A6" s="6" t="s">
        <v>4</v>
      </c>
      <c r="B6" s="6">
        <v>1.2333333333333334E-4</v>
      </c>
      <c r="C6" s="6">
        <v>1.2899999999999999E-4</v>
      </c>
      <c r="D6" s="6">
        <v>1.3424999999999998E-4</v>
      </c>
      <c r="E6" s="6">
        <v>1.2633333333333333E-4</v>
      </c>
    </row>
    <row r="7" spans="1:5" x14ac:dyDescent="0.45">
      <c r="A7" s="4" t="s">
        <v>5</v>
      </c>
      <c r="B7" s="4">
        <v>1.9833333333333335E-4</v>
      </c>
      <c r="C7" s="4">
        <v>1.8699999999999999E-4</v>
      </c>
      <c r="D7" s="4">
        <v>2.1649999999999998E-4</v>
      </c>
      <c r="E7" s="4">
        <v>2.0333333333333336E-4</v>
      </c>
    </row>
    <row r="8" spans="1:5" x14ac:dyDescent="0.45">
      <c r="A8" s="22" t="s">
        <v>6</v>
      </c>
      <c r="B8" s="22">
        <v>1.8466666666666666E-4</v>
      </c>
      <c r="C8" s="22">
        <v>1.6150000000000002E-4</v>
      </c>
      <c r="D8" s="22">
        <v>4.1025000000000002E-4</v>
      </c>
      <c r="E8" s="22">
        <v>2.1633333333333332E-4</v>
      </c>
    </row>
    <row r="11" spans="1:5" x14ac:dyDescent="0.45">
      <c r="A11" t="s">
        <v>39</v>
      </c>
    </row>
    <row r="12" spans="1:5" x14ac:dyDescent="0.45">
      <c r="A12" s="21" t="s">
        <v>29</v>
      </c>
      <c r="B12" s="21" t="s">
        <v>42</v>
      </c>
      <c r="C12" s="21" t="s">
        <v>43</v>
      </c>
      <c r="D12" s="21" t="s">
        <v>32</v>
      </c>
      <c r="E12" s="21" t="s">
        <v>31</v>
      </c>
    </row>
    <row r="13" spans="1:5" x14ac:dyDescent="0.45">
      <c r="A13" s="4" t="s">
        <v>7</v>
      </c>
      <c r="B13" s="4">
        <v>0.45800000000000002</v>
      </c>
      <c r="C13" s="4">
        <v>0.59399999999999997</v>
      </c>
      <c r="D13" s="4">
        <v>0.56425000000000003</v>
      </c>
      <c r="E13" s="4">
        <v>0.51433333333333342</v>
      </c>
    </row>
    <row r="14" spans="1:5" x14ac:dyDescent="0.45">
      <c r="A14" s="22" t="s">
        <v>8</v>
      </c>
      <c r="B14" s="22">
        <v>0.40333333333333332</v>
      </c>
      <c r="C14" s="22">
        <v>0.22850000000000001</v>
      </c>
      <c r="D14" s="22">
        <v>0.2225</v>
      </c>
      <c r="E14" s="22">
        <v>0.27100000000000002</v>
      </c>
    </row>
    <row r="16" spans="1:5" x14ac:dyDescent="0.45">
      <c r="A16" t="s">
        <v>45</v>
      </c>
    </row>
    <row r="17" spans="1:5" x14ac:dyDescent="0.45">
      <c r="A17" s="21" t="s">
        <v>29</v>
      </c>
      <c r="B17" s="21" t="s">
        <v>42</v>
      </c>
      <c r="C17" s="21" t="s">
        <v>43</v>
      </c>
      <c r="D17" s="21" t="s">
        <v>32</v>
      </c>
      <c r="E17" s="21" t="s">
        <v>31</v>
      </c>
    </row>
    <row r="18" spans="1:5" x14ac:dyDescent="0.45">
      <c r="A18" s="4" t="s">
        <v>0</v>
      </c>
      <c r="B18" s="4">
        <v>39.56666666666667</v>
      </c>
      <c r="C18" s="4">
        <v>36.75</v>
      </c>
      <c r="D18" s="4">
        <v>37.075000000000003</v>
      </c>
      <c r="E18" s="4">
        <v>38.699999999999996</v>
      </c>
    </row>
    <row r="19" spans="1:5" x14ac:dyDescent="0.45">
      <c r="A19" s="22" t="s">
        <v>9</v>
      </c>
      <c r="B19" s="22">
        <v>16.900000000000002</v>
      </c>
      <c r="C19" s="22">
        <v>16.05</v>
      </c>
      <c r="D19" s="22">
        <v>16.375</v>
      </c>
      <c r="E19" s="22">
        <v>16.366666666666667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c 6 + F W o / V g a e l A A A A 9 g A A A B I A H A B D b 2 5 m a W c v U G F j a 2 F n Z S 5 4 b W w g o h g A K K A U A A A A A A A A A A A A A A A A A A A A A A A A A A A A h Y 9 N C s I w G E S v U r J v / h S R k q Y L d W d B E M R t i L E N t l + l S U 3 v 5 s I j e Q U r W n X n c t 6 8 x c z 9 e h N Z X 1 f R x b T O N p A i h i m K D O j m Y K F I U e e P 8 R x l U m y U P q n C R I M M L u n d I U W l 9 + e E k B A C D h P c t A X h l D K y z 9 d b X Z p a o Y 9 s / 8 u x B e c V a I O k 2 L 3 G S I 7 Z l O E Z 5 Z g K M k K R W / g K f N j 7 b H + g W H S V 7 1 o j D c T L l S B j F O T 9 Q T 4 A U E s D B B Q A A g A I A H O v h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r 4 V a S 6 b o Z 6 Y B A A D R F Q A A E w A c A E Z v c m 1 1 b G F z L 1 N l Y 3 R p b 2 4 x L m 0 g o h g A K K A U A A A A A A A A A A A A A A A A A A A A A A A A A A A A 7 Z Z B a 4 M w F M f v g t 8 h u E s L r l Z 3 W R k 9 O C n b Y R s M C z u U H l J 9 p d K Y l C R C h / h t 9 k 3 2 x R Z r 1 2 6 d t g f n L V 6 U / J 8 v 7 + X 9 f x A B k U w Y R W H 1 d u 9 M w z T E C n O I 0 R Q v g B B w b 9 E Y E Z C m g d T z m p V r a m W y j Y A M g o x z o P K N 8 f W C s X W v n 8 9 e c A p j 6 / C z N S 9 m A a N S R c 3 t K s e V 9 Q C f H z Q G L o G j 6 f v G U v n U D w Q G U 4 6 p W D K e B o x k K V U a i F 6 1 p 5 3 n V h g x D s K y k V Q C k r C V h Y 1 y y 1 / y J M I U + S n s P g 4 R N E s X w L 9 j 2 P U T l g l l t T L H i 9 p 1 k V x I f E 9 w t E b 7 E u o C A p x F u E x T J 0 6 w k M h v U h 8 T s c E 0 i c 4 W U D X l 4 D r t O Y l j N a 5 y F + A U e F 1 M y D K 5 a q 5 h J 8 P Z M q d M Y t J 0 N M 7 + a J z T K T V M w f l d c 9 N M z p z W i V T 0 D 7 7 z S 9 M B U l 5 c q t Q S U L j B R F n z a M A Q i E K h c p / o / X W q / c O E l / t r a O j Q w b H k o m 8 a C b 1 Y Z x 2 f o z Z 8 j j S f m k / N Z 4 d 8 e m 4 L P j 1 X 8 6 n 5 1 H x 2 y e e w D Z 9 D z a f m U / P Z 5 f 3 W a 3 O / 9 T S f m k / N Z 5 d 8 3 r T h 8 0 b z q f n U f P 4 b n 1 9 Q S w E C L Q A U A A I A C A B z r 4 V a j 9 W B p 6 U A A A D 2 A A A A E g A A A A A A A A A A A A A A A A A A A A A A Q 2 9 u Z m l n L 1 B h Y 2 t h Z 2 U u e G 1 s U E s B A i 0 A F A A C A A g A c 6 + F W g / K 6 a u k A A A A 6 Q A A A B M A A A A A A A A A A A A A A A A A 8 Q A A A F t D b 2 5 0 Z W 5 0 X 1 R 5 c G V z X S 5 4 b W x Q S w E C L Q A U A A I A C A B z r 4 V a S 6 b o Z 6 Y B A A D R F Q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P Q A A A A A A A J c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F h M T k 3 Y 2 I t N D R l Y i 0 0 Z D h i L T g 4 Y z Q t O T E x Z W E 4 O G Q x N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1 V D E 5 O j Q z O j I 2 L j I 2 N T g w N z Z a I i A v P j x F b n R y e S B U e X B l P S J G a W x s Q 2 9 s d W 1 u V H l w Z X M i I F Z h b H V l P S J z Q m d V R k J R V T 0 i I C 8 + P E V u d H J 5 I F R 5 c G U 9 I k Z p b G x D b 2 x 1 b W 5 O Y W 1 l c y I g V m F s d W U 9 I n N b J n F 1 b 3 Q 7 U 2 N v c m V z J n F 1 b 3 Q 7 L C Z x d W 9 0 O 0 J s Y W N r L 0 F m c m l j Y W 4 v Q W Z y a W N h b i B B b W V y a W N h b i Z x d W 9 0 O y w m c X V v d D t B c m F i L 0 1 p Z G R s Z S B F Y X N 0 Z X J u J n F 1 b 3 Q 7 L C Z x d W 9 0 O 0 F z a W F u J n F 1 b 3 Q 7 L C Z x d W 9 0 O 0 h p c 3 B h b m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4 L 0 F 1 d G 9 S Z W 1 v d m V k Q 2 9 s d W 1 u c z E u e 1 N j b 3 J l c y w w f S Z x d W 9 0 O y w m c X V v d D t T Z W N 0 a W 9 u M S 9 U Y W J l b G x l M T g v Q X V 0 b 1 J l b W 9 2 Z W R D b 2 x 1 b W 5 z M S 5 7 Q m x h Y 2 s v Q W Z y a W N h b i 9 B Z n J p Y 2 F u I E F t Z X J p Y 2 F u L D F 9 J n F 1 b 3 Q 7 L C Z x d W 9 0 O 1 N l Y 3 R p b 2 4 x L 1 R h Y m V s b G U x O C 9 B d X R v U m V t b 3 Z l Z E N v b H V t b n M x L n t B c m F i L 0 1 p Z G R s Z S B F Y X N 0 Z X J u L D J 9 J n F 1 b 3 Q 7 L C Z x d W 9 0 O 1 N l Y 3 R p b 2 4 x L 1 R h Y m V s b G U x O C 9 B d X R v U m V t b 3 Z l Z E N v b H V t b n M x L n t B c 2 l h b i w z f S Z x d W 9 0 O y w m c X V v d D t T Z W N 0 a W 9 u M S 9 U Y W J l b G x l M T g v Q X V 0 b 1 J l b W 9 2 Z W R D b 2 x 1 b W 5 z M S 5 7 S G l z c G F u a W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s Z T E 4 L 0 F 1 d G 9 S Z W 1 v d m V k Q 2 9 s d W 1 u c z E u e 1 N j b 3 J l c y w w f S Z x d W 9 0 O y w m c X V v d D t T Z W N 0 a W 9 u M S 9 U Y W J l b G x l M T g v Q X V 0 b 1 J l b W 9 2 Z W R D b 2 x 1 b W 5 z M S 5 7 Q m x h Y 2 s v Q W Z y a W N h b i 9 B Z n J p Y 2 F u I E F t Z X J p Y 2 F u L D F 9 J n F 1 b 3 Q 7 L C Z x d W 9 0 O 1 N l Y 3 R p b 2 4 x L 1 R h Y m V s b G U x O C 9 B d X R v U m V t b 3 Z l Z E N v b H V t b n M x L n t B c m F i L 0 1 p Z G R s Z S B F Y X N 0 Z X J u L D J 9 J n F 1 b 3 Q 7 L C Z x d W 9 0 O 1 N l Y 3 R p b 2 4 x L 1 R h Y m V s b G U x O C 9 B d X R v U m V t b 3 Z l Z E N v b H V t b n M x L n t B c 2 l h b i w z f S Z x d W 9 0 O y w m c X V v d D t T Z W N 0 a W 9 u M S 9 U Y W J l b G x l M T g v Q X V 0 b 1 J l b W 9 2 Z W R D b 2 x 1 b W 5 z M S 5 7 S G l z c G F u a W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O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4 L 0 F u Z G V y Z S U y M G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j Y 0 Z m F k N C 0 w Y j F j L T Q 5 Y z Q t Y j d i N y 0 5 Z D k y M m J m O D E z Y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V U M T k 6 N D Q 6 M j g u M D g 3 O T k 1 O F o i I C 8 + P E V u d H J 5 I F R 5 c G U 9 I k Z p b G x D b 2 x 1 b W 5 U e X B l c y I g V m F s d W U 9 I n N C Z 1 V G Q l F V P S I g L z 4 8 R W 5 0 c n k g V H l w Z T 0 i R m l s b E N v b H V t b k 5 h b W V z I i B W Y W x 1 Z T 0 i c 1 s m c X V v d D t T Y 2 9 y Z X M m c X V v d D s s J n F 1 b 3 Q 7 Q m x h Y 2 s v Q W Z y a W N h b i 9 B Z n J p Y 2 F u I E F t Z X J p Y 2 F u J n F 1 b 3 Q 7 L C Z x d W 9 0 O 0 F y Y W I v T W l k Z G x l I E V h c 3 R l c m 4 m c X V v d D s s J n F 1 b 3 Q 7 Q X N p Y W 4 m c X V v d D s s J n F 1 b 3 Q 7 S G l z c G F u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T k v Q X V 0 b 1 J l b W 9 2 Z W R D b 2 x 1 b W 5 z M S 5 7 U 2 N v c m V z L D B 9 J n F 1 b 3 Q 7 L C Z x d W 9 0 O 1 N l Y 3 R p b 2 4 x L 1 R h Y m V s b G U x O S 9 B d X R v U m V t b 3 Z l Z E N v b H V t b n M x L n t C b G F j a y 9 B Z n J p Y 2 F u L 0 F m c m l j Y W 4 g Q W 1 l c m l j Y W 4 s M X 0 m c X V v d D s s J n F 1 b 3 Q 7 U 2 V j d G l v b j E v V G F i Z W x s Z T E 5 L 0 F 1 d G 9 S Z W 1 v d m V k Q 2 9 s d W 1 u c z E u e 0 F y Y W I v T W l k Z G x l I E V h c 3 R l c m 4 s M n 0 m c X V v d D s s J n F 1 b 3 Q 7 U 2 V j d G l v b j E v V G F i Z W x s Z T E 5 L 0 F 1 d G 9 S Z W 1 v d m V k Q 2 9 s d W 1 u c z E u e 0 F z a W F u L D N 9 J n F 1 b 3 Q 7 L C Z x d W 9 0 O 1 N l Y 3 R p b 2 4 x L 1 R h Y m V s b G U x O S 9 B d X R v U m V t b 3 Z l Z E N v b H V t b n M x L n t I a X N w Y W 5 p Y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x l M T k v Q X V 0 b 1 J l b W 9 2 Z W R D b 2 x 1 b W 5 z M S 5 7 U 2 N v c m V z L D B 9 J n F 1 b 3 Q 7 L C Z x d W 9 0 O 1 N l Y 3 R p b 2 4 x L 1 R h Y m V s b G U x O S 9 B d X R v U m V t b 3 Z l Z E N v b H V t b n M x L n t C b G F j a y 9 B Z n J p Y 2 F u L 0 F m c m l j Y W 4 g Q W 1 l c m l j Y W 4 s M X 0 m c X V v d D s s J n F 1 b 3 Q 7 U 2 V j d G l v b j E v V G F i Z W x s Z T E 5 L 0 F 1 d G 9 S Z W 1 v d m V k Q 2 9 s d W 1 u c z E u e 0 F y Y W I v T W l k Z G x l I E V h c 3 R l c m 4 s M n 0 m c X V v d D s s J n F 1 b 3 Q 7 U 2 V j d G l v b j E v V G F i Z W x s Z T E 5 L 0 F 1 d G 9 S Z W 1 v d m V k Q 2 9 s d W 1 u c z E u e 0 F z a W F u L D N 9 J n F 1 b 3 Q 7 L C Z x d W 9 0 O 1 N l Y 3 R p b 2 4 x L 1 R h Y m V s b G U x O S 9 B d X R v U m V t b 3 Z l Z E N v b H V t b n M x L n t I a X N w Y W 5 p Y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O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k v Q W 5 k Z X J l J T I w Z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M D I 0 N T N j L T k 1 Y z k t N D l j Y i 0 4 N T c y L T A y O G Y z Z W M z M D Q x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V Q x O T o 0 N T o x O C 4 4 N j E 1 O T Y w W i I g L z 4 8 R W 5 0 c n k g V H l w Z T 0 i R m l s b E N v b H V t b l R 5 c G V z I i B W Y W x 1 Z T 0 i c 0 J n V U Z C U V U 9 I i A v P j x F b n R y e S B U e X B l P S J G a W x s Q 2 9 s d W 1 u T m F t Z X M i I F Z h b H V l P S J z W y Z x d W 9 0 O 1 N j b 3 J l c y Z x d W 9 0 O y w m c X V v d D t C b G F j a y 9 B Z n J p Y 2 F u L 0 F m c m l j Y W 4 g Q W 1 l c m l j Y W 4 m c X V v d D s s J n F 1 b 3 Q 7 Q X J h Y i 9 N a W R k b G U g R W F z d G V y b i Z x d W 9 0 O y w m c X V v d D t B c 2 l h b i Z x d W 9 0 O y w m c X V v d D t I a X N w Y W 5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y M S 9 B d X R v U m V t b 3 Z l Z E N v b H V t b n M x L n t T Y 2 9 y Z X M s M H 0 m c X V v d D s s J n F 1 b 3 Q 7 U 2 V j d G l v b j E v V G F i Z W x s Z T I x L 0 F 1 d G 9 S Z W 1 v d m V k Q 2 9 s d W 1 u c z E u e 0 J s Y W N r L 0 F m c m l j Y W 4 v Q W Z y a W N h b i B B b W V y a W N h b i w x f S Z x d W 9 0 O y w m c X V v d D t T Z W N 0 a W 9 u M S 9 U Y W J l b G x l M j E v Q X V 0 b 1 J l b W 9 2 Z W R D b 2 x 1 b W 5 z M S 5 7 Q X J h Y i 9 N a W R k b G U g R W F z d G V y b i w y f S Z x d W 9 0 O y w m c X V v d D t T Z W N 0 a W 9 u M S 9 U Y W J l b G x l M j E v Q X V 0 b 1 J l b W 9 2 Z W R D b 2 x 1 b W 5 z M S 5 7 Q X N p Y W 4 s M 3 0 m c X V v d D s s J n F 1 b 3 Q 7 U 2 V j d G l v b j E v V G F i Z W x s Z T I x L 0 F 1 d G 9 S Z W 1 v d m V k Q 2 9 s d W 1 u c z E u e 0 h p c 3 B h b m l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b G U y M S 9 B d X R v U m V t b 3 Z l Z E N v b H V t b n M x L n t T Y 2 9 y Z X M s M H 0 m c X V v d D s s J n F 1 b 3 Q 7 U 2 V j d G l v b j E v V G F i Z W x s Z T I x L 0 F 1 d G 9 S Z W 1 v d m V k Q 2 9 s d W 1 u c z E u e 0 J s Y W N r L 0 F m c m l j Y W 4 v Q W Z y a W N h b i B B b W V y a W N h b i w x f S Z x d W 9 0 O y w m c X V v d D t T Z W N 0 a W 9 u M S 9 U Y W J l b G x l M j E v Q X V 0 b 1 J l b W 9 2 Z W R D b 2 x 1 b W 5 z M S 5 7 Q X J h Y i 9 N a W R k b G U g R W F z d G V y b i w y f S Z x d W 9 0 O y w m c X V v d D t T Z W N 0 a W 9 u M S 9 U Y W J l b G x l M j E v Q X V 0 b 1 J l b W 9 2 Z W R D b 2 x 1 b W 5 z M S 5 7 Q X N p Y W 4 s M 3 0 m c X V v d D s s J n F 1 b 3 Q 7 U 2 V j d G l v b j E v V G F i Z W x s Z T I x L 0 F 1 d G 9 S Z W 1 v d m V k Q 2 9 s d W 1 u c z E u e 0 h p c 3 B h b m l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j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y M S 9 B b m R l c m U l M j B l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E w Y T B m Z D Q t O T J l N y 0 0 Y z Q 0 L W F i N m U t M W Y 5 Z j Y w Y z I 4 N D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1 V D E 5 O j Q 1 O j U 3 L j I 1 N z Y 1 M T R a I i A v P j x F b n R y e S B U e X B l P S J G a W x s Q 2 9 s d W 1 u V H l w Z X M i I F Z h b H V l P S J z Q m d V R k J R V T 0 i I C 8 + P E V u d H J 5 I F R 5 c G U 9 I k Z p b G x D b 2 x 1 b W 5 O Y W 1 l c y I g V m F s d W U 9 I n N b J n F 1 b 3 Q 7 U 2 N v c m V z J n F 1 b 3 Q 7 L C Z x d W 9 0 O 0 J s Y W N r L 0 F m c m l j Y W 4 v Q W Z y a W N h b i B B b W V y a W N h b i Z x d W 9 0 O y w m c X V v d D t B c m F i L 0 1 p Z G R s Z S B F Y X N 0 Z X J u J n F 1 b 3 Q 7 L C Z x d W 9 0 O 0 F z a W F u J n F 1 b 3 Q 7 L C Z x d W 9 0 O 0 h p c 3 B h b m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I w L 0 F 1 d G 9 S Z W 1 v d m V k Q 2 9 s d W 1 u c z E u e 1 N j b 3 J l c y w w f S Z x d W 9 0 O y w m c X V v d D t T Z W N 0 a W 9 u M S 9 U Y W J l b G x l M j A v Q X V 0 b 1 J l b W 9 2 Z W R D b 2 x 1 b W 5 z M S 5 7 Q m x h Y 2 s v Q W Z y a W N h b i 9 B Z n J p Y 2 F u I E F t Z X J p Y 2 F u L D F 9 J n F 1 b 3 Q 7 L C Z x d W 9 0 O 1 N l Y 3 R p b 2 4 x L 1 R h Y m V s b G U y M C 9 B d X R v U m V t b 3 Z l Z E N v b H V t b n M x L n t B c m F i L 0 1 p Z G R s Z S B F Y X N 0 Z X J u L D J 9 J n F 1 b 3 Q 7 L C Z x d W 9 0 O 1 N l Y 3 R p b 2 4 x L 1 R h Y m V s b G U y M C 9 B d X R v U m V t b 3 Z l Z E N v b H V t b n M x L n t B c 2 l h b i w z f S Z x d W 9 0 O y w m c X V v d D t T Z W N 0 a W 9 u M S 9 U Y W J l b G x l M j A v Q X V 0 b 1 J l b W 9 2 Z W R D b 2 x 1 b W 5 z M S 5 7 S G l z c G F u a W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s Z T I w L 0 F 1 d G 9 S Z W 1 v d m V k Q 2 9 s d W 1 u c z E u e 1 N j b 3 J l c y w w f S Z x d W 9 0 O y w m c X V v d D t T Z W N 0 a W 9 u M S 9 U Y W J l b G x l M j A v Q X V 0 b 1 J l b W 9 2 Z W R D b 2 x 1 b W 5 z M S 5 7 Q m x h Y 2 s v Q W Z y a W N h b i 9 B Z n J p Y 2 F u I E F t Z X J p Y 2 F u L D F 9 J n F 1 b 3 Q 7 L C Z x d W 9 0 O 1 N l Y 3 R p b 2 4 x L 1 R h Y m V s b G U y M C 9 B d X R v U m V t b 3 Z l Z E N v b H V t b n M x L n t B c m F i L 0 1 p Z G R s Z S B F Y X N 0 Z X J u L D J 9 J n F 1 b 3 Q 7 L C Z x d W 9 0 O 1 N l Y 3 R p b 2 4 x L 1 R h Y m V s b G U y M C 9 B d X R v U m V t b 3 Z l Z E N v b H V t b n M x L n t B c 2 l h b i w z f S Z x d W 9 0 O y w m c X V v d D t T Z W N 0 a W 9 u M S 9 U Y W J l b G x l M j A v Q X V 0 b 1 J l b W 9 2 Z W R D b 2 x 1 b W 5 z M S 5 7 S G l z c G F u a W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y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w L 0 F u Z G V y Z S U y M G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z B l O G Y z Y S 1 m O T k 2 L T R m O D M t O W M 2 N C 0 w O W Y 3 Z m Y 4 Z W U 4 M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V U M T k 6 N D Y 6 M z k u N j Y 0 N z U 3 N 1 o i I C 8 + P E V u d H J 5 I F R 5 c G U 9 I k Z p b G x D b 2 x 1 b W 5 U e X B l c y I g V m F s d W U 9 I n N C Z 1 V G Q l F V P S I g L z 4 8 R W 5 0 c n k g V H l w Z T 0 i R m l s b E N v b H V t b k 5 h b W V z I i B W Y W x 1 Z T 0 i c 1 s m c X V v d D t T Y 2 9 y Z X M m c X V v d D s s J n F 1 b 3 Q 7 Q m x h Y 2 s v Q W Z y a W N h b i 9 B Z n J p Y 2 F u I E F t Z X J p Y 2 F u J n F 1 b 3 Q 7 L C Z x d W 9 0 O 0 F y Y W I v T W l k Z G x l I E V h c 3 R l c m 4 m c X V v d D s s J n F 1 b 3 Q 7 Q X N p Y W 4 m c X V v d D s s J n F 1 b 3 Q 7 S G l z c G F u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T I v Q X V 0 b 1 J l b W 9 2 Z W R D b 2 x 1 b W 5 z M S 5 7 U 2 N v c m V z L D B 9 J n F 1 b 3 Q 7 L C Z x d W 9 0 O 1 N l Y 3 R p b 2 4 x L 1 R h Y m V s b G U x M i 9 B d X R v U m V t b 3 Z l Z E N v b H V t b n M x L n t C b G F j a y 9 B Z n J p Y 2 F u L 0 F m c m l j Y W 4 g Q W 1 l c m l j Y W 4 s M X 0 m c X V v d D s s J n F 1 b 3 Q 7 U 2 V j d G l v b j E v V G F i Z W x s Z T E y L 0 F 1 d G 9 S Z W 1 v d m V k Q 2 9 s d W 1 u c z E u e 0 F y Y W I v T W l k Z G x l I E V h c 3 R l c m 4 s M n 0 m c X V v d D s s J n F 1 b 3 Q 7 U 2 V j d G l v b j E v V G F i Z W x s Z T E y L 0 F 1 d G 9 S Z W 1 v d m V k Q 2 9 s d W 1 u c z E u e 0 F z a W F u L D N 9 J n F 1 b 3 Q 7 L C Z x d W 9 0 O 1 N l Y 3 R p b 2 4 x L 1 R h Y m V s b G U x M i 9 B d X R v U m V t b 3 Z l Z E N v b H V t b n M x L n t I a X N w Y W 5 p Y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x l M T I v Q X V 0 b 1 J l b W 9 2 Z W R D b 2 x 1 b W 5 z M S 5 7 U 2 N v c m V z L D B 9 J n F 1 b 3 Q 7 L C Z x d W 9 0 O 1 N l Y 3 R p b 2 4 x L 1 R h Y m V s b G U x M i 9 B d X R v U m V t b 3 Z l Z E N v b H V t b n M x L n t C b G F j a y 9 B Z n J p Y 2 F u L 0 F m c m l j Y W 4 g Q W 1 l c m l j Y W 4 s M X 0 m c X V v d D s s J n F 1 b 3 Q 7 U 2 V j d G l v b j E v V G F i Z W x s Z T E y L 0 F 1 d G 9 S Z W 1 v d m V k Q 2 9 s d W 1 u c z E u e 0 F y Y W I v T W l k Z G x l I E V h c 3 R l c m 4 s M n 0 m c X V v d D s s J n F 1 b 3 Q 7 U 2 V j d G l v b j E v V G F i Z W x s Z T E y L 0 F 1 d G 9 S Z W 1 v d m V k Q 2 9 s d W 1 u c z E u e 0 F z a W F u L D N 9 J n F 1 b 3 Q 7 L C Z x d W 9 0 O 1 N l Y 3 R p b 2 4 x L 1 R h Y m V s b G U x M i 9 B d X R v U m V t b 3 Z l Z E N v b H V t b n M x L n t I a X N w Y W 5 p Y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I v Q W 5 k Z X J l J T I w Z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Z D d j O D g z L T J h Y j Q t N D U w O S 1 i Z m Q 2 L T k x M D I 4 N m Y 5 Z m N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V Q x O T o 0 N z o x N i 4 w M D g 5 N D U w W i I g L z 4 8 R W 5 0 c n k g V H l w Z T 0 i R m l s b E N v b H V t b l R 5 c G V z I i B W Y W x 1 Z T 0 i c 0 J n V U Z C U V U 9 I i A v P j x F b n R y e S B U e X B l P S J G a W x s Q 2 9 s d W 1 u T m F t Z X M i I F Z h b H V l P S J z W y Z x d W 9 0 O 1 N j b 3 J l c y Z x d W 9 0 O y w m c X V v d D t C b G F j a y 9 B Z n J p Y 2 F u L 0 F m c m l j Y W 4 g Q W 1 l c m l j Y W 4 m c X V v d D s s J n F 1 b 3 Q 7 Q X J h Y i 9 N a W R k b G U g R W F z d G V y b i Z x d W 9 0 O y w m c X V v d D t B c 2 l h b i Z x d W 9 0 O y w m c X V v d D t I a X N w Y W 5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M y 9 B d X R v U m V t b 3 Z l Z E N v b H V t b n M x L n t T Y 2 9 y Z X M s M H 0 m c X V v d D s s J n F 1 b 3 Q 7 U 2 V j d G l v b j E v V G F i Z W x s Z T E z L 0 F 1 d G 9 S Z W 1 v d m V k Q 2 9 s d W 1 u c z E u e 0 J s Y W N r L 0 F m c m l j Y W 4 v Q W Z y a W N h b i B B b W V y a W N h b i w x f S Z x d W 9 0 O y w m c X V v d D t T Z W N 0 a W 9 u M S 9 U Y W J l b G x l M T M v Q X V 0 b 1 J l b W 9 2 Z W R D b 2 x 1 b W 5 z M S 5 7 Q X J h Y i 9 N a W R k b G U g R W F z d G V y b i w y f S Z x d W 9 0 O y w m c X V v d D t T Z W N 0 a W 9 u M S 9 U Y W J l b G x l M T M v Q X V 0 b 1 J l b W 9 2 Z W R D b 2 x 1 b W 5 z M S 5 7 Q X N p Y W 4 s M 3 0 m c X V v d D s s J n F 1 b 3 Q 7 U 2 V j d G l v b j E v V G F i Z W x s Z T E z L 0 F 1 d G 9 S Z W 1 v d m V k Q 2 9 s d W 1 u c z E u e 0 h p c 3 B h b m l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b G U x M y 9 B d X R v U m V t b 3 Z l Z E N v b H V t b n M x L n t T Y 2 9 y Z X M s M H 0 m c X V v d D s s J n F 1 b 3 Q 7 U 2 V j d G l v b j E v V G F i Z W x s Z T E z L 0 F 1 d G 9 S Z W 1 v d m V k Q 2 9 s d W 1 u c z E u e 0 J s Y W N r L 0 F m c m l j Y W 4 v Q W Z y a W N h b i B B b W V y a W N h b i w x f S Z x d W 9 0 O y w m c X V v d D t T Z W N 0 a W 9 u M S 9 U Y W J l b G x l M T M v Q X V 0 b 1 J l b W 9 2 Z W R D b 2 x 1 b W 5 z M S 5 7 Q X J h Y i 9 N a W R k b G U g R W F z d G V y b i w y f S Z x d W 9 0 O y w m c X V v d D t T Z W N 0 a W 9 u M S 9 U Y W J l b G x l M T M v Q X V 0 b 1 J l b W 9 2 Z W R D b 2 x 1 b W 5 z M S 5 7 Q X N p Y W 4 s M 3 0 m c X V v d D s s J n F 1 b 3 Q 7 U 2 V j d G l v b j E v V G F i Z W x s Z T E z L 0 F 1 d G 9 S Z W 1 v d m V k Q 2 9 s d W 1 u c z E u e 0 h p c 3 B h b m l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M y 9 B b m R l c m U l M j B l b n R m Z X J u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i u 2 A N 9 Y R I i B B y z b l F z g I A A A A A A g A A A A A A E G Y A A A A B A A A g A A A A z W r g V O U 3 N Z C 0 k r d n y J M Z N 3 7 / 9 j 5 k 2 h P A O N T o J g q z E A E A A A A A D o A A A A A C A A A g A A A A m G x B S b 3 z 7 p C + W v + C q 7 A P D T i + t l r a h T E V 3 D l L 8 f 9 f / c d Q A A A A f K + K 7 / J 4 5 Q a u g 4 g X 8 7 P o D u 7 X d O r 7 B E O D / k j 6 7 f m G R I 0 p f q X y j M r U U S d a 5 B Z M + N 1 0 3 E i i Z U J H h p p Z q M 4 7 x r c F 3 3 E O 1 p 0 y 0 t f m C f b S A 2 5 2 X 8 1 A A A A A u M H 4 R C 9 k L r f 4 + 9 0 k 9 R f 2 M B f u n D V N b v 6 0 i g d H V 7 K m 6 Q T O J B O W n / 2 q 1 8 N b i X Y D Z 3 K s X p r 5 g 0 X Z u h D n d G F 4 U N a C B w = = < / D a t a M a s h u p > 
</file>

<file path=customXml/itemProps1.xml><?xml version="1.0" encoding="utf-8"?>
<ds:datastoreItem xmlns:ds="http://schemas.openxmlformats.org/officeDocument/2006/customXml" ds:itemID="{67A04FB6-1833-4B1C-AF45-92929DDD28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Baseline</vt:lpstr>
      <vt:lpstr>Rule</vt:lpstr>
      <vt:lpstr>CoT</vt:lpstr>
      <vt:lpstr>compare_total</vt:lpstr>
      <vt:lpstr>compare_baseline</vt:lpstr>
      <vt:lpstr>compare_rule</vt:lpstr>
      <vt:lpstr>compare_CoT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Ahrens</dc:creator>
  <cp:lastModifiedBy>Milena Ahrens</cp:lastModifiedBy>
  <dcterms:created xsi:type="dcterms:W3CDTF">2025-04-05T14:24:29Z</dcterms:created>
  <dcterms:modified xsi:type="dcterms:W3CDTF">2025-04-06T18:58:58Z</dcterms:modified>
</cp:coreProperties>
</file>