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4da792739f6a65e4/Dokumente/Studium/7.Semester/Bachelorarbeit/Data/evaluation/race_ethnicity/"/>
    </mc:Choice>
  </mc:AlternateContent>
  <xr:revisionPtr revIDLastSave="36" documentId="8_{FE00E911-689E-4D5F-A486-27E3556EE488}" xr6:coauthVersionLast="47" xr6:coauthVersionMax="47" xr10:uidLastSave="{92298B30-2A3A-4D9C-B872-9C8B64B248B8}"/>
  <bookViews>
    <workbookView xWindow="-98" yWindow="-98" windowWidth="22695" windowHeight="14476" xr2:uid="{82D8C3CB-513F-4365-BE01-63D4BC67688D}"/>
  </bookViews>
  <sheets>
    <sheet name="race_ethnicity_evalua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" i="1" l="1"/>
  <c r="E10" i="1"/>
  <c r="E9" i="1"/>
  <c r="B3" i="1"/>
  <c r="C3" i="1"/>
  <c r="D3" i="1"/>
  <c r="E3" i="1"/>
  <c r="F3" i="1"/>
  <c r="G3" i="1"/>
  <c r="B4" i="1"/>
  <c r="C4" i="1"/>
  <c r="D4" i="1"/>
  <c r="E4" i="1"/>
  <c r="F4" i="1"/>
  <c r="G4" i="1"/>
  <c r="B5" i="1"/>
  <c r="C5" i="1"/>
  <c r="D5" i="1"/>
  <c r="E5" i="1"/>
  <c r="F5" i="1"/>
  <c r="G5" i="1"/>
</calcChain>
</file>

<file path=xl/sharedStrings.xml><?xml version="1.0" encoding="utf-8"?>
<sst xmlns="http://schemas.openxmlformats.org/spreadsheetml/2006/main" count="26" uniqueCount="22">
  <si>
    <t>Black/African/African American</t>
  </si>
  <si>
    <t>Asian</t>
  </si>
  <si>
    <t>Arab/Middle Eastern</t>
  </si>
  <si>
    <t>Hispanic</t>
  </si>
  <si>
    <t>Other</t>
  </si>
  <si>
    <t>Baseline Bias Score</t>
  </si>
  <si>
    <t>Baseline Accuracy</t>
  </si>
  <si>
    <t>Rule Bias Score</t>
  </si>
  <si>
    <t>Rule Accuracy</t>
  </si>
  <si>
    <t>CoT Bias Score</t>
  </si>
  <si>
    <t>CoT Accuracy</t>
  </si>
  <si>
    <t>Scores</t>
  </si>
  <si>
    <t>Trade-off:</t>
  </si>
  <si>
    <t>Accuracy</t>
  </si>
  <si>
    <t>Bias Score</t>
  </si>
  <si>
    <t>Spalte1</t>
  </si>
  <si>
    <t>Bias Score:</t>
  </si>
  <si>
    <t>Total</t>
  </si>
  <si>
    <t>Black/African</t>
  </si>
  <si>
    <t xml:space="preserve">Baseline </t>
  </si>
  <si>
    <t xml:space="preserve">Rule </t>
  </si>
  <si>
    <t xml:space="preserve">CoT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</si>
</sst>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23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color theme="1"/>
      <name val="Arial Unicode MS"/>
    </font>
    <font>
      <b/>
      <sz val="10"/>
      <color theme="1"/>
      <name val="Arial Unicode MS"/>
    </font>
    <font>
      <b/>
      <sz val="11"/>
      <color rgb="FFFFFFFF"/>
      <name val="Aptos Narrow"/>
      <family val="2"/>
    </font>
    <font>
      <sz val="11"/>
      <color rgb="FF000000"/>
      <name val="Aptos Narrow"/>
      <family val="2"/>
    </font>
    <font>
      <sz val="10"/>
      <color rgb="FF000000"/>
      <name val="Times New Roman"/>
      <family val="1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156082"/>
        <bgColor indexed="64"/>
      </patternFill>
    </fill>
    <fill>
      <patternFill patternType="solid">
        <fgColor rgb="FFC0E6F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rgb="FF44B3E1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0">
    <xf numFmtId="0" fontId="0" fillId="0" borderId="0" xfId="0"/>
    <xf numFmtId="9" fontId="0" fillId="0" borderId="0" xfId="1" applyFont="1"/>
    <xf numFmtId="0" fontId="0" fillId="0" borderId="0" xfId="0" applyAlignment="1">
      <alignment horizontal="left"/>
    </xf>
    <xf numFmtId="164" fontId="0" fillId="0" borderId="0" xfId="1" applyNumberFormat="1" applyFont="1" applyAlignment="1">
      <alignment horizontal="left"/>
    </xf>
    <xf numFmtId="164" fontId="18" fillId="0" borderId="0" xfId="1" applyNumberFormat="1" applyFont="1" applyAlignment="1">
      <alignment horizontal="left" vertical="center"/>
    </xf>
    <xf numFmtId="164" fontId="16" fillId="0" borderId="0" xfId="1" applyNumberFormat="1" applyFont="1" applyAlignment="1">
      <alignment horizontal="left"/>
    </xf>
    <xf numFmtId="164" fontId="19" fillId="0" borderId="0" xfId="1" applyNumberFormat="1" applyFont="1" applyAlignment="1">
      <alignment horizontal="left" vertical="center"/>
    </xf>
    <xf numFmtId="10" fontId="0" fillId="0" borderId="0" xfId="0" applyNumberFormat="1"/>
    <xf numFmtId="0" fontId="16" fillId="0" borderId="0" xfId="0" applyFont="1"/>
    <xf numFmtId="10" fontId="21" fillId="34" borderId="10" xfId="0" applyNumberFormat="1" applyFont="1" applyFill="1" applyBorder="1" applyAlignment="1">
      <alignment vertical="center"/>
    </xf>
    <xf numFmtId="10" fontId="22" fillId="34" borderId="10" xfId="0" applyNumberFormat="1" applyFont="1" applyFill="1" applyBorder="1" applyAlignment="1">
      <alignment vertical="center"/>
    </xf>
    <xf numFmtId="10" fontId="22" fillId="0" borderId="10" xfId="0" applyNumberFormat="1" applyFont="1" applyBorder="1" applyAlignment="1">
      <alignment vertical="center"/>
    </xf>
    <xf numFmtId="10" fontId="21" fillId="0" borderId="10" xfId="0" applyNumberFormat="1" applyFont="1" applyBorder="1" applyAlignment="1">
      <alignment vertical="center"/>
    </xf>
    <xf numFmtId="0" fontId="21" fillId="34" borderId="10" xfId="0" applyFont="1" applyFill="1" applyBorder="1" applyAlignment="1">
      <alignment vertical="center"/>
    </xf>
    <xf numFmtId="0" fontId="21" fillId="0" borderId="10" xfId="0" applyFont="1" applyBorder="1" applyAlignment="1">
      <alignment vertical="center"/>
    </xf>
    <xf numFmtId="0" fontId="20" fillId="33" borderId="10" xfId="0" applyFont="1" applyFill="1" applyBorder="1" applyAlignment="1">
      <alignment horizontal="justify" vertical="center"/>
    </xf>
    <xf numFmtId="0" fontId="20" fillId="33" borderId="10" xfId="0" applyFont="1" applyFill="1" applyBorder="1" applyAlignment="1">
      <alignment vertical="center"/>
    </xf>
    <xf numFmtId="0" fontId="21" fillId="34" borderId="0" xfId="0" applyFont="1" applyFill="1" applyBorder="1" applyAlignment="1">
      <alignment vertical="center"/>
    </xf>
    <xf numFmtId="10" fontId="22" fillId="34" borderId="0" xfId="0" applyNumberFormat="1" applyFont="1" applyFill="1" applyBorder="1" applyAlignment="1">
      <alignment vertical="center"/>
    </xf>
    <xf numFmtId="10" fontId="21" fillId="34" borderId="0" xfId="0" applyNumberFormat="1" applyFont="1" applyFill="1" applyBorder="1" applyAlignment="1">
      <alignment vertical="center"/>
    </xf>
  </cellXfs>
  <cellStyles count="43">
    <cellStyle name="20 % - Akzent1" xfId="20" builtinId="30" customBuiltin="1"/>
    <cellStyle name="20 % - Akzent2" xfId="24" builtinId="34" customBuiltin="1"/>
    <cellStyle name="20 % - Akzent3" xfId="28" builtinId="38" customBuiltin="1"/>
    <cellStyle name="20 % - Akzent4" xfId="32" builtinId="42" customBuiltin="1"/>
    <cellStyle name="20 % - Akzent5" xfId="36" builtinId="46" customBuiltin="1"/>
    <cellStyle name="20 % - Akzent6" xfId="40" builtinId="50" customBuiltin="1"/>
    <cellStyle name="40 % - Akzent1" xfId="21" builtinId="31" customBuiltin="1"/>
    <cellStyle name="40 % - Akzent2" xfId="25" builtinId="35" customBuiltin="1"/>
    <cellStyle name="40 % - Akzent3" xfId="29" builtinId="39" customBuiltin="1"/>
    <cellStyle name="40 % - Akzent4" xfId="33" builtinId="43" customBuiltin="1"/>
    <cellStyle name="40 % - Akzent5" xfId="37" builtinId="47" customBuiltin="1"/>
    <cellStyle name="40 % - Akzent6" xfId="41" builtinId="51" customBuiltin="1"/>
    <cellStyle name="60 % - Akzent1" xfId="22" builtinId="32" customBuiltin="1"/>
    <cellStyle name="60 % - Akzent2" xfId="26" builtinId="36" customBuiltin="1"/>
    <cellStyle name="60 % - Akzent3" xfId="30" builtinId="40" customBuiltin="1"/>
    <cellStyle name="60 % - Akzent4" xfId="34" builtinId="44" customBuiltin="1"/>
    <cellStyle name="60 % - Akzent5" xfId="38" builtinId="48" customBuiltin="1"/>
    <cellStyle name="60 % - Akzent6" xfId="42" builtinId="52" customBuiltin="1"/>
    <cellStyle name="Akzent1" xfId="19" builtinId="29" customBuiltin="1"/>
    <cellStyle name="Akzent2" xfId="23" builtinId="33" customBuiltin="1"/>
    <cellStyle name="Akzent3" xfId="27" builtinId="37" customBuiltin="1"/>
    <cellStyle name="Akzent4" xfId="31" builtinId="41" customBuiltin="1"/>
    <cellStyle name="Akzent5" xfId="35" builtinId="45" customBuiltin="1"/>
    <cellStyle name="Akzent6" xfId="39" builtinId="49" customBuiltin="1"/>
    <cellStyle name="Ausgabe" xfId="11" builtinId="21" customBuiltin="1"/>
    <cellStyle name="Berechnung" xfId="12" builtinId="22" customBuiltin="1"/>
    <cellStyle name="Eingabe" xfId="10" builtinId="20" customBuiltin="1"/>
    <cellStyle name="Ergebnis" xfId="18" builtinId="25" customBuiltin="1"/>
    <cellStyle name="Erklärender Text" xfId="17" builtinId="53" customBuiltin="1"/>
    <cellStyle name="Gut" xfId="7" builtinId="26" customBuiltin="1"/>
    <cellStyle name="Neutral" xfId="9" builtinId="28" customBuiltin="1"/>
    <cellStyle name="Notiz" xfId="16" builtinId="10" customBuiltin="1"/>
    <cellStyle name="Prozent" xfId="1" builtinId="5"/>
    <cellStyle name="Schlecht" xfId="8" builtinId="27" customBuiltin="1"/>
    <cellStyle name="Standard" xfId="0" builtinId="0"/>
    <cellStyle name="Überschrift" xfId="2" builtinId="15" customBuiltin="1"/>
    <cellStyle name="Überschrift 1" xfId="3" builtinId="16" customBuiltin="1"/>
    <cellStyle name="Überschrift 2" xfId="4" builtinId="17" customBuiltin="1"/>
    <cellStyle name="Überschrift 3" xfId="5" builtinId="18" customBuiltin="1"/>
    <cellStyle name="Überschrift 4" xfId="6" builtinId="19" customBuiltin="1"/>
    <cellStyle name="Verknüpfte Zelle" xfId="13" builtinId="24" customBuiltin="1"/>
    <cellStyle name="Warnender Text" xfId="15" builtinId="11" customBuiltin="1"/>
    <cellStyle name="Zelle überprüfen" xfId="14" builtinId="23" customBuiltin="1"/>
  </cellStyles>
  <dxfs count="1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Aptos Narrow"/>
        <family val="2"/>
        <scheme val="none"/>
      </font>
      <fill>
        <patternFill patternType="solid">
          <fgColor indexed="64"/>
          <bgColor rgb="FF156082"/>
        </patternFill>
      </fill>
      <alignment horizontal="general" vertical="center" textRotation="0" wrapText="0" indent="0" justifyLastLine="0" shrinkToFit="0" readingOrder="0"/>
    </dxf>
    <dxf>
      <border outline="0">
        <bottom style="medium">
          <color rgb="FF44B3E1"/>
        </bottom>
      </border>
    </dxf>
    <dxf>
      <border outline="0">
        <left style="medium">
          <color rgb="FF44B3E1"/>
        </left>
        <top style="medium">
          <color rgb="FF44B3E1"/>
        </top>
        <bottom style="medium">
          <color rgb="FF44B3E1"/>
        </bottom>
      </border>
    </dxf>
    <dxf>
      <numFmt numFmtId="14" formatCode="0.00%"/>
    </dxf>
    <dxf>
      <numFmt numFmtId="14" formatCode="0.0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scheme val="none"/>
      </font>
      <numFmt numFmtId="164" formatCode="0.000%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0.000%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0.000%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0.000%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0.0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</dxfs>
  <tableStyles count="0" defaultTableStyle="TableStyleMedium2" defaultPivotStyle="PivotStyleLight16"/>
  <colors>
    <mruColors>
      <color rgb="FF007BFF"/>
      <color rgb="FFA3B74A"/>
      <color rgb="FF8A1C2A"/>
      <color rgb="FF008C8C"/>
      <color rgb="FFFFB800"/>
      <color rgb="FFDC143C"/>
      <color rgb="FF5D6A6A"/>
      <color rgb="FFFF6F61"/>
      <color rgb="FF2A7F7F"/>
      <color rgb="FFF2E20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Bias</a:t>
            </a:r>
            <a:r>
              <a:rPr lang="de-DE" baseline="0"/>
              <a:t> Score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race_ethnicity_evaluation!$B$2</c:f>
              <c:strCache>
                <c:ptCount val="1"/>
                <c:pt idx="0">
                  <c:v>Black/African/African American</c:v>
                </c:pt>
              </c:strCache>
            </c:strRef>
          </c:tx>
          <c:spPr>
            <a:solidFill>
              <a:srgbClr val="2A7F7F"/>
            </a:solidFill>
            <a:ln>
              <a:solidFill>
                <a:srgbClr val="2A7F7F"/>
              </a:solidFill>
            </a:ln>
            <a:effectLst/>
          </c:spPr>
          <c:invertIfNegative val="0"/>
          <c:cat>
            <c:strRef>
              <c:f>race_ethnicity_evaluation!$A$3:$A$5</c:f>
              <c:strCache>
                <c:ptCount val="3"/>
                <c:pt idx="0">
                  <c:v>Baseline Bias Score</c:v>
                </c:pt>
                <c:pt idx="1">
                  <c:v>Rule Bias Score</c:v>
                </c:pt>
                <c:pt idx="2">
                  <c:v>CoT Bias Score</c:v>
                </c:pt>
              </c:strCache>
            </c:strRef>
          </c:cat>
          <c:val>
            <c:numRef>
              <c:f>race_ethnicity_evaluation!$B$3:$B$5</c:f>
              <c:numCache>
                <c:formatCode>0.000%</c:formatCode>
                <c:ptCount val="3"/>
                <c:pt idx="0">
                  <c:v>7.1781067743382679E-2</c:v>
                </c:pt>
                <c:pt idx="1">
                  <c:v>5.6947946018092839E-2</c:v>
                </c:pt>
                <c:pt idx="2">
                  <c:v>2.906635349383441E-2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6A-429E-91CC-1B0DF525F987}"/>
            </c:ext>
          </c:extLst>
        </c:ser>
        <c:ser>
          <c:idx val="1"/>
          <c:order val="1"/>
          <c:tx>
            <c:strRef>
              <c:f>race_ethnicity_evaluation!$C$2</c:f>
              <c:strCache>
                <c:ptCount val="1"/>
                <c:pt idx="0">
                  <c:v>Asian</c:v>
                </c:pt>
              </c:strCache>
            </c:strRef>
          </c:tx>
          <c:spPr>
            <a:solidFill>
              <a:srgbClr val="FF6F61"/>
            </a:solidFill>
            <a:ln>
              <a:solidFill>
                <a:srgbClr val="FF6F61"/>
              </a:solidFill>
            </a:ln>
            <a:effectLst/>
          </c:spPr>
          <c:invertIfNegative val="0"/>
          <c:cat>
            <c:strRef>
              <c:f>race_ethnicity_evaluation!$A$3:$A$5</c:f>
              <c:strCache>
                <c:ptCount val="3"/>
                <c:pt idx="0">
                  <c:v>Baseline Bias Score</c:v>
                </c:pt>
                <c:pt idx="1">
                  <c:v>Rule Bias Score</c:v>
                </c:pt>
                <c:pt idx="2">
                  <c:v>CoT Bias Score</c:v>
                </c:pt>
              </c:strCache>
            </c:strRef>
          </c:cat>
          <c:val>
            <c:numRef>
              <c:f>race_ethnicity_evaluation!$C$3:$C$5</c:f>
              <c:numCache>
                <c:formatCode>0.000%</c:formatCode>
                <c:ptCount val="3"/>
                <c:pt idx="0">
                  <c:v>3.6787797218483624E-2</c:v>
                </c:pt>
                <c:pt idx="1">
                  <c:v>2.877057689455732E-2</c:v>
                </c:pt>
                <c:pt idx="2">
                  <c:v>1.3799177921315325E-2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6A-429E-91CC-1B0DF525F987}"/>
            </c:ext>
          </c:extLst>
        </c:ser>
        <c:ser>
          <c:idx val="2"/>
          <c:order val="2"/>
          <c:tx>
            <c:strRef>
              <c:f>race_ethnicity_evaluation!$D$2</c:f>
              <c:strCache>
                <c:ptCount val="1"/>
                <c:pt idx="0">
                  <c:v>Arab/Middle Eastern</c:v>
                </c:pt>
              </c:strCache>
            </c:strRef>
          </c:tx>
          <c:spPr>
            <a:solidFill>
              <a:srgbClr val="A3B74A"/>
            </a:solidFill>
            <a:ln>
              <a:solidFill>
                <a:srgbClr val="A3B74A"/>
              </a:solidFill>
            </a:ln>
            <a:effectLst/>
          </c:spPr>
          <c:invertIfNegative val="0"/>
          <c:cat>
            <c:strRef>
              <c:f>race_ethnicity_evaluation!$A$3:$A$5</c:f>
              <c:strCache>
                <c:ptCount val="3"/>
                <c:pt idx="0">
                  <c:v>Baseline Bias Score</c:v>
                </c:pt>
                <c:pt idx="1">
                  <c:v>Rule Bias Score</c:v>
                </c:pt>
                <c:pt idx="2">
                  <c:v>CoT Bias Score</c:v>
                </c:pt>
              </c:strCache>
            </c:strRef>
          </c:cat>
          <c:val>
            <c:numRef>
              <c:f>race_ethnicity_evaluation!$D$3:$D$5</c:f>
              <c:numCache>
                <c:formatCode>0.000%</c:formatCode>
                <c:ptCount val="3"/>
                <c:pt idx="0">
                  <c:v>3.6339165545087482E-2</c:v>
                </c:pt>
                <c:pt idx="1">
                  <c:v>2.7584161352513719E-2</c:v>
                </c:pt>
                <c:pt idx="2">
                  <c:v>1.3505578391074574E-2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6A-429E-91CC-1B0DF525F987}"/>
            </c:ext>
          </c:extLst>
        </c:ser>
        <c:ser>
          <c:idx val="3"/>
          <c:order val="3"/>
          <c:tx>
            <c:strRef>
              <c:f>race_ethnicity_evaluation!$E$2</c:f>
              <c:strCache>
                <c:ptCount val="1"/>
                <c:pt idx="0">
                  <c:v>Hispanic</c:v>
                </c:pt>
              </c:strCache>
            </c:strRef>
          </c:tx>
          <c:spPr>
            <a:solidFill>
              <a:srgbClr val="8A1C2A"/>
            </a:solidFill>
            <a:ln>
              <a:solidFill>
                <a:srgbClr val="8A1C2A"/>
              </a:solidFill>
            </a:ln>
            <a:effectLst/>
          </c:spPr>
          <c:invertIfNegative val="0"/>
          <c:cat>
            <c:strRef>
              <c:f>race_ethnicity_evaluation!$A$3:$A$5</c:f>
              <c:strCache>
                <c:ptCount val="3"/>
                <c:pt idx="0">
                  <c:v>Baseline Bias Score</c:v>
                </c:pt>
                <c:pt idx="1">
                  <c:v>Rule Bias Score</c:v>
                </c:pt>
                <c:pt idx="2">
                  <c:v>CoT Bias Score</c:v>
                </c:pt>
              </c:strCache>
            </c:strRef>
          </c:cat>
          <c:val>
            <c:numRef>
              <c:f>race_ethnicity_evaluation!$E$3:$E$5</c:f>
              <c:numCache>
                <c:formatCode>0.000%</c:formatCode>
                <c:ptCount val="3"/>
                <c:pt idx="0">
                  <c:v>3.2899656049050395E-2</c:v>
                </c:pt>
                <c:pt idx="1">
                  <c:v>2.3876612783627467E-2</c:v>
                </c:pt>
                <c:pt idx="2">
                  <c:v>1.3505578391074574E-2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D6A-429E-91CC-1B0DF525F987}"/>
            </c:ext>
          </c:extLst>
        </c:ser>
        <c:ser>
          <c:idx val="4"/>
          <c:order val="4"/>
          <c:tx>
            <c:strRef>
              <c:f>race_ethnicity_evaluation!$F$2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5D6A6A"/>
            </a:solidFill>
            <a:ln>
              <a:solidFill>
                <a:srgbClr val="5D6A6A"/>
              </a:solidFill>
            </a:ln>
            <a:effectLst/>
          </c:spPr>
          <c:invertIfNegative val="0"/>
          <c:cat>
            <c:strRef>
              <c:f>race_ethnicity_evaluation!$A$3:$A$5</c:f>
              <c:strCache>
                <c:ptCount val="3"/>
                <c:pt idx="0">
                  <c:v>Baseline Bias Score</c:v>
                </c:pt>
                <c:pt idx="1">
                  <c:v>Rule Bias Score</c:v>
                </c:pt>
                <c:pt idx="2">
                  <c:v>CoT Bias Score</c:v>
                </c:pt>
              </c:strCache>
            </c:strRef>
          </c:cat>
          <c:val>
            <c:numRef>
              <c:f>race_ethnicity_evaluation!$F$3:$F$5</c:f>
              <c:numCache>
                <c:formatCode>0.000%</c:formatCode>
                <c:ptCount val="3"/>
                <c:pt idx="0">
                  <c:v>4.9349484073575598E-3</c:v>
                </c:pt>
                <c:pt idx="1">
                  <c:v>3.7075485688862525E-3</c:v>
                </c:pt>
                <c:pt idx="2">
                  <c:v>3.5231943628890195E-3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D6A-429E-91CC-1B0DF525F9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56648112"/>
        <c:axId val="956644272"/>
      </c:barChart>
      <c:lineChart>
        <c:grouping val="standard"/>
        <c:varyColors val="0"/>
        <c:ser>
          <c:idx val="5"/>
          <c:order val="5"/>
          <c:tx>
            <c:strRef>
              <c:f>race_ethnicity_evaluation!$G$2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sq" cmpd="sng">
              <a:solidFill>
                <a:srgbClr val="C00000"/>
              </a:solidFill>
              <a:prstDash val="solid"/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8.8888888888888892E-2"/>
                  <c:y val="-6.4814814814814811E-2"/>
                </c:manualLayout>
              </c:layout>
              <c:tx>
                <c:rich>
                  <a:bodyPr/>
                  <a:lstStyle/>
                  <a:p>
                    <a:fld id="{2B30EC59-8826-4F7F-BB3F-50BA47E3CFE0}" type="VALUE">
                      <a:rPr lang="en-US" sz="1000"/>
                      <a:pPr/>
                      <a:t>[WERT]</a:t>
                    </a:fld>
                    <a:endParaRPr lang="en-DE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8-ED6A-429E-91CC-1B0DF525F987}"/>
                </c:ext>
              </c:extLst>
            </c:dLbl>
            <c:dLbl>
              <c:idx val="1"/>
              <c:layout>
                <c:manualLayout>
                  <c:x val="-7.2222222222222271E-2"/>
                  <c:y val="-8.3333333333333356E-2"/>
                </c:manualLayout>
              </c:layout>
              <c:tx>
                <c:rich>
                  <a:bodyPr/>
                  <a:lstStyle/>
                  <a:p>
                    <a:fld id="{A8C45BA9-BB21-4117-8042-BF2551574377}" type="VALUE">
                      <a:rPr lang="en-US" sz="1000"/>
                      <a:pPr/>
                      <a:t>[WERT]</a:t>
                    </a:fld>
                    <a:endParaRPr lang="en-DE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ED6A-429E-91CC-1B0DF525F987}"/>
                </c:ext>
              </c:extLst>
            </c:dLbl>
            <c:dLbl>
              <c:idx val="2"/>
              <c:layout>
                <c:manualLayout>
                  <c:x val="-5.2777777777777778E-2"/>
                  <c:y val="-6.9444444444444448E-2"/>
                </c:manualLayout>
              </c:layout>
              <c:tx>
                <c:rich>
                  <a:bodyPr/>
                  <a:lstStyle/>
                  <a:p>
                    <a:fld id="{C4D96C56-A9FA-4532-A2F4-EB09BA46DC36}" type="VALUE">
                      <a:rPr lang="en-US" sz="1000"/>
                      <a:pPr/>
                      <a:t>[WERT]</a:t>
                    </a:fld>
                    <a:endParaRPr lang="en-DE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ED6A-429E-91CC-1B0DF525F98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race_ethnicity_evaluation!$A$3:$A$5</c:f>
              <c:strCache>
                <c:ptCount val="3"/>
                <c:pt idx="0">
                  <c:v>Baseline Bias Score</c:v>
                </c:pt>
                <c:pt idx="1">
                  <c:v>Rule Bias Score</c:v>
                </c:pt>
                <c:pt idx="2">
                  <c:v>CoT Bias Score</c:v>
                </c:pt>
              </c:strCache>
            </c:strRef>
          </c:cat>
          <c:val>
            <c:numRef>
              <c:f>race_ethnicity_evaluation!$G$3:$G$5</c:f>
              <c:numCache>
                <c:formatCode>0.000%</c:formatCode>
                <c:ptCount val="3"/>
                <c:pt idx="0">
                  <c:v>0.18274263496336174</c:v>
                </c:pt>
                <c:pt idx="1">
                  <c:v>0.14088684561767759</c:v>
                </c:pt>
                <c:pt idx="2">
                  <c:v>7.339988256018791E-2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D6A-429E-91CC-1B0DF525F9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0008192"/>
        <c:axId val="970012032"/>
      </c:lineChart>
      <c:catAx>
        <c:axId val="956648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956644272"/>
        <c:crosses val="autoZero"/>
        <c:auto val="1"/>
        <c:lblAlgn val="ctr"/>
        <c:lblOffset val="100"/>
        <c:noMultiLvlLbl val="0"/>
      </c:catAx>
      <c:valAx>
        <c:axId val="95664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956648112"/>
        <c:crosses val="autoZero"/>
        <c:crossBetween val="between"/>
      </c:valAx>
      <c:valAx>
        <c:axId val="970012032"/>
        <c:scaling>
          <c:orientation val="minMax"/>
        </c:scaling>
        <c:delete val="0"/>
        <c:axPos val="r"/>
        <c:numFmt formatCode="0.0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970008192"/>
        <c:crosses val="max"/>
        <c:crossBetween val="between"/>
      </c:valAx>
      <c:catAx>
        <c:axId val="9700081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700120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2155358705161855"/>
          <c:y val="0.77719743365412652"/>
          <c:w val="0.82911504811898518"/>
          <c:h val="0.185765529308836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Trade-off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>
        <c:manualLayout>
          <c:layoutTarget val="inner"/>
          <c:xMode val="edge"/>
          <c:yMode val="edge"/>
          <c:x val="0.22381824146981627"/>
          <c:y val="0.17171296296296296"/>
          <c:w val="0.61478256877336046"/>
          <c:h val="0.615354695246427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race_ethnicity_evaluation!$B$11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rgbClr val="007BFF"/>
            </a:solidFill>
            <a:ln>
              <a:solidFill>
                <a:srgbClr val="007BFF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race_ethnicity_evaluation!$A$12:$A$14</c:f>
              <c:strCache>
                <c:ptCount val="3"/>
                <c:pt idx="0">
                  <c:v>Baseline Accuracy</c:v>
                </c:pt>
                <c:pt idx="1">
                  <c:v>Rule Accuracy</c:v>
                </c:pt>
                <c:pt idx="2">
                  <c:v>CoT Accuracy</c:v>
                </c:pt>
              </c:strCache>
            </c:strRef>
          </c:cat>
          <c:val>
            <c:numRef>
              <c:f>race_ethnicity_evaluation!$B$12:$B$14</c:f>
              <c:numCache>
                <c:formatCode>0.00%</c:formatCode>
                <c:ptCount val="3"/>
                <c:pt idx="0">
                  <c:v>0.999</c:v>
                </c:pt>
                <c:pt idx="1">
                  <c:v>0.999</c:v>
                </c:pt>
                <c:pt idx="2">
                  <c:v>0.99880000000000002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56-4B8B-85A0-85AF09D06B35}"/>
            </c:ext>
          </c:extLst>
        </c:ser>
        <c:ser>
          <c:idx val="1"/>
          <c:order val="1"/>
          <c:tx>
            <c:strRef>
              <c:f>race_ethnicity_evaluation!$C$11</c:f>
              <c:strCache>
                <c:ptCount val="1"/>
                <c:pt idx="0">
                  <c:v>Bias Score</c:v>
                </c:pt>
              </c:strCache>
            </c:strRef>
          </c:tx>
          <c:spPr>
            <a:solidFill>
              <a:srgbClr val="FFB800"/>
            </a:solidFill>
            <a:ln>
              <a:solidFill>
                <a:srgbClr val="FFB8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race_ethnicity_evaluation!$A$12:$A$14</c:f>
              <c:strCache>
                <c:ptCount val="3"/>
                <c:pt idx="0">
                  <c:v>Baseline Accuracy</c:v>
                </c:pt>
                <c:pt idx="1">
                  <c:v>Rule Accuracy</c:v>
                </c:pt>
                <c:pt idx="2">
                  <c:v>CoT Accuracy</c:v>
                </c:pt>
              </c:strCache>
            </c:strRef>
          </c:cat>
          <c:val>
            <c:numRef>
              <c:f>race_ethnicity_evaluation!$C$12:$C$14</c:f>
              <c:numCache>
                <c:formatCode>0.00%</c:formatCode>
                <c:ptCount val="3"/>
                <c:pt idx="0">
                  <c:v>0.1827</c:v>
                </c:pt>
                <c:pt idx="1">
                  <c:v>0.1409</c:v>
                </c:pt>
                <c:pt idx="2">
                  <c:v>7.3400000000000007E-2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56-4B8B-85A0-85AF09D06B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03572384"/>
        <c:axId val="946988432"/>
      </c:barChart>
      <c:catAx>
        <c:axId val="9035723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946988432"/>
        <c:crosses val="autoZero"/>
        <c:auto val="1"/>
        <c:lblAlgn val="ctr"/>
        <c:lblOffset val="100"/>
        <c:noMultiLvlLbl val="0"/>
      </c:catAx>
      <c:valAx>
        <c:axId val="94698843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903572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Reduction</a:t>
            </a:r>
            <a:r>
              <a:rPr lang="de-DE" baseline="0"/>
              <a:t> Racial Bias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race_ethnicity_evaluation!$B$37</c:f>
              <c:strCache>
                <c:ptCount val="1"/>
                <c:pt idx="0">
                  <c:v>Black/African</c:v>
                </c:pt>
              </c:strCache>
            </c:strRef>
          </c:tx>
          <c:spPr>
            <a:ln w="28575" cap="rnd">
              <a:solidFill>
                <a:srgbClr val="008C8C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8C8C"/>
              </a:solidFill>
              <a:ln w="9525">
                <a:solidFill>
                  <a:srgbClr val="008C8C"/>
                </a:solidFill>
              </a:ln>
              <a:effectLst/>
            </c:spPr>
          </c:marker>
          <c:cat>
            <c:strRef>
              <c:f>race_ethnicity_evaluation!$A$38:$A$40</c:f>
              <c:strCache>
                <c:ptCount val="3"/>
                <c:pt idx="0">
                  <c:v>Baseline </c:v>
                </c:pt>
                <c:pt idx="1">
                  <c:v>Rule </c:v>
                </c:pt>
                <c:pt idx="2">
                  <c:v>CoT </c:v>
                </c:pt>
              </c:strCache>
            </c:strRef>
          </c:cat>
          <c:val>
            <c:numRef>
              <c:f>race_ethnicity_evaluation!$B$38:$B$40</c:f>
              <c:numCache>
                <c:formatCode>0.00%</c:formatCode>
                <c:ptCount val="3"/>
                <c:pt idx="0">
                  <c:v>7.1779999999999997E-2</c:v>
                </c:pt>
                <c:pt idx="1">
                  <c:v>5.6950000000000001E-2</c:v>
                </c:pt>
                <c:pt idx="2">
                  <c:v>2.9069999999999999E-2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2A-4326-9384-6287482679BC}"/>
            </c:ext>
          </c:extLst>
        </c:ser>
        <c:ser>
          <c:idx val="1"/>
          <c:order val="1"/>
          <c:tx>
            <c:strRef>
              <c:f>race_ethnicity_evaluation!$C$37</c:f>
              <c:strCache>
                <c:ptCount val="1"/>
                <c:pt idx="0">
                  <c:v>Asian</c:v>
                </c:pt>
              </c:strCache>
            </c:strRef>
          </c:tx>
          <c:spPr>
            <a:ln w="28575" cap="rnd">
              <a:solidFill>
                <a:srgbClr val="007B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BFF"/>
              </a:solidFill>
              <a:ln w="9525">
                <a:solidFill>
                  <a:srgbClr val="007BFF"/>
                </a:solidFill>
              </a:ln>
              <a:effectLst/>
            </c:spPr>
          </c:marker>
          <c:cat>
            <c:strRef>
              <c:f>race_ethnicity_evaluation!$A$38:$A$40</c:f>
              <c:strCache>
                <c:ptCount val="3"/>
                <c:pt idx="0">
                  <c:v>Baseline </c:v>
                </c:pt>
                <c:pt idx="1">
                  <c:v>Rule </c:v>
                </c:pt>
                <c:pt idx="2">
                  <c:v>CoT </c:v>
                </c:pt>
              </c:strCache>
            </c:strRef>
          </c:cat>
          <c:val>
            <c:numRef>
              <c:f>race_ethnicity_evaluation!$C$38:$C$40</c:f>
              <c:numCache>
                <c:formatCode>0.00%</c:formatCode>
                <c:ptCount val="3"/>
                <c:pt idx="0">
                  <c:v>3.6790000000000003E-2</c:v>
                </c:pt>
                <c:pt idx="1">
                  <c:v>2.877E-2</c:v>
                </c:pt>
                <c:pt idx="2">
                  <c:v>1.38E-2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2A-4326-9384-6287482679BC}"/>
            </c:ext>
          </c:extLst>
        </c:ser>
        <c:ser>
          <c:idx val="2"/>
          <c:order val="2"/>
          <c:tx>
            <c:strRef>
              <c:f>race_ethnicity_evaluation!$D$37</c:f>
              <c:strCache>
                <c:ptCount val="1"/>
                <c:pt idx="0">
                  <c:v>Arab/Middle Eastern</c:v>
                </c:pt>
              </c:strCache>
            </c:strRef>
          </c:tx>
          <c:spPr>
            <a:ln w="28575" cap="rnd">
              <a:solidFill>
                <a:srgbClr val="A3B74A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A3B74A"/>
              </a:solidFill>
              <a:ln w="9525">
                <a:solidFill>
                  <a:srgbClr val="A3B74A"/>
                </a:solidFill>
              </a:ln>
              <a:effectLst/>
            </c:spPr>
          </c:marker>
          <c:cat>
            <c:strRef>
              <c:f>race_ethnicity_evaluation!$A$38:$A$40</c:f>
              <c:strCache>
                <c:ptCount val="3"/>
                <c:pt idx="0">
                  <c:v>Baseline </c:v>
                </c:pt>
                <c:pt idx="1">
                  <c:v>Rule </c:v>
                </c:pt>
                <c:pt idx="2">
                  <c:v>CoT </c:v>
                </c:pt>
              </c:strCache>
            </c:strRef>
          </c:cat>
          <c:val>
            <c:numRef>
              <c:f>race_ethnicity_evaluation!$D$38:$D$40</c:f>
              <c:numCache>
                <c:formatCode>0.00%</c:formatCode>
                <c:ptCount val="3"/>
                <c:pt idx="0">
                  <c:v>3.6339999999999997E-2</c:v>
                </c:pt>
                <c:pt idx="1">
                  <c:v>2.758E-2</c:v>
                </c:pt>
                <c:pt idx="2">
                  <c:v>1.3509999999999999E-2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72A-4326-9384-6287482679BC}"/>
            </c:ext>
          </c:extLst>
        </c:ser>
        <c:ser>
          <c:idx val="3"/>
          <c:order val="3"/>
          <c:tx>
            <c:strRef>
              <c:f>race_ethnicity_evaluation!$E$37</c:f>
              <c:strCache>
                <c:ptCount val="1"/>
                <c:pt idx="0">
                  <c:v>Hispanic</c:v>
                </c:pt>
              </c:strCache>
            </c:strRef>
          </c:tx>
          <c:spPr>
            <a:ln w="28575" cap="rnd">
              <a:solidFill>
                <a:srgbClr val="8A1C2A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8A1C2A"/>
              </a:solidFill>
              <a:ln w="9525">
                <a:solidFill>
                  <a:srgbClr val="8A1C2A"/>
                </a:solidFill>
              </a:ln>
              <a:effectLst/>
            </c:spPr>
          </c:marker>
          <c:cat>
            <c:strRef>
              <c:f>race_ethnicity_evaluation!$A$38:$A$40</c:f>
              <c:strCache>
                <c:ptCount val="3"/>
                <c:pt idx="0">
                  <c:v>Baseline </c:v>
                </c:pt>
                <c:pt idx="1">
                  <c:v>Rule </c:v>
                </c:pt>
                <c:pt idx="2">
                  <c:v>CoT </c:v>
                </c:pt>
              </c:strCache>
            </c:strRef>
          </c:cat>
          <c:val>
            <c:numRef>
              <c:f>race_ethnicity_evaluation!$E$38:$E$40</c:f>
              <c:numCache>
                <c:formatCode>0.00%</c:formatCode>
                <c:ptCount val="3"/>
                <c:pt idx="0">
                  <c:v>3.2899999999999999E-2</c:v>
                </c:pt>
                <c:pt idx="1">
                  <c:v>2.3879999999999998E-2</c:v>
                </c:pt>
                <c:pt idx="2">
                  <c:v>1.3509999999999999E-2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72A-4326-9384-6287482679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169903"/>
        <c:axId val="423157903"/>
      </c:lineChart>
      <c:catAx>
        <c:axId val="423169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423157903"/>
        <c:crosses val="autoZero"/>
        <c:auto val="1"/>
        <c:lblAlgn val="ctr"/>
        <c:lblOffset val="100"/>
        <c:noMultiLvlLbl val="0"/>
      </c:catAx>
      <c:valAx>
        <c:axId val="423157903"/>
        <c:scaling>
          <c:orientation val="minMax"/>
          <c:max val="7.5000000000000011E-2"/>
          <c:min val="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423169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635793</xdr:colOff>
      <xdr:row>6</xdr:row>
      <xdr:rowOff>114300</xdr:rowOff>
    </xdr:from>
    <xdr:to>
      <xdr:col>13</xdr:col>
      <xdr:colOff>635793</xdr:colOff>
      <xdr:row>21</xdr:row>
      <xdr:rowOff>142875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48C3011D-58F5-7FEA-E051-9A662B4311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645316</xdr:colOff>
      <xdr:row>15</xdr:row>
      <xdr:rowOff>85724</xdr:rowOff>
    </xdr:from>
    <xdr:to>
      <xdr:col>7</xdr:col>
      <xdr:colOff>123825</xdr:colOff>
      <xdr:row>31</xdr:row>
      <xdr:rowOff>171449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2BABFC1-5506-F548-D729-6D20111885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111918</xdr:colOff>
      <xdr:row>31</xdr:row>
      <xdr:rowOff>95250</xdr:rowOff>
    </xdr:from>
    <xdr:to>
      <xdr:col>7</xdr:col>
      <xdr:colOff>459580</xdr:colOff>
      <xdr:row>46</xdr:row>
      <xdr:rowOff>109537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3B51CFDF-9D22-0D9F-C53A-678EDEFFA4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4CF8027-5A3D-4EDD-9F4D-0B6B72E56BA4}" name="Tabelle1" displayName="Tabelle1" ref="A2:G5" totalsRowShown="0" dataDxfId="10" dataCellStyle="Prozent">
  <autoFilter ref="A2:G5" xr:uid="{74CF8027-5A3D-4EDD-9F4D-0B6B72E56BA4}"/>
  <tableColumns count="7">
    <tableColumn id="1" xr3:uid="{84387C3D-789C-461B-A22E-05ACD4FD8D71}" name="Spalte1"/>
    <tableColumn id="2" xr3:uid="{2C457A5C-AA14-4DA4-9244-0F369F60D398}" name="Black/African/African American"/>
    <tableColumn id="3" xr3:uid="{09269BB4-424D-4A3E-B4B3-5ACF713ED775}" name="Asian" dataDxfId="9" dataCellStyle="Prozent"/>
    <tableColumn id="4" xr3:uid="{8E40BDC6-91C0-49A4-ADD2-F1CC65F46BE4}" name="Arab/Middle Eastern" dataDxfId="8" dataCellStyle="Prozent"/>
    <tableColumn id="5" xr3:uid="{321D24D0-5288-47D9-B4D0-CB237D9DF4E5}" name="Hispanic" dataDxfId="7" dataCellStyle="Prozent"/>
    <tableColumn id="6" xr3:uid="{094A36BD-85A4-46F4-9FA8-14B976467E08}" name="Other" dataDxfId="6" dataCellStyle="Prozent"/>
    <tableColumn id="7" xr3:uid="{2ACABF8D-1A88-4010-9352-FE1094360E92}" name="Total" dataDxfId="5" dataCellStyle="Prozen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285EB5E-E111-4B74-BC61-4BD42DAB109F}" name="Tabelle2" displayName="Tabelle2" ref="A11:C14" totalsRowShown="0">
  <autoFilter ref="A11:C14" xr:uid="{C285EB5E-E111-4B74-BC61-4BD42DAB109F}"/>
  <tableColumns count="3">
    <tableColumn id="1" xr3:uid="{33B8D581-C3FE-4F6A-95A3-31929681EF4B}" name="Scores"/>
    <tableColumn id="2" xr3:uid="{8ADE04C5-F698-41CA-A3A3-7F865CDC7541}" name="Accuracy" dataDxfId="4"/>
    <tableColumn id="3" xr3:uid="{143840F5-FF9D-4765-967B-033E4497E55D}" name="Bias Score" dataDxfId="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A62897A-8514-4349-A4F7-E13B2867EAAD}" name="Tabelle3" displayName="Tabelle3" ref="A37:E40" totalsRowShown="0" headerRowDxfId="0" headerRowBorderDxfId="1" tableBorderDxfId="2">
  <autoFilter ref="A37:E40" xr:uid="{BA62897A-8514-4349-A4F7-E13B2867EAAD}"/>
  <tableColumns count="5">
    <tableColumn id="1" xr3:uid="{12C0086D-6FD5-4CF5-B2F8-344D34896DC8}" name="Bias Score"/>
    <tableColumn id="2" xr3:uid="{0A3C0F39-A830-48D4-B69A-0AE9BC184BFF}" name="Black/African"/>
    <tableColumn id="3" xr3:uid="{C28B35DF-CF31-408E-A09E-87ED8D7F249F}" name="Asian"/>
    <tableColumn id="4" xr3:uid="{4C755C1F-F7D5-4F5C-82D3-13E1941D5BE0}" name="Arab/Middle Eastern"/>
    <tableColumn id="5" xr3:uid="{C781AC4F-9E7F-41B0-BB68-791D85B074C1}" name="Hispanic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101914-27F6-407D-888E-A219D71DD05B}">
  <dimension ref="A1:G40"/>
  <sheetViews>
    <sheetView tabSelected="1" topLeftCell="A23" workbookViewId="0">
      <selection activeCell="D51" sqref="D51"/>
    </sheetView>
  </sheetViews>
  <sheetFormatPr baseColWidth="10" defaultRowHeight="14.25"/>
  <cols>
    <col min="1" max="1" width="25" bestFit="1" customWidth="1"/>
    <col min="2" max="2" width="20.73046875" customWidth="1"/>
    <col min="3" max="3" width="10.9296875" customWidth="1"/>
    <col min="4" max="4" width="19.73046875" customWidth="1"/>
    <col min="6" max="6" width="8.86328125" customWidth="1"/>
    <col min="7" max="7" width="8.9296875" customWidth="1"/>
  </cols>
  <sheetData>
    <row r="1" spans="1:7">
      <c r="A1" s="8" t="s">
        <v>16</v>
      </c>
    </row>
    <row r="2" spans="1:7">
      <c r="A2" t="s">
        <v>15</v>
      </c>
      <c r="B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17</v>
      </c>
    </row>
    <row r="3" spans="1:7">
      <c r="A3" t="s">
        <v>5</v>
      </c>
      <c r="B3" s="3">
        <f xml:space="preserve"> 480/6687</f>
        <v>7.1781067743382679E-2</v>
      </c>
      <c r="C3" s="4">
        <f xml:space="preserve"> 246/6687</f>
        <v>3.6787797218483624E-2</v>
      </c>
      <c r="D3" s="3">
        <f xml:space="preserve"> 243/6687</f>
        <v>3.6339165545087482E-2</v>
      </c>
      <c r="E3" s="3">
        <f>220/6687</f>
        <v>3.2899656049050395E-2</v>
      </c>
      <c r="F3" s="3">
        <f>33/6687</f>
        <v>4.9349484073575598E-3</v>
      </c>
      <c r="G3" s="5">
        <f>1222/6687</f>
        <v>0.18274263496336174</v>
      </c>
    </row>
    <row r="4" spans="1:7">
      <c r="A4" t="s">
        <v>7</v>
      </c>
      <c r="B4" s="4">
        <f>384/6743</f>
        <v>5.6947946018092839E-2</v>
      </c>
      <c r="C4" s="3">
        <f>194/6743</f>
        <v>2.877057689455732E-2</v>
      </c>
      <c r="D4" s="3">
        <f>186/6743</f>
        <v>2.7584161352513719E-2</v>
      </c>
      <c r="E4" s="3">
        <f>161/6743</f>
        <v>2.3876612783627467E-2</v>
      </c>
      <c r="F4" s="3">
        <f>25/6743</f>
        <v>3.7075485688862525E-3</v>
      </c>
      <c r="G4" s="6">
        <f>950/6743</f>
        <v>0.14088684561767759</v>
      </c>
    </row>
    <row r="5" spans="1:7">
      <c r="A5" t="s">
        <v>9</v>
      </c>
      <c r="B5" s="4">
        <f>198/6812</f>
        <v>2.906635349383441E-2</v>
      </c>
      <c r="C5" s="3">
        <f>94/6812</f>
        <v>1.3799177921315325E-2</v>
      </c>
      <c r="D5" s="3">
        <f>92/6812</f>
        <v>1.3505578391074574E-2</v>
      </c>
      <c r="E5" s="3">
        <f>92/6812</f>
        <v>1.3505578391074574E-2</v>
      </c>
      <c r="F5" s="3">
        <f>24/6812</f>
        <v>3.5231943628890195E-3</v>
      </c>
      <c r="G5" s="6">
        <f>500/6812</f>
        <v>7.339988256018791E-2</v>
      </c>
    </row>
    <row r="9" spans="1:7">
      <c r="B9" s="1"/>
      <c r="E9" s="7">
        <f xml:space="preserve"> C12-C13</f>
        <v>4.1800000000000004E-2</v>
      </c>
    </row>
    <row r="10" spans="1:7">
      <c r="A10" s="8" t="s">
        <v>12</v>
      </c>
      <c r="E10" s="7">
        <f>C12-C14</f>
        <v>0.10929999999999999</v>
      </c>
    </row>
    <row r="11" spans="1:7">
      <c r="A11" t="s">
        <v>11</v>
      </c>
      <c r="B11" t="s">
        <v>13</v>
      </c>
      <c r="C11" t="s">
        <v>14</v>
      </c>
      <c r="E11" s="7">
        <f>C13-C14</f>
        <v>6.7499999999999991E-2</v>
      </c>
    </row>
    <row r="12" spans="1:7">
      <c r="A12" t="s">
        <v>6</v>
      </c>
      <c r="B12" s="7">
        <v>0.999</v>
      </c>
      <c r="C12" s="7">
        <v>0.1827</v>
      </c>
    </row>
    <row r="13" spans="1:7">
      <c r="A13" t="s">
        <v>8</v>
      </c>
      <c r="B13" s="7">
        <v>0.999</v>
      </c>
      <c r="C13" s="7">
        <v>0.1409</v>
      </c>
    </row>
    <row r="14" spans="1:7">
      <c r="A14" t="s">
        <v>10</v>
      </c>
      <c r="B14" s="7">
        <v>0.99880000000000002</v>
      </c>
      <c r="C14" s="7">
        <v>7.3400000000000007E-2</v>
      </c>
    </row>
    <row r="37" spans="1:5" ht="14.65" thickBot="1">
      <c r="A37" s="15" t="s">
        <v>14</v>
      </c>
      <c r="B37" s="16" t="s">
        <v>18</v>
      </c>
      <c r="C37" s="16" t="s">
        <v>1</v>
      </c>
      <c r="D37" s="16" t="s">
        <v>2</v>
      </c>
      <c r="E37" s="16" t="s">
        <v>3</v>
      </c>
    </row>
    <row r="38" spans="1:5" ht="14.65" thickBot="1">
      <c r="A38" s="13" t="s">
        <v>19</v>
      </c>
      <c r="B38" s="9">
        <v>7.1779999999999997E-2</v>
      </c>
      <c r="C38" s="10">
        <v>3.6790000000000003E-2</v>
      </c>
      <c r="D38" s="9">
        <v>3.6339999999999997E-2</v>
      </c>
      <c r="E38" s="9">
        <v>3.2899999999999999E-2</v>
      </c>
    </row>
    <row r="39" spans="1:5" ht="14.65" thickBot="1">
      <c r="A39" s="14" t="s">
        <v>20</v>
      </c>
      <c r="B39" s="11">
        <v>5.6950000000000001E-2</v>
      </c>
      <c r="C39" s="12">
        <v>2.877E-2</v>
      </c>
      <c r="D39" s="12">
        <v>2.758E-2</v>
      </c>
      <c r="E39" s="12">
        <v>2.3879999999999998E-2</v>
      </c>
    </row>
    <row r="40" spans="1:5">
      <c r="A40" s="17" t="s">
        <v>21</v>
      </c>
      <c r="B40" s="18">
        <v>2.9069999999999999E-2</v>
      </c>
      <c r="C40" s="19">
        <v>1.38E-2</v>
      </c>
      <c r="D40" s="19">
        <v>1.3509999999999999E-2</v>
      </c>
      <c r="E40" s="19">
        <v>1.3509999999999999E-2</v>
      </c>
    </row>
  </sheetData>
  <pageMargins left="0.7" right="0.7" top="0.78740157499999996" bottom="0.78740157499999996" header="0.3" footer="0.3"/>
  <pageSetup orientation="portrait" r:id="rId1"/>
  <drawing r:id="rId2"/>
  <tableParts count="3"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race_ethnicity_evaluation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Milena Ahrens</dc:creator>
  <cp:lastModifiedBy>Milena Ahrens</cp:lastModifiedBy>
  <dcterms:created xsi:type="dcterms:W3CDTF">2025-04-04T16:21:13Z</dcterms:created>
  <dcterms:modified xsi:type="dcterms:W3CDTF">2025-04-07T11:52:36Z</dcterms:modified>
</cp:coreProperties>
</file>