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2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3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1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ULIO\Documents\"/>
    </mc:Choice>
  </mc:AlternateContent>
  <xr:revisionPtr revIDLastSave="0" documentId="8_{9A7ABEA9-3F22-4930-A491-53E088B43F7D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Ejercicio 1" sheetId="1" r:id="rId1"/>
    <sheet name="Actividad" sheetId="3" r:id="rId2"/>
    <sheet name="Ejercicio 2" sheetId="2" r:id="rId3"/>
  </sheets>
  <definedNames>
    <definedName name="_xlchart.v1.0" hidden="1">Actividad!$A$5:$A$7</definedName>
    <definedName name="_xlchart.v1.1" hidden="1">Actividad!$D$5:$D$7</definedName>
    <definedName name="_xlchart.v1.10" hidden="1">Actividad!$A$67:$A$71</definedName>
    <definedName name="_xlchart.v1.11" hidden="1">Actividad!$D$67:$D$71</definedName>
    <definedName name="_xlchart.v1.12" hidden="1">Actividad!$A$67:$A$71</definedName>
    <definedName name="_xlchart.v1.13" hidden="1">Actividad!$C$67:$C$71</definedName>
    <definedName name="_xlchart.v1.14" hidden="1">Actividad!$A$20:$A$37</definedName>
    <definedName name="_xlchart.v1.15" hidden="1">Actividad!$C$20:$C$37</definedName>
    <definedName name="_xlchart.v1.16" hidden="1">Actividad!$A$20:$A$37</definedName>
    <definedName name="_xlchart.v1.17" hidden="1">Actividad!$D$20:$D$37</definedName>
    <definedName name="_xlchart.v1.18" hidden="1">'Ejercicio 2'!$A$4:$A$10</definedName>
    <definedName name="_xlchart.v1.19" hidden="1">'Ejercicio 2'!$B$3</definedName>
    <definedName name="_xlchart.v1.2" hidden="1">Actividad!$A$20:$A$37</definedName>
    <definedName name="_xlchart.v1.20" hidden="1">'Ejercicio 2'!$B$4:$B$10</definedName>
    <definedName name="_xlchart.v1.21" hidden="1">'Ejercicio 2'!$A$4:$A$10</definedName>
    <definedName name="_xlchart.v1.22" hidden="1">'Ejercicio 2'!$C$3</definedName>
    <definedName name="_xlchart.v1.23" hidden="1">'Ejercicio 2'!$C$4:$C$10</definedName>
    <definedName name="_xlchart.v1.24" hidden="1">'Ejercicio 2'!$A$4:$A$10</definedName>
    <definedName name="_xlchart.v1.25" hidden="1">'Ejercicio 2'!$F$3</definedName>
    <definedName name="_xlchart.v1.26" hidden="1">'Ejercicio 2'!$F$4:$F$10</definedName>
    <definedName name="_xlchart.v1.27" hidden="1">'Ejercicio 2'!$A$4:$A$10</definedName>
    <definedName name="_xlchart.v1.28" hidden="1">'Ejercicio 2'!$D$3</definedName>
    <definedName name="_xlchart.v1.29" hidden="1">'Ejercicio 2'!$D$4:$D$10</definedName>
    <definedName name="_xlchart.v1.3" hidden="1">Actividad!$B$20:$B$37</definedName>
    <definedName name="_xlchart.v1.4" hidden="1">Actividad!$A$5:$A$7</definedName>
    <definedName name="_xlchart.v1.5" hidden="1">Actividad!$C$5:$C$7</definedName>
    <definedName name="_xlchart.v1.6" hidden="1">Actividad!$A$5:$A$7</definedName>
    <definedName name="_xlchart.v1.7" hidden="1">Actividad!$B$5:$B$7</definedName>
    <definedName name="_xlchart.v1.8" hidden="1">Actividad!$A$67:$A$71</definedName>
    <definedName name="_xlchart.v1.9" hidden="1">Actividad!$B$67:$B$71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DSoRD/h/tRD4xeGzA+21ymIpMxQ=="/>
    </ext>
  </extLst>
</workbook>
</file>

<file path=xl/calcChain.xml><?xml version="1.0" encoding="utf-8"?>
<calcChain xmlns="http://schemas.openxmlformats.org/spreadsheetml/2006/main">
  <c r="F78" i="3" l="1"/>
  <c r="F79" i="3"/>
  <c r="F80" i="3"/>
  <c r="F81" i="3"/>
  <c r="F77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E117" i="3"/>
  <c r="D117" i="3"/>
  <c r="B117" i="3"/>
  <c r="E96" i="3"/>
  <c r="D96" i="3"/>
  <c r="B96" i="3"/>
  <c r="E72" i="3"/>
  <c r="D72" i="3"/>
  <c r="B72" i="3"/>
  <c r="B38" i="3"/>
  <c r="E38" i="3"/>
  <c r="D38" i="3"/>
  <c r="F15" i="3" l="1"/>
  <c r="E15" i="3"/>
  <c r="D15" i="3"/>
  <c r="F14" i="3"/>
  <c r="E14" i="3"/>
  <c r="D14" i="3"/>
  <c r="F13" i="3"/>
  <c r="E13" i="3"/>
  <c r="D13" i="3"/>
  <c r="C7" i="3"/>
  <c r="F7" i="3" s="1"/>
  <c r="C6" i="3"/>
  <c r="E8" i="3"/>
  <c r="B8" i="3"/>
  <c r="D5" i="3" s="1"/>
  <c r="E11" i="2"/>
  <c r="D11" i="2"/>
  <c r="E17" i="2"/>
  <c r="E18" i="2"/>
  <c r="E19" i="2"/>
  <c r="E20" i="2"/>
  <c r="F18" i="2"/>
  <c r="F19" i="2"/>
  <c r="F20" i="2"/>
  <c r="D18" i="2"/>
  <c r="D19" i="2"/>
  <c r="D20" i="2"/>
  <c r="F17" i="2"/>
  <c r="D17" i="2"/>
  <c r="F16" i="2"/>
  <c r="E16" i="2"/>
  <c r="D16" i="2"/>
  <c r="D15" i="2"/>
  <c r="D14" i="2"/>
  <c r="F15" i="2"/>
  <c r="F14" i="2"/>
  <c r="E15" i="2"/>
  <c r="E14" i="2"/>
  <c r="B11" i="2"/>
  <c r="B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C12" i="1"/>
  <c r="C13" i="1" s="1"/>
  <c r="C14" i="1" s="1"/>
  <c r="G11" i="1"/>
  <c r="E11" i="1"/>
  <c r="E19" i="1" s="1"/>
  <c r="D11" i="1"/>
  <c r="D19" i="1" s="1"/>
  <c r="C11" i="1"/>
  <c r="F6" i="3" l="1"/>
  <c r="F5" i="3"/>
  <c r="D6" i="3"/>
  <c r="D7" i="3"/>
  <c r="D8" i="3" s="1"/>
  <c r="C15" i="1"/>
  <c r="G14" i="1"/>
  <c r="G12" i="1"/>
  <c r="G13" i="1" s="1"/>
  <c r="F11" i="1"/>
  <c r="C16" i="1" l="1"/>
  <c r="G15" i="1"/>
  <c r="C17" i="1" l="1"/>
  <c r="G16" i="1"/>
  <c r="G17" i="1" l="1"/>
  <c r="C18" i="1"/>
  <c r="G18" i="1" s="1"/>
</calcChain>
</file>

<file path=xl/sharedStrings.xml><?xml version="1.0" encoding="utf-8"?>
<sst xmlns="http://schemas.openxmlformats.org/spreadsheetml/2006/main" count="192" uniqueCount="96">
  <si>
    <r>
      <rPr>
        <b/>
        <sz val="11"/>
        <color theme="1"/>
        <rFont val="Calibri"/>
      </rPr>
      <t xml:space="preserve">Durante el mes de julio, en una ciudad se han registrado las siguientes temperaturas máximas: 32, 31, 28, 29, 33, 32, 31, 30, 31, 31, </t>
    </r>
    <r>
      <rPr>
        <b/>
        <sz val="11"/>
        <color rgb="FFFF0000"/>
        <rFont val="Calibri"/>
      </rPr>
      <t>27</t>
    </r>
    <r>
      <rPr>
        <b/>
        <sz val="11"/>
        <color theme="1"/>
        <rFont val="Calibri"/>
      </rPr>
      <t>, 28, 29, 30, 32, 31, 31, 30, 30, 29, 29, 30, 30, 31, 30, 31,</t>
    </r>
    <r>
      <rPr>
        <b/>
        <sz val="11"/>
        <color rgb="FF7030A0"/>
        <rFont val="Calibri"/>
      </rPr>
      <t xml:space="preserve"> 34</t>
    </r>
    <r>
      <rPr>
        <b/>
        <sz val="11"/>
        <color theme="1"/>
        <rFont val="Calibri"/>
      </rPr>
      <t>, 33, 33, 29, 29.</t>
    </r>
  </si>
  <si>
    <t>Datos Brutos</t>
  </si>
  <si>
    <t>Crea la tabla de frecuencias, esta debe tener cada dato, sus frecuencias absolutas, frecuencias acumuladas, frecuencias relativas y frecuencias relativas acumuladas.</t>
  </si>
  <si>
    <t>Rango de datos: temperaturas desde 27 a 34 grados
Rango=(34-27)=7grados</t>
  </si>
  <si>
    <t>Representa una clase o una categoria</t>
  </si>
  <si>
    <t>Tabla de Frecuencias</t>
  </si>
  <si>
    <t>Eje x</t>
  </si>
  <si>
    <t>Eje y</t>
  </si>
  <si>
    <t>Datos Ordenados</t>
  </si>
  <si>
    <t>Frecuencia Absoluta (fi)</t>
  </si>
  <si>
    <t xml:space="preserve">Frecuencia Acumulada (Fi) </t>
  </si>
  <si>
    <t>Frecuencia Relativa (ni)</t>
  </si>
  <si>
    <t>Frecuencia Relativa (ni) en %</t>
  </si>
  <si>
    <t>Frecuencia Relativa Acumulada (Ni)</t>
  </si>
  <si>
    <t>Frecuencia Relativa Acumulada (Ni) %</t>
  </si>
  <si>
    <t>Total</t>
  </si>
  <si>
    <t>Datos agrupados</t>
  </si>
  <si>
    <r>
      <rPr>
        <b/>
        <u/>
        <sz val="11"/>
        <color theme="1"/>
        <rFont val="Calibri"/>
      </rPr>
      <t>Pasos para Distribución de Frecuencias</t>
    </r>
    <r>
      <rPr>
        <sz val="11"/>
        <color theme="1"/>
        <rFont val="Calibri"/>
      </rPr>
      <t xml:space="preserve">
1. Tomar los datos (Obtener datos brutos).
2. Ordenar esos datos (Datos Ordenados Valores o por intervalos)
3. Obterner clase o categorias.
4. Determinar la Frecuencia Absoluta (fi)
5. Si los datos estan agrupados por intervalos determinar los limites de la clase superior e Inferior.
6. Determinar el tamaño o anchura de los intervalos (Si los datos son ordenados por intervalos) Anchura (c)=LimiteSuperior-limite Inferior
7. Determinar la frontera de las clases Frontera=(limite superior del intervalo actual+limite inferior del intervalo siguiente)/2
8. Determinar la marca de clase marca=(limitesuperior+limite inferior)/2
9. Obterner grafica de Frecuencia absoluta fi
10. Obtener frecuencia Acumulada Fi
11. Obtener frecuencia Relativa ni
12. Obtener la frecuencia Relativa acumulada Ni
13. Graficar frecuencias obtenidas (histogramas y Polígonos de frecuencia</t>
    </r>
  </si>
  <si>
    <t> Los pesos de los 73 empleados de una fábrica vienen dados por la siguiente tabla</t>
  </si>
  <si>
    <t>Datos Ordenados Intervalos</t>
  </si>
  <si>
    <t>[50, 60)</t>
  </si>
  <si>
    <t>[60, 70)</t>
  </si>
  <si>
    <t>[70, 80)</t>
  </si>
  <si>
    <t>[80,90)</t>
  </si>
  <si>
    <t>[90, 100)</t>
  </si>
  <si>
    <t>[100, 110)</t>
  </si>
  <si>
    <t>[110, 120)</t>
  </si>
  <si>
    <t>Límite Inferior</t>
  </si>
  <si>
    <t>Rango</t>
  </si>
  <si>
    <t>Tamaño de Clase</t>
  </si>
  <si>
    <t>Fontera Superior</t>
  </si>
  <si>
    <t>Cantidad de Clase</t>
  </si>
  <si>
    <t>Marca de Clase</t>
  </si>
  <si>
    <t>[60,70)</t>
  </si>
  <si>
    <t>Frontera Inferior</t>
  </si>
  <si>
    <t>Límite superior</t>
  </si>
  <si>
    <t>[70,80)</t>
  </si>
  <si>
    <t>[90,100)</t>
  </si>
  <si>
    <t>[100,110)</t>
  </si>
  <si>
    <t>[110,120)</t>
  </si>
  <si>
    <t>Intervalo</t>
  </si>
  <si>
    <t>Frecuencia Relativa</t>
  </si>
  <si>
    <t>[17, 18)</t>
  </si>
  <si>
    <t>[19, 20)</t>
  </si>
  <si>
    <t>[19,20)</t>
  </si>
  <si>
    <t>[15, 16)</t>
  </si>
  <si>
    <t>[17,18)</t>
  </si>
  <si>
    <t>Edad</t>
  </si>
  <si>
    <t>Peso</t>
  </si>
  <si>
    <t>(45-46)</t>
  </si>
  <si>
    <t>(47-48)</t>
  </si>
  <si>
    <t>(49-50)</t>
  </si>
  <si>
    <t>(51-52)</t>
  </si>
  <si>
    <t>(53-54)</t>
  </si>
  <si>
    <t>(55-56)</t>
  </si>
  <si>
    <t>(57-58)</t>
  </si>
  <si>
    <t>(59-60)</t>
  </si>
  <si>
    <t>(61-62)</t>
  </si>
  <si>
    <t>(63-64)</t>
  </si>
  <si>
    <t>(65-66)</t>
  </si>
  <si>
    <t>(67-68)</t>
  </si>
  <si>
    <t>(69-70)</t>
  </si>
  <si>
    <t>(71-72)</t>
  </si>
  <si>
    <t>(73-74)</t>
  </si>
  <si>
    <t>(75-76)</t>
  </si>
  <si>
    <t>(77-78)</t>
  </si>
  <si>
    <t>S/D</t>
  </si>
  <si>
    <t>Estatura</t>
  </si>
  <si>
    <t>(151-160)</t>
  </si>
  <si>
    <t>(161-170)</t>
  </si>
  <si>
    <t>(171-180)</t>
  </si>
  <si>
    <t>(181-190)</t>
  </si>
  <si>
    <t>Color favorito</t>
  </si>
  <si>
    <t xml:space="preserve">Datos </t>
  </si>
  <si>
    <t>Naranja</t>
  </si>
  <si>
    <t>Rojo</t>
  </si>
  <si>
    <t>Azul</t>
  </si>
  <si>
    <t>Verde</t>
  </si>
  <si>
    <t>Negro</t>
  </si>
  <si>
    <t>Morado</t>
  </si>
  <si>
    <t>Café</t>
  </si>
  <si>
    <t>Gris</t>
  </si>
  <si>
    <t>Deporte favorito</t>
  </si>
  <si>
    <t>Baloncesto</t>
  </si>
  <si>
    <t>Futbol</t>
  </si>
  <si>
    <t>Ciclismo</t>
  </si>
  <si>
    <t>Micro futbol</t>
  </si>
  <si>
    <t>Patinaje</t>
  </si>
  <si>
    <t>Patinaje sobre hielo</t>
  </si>
  <si>
    <t>Volleyball</t>
  </si>
  <si>
    <t>Danza</t>
  </si>
  <si>
    <t>Natación</t>
  </si>
  <si>
    <t>skate</t>
  </si>
  <si>
    <t>Calistenia</t>
  </si>
  <si>
    <t>Gimnasia</t>
  </si>
  <si>
    <t>balonmano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</si>
</sst>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.000_-;\-* #,##0.000_-;_-* &quot;-&quot;??_-;_-@_-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rgb="FF00B0F0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b/>
      <sz val="11"/>
      <color rgb="FFFF0000"/>
      <name val="Calibri"/>
    </font>
    <font>
      <b/>
      <sz val="11"/>
      <color rgb="FF7030A0"/>
      <name val="Calibri"/>
    </font>
    <font>
      <b/>
      <u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/>
    </xf>
    <xf numFmtId="9" fontId="7" fillId="3" borderId="2" xfId="0" applyNumberFormat="1" applyFont="1" applyFill="1" applyBorder="1" applyAlignment="1">
      <alignment horizontal="center" vertical="center"/>
    </xf>
    <xf numFmtId="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" fontId="8" fillId="0" borderId="0" xfId="0" applyNumberFormat="1" applyFont="1"/>
    <xf numFmtId="0" fontId="7" fillId="0" borderId="2" xfId="0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7" fillId="0" borderId="2" xfId="0" applyFont="1" applyBorder="1"/>
    <xf numFmtId="0" fontId="1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43" fontId="7" fillId="0" borderId="2" xfId="1" applyFont="1" applyBorder="1"/>
    <xf numFmtId="0" fontId="0" fillId="4" borderId="0" xfId="0" applyFill="1"/>
    <xf numFmtId="0" fontId="7" fillId="4" borderId="2" xfId="0" applyFont="1" applyFill="1" applyBorder="1"/>
    <xf numFmtId="0" fontId="7" fillId="4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9" fontId="7" fillId="0" borderId="2" xfId="2" applyFont="1" applyBorder="1"/>
    <xf numFmtId="0" fontId="7" fillId="0" borderId="5" xfId="0" applyFont="1" applyBorder="1"/>
    <xf numFmtId="0" fontId="7" fillId="4" borderId="5" xfId="0" applyFont="1" applyFill="1" applyBorder="1"/>
    <xf numFmtId="0" fontId="0" fillId="0" borderId="1" xfId="0" applyBorder="1"/>
    <xf numFmtId="0" fontId="14" fillId="0" borderId="5" xfId="0" applyFont="1" applyBorder="1" applyAlignment="1">
      <alignment horizontal="center" vertical="center" wrapText="1"/>
    </xf>
    <xf numFmtId="0" fontId="0" fillId="0" borderId="6" xfId="0" applyBorder="1"/>
    <xf numFmtId="9" fontId="0" fillId="4" borderId="0" xfId="0" applyNumberFormat="1" applyFill="1"/>
    <xf numFmtId="0" fontId="0" fillId="0" borderId="7" xfId="0" applyBorder="1"/>
    <xf numFmtId="0" fontId="14" fillId="0" borderId="4" xfId="0" applyFont="1" applyBorder="1" applyAlignment="1">
      <alignment horizontal="center" vertical="center" wrapText="1"/>
    </xf>
    <xf numFmtId="9" fontId="7" fillId="0" borderId="4" xfId="2" applyFont="1" applyBorder="1"/>
    <xf numFmtId="9" fontId="7" fillId="4" borderId="4" xfId="2" applyFont="1" applyFill="1" applyBorder="1"/>
    <xf numFmtId="0" fontId="13" fillId="0" borderId="2" xfId="0" applyFont="1" applyBorder="1" applyAlignment="1">
      <alignment horizontal="center" vertical="center"/>
    </xf>
    <xf numFmtId="43" fontId="7" fillId="0" borderId="8" xfId="1" applyFont="1" applyBorder="1"/>
    <xf numFmtId="9" fontId="7" fillId="0" borderId="8" xfId="2" applyFont="1" applyBorder="1"/>
    <xf numFmtId="0" fontId="1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9" fontId="0" fillId="0" borderId="4" xfId="2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4" xfId="0" applyNumberForma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/>
    <xf numFmtId="0" fontId="0" fillId="5" borderId="4" xfId="0" applyFill="1" applyBorder="1"/>
    <xf numFmtId="9" fontId="0" fillId="5" borderId="4" xfId="0" applyNumberFormat="1" applyFill="1" applyBorder="1"/>
    <xf numFmtId="0" fontId="7" fillId="5" borderId="5" xfId="0" applyFont="1" applyFill="1" applyBorder="1"/>
    <xf numFmtId="9" fontId="7" fillId="5" borderId="4" xfId="2" applyFont="1" applyFill="1" applyBorder="1"/>
    <xf numFmtId="0" fontId="2" fillId="0" borderId="1" xfId="0" applyFont="1" applyBorder="1"/>
    <xf numFmtId="43" fontId="0" fillId="0" borderId="4" xfId="1" applyFont="1" applyBorder="1" applyAlignment="1">
      <alignment horizontal="center"/>
    </xf>
    <xf numFmtId="43" fontId="0" fillId="0" borderId="4" xfId="1" applyFont="1" applyBorder="1" applyAlignment="1"/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5" fillId="4" borderId="4" xfId="0" applyFont="1" applyFill="1" applyBorder="1"/>
    <xf numFmtId="0" fontId="15" fillId="4" borderId="10" xfId="0" applyFont="1" applyFill="1" applyBorder="1"/>
    <xf numFmtId="0" fontId="2" fillId="0" borderId="4" xfId="0" applyFont="1" applyBorder="1" applyAlignment="1">
      <alignment horizontal="center"/>
    </xf>
    <xf numFmtId="9" fontId="0" fillId="5" borderId="4" xfId="2" applyFont="1" applyFill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43" fontId="0" fillId="6" borderId="4" xfId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9" fillId="0" borderId="3" xfId="0" applyFont="1" applyBorder="1"/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s-CO" sz="2000" b="0" i="0">
                <a:solidFill>
                  <a:srgbClr val="757575"/>
                </a:solidFill>
                <a:latin typeface="Calibri Light"/>
              </a:rPr>
              <a:t>Polígono de Frecuencias Datos y Frecuencia Absoluta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'Ejercicio 1'!$A$11:$A$18</c:f>
              <c:numCache>
                <c:formatCode>General</c:formatCode>
                <c:ptCount val="8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</c:numCache>
            </c:numRef>
          </c:cat>
          <c:val>
            <c:numRef>
              <c:f>'Ejercicio 1'!$B$11:$B$18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6-4D0A-9D67-495491ECE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65182"/>
        <c:axId val="1659771934"/>
      </c:lineChart>
      <c:catAx>
        <c:axId val="1839465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659771934"/>
        <c:crosses val="autoZero"/>
        <c:auto val="1"/>
        <c:lblAlgn val="ctr"/>
        <c:lblOffset val="100"/>
        <c:noMultiLvlLbl val="1"/>
      </c:catAx>
      <c:valAx>
        <c:axId val="1659771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83946518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relativa </a:t>
            </a:r>
            <a:r>
              <a:rPr lang="es-ES" sz="1400" b="0" i="0" u="none" strike="noStrike" baseline="0">
                <a:effectLst/>
              </a:rPr>
              <a:t>- tabla peso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Actividad!$A$20:$A$37</c:f>
              <c:strCache>
                <c:ptCount val="18"/>
                <c:pt idx="0">
                  <c:v>(45-46)</c:v>
                </c:pt>
                <c:pt idx="1">
                  <c:v>(47-48)</c:v>
                </c:pt>
                <c:pt idx="2">
                  <c:v>(49-50)</c:v>
                </c:pt>
                <c:pt idx="3">
                  <c:v>(51-52)</c:v>
                </c:pt>
                <c:pt idx="4">
                  <c:v>(53-54)</c:v>
                </c:pt>
                <c:pt idx="5">
                  <c:v>(55-56)</c:v>
                </c:pt>
                <c:pt idx="6">
                  <c:v>(57-58)</c:v>
                </c:pt>
                <c:pt idx="7">
                  <c:v>(59-60)</c:v>
                </c:pt>
                <c:pt idx="8">
                  <c:v>(61-62)</c:v>
                </c:pt>
                <c:pt idx="9">
                  <c:v>(63-64)</c:v>
                </c:pt>
                <c:pt idx="10">
                  <c:v>(65-66)</c:v>
                </c:pt>
                <c:pt idx="11">
                  <c:v>(67-68)</c:v>
                </c:pt>
                <c:pt idx="12">
                  <c:v>(69-70)</c:v>
                </c:pt>
                <c:pt idx="13">
                  <c:v>(71-72)</c:v>
                </c:pt>
                <c:pt idx="14">
                  <c:v>(73-74)</c:v>
                </c:pt>
                <c:pt idx="15">
                  <c:v>(75-76)</c:v>
                </c:pt>
                <c:pt idx="16">
                  <c:v>(77-78)</c:v>
                </c:pt>
                <c:pt idx="17">
                  <c:v>S/D</c:v>
                </c:pt>
              </c:strCache>
            </c:strRef>
          </c:cat>
          <c:val>
            <c:numRef>
              <c:f>Actividad!$D$20:$D$37</c:f>
              <c:numCache>
                <c:formatCode>_(* #,##0.00_);_(* \(#,##0.00\);_(* "-"??_);_(@_)</c:formatCode>
                <c:ptCount val="18"/>
                <c:pt idx="0">
                  <c:v>7.4999999999999997E-2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2.5000000000000001E-2</c:v>
                </c:pt>
                <c:pt idx="5">
                  <c:v>0.17499999999999999</c:v>
                </c:pt>
                <c:pt idx="6">
                  <c:v>0.05</c:v>
                </c:pt>
                <c:pt idx="7">
                  <c:v>0.1</c:v>
                </c:pt>
                <c:pt idx="8">
                  <c:v>7.4999999999999997E-2</c:v>
                </c:pt>
                <c:pt idx="9">
                  <c:v>0.05</c:v>
                </c:pt>
                <c:pt idx="10">
                  <c:v>7.4999999999999997E-2</c:v>
                </c:pt>
                <c:pt idx="11">
                  <c:v>0.125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3-4EC5-885A-106C620F1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065440"/>
        <c:axId val="440065856"/>
      </c:lineChart>
      <c:catAx>
        <c:axId val="4400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065856"/>
        <c:crosses val="autoZero"/>
        <c:auto val="1"/>
        <c:lblAlgn val="ctr"/>
        <c:lblOffset val="100"/>
        <c:noMultiLvlLbl val="0"/>
      </c:catAx>
      <c:valAx>
        <c:axId val="4400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06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</a:t>
            </a:r>
            <a:r>
              <a:rPr lang="es-CO" baseline="0"/>
              <a:t> absoluta </a:t>
            </a:r>
            <a:r>
              <a:rPr lang="es-ES" sz="1400" b="0" i="0" u="none" strike="noStrike" baseline="0">
                <a:effectLst/>
              </a:rPr>
              <a:t>- tabla estatura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Actividad!$A$67:$A$71</c:f>
              <c:strCache>
                <c:ptCount val="5"/>
                <c:pt idx="0">
                  <c:v>(151-160)</c:v>
                </c:pt>
                <c:pt idx="1">
                  <c:v>(161-170)</c:v>
                </c:pt>
                <c:pt idx="2">
                  <c:v>(171-180)</c:v>
                </c:pt>
                <c:pt idx="3">
                  <c:v>(181-190)</c:v>
                </c:pt>
                <c:pt idx="4">
                  <c:v>S/D</c:v>
                </c:pt>
              </c:strCache>
            </c:strRef>
          </c:cat>
          <c:val>
            <c:numRef>
              <c:f>Actividad!$B$67:$B$71</c:f>
              <c:numCache>
                <c:formatCode>General</c:formatCode>
                <c:ptCount val="5"/>
                <c:pt idx="0">
                  <c:v>8</c:v>
                </c:pt>
                <c:pt idx="1">
                  <c:v>20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0-4CF7-AEAC-78236AE7F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651744"/>
        <c:axId val="346650080"/>
      </c:lineChart>
      <c:catAx>
        <c:axId val="3466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6650080"/>
        <c:crosses val="autoZero"/>
        <c:auto val="1"/>
        <c:lblAlgn val="ctr"/>
        <c:lblOffset val="100"/>
        <c:noMultiLvlLbl val="0"/>
      </c:catAx>
      <c:valAx>
        <c:axId val="346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66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acumulada </a:t>
            </a:r>
            <a:r>
              <a:rPr lang="es-ES" sz="1400" b="0" i="0" u="none" strike="noStrike" baseline="0">
                <a:effectLst/>
              </a:rPr>
              <a:t>- tabla estatura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Actividad!$A$67:$A$71</c:f>
              <c:strCache>
                <c:ptCount val="5"/>
                <c:pt idx="0">
                  <c:v>(151-160)</c:v>
                </c:pt>
                <c:pt idx="1">
                  <c:v>(161-170)</c:v>
                </c:pt>
                <c:pt idx="2">
                  <c:v>(171-180)</c:v>
                </c:pt>
                <c:pt idx="3">
                  <c:v>(181-190)</c:v>
                </c:pt>
                <c:pt idx="4">
                  <c:v>S/D</c:v>
                </c:pt>
              </c:strCache>
            </c:strRef>
          </c:cat>
          <c:val>
            <c:numRef>
              <c:f>Actividad!$C$67:$C$71</c:f>
              <c:numCache>
                <c:formatCode>General</c:formatCode>
                <c:ptCount val="5"/>
                <c:pt idx="0">
                  <c:v>8</c:v>
                </c:pt>
                <c:pt idx="1">
                  <c:v>28</c:v>
                </c:pt>
                <c:pt idx="2">
                  <c:v>37</c:v>
                </c:pt>
                <c:pt idx="3">
                  <c:v>39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A-42C4-B519-BA0726D2E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568928"/>
        <c:axId val="423577664"/>
      </c:lineChart>
      <c:catAx>
        <c:axId val="42356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577664"/>
        <c:crosses val="autoZero"/>
        <c:auto val="1"/>
        <c:lblAlgn val="ctr"/>
        <c:lblOffset val="100"/>
        <c:noMultiLvlLbl val="0"/>
      </c:catAx>
      <c:valAx>
        <c:axId val="4235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56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relativa</a:t>
            </a:r>
            <a:r>
              <a:rPr lang="es-CO" baseline="0"/>
              <a:t> </a:t>
            </a:r>
            <a:r>
              <a:rPr lang="es-ES" sz="1400" b="0" i="0" u="none" strike="noStrike" baseline="0">
                <a:effectLst/>
              </a:rPr>
              <a:t>- tabla estatura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Actividad!$A$67:$A$71</c:f>
              <c:strCache>
                <c:ptCount val="5"/>
                <c:pt idx="0">
                  <c:v>(151-160)</c:v>
                </c:pt>
                <c:pt idx="1">
                  <c:v>(161-170)</c:v>
                </c:pt>
                <c:pt idx="2">
                  <c:v>(171-180)</c:v>
                </c:pt>
                <c:pt idx="3">
                  <c:v>(181-190)</c:v>
                </c:pt>
                <c:pt idx="4">
                  <c:v>S/D</c:v>
                </c:pt>
              </c:strCache>
            </c:strRef>
          </c:cat>
          <c:val>
            <c:numRef>
              <c:f>Actividad!$D$67:$D$71</c:f>
              <c:numCache>
                <c:formatCode>_(* #,##0.00_);_(* \(#,##0.00\);_(* "-"??_);_(@_)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0.22500000000000001</c:v>
                </c:pt>
                <c:pt idx="3">
                  <c:v>0.05</c:v>
                </c:pt>
                <c:pt idx="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8-4E9A-A57A-962924AE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2912"/>
        <c:axId val="448916240"/>
      </c:lineChart>
      <c:catAx>
        <c:axId val="4489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916240"/>
        <c:crosses val="autoZero"/>
        <c:auto val="1"/>
        <c:lblAlgn val="ctr"/>
        <c:lblOffset val="100"/>
        <c:noMultiLvlLbl val="0"/>
      </c:catAx>
      <c:valAx>
        <c:axId val="4489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9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absoluta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'Ejercicio 2'!$A$4:$A$10</c:f>
              <c:strCache>
                <c:ptCount val="7"/>
                <c:pt idx="0">
                  <c:v>[50, 60)</c:v>
                </c:pt>
                <c:pt idx="1">
                  <c:v>[60, 70)</c:v>
                </c:pt>
                <c:pt idx="2">
                  <c:v>[70, 80)</c:v>
                </c:pt>
                <c:pt idx="3">
                  <c:v>[80,90)</c:v>
                </c:pt>
                <c:pt idx="4">
                  <c:v>[90, 100)</c:v>
                </c:pt>
                <c:pt idx="5">
                  <c:v>[100, 110)</c:v>
                </c:pt>
                <c:pt idx="6">
                  <c:v>[110, 120)</c:v>
                </c:pt>
              </c:strCache>
            </c:strRef>
          </c:cat>
          <c:val>
            <c:numRef>
              <c:f>'Ejercicio 2'!$B$4:$B$10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17</c:v>
                </c:pt>
                <c:pt idx="3">
                  <c:v>15</c:v>
                </c:pt>
                <c:pt idx="4">
                  <c:v>11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5-40FA-8E42-D8B4E5566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26351"/>
        <c:axId val="1143722607"/>
      </c:lineChart>
      <c:catAx>
        <c:axId val="114372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722607"/>
        <c:crosses val="autoZero"/>
        <c:auto val="1"/>
        <c:lblAlgn val="ctr"/>
        <c:lblOffset val="100"/>
        <c:noMultiLvlLbl val="0"/>
      </c:catAx>
      <c:valAx>
        <c:axId val="11437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72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relativa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'Ejercicio 2'!$B$4:$B$10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17</c:v>
                </c:pt>
                <c:pt idx="3">
                  <c:v>15</c:v>
                </c:pt>
                <c:pt idx="4">
                  <c:v>11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7-4C49-9ED8-E60B32A07C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'Ejercicio 2'!$D$4:$D$10</c:f>
              <c:numCache>
                <c:formatCode>_(* #,##0.00_);_(* \(#,##0.00\);_(* "-"??_);_(@_)</c:formatCode>
                <c:ptCount val="7"/>
                <c:pt idx="0">
                  <c:v>0.123287671</c:v>
                </c:pt>
                <c:pt idx="1">
                  <c:v>0.16438356200000001</c:v>
                </c:pt>
                <c:pt idx="2">
                  <c:v>0.23287671200000001</c:v>
                </c:pt>
                <c:pt idx="3">
                  <c:v>0.20547945200000001</c:v>
                </c:pt>
                <c:pt idx="4">
                  <c:v>0.15068493199999999</c:v>
                </c:pt>
                <c:pt idx="5">
                  <c:v>8.2191781000000005E-2</c:v>
                </c:pt>
                <c:pt idx="6">
                  <c:v>4.1095890000000003E-2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7-4C49-9ED8-E60B32A07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547071"/>
        <c:axId val="1662546655"/>
      </c:lineChart>
      <c:catAx>
        <c:axId val="166254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2546655"/>
        <c:crosses val="autoZero"/>
        <c:auto val="1"/>
        <c:lblAlgn val="ctr"/>
        <c:lblOffset val="100"/>
        <c:noMultiLvlLbl val="0"/>
      </c:catAx>
      <c:valAx>
        <c:axId val="16625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254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acumulada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'Ejercicio 2'!$A$4:$A$10</c:f>
              <c:strCache>
                <c:ptCount val="7"/>
                <c:pt idx="0">
                  <c:v>[50, 60)</c:v>
                </c:pt>
                <c:pt idx="1">
                  <c:v>[60, 70)</c:v>
                </c:pt>
                <c:pt idx="2">
                  <c:v>[70, 80)</c:v>
                </c:pt>
                <c:pt idx="3">
                  <c:v>[80,90)</c:v>
                </c:pt>
                <c:pt idx="4">
                  <c:v>[90, 100)</c:v>
                </c:pt>
                <c:pt idx="5">
                  <c:v>[100, 110)</c:v>
                </c:pt>
                <c:pt idx="6">
                  <c:v>[110, 120)</c:v>
                </c:pt>
              </c:strCache>
            </c:strRef>
          </c:cat>
          <c:val>
            <c:numRef>
              <c:f>'Ejercicio 2'!$C$4:$C$10</c:f>
              <c:numCache>
                <c:formatCode>General</c:formatCode>
                <c:ptCount val="7"/>
                <c:pt idx="0">
                  <c:v>9</c:v>
                </c:pt>
                <c:pt idx="1">
                  <c:v>21</c:v>
                </c:pt>
                <c:pt idx="2">
                  <c:v>38</c:v>
                </c:pt>
                <c:pt idx="3">
                  <c:v>53</c:v>
                </c:pt>
                <c:pt idx="4">
                  <c:v>64</c:v>
                </c:pt>
                <c:pt idx="5">
                  <c:v>70</c:v>
                </c:pt>
                <c:pt idx="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4-466D-AC7B-3B09395EF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308031"/>
        <c:axId val="1754301375"/>
      </c:lineChart>
      <c:catAx>
        <c:axId val="175430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301375"/>
        <c:crosses val="autoZero"/>
        <c:auto val="1"/>
        <c:lblAlgn val="ctr"/>
        <c:lblOffset val="100"/>
        <c:noMultiLvlLbl val="0"/>
      </c:catAx>
      <c:valAx>
        <c:axId val="17543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30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 sz="1400" b="0" i="0">
                <a:solidFill>
                  <a:srgbClr val="757575"/>
                </a:solidFill>
                <a:latin typeface="+mn-lt"/>
              </a:rPr>
              <a:t>Poligono de Frecuencias Datos y Frecuencia Acumulada</a:t>
            </a:r>
          </a:p>
        </c:rich>
      </c:tx>
      <c:layout>
        <c:manualLayout>
          <c:xMode val="edge"/>
          <c:yMode val="edge"/>
          <c:x val="0.2256326295028129"/>
          <c:y val="2.76776692060867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'Ejercicio 1'!$A$11:$A$18</c:f>
              <c:numCache>
                <c:formatCode>General</c:formatCode>
                <c:ptCount val="8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</c:numCache>
            </c:numRef>
          </c:cat>
          <c:val>
            <c:numRef>
              <c:f>'Ejercicio 1'!$C$11:$C$18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16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E-496F-AE21-F548BDFA9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134654"/>
        <c:axId val="241665758"/>
      </c:lineChart>
      <c:catAx>
        <c:axId val="2144134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41665758"/>
        <c:crosses val="autoZero"/>
        <c:auto val="1"/>
        <c:lblAlgn val="ctr"/>
        <c:lblOffset val="100"/>
        <c:noMultiLvlLbl val="1"/>
      </c:catAx>
      <c:valAx>
        <c:axId val="241665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14413465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 sz="1400" b="0" i="0">
                <a:solidFill>
                  <a:srgbClr val="757575"/>
                </a:solidFill>
                <a:latin typeface="+mn-lt"/>
              </a:rPr>
              <a:t>Poligono de frecuencias entre datos y frecuencia relativa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'Ejercicio 1'!$A$11:$A$18</c:f>
              <c:numCache>
                <c:formatCode>General</c:formatCode>
                <c:ptCount val="8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</c:numCache>
            </c:numRef>
          </c:cat>
          <c:val>
            <c:numRef>
              <c:f>'Ejercicio 1'!$F$11:$F$18</c:f>
              <c:numCache>
                <c:formatCode>0%</c:formatCode>
                <c:ptCount val="8"/>
                <c:pt idx="0">
                  <c:v>3.2258064516129031E-2</c:v>
                </c:pt>
                <c:pt idx="1">
                  <c:v>6.4516129032258063E-2</c:v>
                </c:pt>
                <c:pt idx="2">
                  <c:v>0.19354838709677419</c:v>
                </c:pt>
                <c:pt idx="3">
                  <c:v>0.22580645161290322</c:v>
                </c:pt>
                <c:pt idx="4">
                  <c:v>0.25806451612903225</c:v>
                </c:pt>
                <c:pt idx="5">
                  <c:v>9.6774193548387094E-2</c:v>
                </c:pt>
                <c:pt idx="6">
                  <c:v>9.6774193548387094E-2</c:v>
                </c:pt>
                <c:pt idx="7">
                  <c:v>3.2258064516129031E-2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9-4D4F-B96D-86524F51C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64466"/>
        <c:axId val="1092990070"/>
      </c:lineChart>
      <c:catAx>
        <c:axId val="37564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92990070"/>
        <c:crosses val="autoZero"/>
        <c:auto val="1"/>
        <c:lblAlgn val="ctr"/>
        <c:lblOffset val="100"/>
        <c:noMultiLvlLbl val="1"/>
      </c:catAx>
      <c:valAx>
        <c:axId val="1092990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3756446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Frecuencia Relativa Acumulada (Ni) % frente a Datos Ordenados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1'!$H$8:$H$10</c:f>
              <c:strCache>
                <c:ptCount val="3"/>
                <c:pt idx="0">
                  <c:v>Tabla de Frecuencias</c:v>
                </c:pt>
                <c:pt idx="1">
                  <c:v>Eje y</c:v>
                </c:pt>
                <c:pt idx="2">
                  <c:v>Frecuencia Relativa Acumulada (Ni) %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'Ejercicio 1'!$A$11:$A$18</c:f>
              <c:numCache>
                <c:formatCode>General</c:formatCode>
                <c:ptCount val="8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</c:numCache>
            </c:numRef>
          </c:cat>
          <c:val>
            <c:numRef>
              <c:f>'Ejercicio 1'!$H$11:$H$18</c:f>
              <c:numCache>
                <c:formatCode>0%</c:formatCode>
                <c:ptCount val="8"/>
                <c:pt idx="0">
                  <c:v>3.2258064516129031E-2</c:v>
                </c:pt>
                <c:pt idx="1">
                  <c:v>9.6774193548387094E-2</c:v>
                </c:pt>
                <c:pt idx="2">
                  <c:v>0.29032258064516131</c:v>
                </c:pt>
                <c:pt idx="3">
                  <c:v>0.5161290322580645</c:v>
                </c:pt>
                <c:pt idx="4">
                  <c:v>0.77419354838709675</c:v>
                </c:pt>
                <c:pt idx="5">
                  <c:v>0.87096774193548387</c:v>
                </c:pt>
                <c:pt idx="6">
                  <c:v>0.967741935483871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2-4D8C-83F1-880EFD84A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615341"/>
        <c:axId val="1483316224"/>
      </c:lineChart>
      <c:catAx>
        <c:axId val="981615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Datos Ordenados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483316224"/>
        <c:crosses val="autoZero"/>
        <c:auto val="1"/>
        <c:lblAlgn val="ctr"/>
        <c:lblOffset val="100"/>
        <c:noMultiLvlLbl val="1"/>
      </c:catAx>
      <c:valAx>
        <c:axId val="1483316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Frecuencia Relativa Acumulada (Ni) %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9816153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</a:t>
            </a:r>
            <a:r>
              <a:rPr lang="es-ES" sz="1400" b="0" i="0" u="none" strike="noStrike" baseline="0">
                <a:effectLst/>
              </a:rPr>
              <a:t>absoluta - tabla edad</a:t>
            </a:r>
            <a:r>
              <a:rPr lang="es-CO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Actividad!$A$5:$A$7</c:f>
              <c:strCache>
                <c:ptCount val="3"/>
                <c:pt idx="0">
                  <c:v>[15, 16)</c:v>
                </c:pt>
                <c:pt idx="1">
                  <c:v>[17, 18)</c:v>
                </c:pt>
                <c:pt idx="2">
                  <c:v>[19, 20)</c:v>
                </c:pt>
              </c:strCache>
            </c:strRef>
          </c:cat>
          <c:val>
            <c:numRef>
              <c:f>Actividad!$B$5:$B$7</c:f>
              <c:numCache>
                <c:formatCode>General</c:formatCode>
                <c:ptCount val="3"/>
                <c:pt idx="0">
                  <c:v>2</c:v>
                </c:pt>
                <c:pt idx="1">
                  <c:v>36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C-45BB-A3CC-5F0DF107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02128"/>
        <c:axId val="2014652656"/>
      </c:lineChart>
      <c:catAx>
        <c:axId val="3522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4652656"/>
        <c:crosses val="autoZero"/>
        <c:auto val="1"/>
        <c:lblAlgn val="ctr"/>
        <c:lblOffset val="100"/>
        <c:noMultiLvlLbl val="0"/>
      </c:catAx>
      <c:valAx>
        <c:axId val="20146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220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acumulada</a:t>
            </a:r>
            <a:r>
              <a:rPr lang="es-ES" sz="1400" b="0" i="0" u="none" strike="noStrike" baseline="0">
                <a:effectLst/>
              </a:rPr>
              <a:t> - tabla edad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Actividad!$A$5:$A$7</c:f>
              <c:strCache>
                <c:ptCount val="3"/>
                <c:pt idx="0">
                  <c:v>[15, 16)</c:v>
                </c:pt>
                <c:pt idx="1">
                  <c:v>[17, 18)</c:v>
                </c:pt>
                <c:pt idx="2">
                  <c:v>[19, 20)</c:v>
                </c:pt>
              </c:strCache>
            </c:strRef>
          </c:cat>
          <c:val>
            <c:numRef>
              <c:f>Actividad!$C$5:$C$7</c:f>
              <c:numCache>
                <c:formatCode>General</c:formatCode>
                <c:ptCount val="3"/>
                <c:pt idx="0">
                  <c:v>2</c:v>
                </c:pt>
                <c:pt idx="1">
                  <c:v>38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3-4C44-B2EA-82DD18DED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864448"/>
        <c:axId val="2072865280"/>
      </c:lineChart>
      <c:catAx>
        <c:axId val="20728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2865280"/>
        <c:crosses val="autoZero"/>
        <c:auto val="1"/>
        <c:lblAlgn val="ctr"/>
        <c:lblOffset val="100"/>
        <c:noMultiLvlLbl val="0"/>
      </c:catAx>
      <c:valAx>
        <c:axId val="20728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286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Frecuencia relativa</a:t>
            </a:r>
            <a:r>
              <a:rPr lang="es-ES" sz="1400" b="0" i="0" u="none" strike="noStrike" baseline="0">
                <a:effectLst/>
              </a:rPr>
              <a:t> - tabla edad</a:t>
            </a:r>
            <a:endParaRPr lang="es-CO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Actividad!$A$5:$A$7</c:f>
              <c:strCache>
                <c:ptCount val="3"/>
                <c:pt idx="0">
                  <c:v>[15, 16)</c:v>
                </c:pt>
                <c:pt idx="1">
                  <c:v>[17, 18)</c:v>
                </c:pt>
                <c:pt idx="2">
                  <c:v>[19, 20)</c:v>
                </c:pt>
              </c:strCache>
            </c:strRef>
          </c:cat>
          <c:val>
            <c:numRef>
              <c:f>Actividad!$D$5:$D$7</c:f>
              <c:numCache>
                <c:formatCode>_(* #,##0.00_);_(* \(#,##0.00\);_(* "-"??_);_(@_)</c:formatCode>
                <c:ptCount val="3"/>
                <c:pt idx="0">
                  <c:v>0.05</c:v>
                </c:pt>
                <c:pt idx="1">
                  <c:v>0.9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6-4938-B17E-FACD30DF8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922096"/>
        <c:axId val="2124924176"/>
      </c:lineChart>
      <c:catAx>
        <c:axId val="21249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4924176"/>
        <c:crosses val="autoZero"/>
        <c:auto val="1"/>
        <c:lblAlgn val="ctr"/>
        <c:lblOffset val="100"/>
        <c:noMultiLvlLbl val="0"/>
      </c:catAx>
      <c:valAx>
        <c:axId val="21249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492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absoluta </a:t>
            </a:r>
            <a:r>
              <a:rPr lang="es-ES" sz="1400" b="0" i="0" u="none" strike="noStrike" baseline="0">
                <a:effectLst/>
              </a:rPr>
              <a:t>- tabla peso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Actividad!$A$20:$A$37</c:f>
              <c:strCache>
                <c:ptCount val="18"/>
                <c:pt idx="0">
                  <c:v>(45-46)</c:v>
                </c:pt>
                <c:pt idx="1">
                  <c:v>(47-48)</c:v>
                </c:pt>
                <c:pt idx="2">
                  <c:v>(49-50)</c:v>
                </c:pt>
                <c:pt idx="3">
                  <c:v>(51-52)</c:v>
                </c:pt>
                <c:pt idx="4">
                  <c:v>(53-54)</c:v>
                </c:pt>
                <c:pt idx="5">
                  <c:v>(55-56)</c:v>
                </c:pt>
                <c:pt idx="6">
                  <c:v>(57-58)</c:v>
                </c:pt>
                <c:pt idx="7">
                  <c:v>(59-60)</c:v>
                </c:pt>
                <c:pt idx="8">
                  <c:v>(61-62)</c:v>
                </c:pt>
                <c:pt idx="9">
                  <c:v>(63-64)</c:v>
                </c:pt>
                <c:pt idx="10">
                  <c:v>(65-66)</c:v>
                </c:pt>
                <c:pt idx="11">
                  <c:v>(67-68)</c:v>
                </c:pt>
                <c:pt idx="12">
                  <c:v>(69-70)</c:v>
                </c:pt>
                <c:pt idx="13">
                  <c:v>(71-72)</c:v>
                </c:pt>
                <c:pt idx="14">
                  <c:v>(73-74)</c:v>
                </c:pt>
                <c:pt idx="15">
                  <c:v>(75-76)</c:v>
                </c:pt>
                <c:pt idx="16">
                  <c:v>(77-78)</c:v>
                </c:pt>
                <c:pt idx="17">
                  <c:v>S/D</c:v>
                </c:pt>
              </c:strCache>
            </c:strRef>
          </c:cat>
          <c:val>
            <c:numRef>
              <c:f>Actividad!$B$20:$B$37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B-4CEC-9BBD-03BB9CBC8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972176"/>
        <c:axId val="348975088"/>
      </c:lineChart>
      <c:catAx>
        <c:axId val="3489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8975088"/>
        <c:crosses val="autoZero"/>
        <c:auto val="1"/>
        <c:lblAlgn val="ctr"/>
        <c:lblOffset val="100"/>
        <c:noMultiLvlLbl val="0"/>
      </c:catAx>
      <c:valAx>
        <c:axId val="3489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89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acumulada</a:t>
            </a:r>
            <a:r>
              <a:rPr lang="es-CO" baseline="0"/>
              <a:t> </a:t>
            </a:r>
            <a:r>
              <a:rPr lang="es-ES" sz="1400" b="0" i="0" u="none" strike="noStrike" baseline="0">
                <a:effectLst/>
              </a:rPr>
              <a:t>- tabla peso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Actividad!$A$20:$A$37</c:f>
              <c:strCache>
                <c:ptCount val="18"/>
                <c:pt idx="0">
                  <c:v>(45-46)</c:v>
                </c:pt>
                <c:pt idx="1">
                  <c:v>(47-48)</c:v>
                </c:pt>
                <c:pt idx="2">
                  <c:v>(49-50)</c:v>
                </c:pt>
                <c:pt idx="3">
                  <c:v>(51-52)</c:v>
                </c:pt>
                <c:pt idx="4">
                  <c:v>(53-54)</c:v>
                </c:pt>
                <c:pt idx="5">
                  <c:v>(55-56)</c:v>
                </c:pt>
                <c:pt idx="6">
                  <c:v>(57-58)</c:v>
                </c:pt>
                <c:pt idx="7">
                  <c:v>(59-60)</c:v>
                </c:pt>
                <c:pt idx="8">
                  <c:v>(61-62)</c:v>
                </c:pt>
                <c:pt idx="9">
                  <c:v>(63-64)</c:v>
                </c:pt>
                <c:pt idx="10">
                  <c:v>(65-66)</c:v>
                </c:pt>
                <c:pt idx="11">
                  <c:v>(67-68)</c:v>
                </c:pt>
                <c:pt idx="12">
                  <c:v>(69-70)</c:v>
                </c:pt>
                <c:pt idx="13">
                  <c:v>(71-72)</c:v>
                </c:pt>
                <c:pt idx="14">
                  <c:v>(73-74)</c:v>
                </c:pt>
                <c:pt idx="15">
                  <c:v>(75-76)</c:v>
                </c:pt>
                <c:pt idx="16">
                  <c:v>(77-78)</c:v>
                </c:pt>
                <c:pt idx="17">
                  <c:v>S/D</c:v>
                </c:pt>
              </c:strCache>
            </c:strRef>
          </c:cat>
          <c:val>
            <c:numRef>
              <c:f>Actividad!$C$20:$C$37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17</c:v>
                </c:pt>
                <c:pt idx="6">
                  <c:v>19</c:v>
                </c:pt>
                <c:pt idx="7">
                  <c:v>23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5-4EE3-B111-21FE9CC96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95920"/>
        <c:axId val="436697168"/>
      </c:lineChart>
      <c:catAx>
        <c:axId val="4366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697168"/>
        <c:crosses val="autoZero"/>
        <c:auto val="1"/>
        <c:lblAlgn val="ctr"/>
        <c:lblOffset val="100"/>
        <c:noMultiLvlLbl val="0"/>
      </c:catAx>
      <c:valAx>
        <c:axId val="4366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6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Frecuencia absoluta - tabla edad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Frecuencia absoluta - tabla edad</a:t>
          </a:r>
        </a:p>
      </cx:txPr>
    </cx:title>
    <cx:plotArea>
      <cx:plotAreaRegion>
        <cx:series layoutId="clusteredColumn" uniqueId="{917B18A0-DC53-4005-B591-40B993E0F2E9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Frecuencia Absoluta</a:t>
          </a:r>
        </a:p>
      </cx:txPr>
    </cx:title>
    <cx:plotArea>
      <cx:plotAreaRegion>
        <cx:series layoutId="clusteredColumn" uniqueId="{B1669DC6-5252-4BC6-A543-5C77F821D9B0}">
          <cx:tx>
            <cx:txData>
              <cx:f>_xlchart.v1.19</cx:f>
              <cx:v>Frecuencia Absoluta (fi)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Frecuencia Acumulada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Frecuencia Acumulada</a:t>
          </a:r>
        </a:p>
      </cx:txPr>
    </cx:title>
    <cx:plotArea>
      <cx:plotAreaRegion>
        <cx:series layoutId="clusteredColumn" uniqueId="{1454E1B9-FE22-429A-B908-CD90E7FF2A26}">
          <cx:tx>
            <cx:txData>
              <cx:f>_xlchart.v1.22</cx:f>
              <cx:v>Frecuencia Acumulada (Fi)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txData>
          <cx:v>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Frecuencia Relativa</a:t>
          </a:r>
        </a:p>
      </cx:txPr>
    </cx:title>
    <cx:plotArea>
      <cx:plotAreaRegion>
        <cx:series layoutId="clusteredColumn" uniqueId="{F47648AE-8EFB-4B23-A35D-EC2A9A981F50}">
          <cx:tx>
            <cx:txData>
              <cx:f>_xlchart.v1.28</cx:f>
              <cx:v>Frecuencia Relativa (ni)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txData>
          <cx:v>Frecuencia Relativa Acumulada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Frecuencia Relativa Acumulada</a:t>
          </a:r>
        </a:p>
      </cx:txPr>
    </cx:title>
    <cx:plotArea>
      <cx:plotAreaRegion>
        <cx:series layoutId="clusteredColumn" uniqueId="{A7898073-4822-4A4B-892C-5A8784755504}">
          <cx:tx>
            <cx:txData>
              <cx:f>_xlchart.v1.25</cx:f>
              <cx:v>Frecuencia Relativa Acumulada (Ni)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Frecuencia acumulada </a:t>
            </a:r>
            <a:r>
              <a:rPr lang="es-E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Calibri"/>
                <a:ea typeface="Calibri"/>
                <a:cs typeface="Calibri"/>
              </a:rPr>
              <a:t>- tabla edad</a:t>
            </a:r>
            <a:endPara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clusteredColumn" uniqueId="{BF9C52D8-60F3-4272-9A66-48F9EB964CF5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Frecuencia relativa </a:t>
            </a:r>
            <a:r>
              <a:rPr lang="es-E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Calibri"/>
                <a:ea typeface="Calibri"/>
                <a:cs typeface="Calibri"/>
              </a:rPr>
              <a:t>- tabla edad</a:t>
            </a:r>
            <a:endPara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clusteredColumn" uniqueId="{C5D2AFEC-0F4A-43ED-BA12-1911519D3C89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Frecuencia absoluta - tabla peso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Frecuencia absoluta - tabla peso</a:t>
          </a:r>
        </a:p>
      </cx:txPr>
    </cx:title>
    <cx:plotArea>
      <cx:plotAreaRegion>
        <cx:series layoutId="clusteredColumn" uniqueId="{80D38097-5AF8-4112-AA5B-54F74DB1E8A7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Frecuencia acumulada </a:t>
            </a:r>
            <a:r>
              <a:rPr lang="es-E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Calibri"/>
                <a:ea typeface="Calibri"/>
                <a:cs typeface="Calibri"/>
              </a:rPr>
              <a:t>- tabla peso</a:t>
            </a:r>
            <a:endPara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clusteredColumn" uniqueId="{AAB51E1A-8656-4109-9743-A5AEECADF172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Frecuencia relativa </a:t>
            </a:r>
            <a:r>
              <a:rPr lang="es-E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Calibri"/>
                <a:ea typeface="Calibri"/>
                <a:cs typeface="Calibri"/>
              </a:rPr>
              <a:t>- tabla peso</a:t>
            </a:r>
            <a:endPara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clusteredColumn" uniqueId="{CE50E292-F82B-4511-9388-215BDA78743C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Frecuencia absoluta - tabla estatura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Frecuencia absoluta - tabla estatura</a:t>
          </a:r>
        </a:p>
      </cx:txPr>
    </cx:title>
    <cx:plotArea>
      <cx:plotAreaRegion>
        <cx:series layoutId="clusteredColumn" uniqueId="{8B328505-2D60-40A4-95B4-E7C66F8D95BD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Frecuencia acumulada </a:t>
            </a:r>
            <a:r>
              <a:rPr lang="es-E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Calibri"/>
                <a:ea typeface="Calibri"/>
                <a:cs typeface="Calibri"/>
              </a:rPr>
              <a:t>- tabla estatura</a:t>
            </a:r>
            <a:r>
              <a:rPr lang="es-E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 </a:t>
            </a:r>
          </a:p>
        </cx:rich>
      </cx:tx>
    </cx:title>
    <cx:plotArea>
      <cx:plotAreaRegion>
        <cx:series layoutId="clusteredColumn" uniqueId="{6D43BF9E-D27B-4C49-8BD7-B08C5DC9A399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Frecuencia relativa </a:t>
            </a:r>
            <a:r>
              <a:rPr lang="es-E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Calibri"/>
                <a:ea typeface="Calibri"/>
                <a:cs typeface="Calibri"/>
              </a:rPr>
              <a:t>- tabla estatura</a:t>
            </a:r>
            <a:endPara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clusteredColumn" uniqueId="{7187A8E1-D44B-486B-84D6-142D1D66C3BC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openxmlformats.org/officeDocument/2006/relationships/chart" Target="../charts/chart8.xml"/><Relationship Id="rId18" Type="http://schemas.openxmlformats.org/officeDocument/2006/relationships/chart" Target="../charts/chart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openxmlformats.org/officeDocument/2006/relationships/chart" Target="../charts/chart7.xml"/><Relationship Id="rId17" Type="http://schemas.openxmlformats.org/officeDocument/2006/relationships/chart" Target="../charts/chart12.xml"/><Relationship Id="rId2" Type="http://schemas.microsoft.com/office/2014/relationships/chartEx" Target="../charts/chartEx2.xml"/><Relationship Id="rId16" Type="http://schemas.openxmlformats.org/officeDocument/2006/relationships/chart" Target="../charts/chart11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openxmlformats.org/officeDocument/2006/relationships/chart" Target="../charts/chart6.xml"/><Relationship Id="rId5" Type="http://schemas.microsoft.com/office/2014/relationships/chartEx" Target="../charts/chartEx5.xml"/><Relationship Id="rId15" Type="http://schemas.openxmlformats.org/officeDocument/2006/relationships/chart" Target="../charts/chart10.xml"/><Relationship Id="rId10" Type="http://schemas.openxmlformats.org/officeDocument/2006/relationships/chart" Target="../charts/chart5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7" Type="http://schemas.openxmlformats.org/officeDocument/2006/relationships/chart" Target="../charts/chart16.xml"/><Relationship Id="rId2" Type="http://schemas.microsoft.com/office/2014/relationships/chartEx" Target="../charts/chartEx11.xml"/><Relationship Id="rId1" Type="http://schemas.microsoft.com/office/2014/relationships/chartEx" Target="../charts/chartEx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microsoft.com/office/2014/relationships/chartEx" Target="../charts/chartEx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752475</xdr:colOff>
      <xdr:row>1</xdr:row>
      <xdr:rowOff>133350</xdr:rowOff>
    </xdr:from>
    <xdr:ext cx="4276725" cy="2419350"/>
    <xdr:graphicFrame macro="">
      <xdr:nvGraphicFramePr>
        <xdr:cNvPr id="334826414" name="Chart 1">
          <a:extLst>
            <a:ext uri="{FF2B5EF4-FFF2-40B4-BE49-F238E27FC236}">
              <a16:creationId xmlns:a16="http://schemas.microsoft.com/office/drawing/2014/main" id="{00000000-0008-0000-0000-0000AE0BF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657225</xdr:colOff>
      <xdr:row>2</xdr:row>
      <xdr:rowOff>133350</xdr:rowOff>
    </xdr:from>
    <xdr:ext cx="4276725" cy="2190750"/>
    <xdr:graphicFrame macro="">
      <xdr:nvGraphicFramePr>
        <xdr:cNvPr id="1060535636" name="Chart 2">
          <a:extLst>
            <a:ext uri="{FF2B5EF4-FFF2-40B4-BE49-F238E27FC236}">
              <a16:creationId xmlns:a16="http://schemas.microsoft.com/office/drawing/2014/main" id="{00000000-0008-0000-0000-0000547D3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638175</xdr:colOff>
      <xdr:row>12</xdr:row>
      <xdr:rowOff>66675</xdr:rowOff>
    </xdr:from>
    <xdr:ext cx="4286250" cy="2819400"/>
    <xdr:graphicFrame macro="">
      <xdr:nvGraphicFramePr>
        <xdr:cNvPr id="493839849" name="Chart 3">
          <a:extLst>
            <a:ext uri="{FF2B5EF4-FFF2-40B4-BE49-F238E27FC236}">
              <a16:creationId xmlns:a16="http://schemas.microsoft.com/office/drawing/2014/main" id="{00000000-0008-0000-0000-0000E9656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14</xdr:col>
      <xdr:colOff>219075</xdr:colOff>
      <xdr:row>20</xdr:row>
      <xdr:rowOff>1676400</xdr:rowOff>
    </xdr:from>
    <xdr:ext cx="5715000" cy="3533775"/>
    <xdr:pic>
      <xdr:nvPicPr>
        <xdr:cNvPr id="685576991" name="Chart4" title="Gráfico">
          <a:extLst>
            <a:ext uri="{FF2B5EF4-FFF2-40B4-BE49-F238E27FC236}">
              <a16:creationId xmlns:a16="http://schemas.microsoft.com/office/drawing/2014/main" id="{00000000-0008-0000-0000-00001F13DD28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219075</xdr:colOff>
      <xdr:row>33</xdr:row>
      <xdr:rowOff>152400</xdr:rowOff>
    </xdr:from>
    <xdr:ext cx="5715000" cy="3533775"/>
    <xdr:graphicFrame macro="">
      <xdr:nvGraphicFramePr>
        <xdr:cNvPr id="1325239790" name="Chart 5" title="Gráfico">
          <a:extLst>
            <a:ext uri="{FF2B5EF4-FFF2-40B4-BE49-F238E27FC236}">
              <a16:creationId xmlns:a16="http://schemas.microsoft.com/office/drawing/2014/main" id="{00000000-0008-0000-0000-0000EE8DF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</xdr:col>
      <xdr:colOff>0</xdr:colOff>
      <xdr:row>0</xdr:row>
      <xdr:rowOff>19050</xdr:rowOff>
    </xdr:from>
    <xdr:ext cx="742950" cy="3905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979288" y="3594263"/>
          <a:ext cx="733425" cy="3714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299356</xdr:colOff>
      <xdr:row>1</xdr:row>
      <xdr:rowOff>34017</xdr:rowOff>
    </xdr:from>
    <xdr:to>
      <xdr:col>11</xdr:col>
      <xdr:colOff>392205</xdr:colOff>
      <xdr:row>6</xdr:row>
      <xdr:rowOff>123264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F872649-C459-A900-8CE8-47EDAB043A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2091" y="224517"/>
              <a:ext cx="3140849" cy="16132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73398</xdr:colOff>
      <xdr:row>6</xdr:row>
      <xdr:rowOff>182978</xdr:rowOff>
    </xdr:from>
    <xdr:to>
      <xdr:col>12</xdr:col>
      <xdr:colOff>582706</xdr:colOff>
      <xdr:row>14</xdr:row>
      <xdr:rowOff>56029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FC03515-7C99-41F9-6F89-604E17475B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0133" y="1897478"/>
              <a:ext cx="2795308" cy="15875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145677</xdr:colOff>
      <xdr:row>6</xdr:row>
      <xdr:rowOff>179294</xdr:rowOff>
    </xdr:from>
    <xdr:to>
      <xdr:col>16</xdr:col>
      <xdr:colOff>661147</xdr:colOff>
      <xdr:row>15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8CFFB60-4486-0E5B-56B5-256327697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0412" y="1893794"/>
              <a:ext cx="2801470" cy="17369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190500</xdr:colOff>
      <xdr:row>23</xdr:row>
      <xdr:rowOff>168088</xdr:rowOff>
    </xdr:from>
    <xdr:to>
      <xdr:col>11</xdr:col>
      <xdr:colOff>44824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37B49A2-691A-CA30-3495-CC369AB27E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3150" y="5883088"/>
              <a:ext cx="2902324" cy="1927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138472</xdr:colOff>
      <xdr:row>37</xdr:row>
      <xdr:rowOff>131270</xdr:rowOff>
    </xdr:from>
    <xdr:to>
      <xdr:col>13</xdr:col>
      <xdr:colOff>313766</xdr:colOff>
      <xdr:row>46</xdr:row>
      <xdr:rowOff>156883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5D06A30D-C2A1-54FB-8AEC-54FC755D59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5122" y="8513270"/>
              <a:ext cx="3223294" cy="1930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400212</xdr:colOff>
      <xdr:row>47</xdr:row>
      <xdr:rowOff>117663</xdr:rowOff>
    </xdr:from>
    <xdr:to>
      <xdr:col>17</xdr:col>
      <xdr:colOff>112060</xdr:colOff>
      <xdr:row>57</xdr:row>
      <xdr:rowOff>56031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FB76BEDB-D24D-AC45-EB02-FE85E69A3D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34862" y="10595163"/>
              <a:ext cx="2759848" cy="18433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526679</xdr:colOff>
      <xdr:row>61</xdr:row>
      <xdr:rowOff>12326</xdr:rowOff>
    </xdr:from>
    <xdr:to>
      <xdr:col>10</xdr:col>
      <xdr:colOff>672355</xdr:colOff>
      <xdr:row>67</xdr:row>
      <xdr:rowOff>67236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33E50E8F-C652-8CA2-4112-D552F2B71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9329" y="13156826"/>
              <a:ext cx="2431676" cy="1769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728382</xdr:colOff>
      <xdr:row>60</xdr:row>
      <xdr:rowOff>179293</xdr:rowOff>
    </xdr:from>
    <xdr:to>
      <xdr:col>14</xdr:col>
      <xdr:colOff>89648</xdr:colOff>
      <xdr:row>66</xdr:row>
      <xdr:rowOff>89647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75B0DB8D-7A88-4E3A-5183-F3126883A3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77032" y="13133293"/>
              <a:ext cx="2409266" cy="16248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593913</xdr:colOff>
      <xdr:row>66</xdr:row>
      <xdr:rowOff>123266</xdr:rowOff>
    </xdr:from>
    <xdr:to>
      <xdr:col>14</xdr:col>
      <xdr:colOff>168089</xdr:colOff>
      <xdr:row>73</xdr:row>
      <xdr:rowOff>179294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35FDA89B-EAF8-4826-B3FA-66B4D3588A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4563" y="14791766"/>
              <a:ext cx="1860176" cy="13895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235324</xdr:colOff>
      <xdr:row>0</xdr:row>
      <xdr:rowOff>156881</xdr:rowOff>
    </xdr:from>
    <xdr:to>
      <xdr:col>15</xdr:col>
      <xdr:colOff>526677</xdr:colOff>
      <xdr:row>6</xdr:row>
      <xdr:rowOff>89647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C2A0484-D8D8-53BA-27B0-AB9764178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246530</xdr:colOff>
      <xdr:row>14</xdr:row>
      <xdr:rowOff>179295</xdr:rowOff>
    </xdr:from>
    <xdr:to>
      <xdr:col>12</xdr:col>
      <xdr:colOff>212911</xdr:colOff>
      <xdr:row>19</xdr:row>
      <xdr:rowOff>44824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24FBE33-FB4D-D99F-6B43-5B86C156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347383</xdr:colOff>
      <xdr:row>14</xdr:row>
      <xdr:rowOff>134472</xdr:rowOff>
    </xdr:from>
    <xdr:to>
      <xdr:col>15</xdr:col>
      <xdr:colOff>493058</xdr:colOff>
      <xdr:row>20</xdr:row>
      <xdr:rowOff>33618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2E39417-3826-F0AD-1154-50BE5F2DA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123266</xdr:colOff>
      <xdr:row>23</xdr:row>
      <xdr:rowOff>168088</xdr:rowOff>
    </xdr:from>
    <xdr:to>
      <xdr:col>14</xdr:col>
      <xdr:colOff>526678</xdr:colOff>
      <xdr:row>33</xdr:row>
      <xdr:rowOff>145676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4BFD2A1-1AA5-3083-B0BE-447005BBF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403412</xdr:colOff>
      <xdr:row>38</xdr:row>
      <xdr:rowOff>11205</xdr:rowOff>
    </xdr:from>
    <xdr:to>
      <xdr:col>17</xdr:col>
      <xdr:colOff>336177</xdr:colOff>
      <xdr:row>46</xdr:row>
      <xdr:rowOff>89647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8B9E6FE-B7DA-BC33-D80F-C1FDB1F8A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358589</xdr:colOff>
      <xdr:row>47</xdr:row>
      <xdr:rowOff>112059</xdr:rowOff>
    </xdr:from>
    <xdr:to>
      <xdr:col>13</xdr:col>
      <xdr:colOff>224117</xdr:colOff>
      <xdr:row>57</xdr:row>
      <xdr:rowOff>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95259C4-F967-A855-E7E1-FD338A0F0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179294</xdr:colOff>
      <xdr:row>67</xdr:row>
      <xdr:rowOff>100854</xdr:rowOff>
    </xdr:from>
    <xdr:to>
      <xdr:col>11</xdr:col>
      <xdr:colOff>369794</xdr:colOff>
      <xdr:row>74</xdr:row>
      <xdr:rowOff>112059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69ED21A-4269-9322-2102-F22DBA032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100854</xdr:colOff>
      <xdr:row>75</xdr:row>
      <xdr:rowOff>56028</xdr:rowOff>
    </xdr:from>
    <xdr:to>
      <xdr:col>11</xdr:col>
      <xdr:colOff>717177</xdr:colOff>
      <xdr:row>80</xdr:row>
      <xdr:rowOff>100853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ADBDDA5-0745-22A4-5ED2-4ED9409F2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739588</xdr:colOff>
      <xdr:row>74</xdr:row>
      <xdr:rowOff>179294</xdr:rowOff>
    </xdr:from>
    <xdr:to>
      <xdr:col>15</xdr:col>
      <xdr:colOff>78442</xdr:colOff>
      <xdr:row>80</xdr:row>
      <xdr:rowOff>145676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774CB73-7D97-67A3-635E-4AD8342B5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159772</xdr:colOff>
      <xdr:row>1</xdr:row>
      <xdr:rowOff>145948</xdr:rowOff>
    </xdr:from>
    <xdr:to>
      <xdr:col>10</xdr:col>
      <xdr:colOff>107540</xdr:colOff>
      <xdr:row>6</xdr:row>
      <xdr:rowOff>138266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49FC852-1087-638C-D306-30E080F92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0397" y="574573"/>
              <a:ext cx="2090893" cy="1516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230443</xdr:colOff>
      <xdr:row>1</xdr:row>
      <xdr:rowOff>132121</xdr:rowOff>
    </xdr:from>
    <xdr:to>
      <xdr:col>13</xdr:col>
      <xdr:colOff>261170</xdr:colOff>
      <xdr:row>6</xdr:row>
      <xdr:rowOff>153630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C523AE19-F6AA-C5EE-3B79-AC6CA3163D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4193" y="560746"/>
              <a:ext cx="2173852" cy="15455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216617</xdr:colOff>
      <xdr:row>7</xdr:row>
      <xdr:rowOff>115222</xdr:rowOff>
    </xdr:from>
    <xdr:to>
      <xdr:col>13</xdr:col>
      <xdr:colOff>53770</xdr:colOff>
      <xdr:row>13</xdr:row>
      <xdr:rowOff>153629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8272E1C1-6A2A-F4D2-AD6C-1C4FD8FF77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5992" y="2258347"/>
              <a:ext cx="2694653" cy="13719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314939</xdr:colOff>
      <xdr:row>14</xdr:row>
      <xdr:rowOff>76814</xdr:rowOff>
    </xdr:from>
    <xdr:to>
      <xdr:col>13</xdr:col>
      <xdr:colOff>168992</xdr:colOff>
      <xdr:row>21</xdr:row>
      <xdr:rowOff>23046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B2EB3E77-04CD-E75C-97DD-3D0F25947C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4314" y="3743939"/>
              <a:ext cx="2711553" cy="12892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376392</xdr:colOff>
      <xdr:row>21</xdr:row>
      <xdr:rowOff>15363</xdr:rowOff>
    </xdr:from>
    <xdr:to>
      <xdr:col>8</xdr:col>
      <xdr:colOff>43017</xdr:colOff>
      <xdr:row>29</xdr:row>
      <xdr:rowOff>54230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83E98C-335B-4FC8-428F-78D87A86F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138265</xdr:colOff>
      <xdr:row>21</xdr:row>
      <xdr:rowOff>38408</xdr:rowOff>
    </xdr:from>
    <xdr:to>
      <xdr:col>12</xdr:col>
      <xdr:colOff>127512</xdr:colOff>
      <xdr:row>29</xdr:row>
      <xdr:rowOff>77275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B5149D-06D6-72F3-CF6B-CE58C4390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637560</xdr:colOff>
      <xdr:row>20</xdr:row>
      <xdr:rowOff>176672</xdr:rowOff>
    </xdr:from>
    <xdr:to>
      <xdr:col>4</xdr:col>
      <xdr:colOff>227369</xdr:colOff>
      <xdr:row>29</xdr:row>
      <xdr:rowOff>184814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3034CE5-FD81-66C6-EA4F-943FAD2B9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opLeftCell="A7" workbookViewId="0">
      <selection activeCell="B19" sqref="B19"/>
    </sheetView>
  </sheetViews>
  <sheetFormatPr baseColWidth="10" defaultColWidth="14.42578125" defaultRowHeight="15" customHeight="1"/>
  <cols>
    <col min="1" max="27" width="10.7109375" customWidth="1"/>
  </cols>
  <sheetData>
    <row r="1" spans="1:13">
      <c r="A1" s="78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M1" s="75" t="s">
        <v>1</v>
      </c>
    </row>
    <row r="2" spans="1:13" ht="15" customHeight="1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M2" s="74"/>
    </row>
    <row r="4" spans="1:13" ht="32.25" customHeight="1">
      <c r="A4" s="78" t="s">
        <v>2</v>
      </c>
      <c r="B4" s="74"/>
      <c r="C4" s="74"/>
      <c r="D4" s="74"/>
      <c r="E4" s="74"/>
      <c r="F4" s="74"/>
      <c r="G4" s="74"/>
      <c r="H4" s="74"/>
      <c r="I4" s="74"/>
      <c r="J4" s="74"/>
      <c r="K4" s="74"/>
    </row>
    <row r="5" spans="1:13" ht="42.75" customHeight="1">
      <c r="A5" s="79" t="s">
        <v>3</v>
      </c>
      <c r="B5" s="74"/>
      <c r="C5" s="74"/>
      <c r="D5" s="74"/>
      <c r="E5" s="74"/>
      <c r="F5" s="74"/>
      <c r="G5" s="74"/>
      <c r="H5" s="74"/>
      <c r="I5" s="74"/>
    </row>
    <row r="6" spans="1:13" ht="24" customHeight="1">
      <c r="A6" s="1"/>
      <c r="B6" s="80" t="s">
        <v>4</v>
      </c>
      <c r="C6" s="74"/>
      <c r="D6" s="74"/>
      <c r="E6" s="74"/>
      <c r="F6" s="74"/>
      <c r="G6" s="74"/>
      <c r="H6" s="74"/>
      <c r="I6" s="74"/>
    </row>
    <row r="8" spans="1:13" ht="15.75">
      <c r="A8" s="81" t="s">
        <v>5</v>
      </c>
      <c r="B8" s="74"/>
      <c r="C8" s="74"/>
      <c r="D8" s="74"/>
      <c r="E8" s="74"/>
      <c r="F8" s="74"/>
      <c r="G8" s="74"/>
      <c r="H8" s="74"/>
      <c r="I8" s="74"/>
      <c r="J8" s="74"/>
      <c r="K8" s="74"/>
    </row>
    <row r="9" spans="1:13" ht="15.75">
      <c r="A9" s="2" t="s">
        <v>6</v>
      </c>
      <c r="B9" s="2" t="s">
        <v>7</v>
      </c>
      <c r="C9" s="2"/>
      <c r="D9" s="2"/>
      <c r="E9" s="2"/>
      <c r="F9" s="2"/>
      <c r="G9" s="2"/>
      <c r="H9" s="2"/>
      <c r="I9" s="2"/>
      <c r="J9" s="2"/>
      <c r="K9" s="2"/>
    </row>
    <row r="10" spans="1:13" ht="60">
      <c r="A10" s="3" t="s">
        <v>8</v>
      </c>
      <c r="B10" s="4" t="s">
        <v>9</v>
      </c>
      <c r="C10" s="4" t="s">
        <v>10</v>
      </c>
      <c r="D10" s="4" t="s">
        <v>11</v>
      </c>
      <c r="E10" s="4" t="s">
        <v>11</v>
      </c>
      <c r="F10" s="3" t="s">
        <v>12</v>
      </c>
      <c r="G10" s="4" t="s">
        <v>13</v>
      </c>
      <c r="H10" s="3" t="s">
        <v>14</v>
      </c>
    </row>
    <row r="11" spans="1:13">
      <c r="A11" s="5">
        <v>27</v>
      </c>
      <c r="B11" s="6">
        <v>1</v>
      </c>
      <c r="C11" s="7">
        <f>B11</f>
        <v>1</v>
      </c>
      <c r="D11" s="8">
        <f>B11/B19</f>
        <v>3.2258064516129031E-2</v>
      </c>
      <c r="E11" s="9">
        <f t="shared" ref="E11:E15" si="0">B11/$B$19</f>
        <v>3.2258064516129031E-2</v>
      </c>
      <c r="F11" s="10">
        <f>E11</f>
        <v>3.2258064516129031E-2</v>
      </c>
      <c r="G11" s="8">
        <f>C11/B19</f>
        <v>3.2258064516129031E-2</v>
      </c>
      <c r="H11" s="10">
        <v>3.2258064516129031E-2</v>
      </c>
    </row>
    <row r="12" spans="1:13">
      <c r="A12" s="11">
        <v>28</v>
      </c>
      <c r="B12" s="6">
        <v>2</v>
      </c>
      <c r="C12" s="7">
        <f t="shared" ref="C12:C18" si="1">C11+B12</f>
        <v>3</v>
      </c>
      <c r="D12" s="8">
        <f>B12/B19</f>
        <v>6.4516129032258063E-2</v>
      </c>
      <c r="E12" s="9">
        <f t="shared" si="0"/>
        <v>6.4516129032258063E-2</v>
      </c>
      <c r="F12" s="10">
        <v>6.4516129032258063E-2</v>
      </c>
      <c r="G12" s="8">
        <f>C12/B19</f>
        <v>9.6774193548387094E-2</v>
      </c>
      <c r="H12" s="10">
        <v>9.6774193548387094E-2</v>
      </c>
    </row>
    <row r="13" spans="1:13">
      <c r="A13" s="11">
        <v>29</v>
      </c>
      <c r="B13" s="6">
        <v>6</v>
      </c>
      <c r="C13" s="7">
        <f t="shared" si="1"/>
        <v>9</v>
      </c>
      <c r="D13" s="8">
        <f>B13/B19</f>
        <v>0.19354838709677419</v>
      </c>
      <c r="E13" s="9">
        <f t="shared" si="0"/>
        <v>0.19354838709677419</v>
      </c>
      <c r="F13" s="10">
        <v>0.19354838709677419</v>
      </c>
      <c r="G13" s="8">
        <f>G12+D13</f>
        <v>0.29032258064516125</v>
      </c>
      <c r="H13" s="10">
        <v>0.29032258064516131</v>
      </c>
    </row>
    <row r="14" spans="1:13">
      <c r="A14" s="11">
        <v>30</v>
      </c>
      <c r="B14" s="6">
        <v>7</v>
      </c>
      <c r="C14" s="7">
        <f t="shared" si="1"/>
        <v>16</v>
      </c>
      <c r="D14" s="8">
        <f>B14/B19</f>
        <v>0.22580645161290322</v>
      </c>
      <c r="E14" s="9">
        <f t="shared" si="0"/>
        <v>0.22580645161290322</v>
      </c>
      <c r="F14" s="10">
        <v>0.22580645161290322</v>
      </c>
      <c r="G14" s="8">
        <f>C14/B19</f>
        <v>0.5161290322580645</v>
      </c>
      <c r="H14" s="10">
        <v>0.5161290322580645</v>
      </c>
    </row>
    <row r="15" spans="1:13">
      <c r="A15" s="11">
        <v>31</v>
      </c>
      <c r="B15" s="6">
        <v>8</v>
      </c>
      <c r="C15" s="7">
        <f t="shared" si="1"/>
        <v>24</v>
      </c>
      <c r="D15" s="8">
        <f>B15/B19</f>
        <v>0.25806451612903225</v>
      </c>
      <c r="E15" s="9">
        <f t="shared" si="0"/>
        <v>0.25806451612903225</v>
      </c>
      <c r="F15" s="10">
        <v>0.25806451612903225</v>
      </c>
      <c r="G15" s="8">
        <f>C15/B19</f>
        <v>0.77419354838709675</v>
      </c>
      <c r="H15" s="10">
        <v>0.77419354838709675</v>
      </c>
      <c r="J15" s="12"/>
    </row>
    <row r="16" spans="1:13">
      <c r="A16" s="11">
        <v>32</v>
      </c>
      <c r="B16" s="6">
        <v>3</v>
      </c>
      <c r="C16" s="7">
        <f t="shared" si="1"/>
        <v>27</v>
      </c>
      <c r="D16" s="8">
        <f>B16/B19</f>
        <v>9.6774193548387094E-2</v>
      </c>
      <c r="E16" s="9">
        <f>B16/B19</f>
        <v>9.6774193548387094E-2</v>
      </c>
      <c r="F16" s="10">
        <v>9.6774193548387094E-2</v>
      </c>
      <c r="G16" s="8">
        <f>C16/B19</f>
        <v>0.87096774193548387</v>
      </c>
      <c r="H16" s="10">
        <v>0.87096774193548387</v>
      </c>
    </row>
    <row r="17" spans="1:12">
      <c r="A17" s="11">
        <v>33</v>
      </c>
      <c r="B17" s="6">
        <v>3</v>
      </c>
      <c r="C17" s="7">
        <f t="shared" si="1"/>
        <v>30</v>
      </c>
      <c r="D17" s="8">
        <f>B17/B19</f>
        <v>9.6774193548387094E-2</v>
      </c>
      <c r="E17" s="9">
        <f t="shared" ref="E17:E18" si="2">B17/$B$19</f>
        <v>9.6774193548387094E-2</v>
      </c>
      <c r="F17" s="10">
        <v>9.6774193548387094E-2</v>
      </c>
      <c r="G17" s="8">
        <f>C17/B19</f>
        <v>0.967741935483871</v>
      </c>
      <c r="H17" s="10">
        <v>0.967741935483871</v>
      </c>
    </row>
    <row r="18" spans="1:12">
      <c r="A18" s="11">
        <v>34</v>
      </c>
      <c r="B18" s="6">
        <v>1</v>
      </c>
      <c r="C18" s="7">
        <f t="shared" si="1"/>
        <v>31</v>
      </c>
      <c r="D18" s="8">
        <f>B18/B19</f>
        <v>3.2258064516129031E-2</v>
      </c>
      <c r="E18" s="9">
        <f t="shared" si="2"/>
        <v>3.2258064516129031E-2</v>
      </c>
      <c r="F18" s="10">
        <v>3.2258064516129031E-2</v>
      </c>
      <c r="G18" s="6">
        <f>C18/B19</f>
        <v>1</v>
      </c>
      <c r="H18" s="10">
        <v>1</v>
      </c>
    </row>
    <row r="19" spans="1:12">
      <c r="A19" s="11" t="s">
        <v>15</v>
      </c>
      <c r="B19" s="13">
        <f>SUM(B11:B18)</f>
        <v>31</v>
      </c>
      <c r="D19" s="14">
        <f t="shared" ref="D19:E19" si="3">SUM(D11:D18)</f>
        <v>1</v>
      </c>
      <c r="E19" s="15">
        <f t="shared" si="3"/>
        <v>1</v>
      </c>
      <c r="F19" s="15">
        <v>1</v>
      </c>
    </row>
    <row r="20" spans="1:12">
      <c r="A20" s="76" t="s">
        <v>16</v>
      </c>
      <c r="B20" s="77"/>
    </row>
    <row r="21" spans="1:12" ht="234" customHeight="1">
      <c r="A21" s="73" t="s">
        <v>17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  <row r="22" spans="1:12" ht="15.75" customHeight="1"/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1:L21"/>
    <mergeCell ref="M1:M2"/>
    <mergeCell ref="A20:B20"/>
    <mergeCell ref="A1:K2"/>
    <mergeCell ref="A4:K4"/>
    <mergeCell ref="A5:I5"/>
    <mergeCell ref="B6:I6"/>
    <mergeCell ref="A8:K8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0A9C-2F16-45A0-9C38-92A59080D7C5}">
  <dimension ref="A3:I117"/>
  <sheetViews>
    <sheetView tabSelected="1" topLeftCell="B58" zoomScale="85" zoomScaleNormal="85" workbookViewId="0">
      <selection activeCell="R19" sqref="R19"/>
    </sheetView>
  </sheetViews>
  <sheetFormatPr baseColWidth="10" defaultRowHeight="15"/>
  <cols>
    <col min="1" max="1" width="20" customWidth="1"/>
    <col min="2" max="2" width="11.85546875" bestFit="1" customWidth="1"/>
    <col min="4" max="4" width="11.85546875" bestFit="1" customWidth="1"/>
  </cols>
  <sheetData>
    <row r="3" spans="1:9">
      <c r="A3" s="63" t="s">
        <v>47</v>
      </c>
    </row>
    <row r="4" spans="1:9" ht="60">
      <c r="A4" s="43" t="s">
        <v>19</v>
      </c>
      <c r="B4" s="3" t="s">
        <v>9</v>
      </c>
      <c r="C4" s="26" t="s">
        <v>10</v>
      </c>
      <c r="D4" s="3" t="s">
        <v>11</v>
      </c>
      <c r="E4" s="26" t="s">
        <v>41</v>
      </c>
      <c r="F4" s="31" t="s">
        <v>13</v>
      </c>
      <c r="G4" s="35" t="s">
        <v>13</v>
      </c>
    </row>
    <row r="5" spans="1:9">
      <c r="A5" s="38" t="s">
        <v>45</v>
      </c>
      <c r="B5" s="13">
        <v>2</v>
      </c>
      <c r="C5" s="16">
        <v>2</v>
      </c>
      <c r="D5" s="22">
        <f>B5/B8</f>
        <v>0.05</v>
      </c>
      <c r="E5" s="27">
        <v>0.05</v>
      </c>
      <c r="F5" s="28">
        <f>(C5/B8)</f>
        <v>0.05</v>
      </c>
      <c r="G5" s="36">
        <v>0.05</v>
      </c>
    </row>
    <row r="6" spans="1:9">
      <c r="A6" s="38" t="s">
        <v>42</v>
      </c>
      <c r="B6" s="13">
        <v>36</v>
      </c>
      <c r="C6" s="16">
        <f>SUM(B6+C5)</f>
        <v>38</v>
      </c>
      <c r="D6" s="22">
        <f>B6/B8</f>
        <v>0.9</v>
      </c>
      <c r="E6" s="27">
        <v>0.9</v>
      </c>
      <c r="F6" s="28">
        <f>(C6/B8)</f>
        <v>0.95</v>
      </c>
      <c r="G6" s="36">
        <v>0.95</v>
      </c>
    </row>
    <row r="7" spans="1:9">
      <c r="A7" s="38" t="s">
        <v>43</v>
      </c>
      <c r="B7" s="13">
        <v>2</v>
      </c>
      <c r="C7" s="50">
        <f>SUM(B7+C6)</f>
        <v>40</v>
      </c>
      <c r="D7" s="39">
        <f>B7/B8</f>
        <v>0.05</v>
      </c>
      <c r="E7" s="40">
        <v>0.05</v>
      </c>
      <c r="F7" s="53">
        <f>(C7/B8)</f>
        <v>1</v>
      </c>
      <c r="G7" s="54">
        <v>1</v>
      </c>
    </row>
    <row r="8" spans="1:9">
      <c r="B8" s="49">
        <f>SUM(B5:B7)</f>
        <v>40</v>
      </c>
      <c r="D8" s="51">
        <f>SUM(D5:D7)</f>
        <v>1</v>
      </c>
      <c r="E8" s="52">
        <f>SUM(E5:E7)</f>
        <v>1</v>
      </c>
      <c r="F8" s="30"/>
      <c r="G8" s="30"/>
    </row>
    <row r="12" spans="1:9" ht="30">
      <c r="A12" s="17" t="s">
        <v>40</v>
      </c>
      <c r="B12" s="18" t="s">
        <v>27</v>
      </c>
      <c r="C12" s="18" t="s">
        <v>35</v>
      </c>
      <c r="D12" s="18" t="s">
        <v>28</v>
      </c>
      <c r="E12" s="18" t="s">
        <v>29</v>
      </c>
      <c r="F12" s="18" t="s">
        <v>32</v>
      </c>
      <c r="G12" s="18" t="s">
        <v>34</v>
      </c>
      <c r="H12" s="18" t="s">
        <v>30</v>
      </c>
      <c r="I12" s="18" t="s">
        <v>31</v>
      </c>
    </row>
    <row r="13" spans="1:9">
      <c r="A13" s="41" t="s">
        <v>45</v>
      </c>
      <c r="B13" s="19">
        <v>15</v>
      </c>
      <c r="C13" s="19">
        <v>16</v>
      </c>
      <c r="D13" s="20">
        <f>(C13-B13)</f>
        <v>1</v>
      </c>
      <c r="E13" s="19">
        <f>(H13-G13)</f>
        <v>2</v>
      </c>
      <c r="F13" s="19">
        <f>(C13+B13)/2</f>
        <v>15.5</v>
      </c>
      <c r="G13" s="20">
        <v>14.5</v>
      </c>
      <c r="H13" s="20">
        <v>16.5</v>
      </c>
      <c r="I13" s="21"/>
    </row>
    <row r="14" spans="1:9">
      <c r="A14" s="42" t="s">
        <v>46</v>
      </c>
      <c r="B14" s="20">
        <v>17</v>
      </c>
      <c r="C14" s="20">
        <v>18</v>
      </c>
      <c r="D14" s="20">
        <f>(C14-B14)</f>
        <v>1</v>
      </c>
      <c r="E14" s="19">
        <f>(H14-G14)</f>
        <v>2</v>
      </c>
      <c r="F14" s="19">
        <f>(C14+B14)/2</f>
        <v>17.5</v>
      </c>
      <c r="G14" s="20">
        <v>16.5</v>
      </c>
      <c r="H14" s="20">
        <v>18.5</v>
      </c>
      <c r="I14" s="21"/>
    </row>
    <row r="15" spans="1:9">
      <c r="A15" s="42" t="s">
        <v>44</v>
      </c>
      <c r="B15" s="20">
        <v>19</v>
      </c>
      <c r="C15" s="20">
        <v>20</v>
      </c>
      <c r="D15" s="20">
        <f>(C15-B15)</f>
        <v>1</v>
      </c>
      <c r="E15" s="19">
        <f>(H15-G15)</f>
        <v>2</v>
      </c>
      <c r="F15" s="19">
        <f>(C15+B15)/2</f>
        <v>19.5</v>
      </c>
      <c r="G15" s="20">
        <v>18.5</v>
      </c>
      <c r="H15" s="20">
        <v>20.5</v>
      </c>
      <c r="I15" s="21"/>
    </row>
    <row r="18" spans="1:7">
      <c r="A18" s="64" t="s">
        <v>48</v>
      </c>
      <c r="B18" s="30"/>
      <c r="C18" s="30"/>
      <c r="D18" s="30"/>
      <c r="E18" s="30"/>
    </row>
    <row r="19" spans="1:7" ht="60">
      <c r="A19" s="45" t="s">
        <v>19</v>
      </c>
      <c r="B19" s="45" t="s">
        <v>9</v>
      </c>
      <c r="C19" s="45" t="s">
        <v>10</v>
      </c>
      <c r="D19" s="45" t="s">
        <v>11</v>
      </c>
      <c r="E19" s="35" t="s">
        <v>41</v>
      </c>
      <c r="F19" s="69" t="s">
        <v>13</v>
      </c>
      <c r="G19" s="62" t="s">
        <v>13</v>
      </c>
    </row>
    <row r="20" spans="1:7">
      <c r="A20" s="20" t="s">
        <v>49</v>
      </c>
      <c r="B20" s="20">
        <v>3</v>
      </c>
      <c r="C20" s="20">
        <v>3</v>
      </c>
      <c r="D20" s="57">
        <v>7.4999999999999997E-2</v>
      </c>
      <c r="E20" s="46">
        <v>7.4999999999999997E-2</v>
      </c>
      <c r="F20" s="70">
        <v>7.4999999999999997E-2</v>
      </c>
      <c r="G20" s="46">
        <v>7.4999999999999997E-2</v>
      </c>
    </row>
    <row r="21" spans="1:7">
      <c r="A21" s="20" t="s">
        <v>50</v>
      </c>
      <c r="B21" s="20">
        <v>1</v>
      </c>
      <c r="C21" s="20">
        <v>4</v>
      </c>
      <c r="D21" s="57">
        <v>2.5000000000000001E-2</v>
      </c>
      <c r="E21" s="46">
        <v>2.5000000000000001E-2</v>
      </c>
      <c r="F21" s="56">
        <v>0.1</v>
      </c>
      <c r="G21" s="46">
        <v>0.1</v>
      </c>
    </row>
    <row r="22" spans="1:7">
      <c r="A22" s="20" t="s">
        <v>51</v>
      </c>
      <c r="B22" s="20">
        <v>2</v>
      </c>
      <c r="C22" s="20">
        <v>6</v>
      </c>
      <c r="D22" s="57">
        <v>0.05</v>
      </c>
      <c r="E22" s="46">
        <v>0.05</v>
      </c>
      <c r="F22" s="56">
        <v>0.15</v>
      </c>
      <c r="G22" s="46">
        <v>0.15</v>
      </c>
    </row>
    <row r="23" spans="1:7">
      <c r="A23" s="20" t="s">
        <v>52</v>
      </c>
      <c r="B23" s="20">
        <v>3</v>
      </c>
      <c r="C23" s="20">
        <v>9</v>
      </c>
      <c r="D23" s="57">
        <v>7.4999999999999997E-2</v>
      </c>
      <c r="E23" s="46">
        <v>7.4999999999999997E-2</v>
      </c>
      <c r="F23" s="56">
        <v>0.22500000000000001</v>
      </c>
      <c r="G23" s="46">
        <v>0.22500000000000001</v>
      </c>
    </row>
    <row r="24" spans="1:7">
      <c r="A24" s="20" t="s">
        <v>53</v>
      </c>
      <c r="B24" s="20">
        <v>1</v>
      </c>
      <c r="C24" s="20">
        <v>10</v>
      </c>
      <c r="D24" s="57">
        <v>2.5000000000000001E-2</v>
      </c>
      <c r="E24" s="46">
        <v>2.5000000000000001E-2</v>
      </c>
      <c r="F24" s="56">
        <v>0.25</v>
      </c>
      <c r="G24" s="46">
        <v>0.25</v>
      </c>
    </row>
    <row r="25" spans="1:7">
      <c r="A25" s="20" t="s">
        <v>54</v>
      </c>
      <c r="B25" s="20">
        <v>7</v>
      </c>
      <c r="C25" s="20">
        <v>17</v>
      </c>
      <c r="D25" s="57">
        <v>0.17499999999999999</v>
      </c>
      <c r="E25" s="46">
        <v>0.17499999999999999</v>
      </c>
      <c r="F25" s="56">
        <v>0.17499999999999999</v>
      </c>
      <c r="G25" s="46">
        <v>0.17499999999999999</v>
      </c>
    </row>
    <row r="26" spans="1:7">
      <c r="A26" s="20" t="s">
        <v>55</v>
      </c>
      <c r="B26" s="20">
        <v>2</v>
      </c>
      <c r="C26" s="20">
        <v>19</v>
      </c>
      <c r="D26" s="57">
        <v>0.05</v>
      </c>
      <c r="E26" s="46">
        <v>0.05</v>
      </c>
      <c r="F26" s="56">
        <v>0.47499999999999998</v>
      </c>
      <c r="G26" s="46">
        <v>0.47499999999999998</v>
      </c>
    </row>
    <row r="27" spans="1:7">
      <c r="A27" s="20" t="s">
        <v>56</v>
      </c>
      <c r="B27" s="20">
        <v>4</v>
      </c>
      <c r="C27" s="20">
        <v>23</v>
      </c>
      <c r="D27" s="57">
        <v>0.1</v>
      </c>
      <c r="E27" s="46">
        <v>0.1</v>
      </c>
      <c r="F27" s="56">
        <v>0.57499999999999996</v>
      </c>
      <c r="G27" s="46">
        <v>0.57499999999999996</v>
      </c>
    </row>
    <row r="28" spans="1:7">
      <c r="A28" s="20" t="s">
        <v>57</v>
      </c>
      <c r="B28" s="20">
        <v>3</v>
      </c>
      <c r="C28" s="20">
        <v>26</v>
      </c>
      <c r="D28" s="57">
        <v>7.4999999999999997E-2</v>
      </c>
      <c r="E28" s="46">
        <v>7.4999999999999997E-2</v>
      </c>
      <c r="F28" s="56">
        <v>0.65</v>
      </c>
      <c r="G28" s="46">
        <v>0.65</v>
      </c>
    </row>
    <row r="29" spans="1:7">
      <c r="A29" s="20" t="s">
        <v>58</v>
      </c>
      <c r="B29" s="20">
        <v>2</v>
      </c>
      <c r="C29" s="20">
        <v>28</v>
      </c>
      <c r="D29" s="57">
        <v>0.05</v>
      </c>
      <c r="E29" s="46">
        <v>0.05</v>
      </c>
      <c r="F29" s="56">
        <v>0.7</v>
      </c>
      <c r="G29" s="46">
        <v>0.7</v>
      </c>
    </row>
    <row r="30" spans="1:7">
      <c r="A30" s="20" t="s">
        <v>59</v>
      </c>
      <c r="B30" s="20">
        <v>3</v>
      </c>
      <c r="C30" s="20">
        <v>31</v>
      </c>
      <c r="D30" s="57">
        <v>7.4999999999999997E-2</v>
      </c>
      <c r="E30" s="46">
        <v>7.4999999999999997E-2</v>
      </c>
      <c r="F30" s="56">
        <v>0.77500000000000002</v>
      </c>
      <c r="G30" s="46">
        <v>0.77500000000000002</v>
      </c>
    </row>
    <row r="31" spans="1:7">
      <c r="A31" s="20" t="s">
        <v>60</v>
      </c>
      <c r="B31" s="20">
        <v>5</v>
      </c>
      <c r="C31" s="20">
        <v>36</v>
      </c>
      <c r="D31" s="57">
        <v>0.125</v>
      </c>
      <c r="E31" s="46">
        <v>0.125</v>
      </c>
      <c r="F31" s="56">
        <v>0.9</v>
      </c>
      <c r="G31" s="46">
        <v>0.9</v>
      </c>
    </row>
    <row r="32" spans="1:7">
      <c r="A32" s="20" t="s">
        <v>61</v>
      </c>
      <c r="B32" s="20">
        <v>1</v>
      </c>
      <c r="C32" s="20">
        <v>37</v>
      </c>
      <c r="D32" s="57">
        <v>2.5000000000000001E-2</v>
      </c>
      <c r="E32" s="46">
        <v>2.5000000000000001E-2</v>
      </c>
      <c r="F32" s="56">
        <v>0.92500000000000004</v>
      </c>
      <c r="G32" s="46">
        <v>0.92500000000000004</v>
      </c>
    </row>
    <row r="33" spans="1:9">
      <c r="A33" s="20" t="s">
        <v>62</v>
      </c>
      <c r="B33" s="20">
        <v>1</v>
      </c>
      <c r="C33" s="20">
        <v>38</v>
      </c>
      <c r="D33" s="57">
        <v>2.5000000000000001E-2</v>
      </c>
      <c r="E33" s="46">
        <v>2.5000000000000001E-2</v>
      </c>
      <c r="F33" s="56">
        <v>0.95</v>
      </c>
      <c r="G33" s="46">
        <v>0.95</v>
      </c>
    </row>
    <row r="34" spans="1:9">
      <c r="A34" s="20" t="s">
        <v>63</v>
      </c>
      <c r="B34" s="20">
        <v>0</v>
      </c>
      <c r="C34" s="20">
        <v>38</v>
      </c>
      <c r="D34" s="57">
        <v>0</v>
      </c>
      <c r="E34" s="46">
        <v>0</v>
      </c>
      <c r="F34" s="56">
        <v>0.95</v>
      </c>
      <c r="G34" s="46">
        <v>0.95</v>
      </c>
    </row>
    <row r="35" spans="1:9">
      <c r="A35" s="20" t="s">
        <v>64</v>
      </c>
      <c r="B35" s="20">
        <v>0</v>
      </c>
      <c r="C35" s="20">
        <v>38</v>
      </c>
      <c r="D35" s="57">
        <v>0</v>
      </c>
      <c r="E35" s="46">
        <v>0</v>
      </c>
      <c r="F35" s="56">
        <v>0.95</v>
      </c>
      <c r="G35" s="46">
        <v>0.95</v>
      </c>
    </row>
    <row r="36" spans="1:9">
      <c r="A36" s="20" t="s">
        <v>65</v>
      </c>
      <c r="B36" s="20">
        <v>1</v>
      </c>
      <c r="C36" s="20">
        <v>39</v>
      </c>
      <c r="D36" s="57">
        <v>2.5000000000000001E-2</v>
      </c>
      <c r="E36" s="46">
        <v>2.5000000000000001E-2</v>
      </c>
      <c r="F36" s="56">
        <v>0.97499999999999998</v>
      </c>
      <c r="G36" s="46">
        <v>0.97499999999999998</v>
      </c>
    </row>
    <row r="37" spans="1:9">
      <c r="A37" s="20" t="s">
        <v>66</v>
      </c>
      <c r="B37" s="20">
        <v>1</v>
      </c>
      <c r="C37" s="47">
        <v>40</v>
      </c>
      <c r="D37" s="57">
        <v>2.5000000000000001E-2</v>
      </c>
      <c r="E37" s="46">
        <v>2.5000000000000001E-2</v>
      </c>
      <c r="F37" s="71">
        <v>1</v>
      </c>
      <c r="G37" s="66">
        <v>1</v>
      </c>
    </row>
    <row r="38" spans="1:9">
      <c r="A38" s="44"/>
      <c r="B38" s="47">
        <f>SUM(B20:B37)</f>
        <v>40</v>
      </c>
      <c r="C38" s="44"/>
      <c r="D38" s="47">
        <f>SUM(D20:D37)</f>
        <v>1</v>
      </c>
      <c r="E38" s="48">
        <f>SUM(E20:E37)</f>
        <v>1</v>
      </c>
      <c r="F38" s="47">
        <v>40</v>
      </c>
      <c r="G38" s="44"/>
    </row>
    <row r="42" spans="1:9" ht="30">
      <c r="A42" s="17" t="s">
        <v>40</v>
      </c>
      <c r="B42" s="18" t="s">
        <v>27</v>
      </c>
      <c r="C42" s="18" t="s">
        <v>35</v>
      </c>
      <c r="D42" s="18" t="s">
        <v>28</v>
      </c>
      <c r="E42" s="18" t="s">
        <v>29</v>
      </c>
      <c r="F42" s="18" t="s">
        <v>32</v>
      </c>
      <c r="G42" s="18" t="s">
        <v>34</v>
      </c>
      <c r="H42" s="18" t="s">
        <v>30</v>
      </c>
      <c r="I42" s="18" t="s">
        <v>31</v>
      </c>
    </row>
    <row r="43" spans="1:9">
      <c r="A43" s="20" t="s">
        <v>49</v>
      </c>
      <c r="B43" s="20">
        <v>45</v>
      </c>
      <c r="C43" s="20">
        <v>46</v>
      </c>
      <c r="D43" s="20">
        <v>1</v>
      </c>
      <c r="E43" s="20">
        <v>2</v>
      </c>
      <c r="F43" s="20">
        <f>(B43+C43)/2</f>
        <v>45.5</v>
      </c>
      <c r="G43" s="20">
        <v>44.5</v>
      </c>
      <c r="H43" s="20">
        <v>46.5</v>
      </c>
      <c r="I43" s="20"/>
    </row>
    <row r="44" spans="1:9">
      <c r="A44" s="20" t="s">
        <v>50</v>
      </c>
      <c r="B44" s="20">
        <v>47</v>
      </c>
      <c r="C44" s="20">
        <v>48</v>
      </c>
      <c r="D44" s="20">
        <v>1</v>
      </c>
      <c r="E44" s="20">
        <v>2</v>
      </c>
      <c r="F44" s="20">
        <f t="shared" ref="F44:F60" si="0">(B44+C44)/2</f>
        <v>47.5</v>
      </c>
      <c r="G44" s="20">
        <v>46.5</v>
      </c>
      <c r="H44" s="20">
        <v>48.5</v>
      </c>
      <c r="I44" s="20"/>
    </row>
    <row r="45" spans="1:9">
      <c r="A45" s="20" t="s">
        <v>51</v>
      </c>
      <c r="B45" s="20">
        <v>49</v>
      </c>
      <c r="C45" s="20">
        <v>50</v>
      </c>
      <c r="D45" s="20">
        <v>1</v>
      </c>
      <c r="E45" s="20">
        <v>2</v>
      </c>
      <c r="F45" s="20">
        <f t="shared" si="0"/>
        <v>49.5</v>
      </c>
      <c r="G45" s="20">
        <v>48.5</v>
      </c>
      <c r="H45" s="20">
        <v>50.5</v>
      </c>
      <c r="I45" s="20"/>
    </row>
    <row r="46" spans="1:9">
      <c r="A46" s="20" t="s">
        <v>52</v>
      </c>
      <c r="B46" s="20">
        <v>51</v>
      </c>
      <c r="C46" s="20">
        <v>52</v>
      </c>
      <c r="D46" s="20">
        <v>1</v>
      </c>
      <c r="E46" s="20">
        <v>2</v>
      </c>
      <c r="F46" s="20">
        <f t="shared" si="0"/>
        <v>51.5</v>
      </c>
      <c r="G46" s="20">
        <v>50.5</v>
      </c>
      <c r="H46" s="20">
        <v>52.5</v>
      </c>
      <c r="I46" s="20"/>
    </row>
    <row r="47" spans="1:9">
      <c r="A47" s="20" t="s">
        <v>53</v>
      </c>
      <c r="B47" s="20">
        <v>53</v>
      </c>
      <c r="C47" s="20">
        <v>54</v>
      </c>
      <c r="D47" s="20">
        <v>1</v>
      </c>
      <c r="E47" s="20">
        <v>2</v>
      </c>
      <c r="F47" s="20">
        <f t="shared" si="0"/>
        <v>53.5</v>
      </c>
      <c r="G47" s="20">
        <v>52.5</v>
      </c>
      <c r="H47" s="20">
        <v>54.5</v>
      </c>
      <c r="I47" s="20"/>
    </row>
    <row r="48" spans="1:9">
      <c r="A48" s="20" t="s">
        <v>54</v>
      </c>
      <c r="B48" s="20">
        <v>55</v>
      </c>
      <c r="C48" s="20">
        <v>56</v>
      </c>
      <c r="D48" s="20">
        <v>1</v>
      </c>
      <c r="E48" s="20">
        <v>2</v>
      </c>
      <c r="F48" s="20">
        <f t="shared" si="0"/>
        <v>55.5</v>
      </c>
      <c r="G48" s="20">
        <v>54.5</v>
      </c>
      <c r="H48" s="20">
        <v>56.5</v>
      </c>
      <c r="I48" s="20"/>
    </row>
    <row r="49" spans="1:9">
      <c r="A49" s="20" t="s">
        <v>55</v>
      </c>
      <c r="B49" s="20">
        <v>57</v>
      </c>
      <c r="C49" s="20">
        <v>58</v>
      </c>
      <c r="D49" s="20">
        <v>1</v>
      </c>
      <c r="E49" s="20">
        <v>2</v>
      </c>
      <c r="F49" s="20">
        <f t="shared" si="0"/>
        <v>57.5</v>
      </c>
      <c r="G49" s="20">
        <v>56.5</v>
      </c>
      <c r="H49" s="20">
        <v>58.5</v>
      </c>
      <c r="I49" s="20"/>
    </row>
    <row r="50" spans="1:9">
      <c r="A50" s="20" t="s">
        <v>56</v>
      </c>
      <c r="B50" s="20">
        <v>59</v>
      </c>
      <c r="C50" s="20">
        <v>60</v>
      </c>
      <c r="D50" s="20">
        <v>1</v>
      </c>
      <c r="E50" s="20">
        <v>2</v>
      </c>
      <c r="F50" s="20">
        <f t="shared" si="0"/>
        <v>59.5</v>
      </c>
      <c r="G50" s="20">
        <v>58.5</v>
      </c>
      <c r="H50" s="20">
        <v>60.5</v>
      </c>
      <c r="I50" s="20"/>
    </row>
    <row r="51" spans="1:9">
      <c r="A51" s="20" t="s">
        <v>57</v>
      </c>
      <c r="B51" s="20">
        <v>61</v>
      </c>
      <c r="C51" s="20">
        <v>62</v>
      </c>
      <c r="D51" s="20">
        <v>1</v>
      </c>
      <c r="E51" s="20">
        <v>2</v>
      </c>
      <c r="F51" s="20">
        <f t="shared" si="0"/>
        <v>61.5</v>
      </c>
      <c r="G51" s="20">
        <v>60.5</v>
      </c>
      <c r="H51" s="20">
        <v>62.5</v>
      </c>
      <c r="I51" s="20"/>
    </row>
    <row r="52" spans="1:9">
      <c r="A52" s="20" t="s">
        <v>58</v>
      </c>
      <c r="B52" s="20">
        <v>63</v>
      </c>
      <c r="C52" s="20">
        <v>64</v>
      </c>
      <c r="D52" s="20">
        <v>1</v>
      </c>
      <c r="E52" s="20">
        <v>2</v>
      </c>
      <c r="F52" s="20">
        <f t="shared" si="0"/>
        <v>63.5</v>
      </c>
      <c r="G52" s="20">
        <v>62.5</v>
      </c>
      <c r="H52" s="20">
        <v>64.5</v>
      </c>
      <c r="I52" s="20"/>
    </row>
    <row r="53" spans="1:9">
      <c r="A53" s="20" t="s">
        <v>59</v>
      </c>
      <c r="B53" s="20">
        <v>65</v>
      </c>
      <c r="C53" s="20">
        <v>66</v>
      </c>
      <c r="D53" s="20">
        <v>1</v>
      </c>
      <c r="E53" s="20">
        <v>2</v>
      </c>
      <c r="F53" s="20">
        <f t="shared" si="0"/>
        <v>65.5</v>
      </c>
      <c r="G53" s="20">
        <v>64.5</v>
      </c>
      <c r="H53" s="20">
        <v>66.5</v>
      </c>
      <c r="I53" s="20"/>
    </row>
    <row r="54" spans="1:9">
      <c r="A54" s="20" t="s">
        <v>60</v>
      </c>
      <c r="B54" s="20">
        <v>67</v>
      </c>
      <c r="C54" s="20">
        <v>68</v>
      </c>
      <c r="D54" s="20">
        <v>1</v>
      </c>
      <c r="E54" s="20">
        <v>2</v>
      </c>
      <c r="F54" s="20">
        <f t="shared" si="0"/>
        <v>67.5</v>
      </c>
      <c r="G54" s="20">
        <v>66.5</v>
      </c>
      <c r="H54" s="20">
        <v>68.5</v>
      </c>
      <c r="I54" s="20"/>
    </row>
    <row r="55" spans="1:9">
      <c r="A55" s="20" t="s">
        <v>61</v>
      </c>
      <c r="B55" s="20">
        <v>69</v>
      </c>
      <c r="C55" s="20">
        <v>70</v>
      </c>
      <c r="D55" s="20">
        <v>1</v>
      </c>
      <c r="E55" s="20">
        <v>2</v>
      </c>
      <c r="F55" s="20">
        <f t="shared" si="0"/>
        <v>69.5</v>
      </c>
      <c r="G55" s="20">
        <v>68.5</v>
      </c>
      <c r="H55" s="20">
        <v>70.5</v>
      </c>
      <c r="I55" s="20"/>
    </row>
    <row r="56" spans="1:9">
      <c r="A56" s="20" t="s">
        <v>62</v>
      </c>
      <c r="B56" s="20">
        <v>71</v>
      </c>
      <c r="C56" s="20">
        <v>72</v>
      </c>
      <c r="D56" s="20">
        <v>1</v>
      </c>
      <c r="E56" s="20">
        <v>2</v>
      </c>
      <c r="F56" s="20">
        <f t="shared" si="0"/>
        <v>71.5</v>
      </c>
      <c r="G56" s="20">
        <v>70.5</v>
      </c>
      <c r="H56" s="20">
        <v>72.5</v>
      </c>
      <c r="I56" s="20"/>
    </row>
    <row r="57" spans="1:9">
      <c r="A57" s="20" t="s">
        <v>63</v>
      </c>
      <c r="B57" s="20">
        <v>73</v>
      </c>
      <c r="C57" s="20">
        <v>74</v>
      </c>
      <c r="D57" s="20">
        <v>1</v>
      </c>
      <c r="E57" s="20">
        <v>2</v>
      </c>
      <c r="F57" s="20">
        <f t="shared" si="0"/>
        <v>73.5</v>
      </c>
      <c r="G57" s="20">
        <v>72.5</v>
      </c>
      <c r="H57" s="20">
        <v>74.5</v>
      </c>
      <c r="I57" s="20"/>
    </row>
    <row r="58" spans="1:9">
      <c r="A58" s="20" t="s">
        <v>64</v>
      </c>
      <c r="B58" s="20">
        <v>75</v>
      </c>
      <c r="C58" s="20">
        <v>76</v>
      </c>
      <c r="D58" s="20">
        <v>1</v>
      </c>
      <c r="E58" s="20">
        <v>2</v>
      </c>
      <c r="F58" s="20">
        <f t="shared" si="0"/>
        <v>75.5</v>
      </c>
      <c r="G58" s="20">
        <v>74.5</v>
      </c>
      <c r="H58" s="20">
        <v>76.5</v>
      </c>
      <c r="I58" s="20"/>
    </row>
    <row r="59" spans="1:9">
      <c r="A59" s="20" t="s">
        <v>65</v>
      </c>
      <c r="B59" s="20">
        <v>77</v>
      </c>
      <c r="C59" s="20">
        <v>78</v>
      </c>
      <c r="D59" s="20">
        <v>1</v>
      </c>
      <c r="E59" s="20">
        <v>2</v>
      </c>
      <c r="F59" s="20">
        <f t="shared" si="0"/>
        <v>77.5</v>
      </c>
      <c r="G59" s="20">
        <v>76.5</v>
      </c>
      <c r="H59" s="20">
        <v>78.5</v>
      </c>
      <c r="I59" s="20"/>
    </row>
    <row r="60" spans="1:9">
      <c r="A60" s="20" t="s">
        <v>66</v>
      </c>
      <c r="B60" s="20">
        <v>0</v>
      </c>
      <c r="C60" s="20">
        <v>0</v>
      </c>
      <c r="D60" s="20">
        <v>0</v>
      </c>
      <c r="E60" s="20">
        <v>0</v>
      </c>
      <c r="F60" s="20">
        <f t="shared" si="0"/>
        <v>0</v>
      </c>
      <c r="G60" s="20">
        <v>0</v>
      </c>
      <c r="H60" s="20">
        <v>0</v>
      </c>
      <c r="I60" s="20"/>
    </row>
    <row r="65" spans="1:9">
      <c r="A65" s="63" t="s">
        <v>67</v>
      </c>
    </row>
    <row r="66" spans="1:9" ht="60">
      <c r="A66" s="58" t="s">
        <v>19</v>
      </c>
      <c r="B66" s="59" t="s">
        <v>9</v>
      </c>
      <c r="C66" s="59" t="s">
        <v>10</v>
      </c>
      <c r="D66" s="59" t="s">
        <v>11</v>
      </c>
      <c r="E66" s="60" t="s">
        <v>41</v>
      </c>
      <c r="F66" s="61" t="s">
        <v>13</v>
      </c>
      <c r="G66" s="62" t="s">
        <v>13</v>
      </c>
    </row>
    <row r="67" spans="1:9">
      <c r="A67" s="65" t="s">
        <v>68</v>
      </c>
      <c r="B67" s="20">
        <v>8</v>
      </c>
      <c r="C67" s="20">
        <v>8</v>
      </c>
      <c r="D67" s="56">
        <v>0.2</v>
      </c>
      <c r="E67" s="46">
        <v>0.2</v>
      </c>
      <c r="F67" s="20">
        <v>0.2</v>
      </c>
      <c r="G67" s="46">
        <v>0.2</v>
      </c>
    </row>
    <row r="68" spans="1:9">
      <c r="A68" s="65" t="s">
        <v>69</v>
      </c>
      <c r="B68" s="20">
        <v>20</v>
      </c>
      <c r="C68" s="20">
        <v>28</v>
      </c>
      <c r="D68" s="56">
        <v>0.5</v>
      </c>
      <c r="E68" s="46">
        <v>0.5</v>
      </c>
      <c r="F68" s="20">
        <v>0.7</v>
      </c>
      <c r="G68" s="46">
        <v>0.7</v>
      </c>
    </row>
    <row r="69" spans="1:9">
      <c r="A69" s="65" t="s">
        <v>70</v>
      </c>
      <c r="B69" s="20">
        <v>9</v>
      </c>
      <c r="C69" s="20">
        <v>37</v>
      </c>
      <c r="D69" s="56">
        <v>0.22500000000000001</v>
      </c>
      <c r="E69" s="46">
        <v>0.22500000000000001</v>
      </c>
      <c r="F69" s="20">
        <v>0.92500000000000004</v>
      </c>
      <c r="G69" s="46">
        <v>0.92500000000000004</v>
      </c>
    </row>
    <row r="70" spans="1:9">
      <c r="A70" s="65" t="s">
        <v>71</v>
      </c>
      <c r="B70" s="20">
        <v>2</v>
      </c>
      <c r="C70" s="20">
        <v>39</v>
      </c>
      <c r="D70" s="56">
        <v>0.05</v>
      </c>
      <c r="E70" s="46">
        <v>0.05</v>
      </c>
      <c r="F70" s="20">
        <v>0.97499999999999998</v>
      </c>
      <c r="G70" s="46">
        <v>0.97499999999999998</v>
      </c>
    </row>
    <row r="71" spans="1:9">
      <c r="A71" s="65" t="s">
        <v>66</v>
      </c>
      <c r="B71" s="20">
        <v>1</v>
      </c>
      <c r="C71" s="47">
        <v>40</v>
      </c>
      <c r="D71" s="56">
        <v>2.5000000000000001E-2</v>
      </c>
      <c r="E71" s="46">
        <v>2.5000000000000001E-2</v>
      </c>
      <c r="F71" s="47">
        <v>1</v>
      </c>
      <c r="G71" s="66">
        <v>1</v>
      </c>
    </row>
    <row r="72" spans="1:9">
      <c r="A72" s="68"/>
      <c r="B72" s="47">
        <f>SUM(B67:B71)</f>
        <v>40</v>
      </c>
      <c r="C72" s="44"/>
      <c r="D72" s="47">
        <f>SUM(D67:D71)</f>
        <v>1</v>
      </c>
      <c r="E72" s="48">
        <f>SUM(E67:E71)</f>
        <v>1</v>
      </c>
      <c r="F72" s="44"/>
      <c r="G72" s="44"/>
    </row>
    <row r="73" spans="1:9">
      <c r="A73" s="55"/>
    </row>
    <row r="74" spans="1:9">
      <c r="A74" s="55"/>
    </row>
    <row r="75" spans="1:9">
      <c r="A75" s="55"/>
    </row>
    <row r="76" spans="1:9" ht="30">
      <c r="A76" s="17" t="s">
        <v>40</v>
      </c>
      <c r="B76" s="18" t="s">
        <v>27</v>
      </c>
      <c r="C76" s="18" t="s">
        <v>35</v>
      </c>
      <c r="D76" s="18" t="s">
        <v>28</v>
      </c>
      <c r="E76" s="18" t="s">
        <v>29</v>
      </c>
      <c r="F76" s="18" t="s">
        <v>32</v>
      </c>
      <c r="G76" s="18" t="s">
        <v>34</v>
      </c>
      <c r="H76" s="18" t="s">
        <v>30</v>
      </c>
      <c r="I76" s="18" t="s">
        <v>31</v>
      </c>
    </row>
    <row r="77" spans="1:9">
      <c r="A77" s="65" t="s">
        <v>68</v>
      </c>
      <c r="B77" s="20">
        <v>151</v>
      </c>
      <c r="C77" s="20">
        <v>160</v>
      </c>
      <c r="D77" s="20">
        <v>9</v>
      </c>
      <c r="E77" s="20">
        <v>10</v>
      </c>
      <c r="F77" s="72">
        <f>(B77+C77)/2</f>
        <v>155.5</v>
      </c>
      <c r="G77" s="20">
        <v>150.5</v>
      </c>
      <c r="H77" s="20">
        <v>160.5</v>
      </c>
      <c r="I77" s="20"/>
    </row>
    <row r="78" spans="1:9">
      <c r="A78" s="65" t="s">
        <v>69</v>
      </c>
      <c r="B78" s="20">
        <v>161</v>
      </c>
      <c r="C78" s="20">
        <v>170</v>
      </c>
      <c r="D78" s="20">
        <v>9</v>
      </c>
      <c r="E78" s="20">
        <v>10</v>
      </c>
      <c r="F78" s="72">
        <f t="shared" ref="F78:F81" si="1">(B78+C78)/2</f>
        <v>165.5</v>
      </c>
      <c r="G78" s="20">
        <v>160.5</v>
      </c>
      <c r="H78" s="20">
        <v>170.5</v>
      </c>
      <c r="I78" s="20"/>
    </row>
    <row r="79" spans="1:9">
      <c r="A79" s="65" t="s">
        <v>70</v>
      </c>
      <c r="B79" s="20">
        <v>171</v>
      </c>
      <c r="C79" s="20">
        <v>180</v>
      </c>
      <c r="D79" s="20">
        <v>9</v>
      </c>
      <c r="E79" s="20">
        <v>10</v>
      </c>
      <c r="F79" s="72">
        <f t="shared" si="1"/>
        <v>175.5</v>
      </c>
      <c r="G79" s="20">
        <v>170.5</v>
      </c>
      <c r="H79" s="20">
        <v>180.5</v>
      </c>
      <c r="I79" s="20"/>
    </row>
    <row r="80" spans="1:9">
      <c r="A80" s="65" t="s">
        <v>71</v>
      </c>
      <c r="B80" s="20">
        <v>181</v>
      </c>
      <c r="C80" s="20">
        <v>190</v>
      </c>
      <c r="D80" s="20">
        <v>9</v>
      </c>
      <c r="E80" s="20">
        <v>10</v>
      </c>
      <c r="F80" s="72">
        <f t="shared" si="1"/>
        <v>185.5</v>
      </c>
      <c r="G80" s="20">
        <v>180.5</v>
      </c>
      <c r="H80" s="20">
        <v>190.5</v>
      </c>
      <c r="I80" s="20"/>
    </row>
    <row r="81" spans="1:9">
      <c r="A81" s="65" t="s">
        <v>66</v>
      </c>
      <c r="B81" s="20">
        <v>0</v>
      </c>
      <c r="C81" s="20">
        <v>0</v>
      </c>
      <c r="D81" s="20">
        <v>0</v>
      </c>
      <c r="E81" s="20">
        <v>0</v>
      </c>
      <c r="F81" s="72">
        <f t="shared" si="1"/>
        <v>0</v>
      </c>
      <c r="G81" s="20">
        <v>0</v>
      </c>
      <c r="H81" s="20">
        <v>0</v>
      </c>
      <c r="I81" s="20"/>
    </row>
    <row r="82" spans="1:9">
      <c r="A82" s="55"/>
    </row>
    <row r="83" spans="1:9">
      <c r="A83" s="55"/>
    </row>
    <row r="84" spans="1:9">
      <c r="A84" s="55"/>
    </row>
    <row r="85" spans="1:9">
      <c r="A85" s="64" t="s">
        <v>72</v>
      </c>
      <c r="B85" s="30"/>
      <c r="C85" s="30"/>
      <c r="D85" s="30"/>
      <c r="E85" s="30"/>
      <c r="F85" s="30"/>
      <c r="G85" s="30"/>
    </row>
    <row r="86" spans="1:9" ht="60">
      <c r="A86" s="35" t="s">
        <v>73</v>
      </c>
      <c r="B86" s="45" t="s">
        <v>9</v>
      </c>
      <c r="C86" s="45" t="s">
        <v>10</v>
      </c>
      <c r="D86" s="45" t="s">
        <v>11</v>
      </c>
      <c r="E86" s="35" t="s">
        <v>41</v>
      </c>
      <c r="F86" s="35" t="s">
        <v>13</v>
      </c>
      <c r="G86" s="35" t="s">
        <v>13</v>
      </c>
    </row>
    <row r="87" spans="1:9">
      <c r="A87" s="20" t="s">
        <v>74</v>
      </c>
      <c r="B87" s="20">
        <v>2</v>
      </c>
      <c r="C87" s="20">
        <v>2</v>
      </c>
      <c r="D87" s="56">
        <v>0.05</v>
      </c>
      <c r="E87" s="46">
        <v>0.05</v>
      </c>
      <c r="F87" s="56">
        <v>0.05</v>
      </c>
      <c r="G87" s="46">
        <v>0.05</v>
      </c>
    </row>
    <row r="88" spans="1:9">
      <c r="A88" s="20" t="s">
        <v>75</v>
      </c>
      <c r="B88" s="20">
        <v>9</v>
      </c>
      <c r="C88" s="20">
        <v>11</v>
      </c>
      <c r="D88" s="56">
        <v>0.22500000000000001</v>
      </c>
      <c r="E88" s="46">
        <v>0.22500000000000001</v>
      </c>
      <c r="F88" s="56">
        <v>0.27500000000000002</v>
      </c>
      <c r="G88" s="46">
        <v>0.27500000000000002</v>
      </c>
    </row>
    <row r="89" spans="1:9">
      <c r="A89" s="20" t="s">
        <v>76</v>
      </c>
      <c r="B89" s="20">
        <v>10</v>
      </c>
      <c r="C89" s="20">
        <v>21</v>
      </c>
      <c r="D89" s="56">
        <v>0.25</v>
      </c>
      <c r="E89" s="46">
        <v>0.25</v>
      </c>
      <c r="F89" s="56">
        <v>0.52500000000000002</v>
      </c>
      <c r="G89" s="46">
        <v>0.52500000000000002</v>
      </c>
    </row>
    <row r="90" spans="1:9">
      <c r="A90" s="20" t="s">
        <v>77</v>
      </c>
      <c r="B90" s="20">
        <v>5</v>
      </c>
      <c r="C90" s="20">
        <v>26</v>
      </c>
      <c r="D90" s="56">
        <v>0.125</v>
      </c>
      <c r="E90" s="46">
        <v>0.125</v>
      </c>
      <c r="F90" s="56">
        <v>0.65</v>
      </c>
      <c r="G90" s="46">
        <v>0.65</v>
      </c>
    </row>
    <row r="91" spans="1:9">
      <c r="A91" s="20" t="s">
        <v>78</v>
      </c>
      <c r="B91" s="20">
        <v>6</v>
      </c>
      <c r="C91" s="20">
        <v>32</v>
      </c>
      <c r="D91" s="56">
        <v>0.15</v>
      </c>
      <c r="E91" s="46">
        <v>0.15</v>
      </c>
      <c r="F91" s="56">
        <v>0.8</v>
      </c>
      <c r="G91" s="46">
        <v>0.8</v>
      </c>
    </row>
    <row r="92" spans="1:9">
      <c r="A92" s="20" t="s">
        <v>79</v>
      </c>
      <c r="B92" s="20">
        <v>4</v>
      </c>
      <c r="C92" s="20">
        <v>36</v>
      </c>
      <c r="D92" s="56">
        <v>0.1</v>
      </c>
      <c r="E92" s="46">
        <v>0.1</v>
      </c>
      <c r="F92" s="56">
        <v>0.9</v>
      </c>
      <c r="G92" s="46">
        <v>0.9</v>
      </c>
    </row>
    <row r="93" spans="1:9">
      <c r="A93" s="20" t="s">
        <v>80</v>
      </c>
      <c r="B93" s="20">
        <v>1</v>
      </c>
      <c r="C93" s="20">
        <v>37</v>
      </c>
      <c r="D93" s="56">
        <v>2.5000000000000001E-2</v>
      </c>
      <c r="E93" s="46">
        <v>2.5000000000000001E-2</v>
      </c>
      <c r="F93" s="56">
        <v>0.92500000000000004</v>
      </c>
      <c r="G93" s="46">
        <v>0.92500000000000004</v>
      </c>
    </row>
    <row r="94" spans="1:9">
      <c r="A94" s="20" t="s">
        <v>81</v>
      </c>
      <c r="B94" s="20">
        <v>1</v>
      </c>
      <c r="C94" s="20">
        <v>38</v>
      </c>
      <c r="D94" s="56">
        <v>2.5000000000000001E-2</v>
      </c>
      <c r="E94" s="46">
        <v>2.5000000000000001E-2</v>
      </c>
      <c r="F94" s="56">
        <v>0.95</v>
      </c>
      <c r="G94" s="46">
        <v>0.95</v>
      </c>
    </row>
    <row r="95" spans="1:9">
      <c r="A95" s="65" t="s">
        <v>66</v>
      </c>
      <c r="B95" s="20">
        <v>2</v>
      </c>
      <c r="C95" s="47">
        <v>40</v>
      </c>
      <c r="D95" s="56">
        <v>0.05</v>
      </c>
      <c r="E95" s="46">
        <v>0.05</v>
      </c>
      <c r="F95" s="47">
        <v>1</v>
      </c>
      <c r="G95" s="66">
        <v>1</v>
      </c>
    </row>
    <row r="96" spans="1:9">
      <c r="A96" s="44"/>
      <c r="B96" s="47">
        <f>SUM(B87:B95)</f>
        <v>40</v>
      </c>
      <c r="C96" s="44"/>
      <c r="D96" s="47">
        <f>SUM(D87:D95)</f>
        <v>1</v>
      </c>
      <c r="E96" s="66">
        <f>SUM(E87:E95)</f>
        <v>1</v>
      </c>
      <c r="F96" s="44"/>
      <c r="G96" s="44"/>
    </row>
    <row r="101" spans="1:7">
      <c r="A101" s="64" t="s">
        <v>82</v>
      </c>
      <c r="B101" s="30"/>
      <c r="C101" s="30"/>
      <c r="D101" s="30"/>
      <c r="E101" s="30"/>
      <c r="F101" s="30"/>
      <c r="G101" s="30"/>
    </row>
    <row r="102" spans="1:7" ht="60">
      <c r="A102" s="35" t="s">
        <v>73</v>
      </c>
      <c r="B102" s="45" t="s">
        <v>9</v>
      </c>
      <c r="C102" s="45" t="s">
        <v>10</v>
      </c>
      <c r="D102" s="45" t="s">
        <v>11</v>
      </c>
      <c r="E102" s="35" t="s">
        <v>41</v>
      </c>
      <c r="F102" s="35" t="s">
        <v>13</v>
      </c>
      <c r="G102" s="35" t="s">
        <v>13</v>
      </c>
    </row>
    <row r="103" spans="1:7">
      <c r="A103" s="20" t="s">
        <v>83</v>
      </c>
      <c r="B103" s="20">
        <v>8</v>
      </c>
      <c r="C103" s="20">
        <v>8</v>
      </c>
      <c r="D103" s="56">
        <v>0.2</v>
      </c>
      <c r="E103" s="46">
        <v>0.2</v>
      </c>
      <c r="F103" s="67">
        <v>0.2</v>
      </c>
      <c r="G103" s="46">
        <v>0.2</v>
      </c>
    </row>
    <row r="104" spans="1:7">
      <c r="A104" s="20" t="s">
        <v>84</v>
      </c>
      <c r="B104" s="20">
        <v>13</v>
      </c>
      <c r="C104" s="20">
        <v>21</v>
      </c>
      <c r="D104" s="56">
        <v>0.32500000000000001</v>
      </c>
      <c r="E104" s="46">
        <v>0.32500000000000001</v>
      </c>
      <c r="F104" s="67">
        <v>0.52500000000000002</v>
      </c>
      <c r="G104" s="46">
        <v>0.52500000000000002</v>
      </c>
    </row>
    <row r="105" spans="1:7">
      <c r="A105" s="20" t="s">
        <v>85</v>
      </c>
      <c r="B105" s="20">
        <v>2</v>
      </c>
      <c r="C105" s="20">
        <v>23</v>
      </c>
      <c r="D105" s="56">
        <v>0.05</v>
      </c>
      <c r="E105" s="46">
        <v>0.05</v>
      </c>
      <c r="F105" s="67">
        <v>0.57499999999999996</v>
      </c>
      <c r="G105" s="46">
        <v>0.57499999999999996</v>
      </c>
    </row>
    <row r="106" spans="1:7">
      <c r="A106" s="20" t="s">
        <v>86</v>
      </c>
      <c r="B106" s="20">
        <v>1</v>
      </c>
      <c r="C106" s="20">
        <v>24</v>
      </c>
      <c r="D106" s="56">
        <v>2.5000000000000001E-2</v>
      </c>
      <c r="E106" s="46">
        <v>2.5000000000000001E-2</v>
      </c>
      <c r="F106" s="67">
        <v>0.6</v>
      </c>
      <c r="G106" s="46">
        <v>0.6</v>
      </c>
    </row>
    <row r="107" spans="1:7">
      <c r="A107" s="20" t="s">
        <v>87</v>
      </c>
      <c r="B107" s="20">
        <v>4</v>
      </c>
      <c r="C107" s="20">
        <v>28</v>
      </c>
      <c r="D107" s="56">
        <v>0.1</v>
      </c>
      <c r="E107" s="46">
        <v>0.1</v>
      </c>
      <c r="F107" s="67">
        <v>0.7</v>
      </c>
      <c r="G107" s="46">
        <v>0.7</v>
      </c>
    </row>
    <row r="108" spans="1:7">
      <c r="A108" s="20" t="s">
        <v>88</v>
      </c>
      <c r="B108" s="20">
        <v>1</v>
      </c>
      <c r="C108" s="20">
        <v>29</v>
      </c>
      <c r="D108" s="56">
        <v>2.5000000000000001E-2</v>
      </c>
      <c r="E108" s="46">
        <v>2.5000000000000001E-2</v>
      </c>
      <c r="F108" s="67">
        <v>0.72499999999999998</v>
      </c>
      <c r="G108" s="46">
        <v>0.72499999999999998</v>
      </c>
    </row>
    <row r="109" spans="1:7">
      <c r="A109" s="20" t="s">
        <v>89</v>
      </c>
      <c r="B109" s="20">
        <v>2</v>
      </c>
      <c r="C109" s="20">
        <v>31</v>
      </c>
      <c r="D109" s="56">
        <v>0.05</v>
      </c>
      <c r="E109" s="46">
        <v>0.05</v>
      </c>
      <c r="F109" s="67">
        <v>0.77500000000000002</v>
      </c>
      <c r="G109" s="46">
        <v>0.77500000000000002</v>
      </c>
    </row>
    <row r="110" spans="1:7">
      <c r="A110" s="20" t="s">
        <v>90</v>
      </c>
      <c r="B110" s="20">
        <v>1</v>
      </c>
      <c r="C110" s="20">
        <v>32</v>
      </c>
      <c r="D110" s="56">
        <v>2.5000000000000001E-2</v>
      </c>
      <c r="E110" s="46">
        <v>2.5000000000000001E-2</v>
      </c>
      <c r="F110" s="67">
        <v>0.8</v>
      </c>
      <c r="G110" s="46">
        <v>0.8</v>
      </c>
    </row>
    <row r="111" spans="1:7">
      <c r="A111" s="20" t="s">
        <v>91</v>
      </c>
      <c r="B111" s="20">
        <v>1</v>
      </c>
      <c r="C111" s="20">
        <v>33</v>
      </c>
      <c r="D111" s="56">
        <v>2.5000000000000001E-2</v>
      </c>
      <c r="E111" s="46">
        <v>2.5000000000000001E-2</v>
      </c>
      <c r="F111" s="67">
        <v>0.82499999999999996</v>
      </c>
      <c r="G111" s="46">
        <v>0.82499999999999996</v>
      </c>
    </row>
    <row r="112" spans="1:7">
      <c r="A112" s="20" t="s">
        <v>92</v>
      </c>
      <c r="B112" s="20">
        <v>1</v>
      </c>
      <c r="C112" s="20">
        <v>34</v>
      </c>
      <c r="D112" s="56">
        <v>2.5000000000000001E-2</v>
      </c>
      <c r="E112" s="46">
        <v>2.5000000000000001E-2</v>
      </c>
      <c r="F112" s="67">
        <v>0.85</v>
      </c>
      <c r="G112" s="46">
        <v>0.85</v>
      </c>
    </row>
    <row r="113" spans="1:7">
      <c r="A113" s="20" t="s">
        <v>93</v>
      </c>
      <c r="B113" s="20">
        <v>1</v>
      </c>
      <c r="C113" s="20">
        <v>35</v>
      </c>
      <c r="D113" s="56">
        <v>2.5000000000000001E-2</v>
      </c>
      <c r="E113" s="46">
        <v>2.5000000000000001E-2</v>
      </c>
      <c r="F113" s="67">
        <v>0.875</v>
      </c>
      <c r="G113" s="46">
        <v>0.875</v>
      </c>
    </row>
    <row r="114" spans="1:7">
      <c r="A114" s="20" t="s">
        <v>94</v>
      </c>
      <c r="B114" s="20">
        <v>1</v>
      </c>
      <c r="C114" s="20">
        <v>36</v>
      </c>
      <c r="D114" s="56">
        <v>2.5000000000000001E-2</v>
      </c>
      <c r="E114" s="46">
        <v>2.5000000000000001E-2</v>
      </c>
      <c r="F114" s="67">
        <v>0.9</v>
      </c>
      <c r="G114" s="46">
        <v>0.9</v>
      </c>
    </row>
    <row r="115" spans="1:7">
      <c r="A115" s="20" t="s">
        <v>95</v>
      </c>
      <c r="B115" s="20">
        <v>1</v>
      </c>
      <c r="C115" s="20">
        <v>37</v>
      </c>
      <c r="D115" s="56">
        <v>2.5000000000000001E-2</v>
      </c>
      <c r="E115" s="46">
        <v>2.5000000000000001E-2</v>
      </c>
      <c r="F115" s="67">
        <v>0.92500000000000004</v>
      </c>
      <c r="G115" s="46">
        <v>0.92500000000000004</v>
      </c>
    </row>
    <row r="116" spans="1:7">
      <c r="A116" s="65" t="s">
        <v>66</v>
      </c>
      <c r="B116" s="20">
        <v>3</v>
      </c>
      <c r="C116" s="47">
        <v>40</v>
      </c>
      <c r="D116" s="56">
        <v>7.4999999999999997E-2</v>
      </c>
      <c r="E116" s="46">
        <v>7.4999999999999997E-2</v>
      </c>
      <c r="F116" s="47">
        <v>1</v>
      </c>
      <c r="G116" s="66">
        <v>1</v>
      </c>
    </row>
    <row r="117" spans="1:7">
      <c r="A117" s="44"/>
      <c r="B117" s="47">
        <f>SUM(B103:B116)</f>
        <v>40</v>
      </c>
      <c r="C117" s="44"/>
      <c r="D117" s="47">
        <f>SUM(D103:D116)</f>
        <v>1.0000000000000002</v>
      </c>
      <c r="E117" s="48">
        <f>SUM(E103:E116)</f>
        <v>1.0000000000000002</v>
      </c>
      <c r="F117" s="44"/>
      <c r="G117" s="4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opLeftCell="A16" zoomScale="124" zoomScaleNormal="124" workbookViewId="0">
      <selection activeCell="N25" sqref="N25"/>
    </sheetView>
  </sheetViews>
  <sheetFormatPr baseColWidth="10" defaultColWidth="14.42578125" defaultRowHeight="15" customHeight="1"/>
  <cols>
    <col min="1" max="26" width="10.7109375" customWidth="1"/>
  </cols>
  <sheetData>
    <row r="1" spans="1:9" ht="33.75" customHeight="1">
      <c r="A1" s="78" t="s">
        <v>18</v>
      </c>
      <c r="B1" s="74"/>
      <c r="C1" s="74"/>
      <c r="D1" s="74"/>
      <c r="E1" s="74"/>
    </row>
    <row r="3" spans="1:9" ht="60">
      <c r="A3" s="3" t="s">
        <v>19</v>
      </c>
      <c r="B3" s="3" t="s">
        <v>9</v>
      </c>
      <c r="C3" s="3" t="s">
        <v>10</v>
      </c>
      <c r="D3" s="3" t="s">
        <v>11</v>
      </c>
      <c r="E3" s="26" t="s">
        <v>41</v>
      </c>
      <c r="F3" s="31" t="s">
        <v>13</v>
      </c>
      <c r="G3" s="35" t="s">
        <v>13</v>
      </c>
      <c r="H3" s="30"/>
    </row>
    <row r="4" spans="1:9">
      <c r="A4" s="13" t="s">
        <v>20</v>
      </c>
      <c r="B4" s="13">
        <v>9</v>
      </c>
      <c r="C4" s="16">
        <v>9</v>
      </c>
      <c r="D4" s="22">
        <v>0.123287671</v>
      </c>
      <c r="E4" s="27">
        <v>0.123287671</v>
      </c>
      <c r="F4" s="28">
        <v>0.123</v>
      </c>
      <c r="G4" s="36">
        <v>0.123</v>
      </c>
      <c r="H4" s="30"/>
    </row>
    <row r="5" spans="1:9">
      <c r="A5" s="13" t="s">
        <v>21</v>
      </c>
      <c r="B5" s="13">
        <v>12</v>
      </c>
      <c r="C5" s="16">
        <v>21</v>
      </c>
      <c r="D5" s="22">
        <v>0.16438356200000001</v>
      </c>
      <c r="E5" s="27">
        <v>0.16438356200000001</v>
      </c>
      <c r="F5" s="28">
        <v>0.28699999999999998</v>
      </c>
      <c r="G5" s="36">
        <v>0.28699999999999998</v>
      </c>
      <c r="H5" s="30"/>
    </row>
    <row r="6" spans="1:9">
      <c r="A6" s="13" t="s">
        <v>22</v>
      </c>
      <c r="B6" s="13">
        <v>17</v>
      </c>
      <c r="C6" s="16">
        <v>38</v>
      </c>
      <c r="D6" s="22">
        <v>0.23287671200000001</v>
      </c>
      <c r="E6" s="27">
        <v>0.23287671200000001</v>
      </c>
      <c r="F6" s="28">
        <v>0.52</v>
      </c>
      <c r="G6" s="36">
        <v>0.52</v>
      </c>
      <c r="H6" s="30"/>
    </row>
    <row r="7" spans="1:9">
      <c r="A7" s="13" t="s">
        <v>23</v>
      </c>
      <c r="B7" s="13">
        <v>15</v>
      </c>
      <c r="C7" s="16">
        <v>53</v>
      </c>
      <c r="D7" s="22">
        <v>0.20547945200000001</v>
      </c>
      <c r="E7" s="27">
        <v>0.20547945200000001</v>
      </c>
      <c r="F7" s="28">
        <v>0.72599999999999998</v>
      </c>
      <c r="G7" s="36">
        <v>0.72599999999999998</v>
      </c>
      <c r="H7" s="30"/>
    </row>
    <row r="8" spans="1:9">
      <c r="A8" s="13" t="s">
        <v>24</v>
      </c>
      <c r="B8" s="13">
        <v>11</v>
      </c>
      <c r="C8" s="16">
        <v>64</v>
      </c>
      <c r="D8" s="22">
        <v>0.15068493199999999</v>
      </c>
      <c r="E8" s="27">
        <v>0.15068493199999999</v>
      </c>
      <c r="F8" s="28">
        <v>0.876</v>
      </c>
      <c r="G8" s="36">
        <v>0.876</v>
      </c>
      <c r="H8" s="30"/>
    </row>
    <row r="9" spans="1:9">
      <c r="A9" s="13" t="s">
        <v>25</v>
      </c>
      <c r="B9" s="13">
        <v>6</v>
      </c>
      <c r="C9" s="16">
        <v>70</v>
      </c>
      <c r="D9" s="22">
        <v>8.2191781000000005E-2</v>
      </c>
      <c r="E9" s="27">
        <v>8.2191781000000005E-2</v>
      </c>
      <c r="F9" s="28">
        <v>0.95799999999999996</v>
      </c>
      <c r="G9" s="36">
        <v>0.95799999999999996</v>
      </c>
      <c r="H9" s="30"/>
    </row>
    <row r="10" spans="1:9">
      <c r="A10" s="13" t="s">
        <v>26</v>
      </c>
      <c r="B10" s="13">
        <v>3</v>
      </c>
      <c r="C10" s="24">
        <v>73</v>
      </c>
      <c r="D10" s="22">
        <v>4.1095890000000003E-2</v>
      </c>
      <c r="E10" s="27">
        <v>4.1095890000000003E-2</v>
      </c>
      <c r="F10" s="29">
        <v>1</v>
      </c>
      <c r="G10" s="37">
        <v>1</v>
      </c>
      <c r="H10" s="34"/>
    </row>
    <row r="11" spans="1:9">
      <c r="B11" s="25">
        <f>SUM(B4:B10)</f>
        <v>73</v>
      </c>
      <c r="D11" s="23">
        <f>SUM(D4:D10)</f>
        <v>1</v>
      </c>
      <c r="E11" s="33">
        <f>SUM(E4:E10)</f>
        <v>1</v>
      </c>
      <c r="F11" s="30"/>
      <c r="G11" s="30"/>
      <c r="H11" s="30"/>
    </row>
    <row r="12" spans="1:9" ht="15" customHeight="1">
      <c r="G12" s="32"/>
    </row>
    <row r="13" spans="1:9" ht="30">
      <c r="A13" s="17" t="s">
        <v>40</v>
      </c>
      <c r="B13" s="18" t="s">
        <v>27</v>
      </c>
      <c r="C13" s="18" t="s">
        <v>35</v>
      </c>
      <c r="D13" s="18" t="s">
        <v>28</v>
      </c>
      <c r="E13" s="18" t="s">
        <v>29</v>
      </c>
      <c r="F13" s="18" t="s">
        <v>32</v>
      </c>
      <c r="G13" s="18" t="s">
        <v>34</v>
      </c>
      <c r="H13" s="18" t="s">
        <v>30</v>
      </c>
      <c r="I13" s="18" t="s">
        <v>31</v>
      </c>
    </row>
    <row r="14" spans="1:9">
      <c r="A14" s="19" t="s">
        <v>20</v>
      </c>
      <c r="B14" s="19">
        <v>50</v>
      </c>
      <c r="C14" s="19">
        <v>60</v>
      </c>
      <c r="D14" s="20">
        <f>(C14-B14)</f>
        <v>10</v>
      </c>
      <c r="E14" s="19">
        <f>(H14-G14)</f>
        <v>11</v>
      </c>
      <c r="F14" s="19">
        <f>(C14+B14)/2</f>
        <v>55</v>
      </c>
      <c r="G14" s="20">
        <v>49.5</v>
      </c>
      <c r="H14" s="20">
        <v>60.5</v>
      </c>
      <c r="I14" s="21"/>
    </row>
    <row r="15" spans="1:9" ht="15" customHeight="1">
      <c r="A15" s="20" t="s">
        <v>33</v>
      </c>
      <c r="B15" s="20">
        <v>60</v>
      </c>
      <c r="C15" s="20">
        <v>70</v>
      </c>
      <c r="D15" s="20">
        <f>(C15-B15)</f>
        <v>10</v>
      </c>
      <c r="E15" s="19">
        <f>(H15-G15)</f>
        <v>11</v>
      </c>
      <c r="F15" s="19">
        <f>(C15+B15)/2</f>
        <v>65</v>
      </c>
      <c r="G15" s="20">
        <v>59.5</v>
      </c>
      <c r="H15" s="20">
        <v>70.5</v>
      </c>
      <c r="I15" s="21"/>
    </row>
    <row r="16" spans="1:9" ht="15" customHeight="1">
      <c r="A16" s="20" t="s">
        <v>36</v>
      </c>
      <c r="B16" s="20">
        <v>70</v>
      </c>
      <c r="C16" s="20">
        <v>80</v>
      </c>
      <c r="D16" s="20">
        <f>(C16-B16)</f>
        <v>10</v>
      </c>
      <c r="E16" s="19">
        <f>(H16-G16)</f>
        <v>11</v>
      </c>
      <c r="F16" s="19">
        <f>(C16+B16)/2</f>
        <v>75</v>
      </c>
      <c r="G16" s="20">
        <v>69.5</v>
      </c>
      <c r="H16" s="20">
        <v>80.5</v>
      </c>
      <c r="I16" s="21"/>
    </row>
    <row r="17" spans="1:9" ht="15" customHeight="1">
      <c r="A17" s="20" t="s">
        <v>23</v>
      </c>
      <c r="B17" s="20">
        <v>80</v>
      </c>
      <c r="C17" s="20">
        <v>90</v>
      </c>
      <c r="D17" s="20">
        <f>(C17-B17)</f>
        <v>10</v>
      </c>
      <c r="E17" s="19">
        <f t="shared" ref="E17:E20" si="0">(H17-G17)</f>
        <v>11</v>
      </c>
      <c r="F17" s="19">
        <f>(C17+B17)/2</f>
        <v>85</v>
      </c>
      <c r="G17" s="20">
        <v>79.5</v>
      </c>
      <c r="H17" s="20">
        <v>90.5</v>
      </c>
      <c r="I17" s="21"/>
    </row>
    <row r="18" spans="1:9" ht="15" customHeight="1">
      <c r="A18" s="20" t="s">
        <v>37</v>
      </c>
      <c r="B18" s="20">
        <v>90</v>
      </c>
      <c r="C18" s="20">
        <v>100</v>
      </c>
      <c r="D18" s="20">
        <f t="shared" ref="D18:D20" si="1">(C18-B18)</f>
        <v>10</v>
      </c>
      <c r="E18" s="19">
        <f t="shared" si="0"/>
        <v>11</v>
      </c>
      <c r="F18" s="19">
        <f t="shared" ref="F18:F20" si="2">(C18+B18)/2</f>
        <v>95</v>
      </c>
      <c r="G18" s="20">
        <v>89.5</v>
      </c>
      <c r="H18" s="20">
        <v>100.5</v>
      </c>
      <c r="I18" s="21"/>
    </row>
    <row r="19" spans="1:9" ht="15" customHeight="1">
      <c r="A19" s="20" t="s">
        <v>38</v>
      </c>
      <c r="B19" s="20">
        <v>100</v>
      </c>
      <c r="C19" s="20">
        <v>110</v>
      </c>
      <c r="D19" s="20">
        <f t="shared" si="1"/>
        <v>10</v>
      </c>
      <c r="E19" s="19">
        <f t="shared" si="0"/>
        <v>11</v>
      </c>
      <c r="F19" s="19">
        <f t="shared" si="2"/>
        <v>105</v>
      </c>
      <c r="G19" s="20">
        <v>99.5</v>
      </c>
      <c r="H19" s="20">
        <v>110.5</v>
      </c>
      <c r="I19" s="21"/>
    </row>
    <row r="20" spans="1:9" ht="15" customHeight="1">
      <c r="A20" s="20" t="s">
        <v>39</v>
      </c>
      <c r="B20" s="20">
        <v>110</v>
      </c>
      <c r="C20" s="20">
        <v>120</v>
      </c>
      <c r="D20" s="20">
        <f t="shared" si="1"/>
        <v>10</v>
      </c>
      <c r="E20" s="19">
        <f t="shared" si="0"/>
        <v>11</v>
      </c>
      <c r="F20" s="19">
        <f t="shared" si="2"/>
        <v>115</v>
      </c>
      <c r="G20" s="20">
        <v>109.5</v>
      </c>
      <c r="H20" s="20">
        <v>120.5</v>
      </c>
      <c r="I20" s="21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Actividad</vt:lpstr>
      <vt:lpstr>Ejercicio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57314</dc:creator>
  <cp:lastModifiedBy>JULIO</cp:lastModifiedBy>
  <cp:lastPrinted>2022-09-06T01:43:47Z</cp:lastPrinted>
  <dcterms:created xsi:type="dcterms:W3CDTF">2022-05-12T22:55:37Z</dcterms:created>
  <dcterms:modified xsi:type="dcterms:W3CDTF">2022-09-06T02:19:49Z</dcterms:modified>
</cp:coreProperties>
</file>